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P\Documents\ENSAI\Projet salaires BdF\"/>
    </mc:Choice>
  </mc:AlternateContent>
  <xr:revisionPtr revIDLastSave="0" documentId="8_{98344385-EB22-453B-AA0D-3726D65CEF13}" xr6:coauthVersionLast="47" xr6:coauthVersionMax="47" xr10:uidLastSave="{00000000-0000-0000-0000-000000000000}"/>
  <bookViews>
    <workbookView xWindow="-120" yWindow="-120" windowWidth="20730" windowHeight="11160"/>
  </bookViews>
  <sheets>
    <sheet name="données d'offres d'emploi en Fr" sheetId="1" r:id="rId1"/>
  </sheets>
  <calcPr calcId="0"/>
</workbook>
</file>

<file path=xl/calcChain.xml><?xml version="1.0" encoding="utf-8"?>
<calcChain xmlns="http://schemas.openxmlformats.org/spreadsheetml/2006/main">
  <c r="A30" i="1" l="1"/>
  <c r="A80" i="1"/>
  <c r="A81" i="1"/>
  <c r="A82" i="1"/>
  <c r="A153" i="1"/>
  <c r="A167" i="1"/>
  <c r="A176" i="1"/>
  <c r="A194" i="1"/>
  <c r="A209" i="1"/>
  <c r="A1994" i="1"/>
  <c r="A1998" i="1"/>
  <c r="A2009" i="1"/>
  <c r="A2013" i="1"/>
  <c r="A2024" i="1"/>
  <c r="A2028" i="1"/>
  <c r="A2039" i="1"/>
  <c r="A2043" i="1"/>
  <c r="A2054" i="1"/>
  <c r="A2058" i="1"/>
  <c r="A2079" i="1"/>
  <c r="A2081" i="1"/>
  <c r="A2091" i="1"/>
  <c r="A2093" i="1"/>
  <c r="A2273" i="1"/>
  <c r="A2274" i="1"/>
  <c r="A2278" i="1"/>
  <c r="A2489" i="1"/>
  <c r="A2757" i="1"/>
  <c r="A2760" i="1"/>
  <c r="A2769" i="1"/>
  <c r="A2779" i="1"/>
  <c r="A2783" i="1"/>
  <c r="A2842" i="1"/>
  <c r="A2843" i="1"/>
  <c r="A2851" i="1"/>
  <c r="A2852" i="1"/>
  <c r="A2864" i="1"/>
  <c r="A2883" i="1"/>
  <c r="A3443" i="1"/>
  <c r="A3445" i="1"/>
  <c r="A3446" i="1"/>
  <c r="A3447" i="1"/>
  <c r="A3448" i="1"/>
  <c r="A3469" i="1"/>
  <c r="A3471" i="1"/>
  <c r="A3472" i="1"/>
  <c r="A3473" i="1"/>
  <c r="A3519" i="1"/>
  <c r="A3671" i="1"/>
  <c r="A3672" i="1"/>
  <c r="A3786" i="1"/>
  <c r="A3933" i="1"/>
  <c r="A3934" i="1"/>
  <c r="A3935" i="1"/>
  <c r="A3953" i="1"/>
  <c r="A4097" i="1"/>
  <c r="A4112" i="1"/>
  <c r="A4113" i="1"/>
  <c r="A4118" i="1"/>
  <c r="A4119" i="1"/>
  <c r="A4124" i="1"/>
  <c r="A4125" i="1"/>
  <c r="A4225" i="1"/>
  <c r="A4279" i="1"/>
  <c r="A4336" i="1"/>
  <c r="A4411" i="1"/>
  <c r="A4741" i="1"/>
  <c r="A4749" i="1"/>
  <c r="A4801" i="1"/>
  <c r="A4803" i="1"/>
  <c r="A4807" i="1"/>
  <c r="A4912" i="1"/>
  <c r="A8350" i="1"/>
  <c r="A9206" i="1"/>
  <c r="A10721" i="1"/>
  <c r="A10747" i="1"/>
  <c r="A10748" i="1"/>
  <c r="A10749" i="1"/>
  <c r="A10778" i="1"/>
  <c r="A10827" i="1"/>
  <c r="A11556" i="1"/>
  <c r="A11565" i="1"/>
  <c r="A11574" i="1"/>
  <c r="A11583" i="1"/>
  <c r="A11600" i="1"/>
  <c r="A11602" i="1"/>
  <c r="A11750" i="1"/>
  <c r="A11762" i="1"/>
  <c r="A11763" i="1"/>
  <c r="A11793" i="1"/>
  <c r="A11802" i="1"/>
  <c r="A11804" i="1"/>
  <c r="A11819" i="1"/>
  <c r="A11821" i="1"/>
  <c r="A11937" i="1"/>
  <c r="A11938" i="1"/>
  <c r="A11962" i="1"/>
  <c r="A11971" i="1"/>
  <c r="A11972" i="1"/>
  <c r="A11974" i="1"/>
  <c r="A12065" i="1"/>
  <c r="A12066" i="1"/>
  <c r="A12080" i="1"/>
  <c r="A12237" i="1"/>
  <c r="A12238" i="1"/>
  <c r="A12256" i="1"/>
  <c r="A12257" i="1"/>
  <c r="A12258" i="1"/>
  <c r="A12277" i="1"/>
  <c r="A12331" i="1"/>
  <c r="A12332" i="1"/>
  <c r="A12351" i="1"/>
  <c r="A12352" i="1"/>
  <c r="A12375" i="1"/>
  <c r="A12436" i="1"/>
  <c r="A12437" i="1"/>
  <c r="A12438" i="1"/>
  <c r="A12444" i="1"/>
  <c r="A12846" i="1"/>
  <c r="A12848" i="1"/>
  <c r="A12964" i="1"/>
  <c r="A12965" i="1"/>
  <c r="A12975" i="1"/>
  <c r="A12976" i="1"/>
  <c r="A12986" i="1"/>
  <c r="A12987" i="1"/>
  <c r="A12997" i="1"/>
  <c r="A12998" i="1"/>
  <c r="A13008" i="1"/>
  <c r="A13009" i="1"/>
  <c r="A13082" i="1"/>
  <c r="A13128" i="1"/>
  <c r="A13137" i="1"/>
  <c r="A13146" i="1"/>
  <c r="A13155" i="1"/>
  <c r="A13164" i="1"/>
  <c r="A13218" i="1"/>
  <c r="A13225" i="1"/>
  <c r="A13232" i="1"/>
  <c r="A13239" i="1"/>
  <c r="A13246" i="1"/>
  <c r="A13274" i="1"/>
  <c r="A13282" i="1"/>
  <c r="A13283" i="1"/>
  <c r="A13294" i="1"/>
  <c r="A13295" i="1"/>
  <c r="A13306" i="1"/>
  <c r="A13307" i="1"/>
  <c r="A13318" i="1"/>
  <c r="A13319" i="1"/>
  <c r="A13330" i="1"/>
  <c r="A13331" i="1"/>
  <c r="A13343" i="1"/>
  <c r="A13400" i="1"/>
  <c r="A13415" i="1"/>
  <c r="A13567" i="1"/>
  <c r="A13572" i="1"/>
  <c r="A13574" i="1"/>
  <c r="A13621" i="1"/>
  <c r="A13622" i="1"/>
  <c r="A13884" i="1"/>
  <c r="A13885" i="1"/>
  <c r="A13887" i="1"/>
  <c r="A13888" i="1"/>
  <c r="A13889" i="1"/>
  <c r="A13912" i="1"/>
  <c r="A13914" i="1"/>
  <c r="A14034" i="1"/>
  <c r="A14035" i="1"/>
  <c r="A14171" i="1"/>
  <c r="A14184" i="1"/>
  <c r="A14185" i="1"/>
  <c r="A14193" i="1"/>
  <c r="A14340" i="1"/>
  <c r="A14363" i="1"/>
  <c r="A14364" i="1"/>
  <c r="A14365" i="1"/>
  <c r="A14367" i="1"/>
  <c r="A14369" i="1"/>
  <c r="A14485" i="1"/>
  <c r="A14553" i="1"/>
  <c r="A14737" i="1"/>
  <c r="A14758" i="1"/>
  <c r="A14786" i="1"/>
  <c r="A14925" i="1"/>
  <c r="A14927" i="1"/>
  <c r="A14993" i="1"/>
  <c r="A15136" i="1"/>
  <c r="A15343" i="1"/>
  <c r="A15651" i="1"/>
  <c r="A15829" i="1"/>
  <c r="A15878" i="1"/>
  <c r="A15879" i="1"/>
  <c r="A15896" i="1"/>
  <c r="A15897" i="1"/>
  <c r="A15921" i="1"/>
  <c r="A15922" i="1"/>
  <c r="A15923" i="1"/>
  <c r="A16032" i="1"/>
  <c r="A16033" i="1"/>
  <c r="A16037" i="1"/>
  <c r="A16079" i="1"/>
  <c r="A16080" i="1"/>
  <c r="A16082" i="1"/>
  <c r="A16086" i="1"/>
  <c r="A16087" i="1"/>
  <c r="A16089" i="1"/>
  <c r="A16093" i="1"/>
  <c r="A16094" i="1"/>
  <c r="A16096" i="1"/>
  <c r="A16100" i="1"/>
  <c r="A16101" i="1"/>
  <c r="A16103" i="1"/>
  <c r="A16107" i="1"/>
  <c r="A16108" i="1"/>
  <c r="A16110" i="1"/>
  <c r="A16147" i="1"/>
  <c r="A16148" i="1"/>
  <c r="A16150" i="1"/>
  <c r="A16166" i="1"/>
  <c r="A16167" i="1"/>
  <c r="A16168" i="1"/>
  <c r="A16174" i="1"/>
  <c r="A16175" i="1"/>
  <c r="A16176" i="1"/>
  <c r="A16182" i="1"/>
  <c r="A16183" i="1"/>
  <c r="A16184" i="1"/>
  <c r="A16190" i="1"/>
  <c r="A16191" i="1"/>
  <c r="A16192" i="1"/>
  <c r="A16202" i="1"/>
  <c r="A16253" i="1"/>
  <c r="A16274" i="1"/>
  <c r="A16279" i="1"/>
  <c r="A16344" i="1"/>
  <c r="A16414" i="1"/>
  <c r="A16491" i="1"/>
  <c r="A16492" i="1"/>
  <c r="A16524" i="1"/>
  <c r="A16525" i="1"/>
  <c r="A16526" i="1"/>
  <c r="A16537" i="1"/>
  <c r="A16538" i="1"/>
  <c r="A16539" i="1"/>
  <c r="A16550" i="1"/>
  <c r="A16551" i="1"/>
  <c r="A16552" i="1"/>
  <c r="A16560" i="1"/>
  <c r="A16654" i="1"/>
  <c r="A16713" i="1"/>
  <c r="A16714" i="1"/>
  <c r="A16718" i="1"/>
  <c r="A16723" i="1"/>
  <c r="A16724" i="1"/>
  <c r="A16728" i="1"/>
  <c r="A16733" i="1"/>
  <c r="A16734" i="1"/>
  <c r="A16738" i="1"/>
  <c r="A16743" i="1"/>
  <c r="A16744" i="1"/>
  <c r="A16748" i="1"/>
  <c r="A16754" i="1"/>
  <c r="A16756" i="1"/>
  <c r="A16760" i="1"/>
  <c r="A16762" i="1"/>
  <c r="A16851" i="1"/>
  <c r="A16934" i="1"/>
  <c r="A17233" i="1"/>
  <c r="A17237" i="1"/>
  <c r="A17248" i="1"/>
  <c r="A17252" i="1"/>
  <c r="A17263" i="1"/>
  <c r="A17267" i="1"/>
  <c r="A17278" i="1"/>
  <c r="A17282" i="1"/>
  <c r="A17293" i="1"/>
  <c r="A17297" i="1"/>
  <c r="A17318" i="1"/>
  <c r="A17319" i="1"/>
  <c r="A17320" i="1"/>
  <c r="A17321" i="1"/>
  <c r="A17322" i="1"/>
  <c r="A18105" i="1"/>
  <c r="A18107" i="1"/>
  <c r="A18115" i="1"/>
  <c r="A18117" i="1"/>
  <c r="A18125" i="1"/>
  <c r="A18127" i="1"/>
  <c r="A18217" i="1"/>
  <c r="A18247" i="1"/>
  <c r="A18248" i="1"/>
  <c r="A18249" i="1"/>
  <c r="A18404" i="1"/>
  <c r="A18405" i="1"/>
  <c r="A18546" i="1"/>
  <c r="A18647" i="1"/>
  <c r="A18648" i="1"/>
  <c r="A18727" i="1"/>
  <c r="A18728" i="1"/>
  <c r="A18779" i="1"/>
  <c r="A18780" i="1"/>
  <c r="A18789" i="1"/>
  <c r="A18924" i="1"/>
  <c r="A18964" i="1"/>
  <c r="A20067" i="1"/>
  <c r="A21099" i="1"/>
  <c r="A21100" i="1"/>
  <c r="A21101" i="1"/>
  <c r="A21102" i="1"/>
  <c r="A21115" i="1"/>
  <c r="A21143" i="1"/>
  <c r="A21303" i="1"/>
  <c r="A21447" i="1"/>
  <c r="A21660" i="1"/>
  <c r="A21662" i="1"/>
  <c r="A21665" i="1"/>
  <c r="A22036" i="1"/>
  <c r="A22141" i="1"/>
  <c r="A22182" i="1"/>
  <c r="A22211" i="1"/>
  <c r="A22317" i="1"/>
  <c r="A22345" i="1"/>
  <c r="A22346" i="1"/>
  <c r="A22348" i="1"/>
  <c r="A22482" i="1"/>
  <c r="A22484" i="1"/>
  <c r="A22486" i="1"/>
  <c r="A22520" i="1"/>
  <c r="A22535" i="1"/>
  <c r="A22542" i="1"/>
  <c r="A22544" i="1"/>
  <c r="A22784" i="1"/>
  <c r="A22804" i="1"/>
  <c r="A22953" i="1"/>
  <c r="A22954" i="1"/>
  <c r="A22955" i="1"/>
  <c r="A22956" i="1"/>
  <c r="A23077" i="1"/>
  <c r="A23214" i="1"/>
  <c r="A23215" i="1"/>
  <c r="A23400" i="1"/>
  <c r="A26186" i="1"/>
  <c r="A26187" i="1"/>
  <c r="A26277" i="1"/>
  <c r="A26430" i="1"/>
  <c r="A26482" i="1"/>
  <c r="A26488" i="1"/>
  <c r="A26494" i="1"/>
  <c r="A26500" i="1"/>
  <c r="A26501" i="1"/>
  <c r="A26511" i="1"/>
  <c r="A26512" i="1"/>
  <c r="A26522" i="1"/>
  <c r="A26523" i="1"/>
  <c r="A26730" i="1"/>
  <c r="A27028" i="1"/>
  <c r="A27030" i="1"/>
  <c r="A27031" i="1"/>
  <c r="A27032" i="1"/>
  <c r="A27036" i="1"/>
  <c r="A27113" i="1"/>
  <c r="A27118" i="1"/>
  <c r="A27119" i="1"/>
  <c r="A27162" i="1"/>
  <c r="A27163" i="1"/>
  <c r="A27285" i="1"/>
  <c r="A27286" i="1"/>
  <c r="A27390" i="1"/>
  <c r="A27391" i="1"/>
  <c r="A27392" i="1"/>
  <c r="A27393" i="1"/>
  <c r="A27445" i="1"/>
  <c r="A27446" i="1"/>
  <c r="A27447" i="1"/>
  <c r="A27448" i="1"/>
  <c r="A27455" i="1"/>
  <c r="A27456" i="1"/>
  <c r="A27457" i="1"/>
  <c r="A27458" i="1"/>
  <c r="A27465" i="1"/>
  <c r="A27466" i="1"/>
  <c r="A27467" i="1"/>
  <c r="A27468" i="1"/>
  <c r="A27475" i="1"/>
  <c r="A27476" i="1"/>
  <c r="A27477" i="1"/>
  <c r="A27478" i="1"/>
  <c r="A27486" i="1"/>
  <c r="A27487" i="1"/>
  <c r="A27488" i="1"/>
  <c r="A28073" i="1"/>
  <c r="A28086" i="1"/>
  <c r="A28340" i="1"/>
  <c r="A28358" i="1"/>
  <c r="A28359" i="1"/>
  <c r="A28523" i="1"/>
  <c r="A28524" i="1"/>
  <c r="A28526" i="1"/>
  <c r="A28718" i="1"/>
  <c r="A28821" i="1"/>
  <c r="A28826" i="1"/>
  <c r="A28841" i="1"/>
  <c r="A28931" i="1"/>
  <c r="A29054" i="1"/>
  <c r="A29337" i="1"/>
  <c r="A29475" i="1"/>
  <c r="A29488" i="1"/>
  <c r="A29501" i="1"/>
  <c r="A29531" i="1"/>
  <c r="A29540" i="1"/>
  <c r="A29779" i="1"/>
  <c r="A29871" i="1"/>
  <c r="A29873" i="1"/>
  <c r="A29875" i="1"/>
  <c r="A29890" i="1"/>
  <c r="A29891" i="1"/>
  <c r="A29911" i="1"/>
  <c r="A29918" i="1"/>
  <c r="A29925" i="1"/>
  <c r="A29932" i="1"/>
  <c r="A29976" i="1"/>
  <c r="A30392" i="1"/>
  <c r="A30399" i="1"/>
  <c r="A30406" i="1"/>
  <c r="A30413" i="1"/>
  <c r="A30665" i="1"/>
  <c r="A30666" i="1"/>
  <c r="A30668" i="1"/>
  <c r="A30673" i="1"/>
  <c r="A30674" i="1"/>
  <c r="A30676" i="1"/>
  <c r="A30681" i="1"/>
  <c r="A30682" i="1"/>
  <c r="A30684" i="1"/>
  <c r="A30689" i="1"/>
  <c r="A30690" i="1"/>
  <c r="A30692" i="1"/>
  <c r="A30698" i="1"/>
  <c r="A30699" i="1"/>
  <c r="A30700" i="1"/>
  <c r="A30701" i="1"/>
  <c r="A30708" i="1"/>
  <c r="A30709" i="1"/>
  <c r="A30710" i="1"/>
  <c r="A30711" i="1"/>
  <c r="A30718" i="1"/>
  <c r="A30719" i="1"/>
  <c r="A30720" i="1"/>
  <c r="A30721" i="1"/>
  <c r="A30728" i="1"/>
  <c r="A30729" i="1"/>
  <c r="A30730" i="1"/>
  <c r="A30731" i="1"/>
  <c r="A31526" i="1"/>
  <c r="A31533" i="1"/>
  <c r="A31542" i="1"/>
  <c r="A31551" i="1"/>
  <c r="A31560" i="1"/>
  <c r="A31569" i="1"/>
  <c r="A31594" i="1"/>
  <c r="A31595" i="1"/>
  <c r="A31596" i="1"/>
  <c r="A31597" i="1"/>
  <c r="A31604" i="1"/>
  <c r="A31605" i="1"/>
  <c r="A31606" i="1"/>
  <c r="A31607" i="1"/>
  <c r="A31614" i="1"/>
  <c r="A31615" i="1"/>
  <c r="A31616" i="1"/>
  <c r="A31617" i="1"/>
  <c r="A31624" i="1"/>
  <c r="A31625" i="1"/>
  <c r="A31626" i="1"/>
  <c r="A31627" i="1"/>
  <c r="A31646" i="1"/>
  <c r="A31657" i="1"/>
  <c r="A31668" i="1"/>
  <c r="A31679" i="1"/>
  <c r="A31724" i="1"/>
  <c r="A31736" i="1"/>
  <c r="A31748" i="1"/>
  <c r="A31760" i="1"/>
  <c r="A31771" i="1"/>
  <c r="A31772" i="1"/>
  <c r="A31812" i="1"/>
  <c r="A31813" i="1"/>
  <c r="A31840" i="1"/>
  <c r="A31841" i="1"/>
  <c r="A31887" i="1"/>
  <c r="A31888" i="1"/>
  <c r="A31889" i="1"/>
  <c r="A31925" i="1"/>
  <c r="A31926" i="1"/>
  <c r="A31932" i="1"/>
  <c r="A31933" i="1"/>
  <c r="A31934" i="1"/>
  <c r="A31935" i="1"/>
  <c r="A31941" i="1"/>
  <c r="A31942" i="1"/>
  <c r="A31943" i="1"/>
  <c r="A31944" i="1"/>
  <c r="A31951" i="1"/>
  <c r="A31952" i="1"/>
  <c r="A31953" i="1"/>
  <c r="A31954" i="1"/>
  <c r="A31961" i="1"/>
  <c r="A31962" i="1"/>
  <c r="A31963" i="1"/>
  <c r="A31964" i="1"/>
  <c r="A31971" i="1"/>
  <c r="A31972" i="1"/>
  <c r="A31973" i="1"/>
  <c r="A31974" i="1"/>
  <c r="A31983" i="1"/>
  <c r="A31984" i="1"/>
  <c r="A31991" i="1"/>
  <c r="A32004" i="1"/>
  <c r="A32014" i="1"/>
  <c r="A32015" i="1"/>
  <c r="A32016" i="1"/>
  <c r="A32017" i="1"/>
  <c r="A32040" i="1"/>
  <c r="A32042" i="1"/>
  <c r="A32043" i="1"/>
  <c r="A32060" i="1"/>
  <c r="A32061" i="1"/>
  <c r="A32062" i="1"/>
  <c r="A32063" i="1"/>
  <c r="A32137" i="1"/>
  <c r="A32139" i="1"/>
  <c r="A32471" i="1"/>
  <c r="A32502" i="1"/>
  <c r="A32508" i="1"/>
  <c r="A32514" i="1"/>
  <c r="A32553" i="1"/>
  <c r="A32556" i="1"/>
  <c r="A32557" i="1"/>
  <c r="A32559" i="1"/>
  <c r="A33455" i="1"/>
</calcChain>
</file>

<file path=xl/sharedStrings.xml><?xml version="1.0" encoding="utf-8"?>
<sst xmlns="http://schemas.openxmlformats.org/spreadsheetml/2006/main" count="25254" uniqueCount="16757">
  <si>
    <t>,emploi,lien,date,localisation,contrat,salaire,type de salaire,salaire minimum,salaire maximum,descriptif</t>
  </si>
  <si>
    <t>0,Ouvrier Monteur panneaux photovoltaique (H/F),https://www.france-emploi.com/offre-d-emploi/ouvrier-monteur-panneaux-photovoltaique-h-f-10970280/,10/01/2023,VitrÃ©,CDI,"Annuel, de 20000â‚¬ Ã  25000â‚¬",Annuel,20000â‚¬ ,25000â‚¬,"Votre agence Interaction Ã   recrute un monteur h/f pour une sociÃ©tÃ© spÃ©cialisÃ©e dans l'installation de photovoltaÃ¯ques.</t>
  </si>
  <si>
    <t>Vous Ãªtes rattachÃ©(e) au responsable d'Ã©quipe, vous rÃ©alisez, en binÃ´me, la prÃ©paration et la sÃ©curisation des chantiers, la mise en place des systÃ¨mes de fixation des panneaux selon le ..."</t>
  </si>
  <si>
    <t>1,Ouvrier Monteur panneaux photovoltaique (H/F),https://www.france-emploi.com/offre-d-emploi/ouvrier-monteur-panneaux-photovoltaique-h-f-10970280/,10/01/2023,Saint-Malo,CDI,"Annuel, de 20000â‚¬ Ã  25000â‚¬",Annuel,20000â‚¬ ,25000â‚¬,"Votre agence Interaction Ã   recrute un monteur h/f pour une sociÃ©tÃ© spÃ©cialisÃ©e dans l'installation de photovoltaÃ¯ques.</t>
  </si>
  <si>
    <t>2,Ouvrier Monteur panneaux photovoltaique (H/F),https://www.france-emploi.com/offre-d-emploi/ouvrier-monteur-panneaux-photovoltaique-h-f-10970280/,10/01/2023,FougÃ¨res,CDI,"Annuel, de 20000â‚¬ Ã  25000â‚¬",Annuel,20000â‚¬ ,25000â‚¬,"Votre agence Interaction Ã   recrute un monteur h/f pour une sociÃ©tÃ© spÃ©cialisÃ©e dans l'installation de photovoltaÃ¯ques.</t>
  </si>
  <si>
    <t>3,Technicien Mise en service et SAV - DÃ©placements Ã  l'international (H/F),https://www.france-emploi.com/offre-d-emploi/technicien-mise-en-service-et-sav-deplacements-a-l-international-h-f-10970279/,10/01/2023,Nantes,CDI,"Annuel, de 36000â‚¬ Ã  40000â‚¬",Annuel,36000â‚¬ ,40000â‚¬,"Dans un contexte international, trÃ¨s souvent en totale autonomie et parfois en binÃ´me, vous interviendrez sur les diffÃ©rents sites de nos clients notamment sur les moteurs dâ€™Ã©quipements de grande ampleur. A ce titre vous devez :</t>
  </si>
  <si>
    <t>Assistez le client dans lâ€™installation des Ã©quipements sur les diffÃ©rentes sites (treuils ..."</t>
  </si>
  <si>
    <t>4,CONTROLEUR QUALITE USINAGE H/F,https://www.france-emploi.com/offre-d-emploi/controleur-qualite-usinage-h-f-10970270/,10/01/2023,Maine-et-Loire,IntÃ©rim,"Horaire, de 11,27â‚¬ Ã  14â‚¬",Horaire,"11,27â‚¬ ",14â‚¬,"METIER INTERIM et CDI recrute pour un de ses clients spÃ©cialisÃ© : un CONTROLEUR QUALITE USINAGE</t>
  </si>
  <si>
    <t>Mission intÃ©rim au dÃ©but puis CDI si personne investie et compÃ©tente</t>
  </si>
  <si>
    <t>Missions :</t>
  </si>
  <si>
    <t>Lire, Ã©tudier et interprÃ©ter un plan de fabrication en respectant les normes de qualitÃ© dÃ©finie par l'entreprise</t>
  </si>
  <si>
    <t>ContrÃ´ler les cÃ´tes des ..."</t>
  </si>
  <si>
    <t>5,Electricien en maison individuelle (H/F),https://www.france-emploi.com/offre-d-emploi/electricien-en-maison-individuelle-h-f-10970268/,10/01/2023,Aigrefeuille-sur-Maine,IntÃ©rim,"Mensuel, de 1900â‚¬ Ã  2500â‚¬",Mensuel,1900â‚¬ ,2500â‚¬,"Nous recherchons, pour une pÃ©riode de remplacement de congÃ© maladie, un Electricien en maison individuelle H/F pour un de nos client basÃ© Ã  Aigrefeuille sur maine. Cette PME de 10 salariÃ©s intervient principalement chez des particuliers en neuf et rÃ©novation.</t>
  </si>
  <si>
    <t>Vous intervenez sur chantier de maniÃ¨re autonome pour ..."</t>
  </si>
  <si>
    <t>6,AUXILIAIRE DE VIE H/F,https://www.france-emploi.com/offre-d-emploi/auxiliaire-de-vie-h-f-10970261/,10/01/2023,Ille-et-Vilaine,IntÃ©rim,"Annuel, de 20000â‚¬ Ã  22000â‚¬",Annuel,20000â‚¬ ,22000â‚¬,"L'agence Awel interim de Saint-Malo, recherche pour l'un de ses clients un(e) :</t>
  </si>
  <si>
    <t>AUXILIAIRE DE VIE H/F</t>
  </si>
  <si>
    <t>Vos missions seront :</t>
  </si>
  <si>
    <t xml:space="preserve">- PrÃ©paration des plateaux repas </t>
  </si>
  <si>
    <t>- Entretien des chambres et des locaux  DÃ©butant acceptÃ©  Imaginez travailler dans un cadre privilÃ©giÃ©, au ..."</t>
  </si>
  <si>
    <t>7,MAGASINIER-PREP COMMANDE  (H/F),https://www.france-emploi.com/offre-d-emploi/magasinier-prep-commande-h-f-10970246/,10/01/2023,Maine-et-Loire,IntÃ©rim,"Horaire, de 11,27â‚¬ Ã  12â‚¬",Horaire,"11,27â‚¬ ",12â‚¬,"METIER INTERIM et CDI recrute pour un de ses clients : un MAGASINIER-PREPARATEUR COMMANDE CACES. Poste en intÃ©rim puis CDI Ã  la clÃ©</t>
  </si>
  <si>
    <t>-Assurer le dÃ©chargement des camions, la rÃ©ception des produits et leur stockage, Ã  l'aide d'un chariot Ã©lÃ©vateur.</t>
  </si>
  <si>
    <t>-PrÃ©parer, et conditionner les commandes clients ..."</t>
  </si>
  <si>
    <t>8,Macon (H/F),https://www.france-emploi.com/offre-d-emploi/macon-h-f-10970241/,10/01/2023,SegrÃ©-en-Anjou Bleu,IntÃ©rim,"Annuel, de 20000â‚¬ Ã  25000â‚¬",Annuel,20000â‚¬ ,25000â‚¬,"Interaction de SegrÃ© recherche pour l'un de nos clients spÃ©cialisÃ© dans le domaine du BTP, des maÃ§ons (H/F) secteur OmbrÃ©e d'Anjou.</t>
  </si>
  <si>
    <t>Dans le respect des rÃ¨gles de sÃ©curitÃ© et de qualitÃ© en vigueur, vous aurez pour missions :</t>
  </si>
  <si>
    <t>- mettre en oeuvre des fondations, chapes, dalles, planchers, etc ..."</t>
  </si>
  <si>
    <t>9,Macon (H/F),https://www.france-emploi.com/offre-d-emploi/macon-h-f-10970241/,10/01/2023,OmbrÃ©e d'Anjou,IntÃ©rim,"Annuel, de 20000â‚¬ Ã  25000â‚¬",Annuel,20000â‚¬ ,25000â‚¬,"Interaction de SegrÃ© recherche pour l'un de nos clients spÃ©cialisÃ© dans le domaine du BTP, des maÃ§ons (H/F) secteur OmbrÃ©e d'Anjou.</t>
  </si>
  <si>
    <t>10,Economiste en cabinet d'Architectes H/F,https://www.france-emploi.com/offre-d-emploi/economiste-en-cabinet-d-architectes-h-f-10970201/,10/01/2023,Saint-LÃ´,CDI,"Annuel, de 30000â‚¬ Ã  45000â‚¬",Annuel,30000â‚¬ ,45000â‚¬,"Sous la responsabilitÃ© d'un associÃ©, et en collaboration Ã©troite et quotidienne avec les autres membres du service, vous :</t>
  </si>
  <si>
    <t xml:space="preserve">- RÃ©alisez les estimatifs des projets (500Kâ‚¬10 millions d'euros) qui vous seront attribuÃ©s (bureaux, bÃ¢timents commerciaux et industriels, hÃ´tels, ERP...) </t>
  </si>
  <si>
    <t>- Etes force de proposition dans le choix des matÃ©riaux Ã  ..."</t>
  </si>
  <si>
    <t>11,Technicien de maintenance BÃ¢timents DÃ©butant acceptÃ© (H/F),https://www.france-emploi.com/offre-d-emploi/technicien-de-maintenance-batiments-debutant-accepte-h-f-10970199/,10/01/2023,Cholet,CDI,"Annuel, de 27000â‚¬ Ã  30000â‚¬",Annuel,27000â‚¬ ,30000â‚¬,"irectement rattachÃ© au responsable maintenance de lâ€™activitÃ©, et en collaboration avec un agent de maintenance (entretien de niveau 1), vous prenez en charge :</t>
  </si>
  <si>
    <t>-La maintenance prÃ©ventive et curative (problÃ©matiques Ã©lectriques et mÃ©caniques essentiellement) des Ã©quipements (pompes Ã  chaleurs, machines de dÃ©sinfection, matÃ©riels dâ€™Ã©levageâ€¦) et des bÃ¢timents d ..."</t>
  </si>
  <si>
    <t>12,Macon (H/F),https://www.france-emploi.com/offre-d-emploi/macon-h-f-10970195/,10/01/2023,SegrÃ©-en-Anjou Bleu,IntÃ©rim,"Annuel, de 20000â‚¬ Ã  25000â‚¬",Annuel,20000â‚¬ ,25000â‚¬,"Interaction de SegrÃ© recherche pour l'un de nos clients spÃ©cialisÃ© dans le domaine du BTP, des maÃ§ons (H/F) secteur OmbrÃ©e d'Anjou.</t>
  </si>
  <si>
    <t>13,Macon (H/F),https://www.france-emploi.com/offre-d-emploi/macon-h-f-10970195/,10/01/2023,OmbrÃ©e d'Anjou,IntÃ©rim,"Annuel, de 20000â‚¬ Ã  25000â‚¬",Annuel,20000â‚¬ ,25000â‚¬,"Interaction de SegrÃ© recherche pour l'un de nos clients spÃ©cialisÃ© dans le domaine du BTP, des maÃ§ons (H/F) secteur OmbrÃ©e d'Anjou.</t>
  </si>
  <si>
    <t>14,Technicien de maintenance industrielle (H/F),https://www.france-emploi.com/offre-d-emploi/technicien-de-maintenance-industrielle-h-f-10970171/,10/01/2023,OrÃ©e d'Anjou,CDI,"Annuel, de 25000â‚¬ Ã  31000â‚¬",Annuel,25000â‚¬ ,31000â‚¬,"RattachÃ© au Responsable de Maintenance, vous aurez en charge :</t>
  </si>
  <si>
    <t xml:space="preserve">La rÃ©alisation de lâ€™entretien prÃ©ventif et curatif des machines </t>
  </si>
  <si>
    <t xml:space="preserve">Le suivi des stocks de consommables et la commande des piÃ¨ces nÃ©cessaires auprÃ¨s des fournisseurs partenaires </t>
  </si>
  <si>
    <t>Lâ€™enregistrement de vos interventions dans lâ€™outil de suivi des opÃ©rations de maintenance ..."</t>
  </si>
  <si>
    <t>15,OPERATEUR (rice) ATELIER H/F,https://www.france-emploi.com/offre-d-emploi/operateur-rice-atelier-h-f-10970148/,10/01/2023,ChemillÃ©-en-Anjou,IntÃ©rim,"Horaire, de 11,27â‚¬ Ã  13â‚¬",Horaire,"11,27â‚¬ ",13â‚¬,"METIER INTERIM et CDI recrute pour un des ses clients spÃ©cialisÃ© en crÃ©ation de MENUISERIE : UN OPERATEUR ATELIER. CDI Ã  la clÃ©</t>
  </si>
  <si>
    <t>- petits collages d'Ã©lÃ©ments, pose d'accessoires,</t>
  </si>
  <si>
    <t>- dÃ©bit de barres aluminium,</t>
  </si>
  <si>
    <t>- assemblage des barres Ã  l'aide d'une visseuse, et d'outils,</t>
  </si>
  <si>
    <t>- contrÃ´le qualitÃ© des ..."</t>
  </si>
  <si>
    <t>16,OPERATEUR FINITION (H/F),https://www.france-emploi.com/offre-d-emploi/operateur-finition-h-f-10970138/,10/01/2023,Saint-Christophe-du-Ligneron,IntÃ©rim,"Mensuel, de 1700â‚¬ Ã  2000â‚¬",Mensuel,1700â‚¬ ,2000â‚¬,"METIER INTERIM ET CDI CHALLANS recrute pour notre client spÃ©cialisÃ© dans la stratification un OPERATEUR FINITION (H/F)</t>
  </si>
  <si>
    <t xml:space="preserve"> </t>
  </si>
  <si>
    <t>Vos tÃ¢ches seront les suivantes :</t>
  </si>
  <si>
    <t xml:space="preserve">- utilisation d'outils Ã©lectroportatifs type visseuse, perceuse... </t>
  </si>
  <si>
    <t xml:space="preserve">Horaires en journÃ©e normale. </t>
  </si>
  <si>
    <t>Si cette offre vous intÃ©resse merci de postuler en ligne.   Vous Ãªtes ..."</t>
  </si>
  <si>
    <t>17,CONDUCTEUR D'INSTALLATION/LIGNE (H/F),https://www.france-emploi.com/offre-d-emploi/conducteur-d-installation-ligne-h-f-10970133/,10/01/2023,La SÃ©guiniÃ¨re,IntÃ©rim,"Horaire, de 11,27â‚¬ Ã  13â‚¬",Horaire,"11,27â‚¬ ",13â‚¬,"METIER INTERIM et CDI recrute pour un de ses clients spÃ©cialisÃ© en fabrication de matÃ©riaux pour la maison : un CONDUCTEUR DE LIGNE</t>
  </si>
  <si>
    <t>. Met en route, conduit et arrÃªte les Ã©quipements de production,</t>
  </si>
  <si>
    <t>- Assure la manutention et le tri de produits ou de matiÃ¨res manuellement ou Ã  l'aide ..."</t>
  </si>
  <si>
    <t>18,OPERATEUR ENDUCTION (H/F),https://www.france-emploi.com/offre-d-emploi/operateur-enduction-h-f-10970128/,10/01/2023,Bois-de-CÃ©nÃ©,IntÃ©rim,"Mensuel, de 1700â‚¬ Ã  2500â‚¬",Mensuel,1700â‚¬ ,2500â‚¬,"METIER INTERIM ET CDI recrute pour notre client spÃ©cialisÃ© dans la technologie de transfert thermique, plusieurs opÃ©rateurs de production enduction F/H</t>
  </si>
  <si>
    <t>Conduire de grosses machines industrielles</t>
  </si>
  <si>
    <t>Effectuer les rÃ©glages de premier niveau</t>
  </si>
  <si>
    <t>Entrants : matiÃ¨res premiÃ¨res et plastiques</t>
  </si>
  <si>
    <t>Sortants : bobines et stockage</t>
  </si>
  <si>
    <t>Utiliser l'informatique</t>
  </si>
  <si>
    <t>Assurer le suivi qualitÃ© ..."</t>
  </si>
  <si>
    <t>19,Conseiller immobilier (H/F),https://www.france-emploi.com/offre-d-emploi/conseiller-immobilier-h-f-10970105/,10/01/2023,Deauville,CDI,"Mensuel, de 1900â‚¬ Ã  6000â‚¬",Mensuel,1900â‚¬ ,6000â‚¬,"Alors, quel sera le rÃ´le de notre futur(e) Conseiller(e) Immobilier Transaction (H/F) ?</t>
  </si>
  <si>
    <t>RattachÃ©(e) au Directeur dâ€™agences et au sein d'une Ã©quipe motivÃ©e, vous aurez pour mission de commercialiser et vendre les offres de services immobiliers, tout en dÃ©veloppant une relation dâ€™excellence avec ..."</t>
  </si>
  <si>
    <t>20,Conducteur de ligne FALAISE (H/F),https://www.france-emploi.com/offre-d-emploi/conducteur-de-ligne-falaise-h-f-10970097/,10/01/2023,Calvados,IntÃ©rim,"Horaire, de 11,27â‚¬ Ã  13â‚¬",Horaire,"11,27â‚¬ ",13â‚¬,"Pour l'un de nos clients de Falaise, nous recherchons des conducteurs de ligne dans le secteur agroalimentaire. Vous serez en charge sur une ligne de production de l'approvisionnement de la ligne, de la programmation, de maintenance de niveau 1 et de conditionnement de produits agroalimentaires. Une expÃ©rience ..."</t>
  </si>
  <si>
    <t>21,DIRECTEUR MAGASIN H/F,https://www.france-emploi.com/offre-d-emploi/directeur-magasin-h-f-10970072/,10/01/2023,Calvados,CDI,"Annuel, de 70000â‚¬ Ã  110000â‚¬",Annuel,70000â‚¬ ,110000â‚¬,"Pour un de nos clients , un leader de la grande distribution 4800 2  , nous recherchons un/une directeur de   magasin , vous aurez en charge la gestion de l 'activitÃ© commerciale du point de vente dans sa globalitÃ©, l'organisation de la politique commerciale .la gestion du personnel dans son ..."</t>
  </si>
  <si>
    <t>22,Economiste de la construction H/F,https://www.france-emploi.com/offre-d-emploi/economiste-de-la-construction-h-f-10970071/,10/01/2023,Caen,CDI,"Annuel, de 30000â‚¬ Ã  45000â‚¬",Annuel,30000â‚¬ ,45000â‚¬,"Directement rattachÃ© au responsable du service, et en Ã©troite collaboration avec les 3 autres Ã©conomistes du cabinet, vous prenez en charge :</t>
  </si>
  <si>
    <t xml:space="preserve">- La chiffrage (estimatif) des projets qui vous seront attribuÃ©s (bureaux, bÃ¢timents commerciaux et industriels, hÃ´tels, ERP...) </t>
  </si>
  <si>
    <t>- La proposition d'alternatives techniques (matÃ©riaux, modes constructifs) qui pourraient avoir un ..."</t>
  </si>
  <si>
    <t>23,GEOMETRE TOPOGRAPHE (H/F),https://www.france-emploi.com/offre-d-emploi/geometre-topographe-h-f-10970055/,10/01/2023,Le Mans,IntÃ©rim,"Horaire, de 13â‚¬ Ã  14â‚¬",Horaire,13â‚¬ ,14â‚¬,"- RÃ©aliser des plans de rÃ©colements aprÃ¨s travaux.</t>
  </si>
  <si>
    <t>â€“ Mettre en forme les dossiers des ouvrages exÃ©cutÃ©s.</t>
  </si>
  <si>
    <t>â€“ Effectuer le suivi et lâ€™entretien du matÃ©riel TOPO.</t>
  </si>
  <si>
    <t>â€“ RÃ©aliser les levÃ©s topographiques sur le terrain â€œfond de planâ€</t>
  </si>
  <si>
    <t>â€“ Maitriser lâ€™Autocad et le pack office.</t>
  </si>
  <si>
    <t>Taux horaire de 13 Ã  14â‚¬ BRUT selon ..."</t>
  </si>
  <si>
    <t xml:space="preserve">24,MENUISIER PLATEAU TERRASSES (H/F),https://www.france-emploi.com/offre-d-emploi/menuisier-plateau-terrasses-h-f-10970025/,10/01/2023,CoÃ«x,IntÃ©rim,"Horaire, de 11,27â‚¬ Ã  12â‚¬",Horaire,"11,27â‚¬ ",12â‚¬,"METIER INTERIM ET CDI recrute pour notre client spÃ©cialisÃ© dans la conception, fabrication et installation de chalets en bois, un MENUISIER PLATEAUX TERRASSES H/F. </t>
  </si>
  <si>
    <t>Vous aurez pour mission la fabrication de plateaux terrasses.</t>
  </si>
  <si>
    <t>Ce poste comporte du port de charges.</t>
  </si>
  <si>
    <t>Mission Ã  pourvoir de suite pour une longue ..."</t>
  </si>
  <si>
    <t>25,OPERATEUR CHARGEUR PRODUCTIQUE (H/F),https://www.france-emploi.com/offre-d-emploi/operateur-chargeur-productique-h-f-10969993/,10/01/2023,Maine-et-Loire,IntÃ©rim,"Horaire, de 11,27â‚¬ Ã  13â‚¬",Horaire,"11,27â‚¬ ",13â‚¬,"METIER INTERIM et CDI recrute pour un de ses clients spÃ©cialisÃ© en fabrication d'Ã©quipements : un CONTROLEUR CHARGEUR MECANIQUE</t>
  </si>
  <si>
    <t>Mission intÃ©rim au dÃ©but et ensuite CDI pour personne de valeur</t>
  </si>
  <si>
    <t xml:space="preserve">Lire, Ã©tudier et interprÃ©ter correctement </t>
  </si>
  <si>
    <t xml:space="preserve">un plan de fabrication </t>
  </si>
  <si>
    <t xml:space="preserve">PrÃ©parer les montages (Ã©taux) pour rÃ©glages </t>
  </si>
  <si>
    <t>Approvisionner et relancer ..."</t>
  </si>
  <si>
    <t>26,MENUISIERS / POSEURS (H/F),https://www.france-emploi.com/offre-d-emploi/menuisiers-poseurs-h-f-10939909/,10/01/2023,Rennes,CDI,"Mensuel, de 2000â‚¬ Ã  2700â‚¬",Mensuel,2000â‚¬ ,2700â‚¬,"Vous avez de l'expÃ©rience en tant que menuisier, miroitier, serrurier etc.</t>
  </si>
  <si>
    <t>Vous avez la volontÃ© d'apprendre et l'envie de rejoindre une sociÃ©tÃ© reconnue pour son savoir-faire auprÃ¨s d'une clientÃ¨le diversifiÃ©e ?</t>
  </si>
  <si>
    <t>Vous savez lire les plans d'un bÃ¢timent,</t>
  </si>
  <si>
    <t>Vous vous adaptez facilement et savez ..."</t>
  </si>
  <si>
    <t xml:space="preserve">27,MECANICIENS MONTEURS (H/F),https://www.france-emploi.com/offre-d-emploi/mecaniciens-monteurs-h-f-10939888/,10/01/2023,CoÃ«x,CDI,"Annuel, de 26000â‚¬ Ã  27000â‚¬",Annuel,26000â‚¬ ,27000â‚¬,"ARTUS La Roche recrute pour son client LEADER MONDIAL dans la fabrication de Machines agricoles 5 MECANICIENS MONTEURS (F/H) pour intÃ©grer le site de fabrication situÃ© entre La Roche et St Gilles. </t>
  </si>
  <si>
    <t xml:space="preserve">Postes Ã  pourvoir en CDI dÃ¨s que possible. </t>
  </si>
  <si>
    <t>Au sein d'un atelier de fabrication vous ..."</t>
  </si>
  <si>
    <t xml:space="preserve">28,AGENT D'ESSAI PROTOTYPE (H/F),https://www.france-emploi.com/offre-d-emploi/agent-d-essai-prototype-h-f-10939887/,10/01/2023,CoÃ«x,CDI,"Annuel, de 29500â‚¬ Ã  30000â‚¬",Annuel,29500â‚¬ ,30000â‚¬,"ARTUS La Roche recrute pour son client LEADER MONDIAL dans la fabrication de machines agricoles 1 agent d'essai (F/H) pour intÃ©grer le service prototype du site de fabrication situÃ© entre La Roche et St Gilles. </t>
  </si>
  <si>
    <t xml:space="preserve">Poste Ã  pourvoir en CDI dÃ¨s que possible. </t>
  </si>
  <si>
    <t>Au sein d'un ..."</t>
  </si>
  <si>
    <t>29,PREPARATEUR DE COMMANDES - CARISTE (H/F),https://www.france-emploi.com/offre-d-emploi/preparateur-de-commandes-cariste-h-f-10939885/,10/01/2023,Dompierre-sur-Yon,IntÃ©rim,"Horaire, 11,29â‚¬",Horaire," 11,29â‚¬"," 11,29â‚¬","ARTUS de La Roche-sur-Yon recrute pour un de ses clients spÃ©cialisÃ© dans la logistique, des prÃ©parateurs de commandes H/F.</t>
  </si>
  <si>
    <t>Vos missions :</t>
  </si>
  <si>
    <t xml:space="preserve">- La rÃ©ception ainsi que le chargement/dÃ©chargement de camions </t>
  </si>
  <si>
    <t>- La prÃ©paration de commandes : lecture de bon de commandes ..."</t>
  </si>
  <si>
    <t>30,PREPARATEUR DE COMMANDES (H/F),https://www.france-emploi.com/offre-d-emploi/preparateur-de-commandes-h-f-10939884/,10/01/2023,Essarts en Bocage,IntÃ©rim,"Horaire, 11,47â‚¬",Horaire," 11,47â‚¬"," 11,47â‚¬","ARTUS de La Roche Sur Yon recherche pour son client spÃ©cialisÃ© dans l'agro-alimentaire de volailles situÃ© sur le secteur des Essarts-en-Bocage (85), des prÃ©parateurs de commandes F/H.</t>
  </si>
  <si>
    <t>Au sein du service expÃ©dition, vous serez en charge de la prÃ©paration des commandes et de l ..."</t>
  </si>
  <si>
    <t xml:space="preserve">31,MENUISIER AGENCEUR (H/F),https://www.france-emploi.com/offre-d-emploi/menuisier-agenceur-h-f-10939883/,10/01/2023,Saint-Hilaire-de-Loulay,IntÃ©rim,"Horaire, de 12â‚¬ Ã  12,50â‚¬",Horaire,12â‚¬ ,"12,50â‚¬","ARTUS La Roche recrute pour son client spÃ©cialisÃ© dans la construction de stands, un menuisier agenceur F/H en atelier et/ou en chantier. </t>
  </si>
  <si>
    <t xml:space="preserve">Votre mission : </t>
  </si>
  <si>
    <t xml:space="preserve">- Travail en atelier puis installation de mobilier pour les salons sur toute la France voire mÃªme Ã  l'Ã©tranger. </t>
  </si>
  <si>
    <t>L'embauche est effectuÃ©e ..."</t>
  </si>
  <si>
    <t>32,CHEF D'EQUIPE (H/F),https://www.france-emploi.com/offre-d-emploi/chef-d-equipe-h-f-10939882/,10/01/2023,La Roche-sur-Yon,IntÃ©rim,"Horaire, de 12â‚¬ Ã  13â‚¬",Horaire,12â‚¬ ,13â‚¬,"ARTUS de la Roche-sur-Yon recrute pour son client spÃ©cialisÃ© dans le domaine de location de matÃ©riel pour entrepreneurs : SignalÃ©tique intÃ©rieure, extÃ©rieure, un chef d'Ã©quipe H/F sur le secteur de la Roche-sur-Yon (85).</t>
  </si>
  <si>
    <t>Vos missions sont :</t>
  </si>
  <si>
    <t>- Lecture de plan et orientation ..."</t>
  </si>
  <si>
    <t>33,OUVRIERS POLYVALENTS PERIODE FESTIVE (H/F),https://www.france-emploi.com/offre-d-emploi/ouvriers-polyvalents-periode-festive-h-f-10939881/,10/01/2023,La Chaize-le-Vicomte,IntÃ©rim,"Horaire, de 11,07â‚¬ Ã  11,50â‚¬",Horaire,"11,07â‚¬ ","11,50â‚¬","ARTUS de la Roche-sur-Yon recrute pour son client spÃ©cialisÃ© dans l'agroalimentaire de volailles, des ouvriers polyvalents H/F sur le secteur de la Chaize-le-Vicomte (85).</t>
  </si>
  <si>
    <t>De nombreux postes sont Ã  pourvoir au sein de l'entreprise pour la pÃ©riode de NoÃ«l : aux services conditionnement ..."</t>
  </si>
  <si>
    <t>34,AGENT DE PASTEURISATION (H/F),https://www.france-emploi.com/offre-d-emploi/agent-de-pasteurisation-h-f-10939878/,10/01/2023,ChauchÃ©,IntÃ©rim,"Horaire, 11,91â‚¬",Horaire," 11,91â‚¬"," 11,91â‚¬","Artus de la Roche-sur-Yon recherche pour son client spÃ©cialisÃ© dans le domaine des Å“ufs, un agent de pasteurisation H/F sur le secteur de ChauchÃ© (85).</t>
  </si>
  <si>
    <t xml:space="preserve">- RÃ©cupÃ©rer les cuves dans la salle de cuves propres </t>
  </si>
  <si>
    <t>- Nettoyer, dÃ©sinfecter les raccords ..."</t>
  </si>
  <si>
    <t xml:space="preserve">35,MENUISIER BOIS (H/F),https://www.france-emploi.com/offre-d-emploi/menuisier-bois-h-f-10939876/,10/01/2023,Essarts en Bocage,IntÃ©rim,"Horaire, de 11,50â‚¬ Ã  12,50â‚¬",Horaire,"11,50â‚¬ ","12,50â‚¬","ARTUS de la Roche sur Yon recrute pour son client un menuisier H/F sur le secteur des Essarts en Bocage (85). </t>
  </si>
  <si>
    <t>Vous serez en charge des poses d'ouverture  Vous Ãªtes volontaire, curieux dâ€™apprendre, bricoleur. Vous avez un bon savoir-Ãªtre.</t>
  </si>
  <si>
    <t>Vous Ãªtes titulaire du permis B ..."</t>
  </si>
  <si>
    <t>36,ASSISTANT COMMERCIAL (H/F),https://www.france-emploi.com/offre-d-emploi/assistant-commercial-h-f-10939874/,10/01/2023,Le PoirÃ©-sur-Vie,IntÃ©rim,"Horaire, 11,07â‚¬",Horaire," 11,07â‚¬"," 11,07â‚¬","ARTUS de la Roche-sur-Yon recrute pour son client spÃ©cialisÃ© dans la distribution automobile, un(e) assistant(e) commercial(e).</t>
  </si>
  <si>
    <t xml:space="preserve">- Vous traitez et assurez tout le suivi administratif de la commande Ã  la livraison des produits de l'entreprise </t>
  </si>
  <si>
    <t>- Vous serez en relation avec les diffÃ©rents ..."</t>
  </si>
  <si>
    <t>37,OPERATEUR SUR COMMANDES NUMERIQUES (H/F),https://www.france-emploi.com/offre-d-emploi/operateur-sur-commandes-numeriques-h-f-10939873/,10/01/2023,Le PoirÃ©-sur-Vie,IntÃ©rim,"Horaire, de 11,30â‚¬ Ã  12,50â‚¬",Horaire,"11,30â‚¬ ","12,50â‚¬","ARTUS La Roche-sur-Yon recherche pour son client spÃ©cialisÃ© dans la conception et la rÃ©alisation des ensembles mÃ©cano-soudÃ©s, un opÃ©rateur sur commandes numÃ©riques (oxycoupage) H/F sur le secteur du PoirÃ©-sur-Vie (85).</t>
  </si>
  <si>
    <t xml:space="preserve">- DÃ©couper les imbrications </t>
  </si>
  <si>
    <t>- Veiller au bon dÃ©roulement des opÃ©rations de dÃ©coupe ..."</t>
  </si>
  <si>
    <t>38,PLOMBIER CHAUFFAGISTE (H/F),https://www.france-emploi.com/offre-d-emploi/plombier-chauffagiste-h-f-10939871/,10/01/2023,Le PoirÃ©-sur-Vie,IntÃ©rim,"Horaire, de 12â‚¬ Ã  13â‚¬",Horaire,12â‚¬ ,13â‚¬,"ARTUS La Roche recrute pour son client spÃ©cialisÃ© dans le maintien des systÃ¨mes et Ã©quipements en gÃ©nie Ã©lectrique et industriel, un plombier chauffagiste H/F sur le secteur du PoirÃ© sur Vie (85).</t>
  </si>
  <si>
    <t>- Effectuer des travaux de chauffage, ventilation, climatisation ..."</t>
  </si>
  <si>
    <t>39,AGENT DE FABRICATION (H/F),https://www.france-emploi.com/offre-d-emploi/agent-de-fabrication-h-f-10939865/,10/01/2023,Aizenay,IntÃ©rim,"Horaire, 11,07â‚¬",Horaire," 11,07â‚¬"," 11,07â‚¬","Notre agence Artus la Roche-sur-Yon recherche pour l'un de ses clients spÃ©cialisÃ© dans la fabrication de produits mÃ©talliques et menuiseries en PVC, fenÃªtres, baies coulissantes, portes dâ€™entrÃ©e et volets roulants, un agent de fabrication H/F sur le secteur d'Aizenay (85).</t>
  </si>
  <si>
    <t>Vos missions:</t>
  </si>
  <si>
    <t>- Lecture ..."</t>
  </si>
  <si>
    <t>40,MANOEUVRE TP (H/F),https://www.france-emploi.com/offre-d-emploi/manoeuvre-tp-h-f-10939863/,10/01/2023,Le PoirÃ©-sur-Vie,IntÃ©rim,"Horaire, 11,07â‚¬",Horaire," 11,07â‚¬"," 11,07â‚¬","ARTUS La Roche recrute pour son client spÃ©cialisÃ© dans l'enrobÃ© et les travaux publics, un manÅ“uvre TP H/F au PoirÃ©-sur-Vie (85).</t>
  </si>
  <si>
    <t xml:space="preserve">- Approvisionnement des chantiers en enrobÃ©s Ã  l'aide d'une brouette </t>
  </si>
  <si>
    <t xml:space="preserve">- Mise en Å“uvre de l'enrobÃ© </t>
  </si>
  <si>
    <t>- Travaux de manutention.  Vous avez ..."</t>
  </si>
  <si>
    <t>41,AGENT DE MONTAGE ASSEMBLAGE (H/F),https://www.france-emploi.com/offre-d-emploi/agent-de-montage-assemblage-h-f-10939862/,10/01/2023,Les Achards,IntÃ©rim,"Horaire, 11,07â‚¬",Horaire," 11,07â‚¬"," 11,07â‚¬","ARTUS LA ROCHE recrute pour son client spÃ©cialisÃ© dans la fabrication d'Ã©lÃ©ments en matiÃ¨res plastiques pour la construction, des agents de montage assemblage F/H pour des missions de 10 mois minimum sur le secteur des ACHARDS.</t>
  </si>
  <si>
    <t>- ParachÃ¨vement et ..."</t>
  </si>
  <si>
    <t>42,Conseiller immobilier indÃ©pendant (H/F),https://www.france-emploi.com/offre-d-emploi/conseiller-immobilier-independant-h-f-10818807/,10/01/2023,Saint-Pierre-des-Nids,,"Mensuel, de 4000â‚¬ Ã  8000â‚¬",Mensuel,4000â‚¬ ,8000â‚¬,"Devenez le CONSEILLER IMMOBILIER rÃ©fÃ©rent de votre rÃ©gion : Secteur gÃ©ographique rÃ©servÃ© et prÃ©servÃ© en exclusivitÃ© !</t>
  </si>
  <si>
    <t>Notre rÃ©seau immobilier rÃ©gional aide, conseille et accompagne ses clients et ses conseillers pour rÃ©aliser des projets de vie via une expertise et des outils en sÃ©curisant la transaction immobiliÃ¨re via un notaire (compromis ..."</t>
  </si>
  <si>
    <t>43,Conseiller immobilier indÃ©pendant (H/F),https://www.france-emploi.com/offre-d-emploi/conseiller-immobilier-independant-h-f-10818807/,10/01/2023,Quelaines-Saint-Gault,,"Mensuel, de 4000â‚¬ Ã  8000â‚¬",Mensuel,4000â‚¬ ,8000â‚¬,"Devenez le CONSEILLER IMMOBILIER rÃ©fÃ©rent de votre rÃ©gion : Secteur gÃ©ographique rÃ©servÃ© et prÃ©servÃ© en exclusivitÃ© !</t>
  </si>
  <si>
    <t>44,Conseiller immobilier indÃ©pendant (H/F),https://www.france-emploi.com/offre-d-emploi/conseiller-immobilier-independant-h-f-10818807/,10/01/2023,MartignÃ©-sur-Mayenne,,"Mensuel, de 4000â‚¬ Ã  8000â‚¬",Mensuel,4000â‚¬ ,8000â‚¬,"Devenez le CONSEILLER IMMOBILIER rÃ©fÃ©rent de votre rÃ©gion : Secteur gÃ©ographique rÃ©servÃ© et prÃ©servÃ© en exclusivitÃ© !</t>
  </si>
  <si>
    <t>45,Conseiller immobilier indÃ©pendant (H/F),https://www.france-emploi.com/offre-d-emploi/conseiller-immobilier-independant-h-f-10818807/,10/01/2023,Le Genest-Saint-Isle,,"Mensuel, de 4000â‚¬ Ã  8000â‚¬",Mensuel,4000â‚¬ ,8000â‚¬,"Devenez le CONSEILLER IMMOBILIER rÃ©fÃ©rent de votre rÃ©gion : Secteur gÃ©ographique rÃ©servÃ© et prÃ©servÃ© en exclusivitÃ© !</t>
  </si>
  <si>
    <t>46,Conseiller immobilier indÃ©pendant (H/F),https://www.france-emploi.com/offre-d-emploi/conseiller-immobilier-independant-h-f-10818807/,10/01/2023,La BaconniÃ¨re,,"Mensuel, de 4000â‚¬ Ã  8000â‚¬",Mensuel,4000â‚¬ ,8000â‚¬,"Devenez le CONSEILLER IMMOBILIER rÃ©fÃ©rent de votre rÃ©gion : Secteur gÃ©ographique rÃ©servÃ© et prÃ©servÃ© en exclusivitÃ© !</t>
  </si>
  <si>
    <t>47,NÃ©gociateur immobilier indÃ©pendant (H/F),https://www.france-emploi.com/offre-d-emploi/negociateur-immobilier-independant-h-f-10818806/,10/01/2023,Saint-Pierre-la-Cour,,"Mensuel, de 4000â‚¬ Ã  8000â‚¬",Mensuel,4000â‚¬ ,8000â‚¬,"Devenez le CONSEILLER IMMOBILIER rÃ©fÃ©rent de votre rÃ©gion : Secteur gÃ©ographique rÃ©servÃ© et prÃ©servÃ© en exclusivitÃ© !</t>
  </si>
  <si>
    <t>48,NÃ©gociateur immobilier indÃ©pendant (H/F),https://www.france-emploi.com/offre-d-emploi/negociateur-immobilier-independant-h-f-10818806/,10/01/2023,PrÃ©-en-Pail-Saint-Samson,,"Mensuel, de 4000â‚¬ Ã  8000â‚¬",Mensuel,4000â‚¬ ,8000â‚¬,"Devenez le CONSEILLER IMMOBILIER rÃ©fÃ©rent de votre rÃ©gion : Secteur gÃ©ographique rÃ©servÃ© et prÃ©servÃ© en exclusivitÃ© !</t>
  </si>
  <si>
    <t>49,NÃ©gociateur immobilier indÃ©pendant (H/F),https://www.france-emploi.com/offre-d-emploi/negociateur-immobilier-independant-h-f-10818806/,10/01/2023,Lassay-les-ChÃ¢teaux,,"Mensuel, de 4000â‚¬ Ã  8000â‚¬",Mensuel,4000â‚¬ ,8000â‚¬,"Devenez le CONSEILLER IMMOBILIER rÃ©fÃ©rent de votre rÃ©gion : Secteur gÃ©ographique rÃ©servÃ© et prÃ©servÃ© en exclusivitÃ© !</t>
  </si>
  <si>
    <t>50,NÃ©gociateur immobilier indÃ©pendant (H/F),https://www.france-emploi.com/offre-d-emploi/negociateur-immobilier-independant-h-f-10818806/,10/01/2023,Entrammes,,"Mensuel, de 4000â‚¬ Ã  8000â‚¬",Mensuel,4000â‚¬ ,8000â‚¬,"Devenez le CONSEILLER IMMOBILIER rÃ©fÃ©rent de votre rÃ©gion : Secteur gÃ©ographique rÃ©servÃ© et prÃ©servÃ© en exclusivitÃ© !</t>
  </si>
  <si>
    <t>51,NÃ©gociateur immobilier indÃ©pendant (H/F),https://www.france-emploi.com/offre-d-emploi/negociateur-immobilier-independant-h-f-10818806/,10/01/2023,AndouillÃ©,,"Mensuel, de 4000â‚¬ Ã  8000â‚¬",Mensuel,4000â‚¬ ,8000â‚¬,"Devenez le CONSEILLER IMMOBILIER rÃ©fÃ©rent de votre rÃ©gion : Secteur gÃ©ographique rÃ©servÃ© et prÃ©servÃ© en exclusivitÃ© !</t>
  </si>
  <si>
    <t>52,mandataire immobilier indÃ©pendant (H/F),https://www.france-emploi.com/offre-d-emploi/mandataire-immobilier-independant-h-f-10818805/,10/01/2023,Saint-Pierre-la-Cour,,"Mensuel, de 4000â‚¬ Ã  8000â‚¬",Mensuel,4000â‚¬ ,8000â‚¬,"Devenez le CONSEILLER IMMOBILIER rÃ©fÃ©rent de votre rÃ©gion : Secteur gÃ©ographique rÃ©servÃ© et prÃ©servÃ© en exclusivitÃ© !</t>
  </si>
  <si>
    <t>53,mandataire immobilier indÃ©pendant (H/F),https://www.france-emploi.com/offre-d-emploi/mandataire-immobilier-independant-h-f-10818805/,10/01/2023,PrÃ©-en-Pail-Saint-Samson,,"Mensuel, de 4000â‚¬ Ã  8000â‚¬",Mensuel,4000â‚¬ ,8000â‚¬,"Devenez le CONSEILLER IMMOBILIER rÃ©fÃ©rent de votre rÃ©gion : Secteur gÃ©ographique rÃ©servÃ© et prÃ©servÃ© en exclusivitÃ© !</t>
  </si>
  <si>
    <t>54,mandataire immobilier indÃ©pendant (H/F),https://www.france-emploi.com/offre-d-emploi/mandataire-immobilier-independant-h-f-10818805/,10/01/2023,Lassay-les-ChÃ¢teaux,,"Mensuel, de 4000â‚¬ Ã  8000â‚¬",Mensuel,4000â‚¬ ,8000â‚¬,"Devenez le CONSEILLER IMMOBILIER rÃ©fÃ©rent de votre rÃ©gion : Secteur gÃ©ographique rÃ©servÃ© et prÃ©servÃ© en exclusivitÃ© !</t>
  </si>
  <si>
    <t>55,mandataire immobilier indÃ©pendant (H/F),https://www.france-emploi.com/offre-d-emploi/mandataire-immobilier-independant-h-f-10818805/,10/01/2023,Entrammes,,"Mensuel, de 4000â‚¬ Ã  8000â‚¬",Mensuel,4000â‚¬ ,8000â‚¬,"Devenez le CONSEILLER IMMOBILIER rÃ©fÃ©rent de votre rÃ©gion : Secteur gÃ©ographique rÃ©servÃ© et prÃ©servÃ© en exclusivitÃ© !</t>
  </si>
  <si>
    <t>56,mandataire immobilier indÃ©pendant (H/F),https://www.france-emploi.com/offre-d-emploi/mandataire-immobilier-independant-h-f-10818805/,10/01/2023,AndouillÃ©,,"Mensuel, de 4000â‚¬ Ã  8000â‚¬",Mensuel,4000â‚¬ ,8000â‚¬,"Devenez le CONSEILLER IMMOBILIER rÃ©fÃ©rent de votre rÃ©gion : Secteur gÃ©ographique rÃ©servÃ© et prÃ©servÃ© en exclusivitÃ© !</t>
  </si>
  <si>
    <t>57,NÃ©gociateur immobilier indÃ©pendant (H/F),https://www.france-emploi.com/offre-d-emploi/negociateur-immobilier-independant-h-f-10818804/,10/01/2023,Villaines-la-Juhel,,"Mensuel, de 4000â‚¬ Ã  8000â‚¬",Mensuel,4000â‚¬ ,8000â‚¬,"Devenez le CONSEILLER IMMOBILIER rÃ©fÃ©rent de votre rÃ©gion : Secteur gÃ©ographique rÃ©servÃ© et prÃ©servÃ© en exclusivitÃ© !</t>
  </si>
  <si>
    <t>58,NÃ©gociateur immobilier indÃ©pendant (H/F),https://www.france-emploi.com/offre-d-emploi/negociateur-immobilier-independant-h-f-10818804/,10/01/2023,RenazÃ©,,"Mensuel, de 4000â‚¬ Ã  8000â‚¬",Mensuel,4000â‚¬ ,8000â‚¬,"Devenez le CONSEILLER IMMOBILIER rÃ©fÃ©rent de votre rÃ©gion : Secteur gÃ©ographique rÃ©servÃ© et prÃ©servÃ© en exclusivitÃ© !</t>
  </si>
  <si>
    <t>59,NÃ©gociateur immobilier indÃ©pendant (H/F),https://www.france-emploi.com/offre-d-emploi/negociateur-immobilier-independant-h-f-10818804/,10/01/2023,Loiron-RuillÃ©,,"Mensuel, de 4000â‚¬ Ã  8000â‚¬",Mensuel,4000â‚¬ ,8000â‚¬,"Devenez le CONSEILLER IMMOBILIER rÃ©fÃ©rent de votre rÃ©gion : Secteur gÃ©ographique rÃ©servÃ© et prÃ©servÃ© en exclusivitÃ© !</t>
  </si>
  <si>
    <t>60,NÃ©gociateur immobilier indÃ©pendant (H/F),https://www.france-emploi.com/offre-d-emploi/negociateur-immobilier-independant-h-f-10818804/,10/01/2023,Gorron,,"Mensuel, de 4000â‚¬ Ã  8000â‚¬",Mensuel,4000â‚¬ ,8000â‚¬,"Devenez le CONSEILLER IMMOBILIER rÃ©fÃ©rent de votre rÃ©gion : Secteur gÃ©ographique rÃ©servÃ© et prÃ©servÃ© en exclusivitÃ© !</t>
  </si>
  <si>
    <t>61,NÃ©gociateur immobilier indÃ©pendant (H/F),https://www.france-emploi.com/offre-d-emploi/negociateur-immobilier-independant-h-f-10818804/,10/01/2023,AmbriÃ¨res-les-VallÃ©es,,"Mensuel, de 4000â‚¬ Ã  8000â‚¬",Mensuel,4000â‚¬ ,8000â‚¬,"Devenez le CONSEILLER IMMOBILIER rÃ©fÃ©rent de votre rÃ©gion : Secteur gÃ©ographique rÃ©servÃ© et prÃ©servÃ© en exclusivitÃ© !</t>
  </si>
  <si>
    <t>62,Conseiller immobilier indÃ©pendant (H/F),https://www.france-emploi.com/offre-d-emploi/conseiller-immobilier-independant-h-f-10818803/,10/01/2023,Saint-Pierre-la-Cour,,"Mensuel, de 4000â‚¬ Ã  8000â‚¬",Mensuel,4000â‚¬ ,8000â‚¬,"Devenez le CONSEILLER IMMOBILIER rÃ©fÃ©rent de votre rÃ©gion : Secteur gÃ©ographique rÃ©servÃ© et prÃ©servÃ© en exclusivitÃ© !</t>
  </si>
  <si>
    <t>63,Conseiller immobilier indÃ©pendant (H/F),https://www.france-emploi.com/offre-d-emploi/conseiller-immobilier-independant-h-f-10818803/,10/01/2023,PrÃ©-en-Pail-Saint-Samson,,"Mensuel, de 4000â‚¬ Ã  8000â‚¬",Mensuel,4000â‚¬ ,8000â‚¬,"Devenez le CONSEILLER IMMOBILIER rÃ©fÃ©rent de votre rÃ©gion : Secteur gÃ©ographique rÃ©servÃ© et prÃ©servÃ© en exclusivitÃ© !</t>
  </si>
  <si>
    <t>64,Conseiller immobilier indÃ©pendant (H/F),https://www.france-emploi.com/offre-d-emploi/conseiller-immobilier-independant-h-f-10818803/,10/01/2023,Lassay-les-ChÃ¢teaux,,"Mensuel, de 4000â‚¬ Ã  8000â‚¬",Mensuel,4000â‚¬ ,8000â‚¬,"Devenez le CONSEILLER IMMOBILIER rÃ©fÃ©rent de votre rÃ©gion : Secteur gÃ©ographique rÃ©servÃ© et prÃ©servÃ© en exclusivitÃ© !</t>
  </si>
  <si>
    <t>65,Conseiller immobilier indÃ©pendant (H/F),https://www.france-emploi.com/offre-d-emploi/conseiller-immobilier-independant-h-f-10818803/,10/01/2023,Entrammes,,"Mensuel, de 4000â‚¬ Ã  8000â‚¬",Mensuel,4000â‚¬ ,8000â‚¬,"Devenez le CONSEILLER IMMOBILIER rÃ©fÃ©rent de votre rÃ©gion : Secteur gÃ©ographique rÃ©servÃ© et prÃ©servÃ© en exclusivitÃ© !</t>
  </si>
  <si>
    <t>66,Conseiller immobilier indÃ©pendant (H/F),https://www.france-emploi.com/offre-d-emploi/conseiller-immobilier-independant-h-f-10818803/,10/01/2023,AndouillÃ©,,"Mensuel, de 4000â‚¬ Ã  8000â‚¬",Mensuel,4000â‚¬ ,8000â‚¬,"Devenez le CONSEILLER IMMOBILIER rÃ©fÃ©rent de votre rÃ©gion : Secteur gÃ©ographique rÃ©servÃ© et prÃ©servÃ© en exclusivitÃ© !</t>
  </si>
  <si>
    <t>67,mandataire immobilier indÃ©pendant (H/F),https://www.france-emploi.com/offre-d-emploi/mandataire-immobilier-independant-h-f-10818802/,10/01/2023,Villaines-la-Juhel,,"Mensuel, de 4000â‚¬ Ã  8000â‚¬",Mensuel,4000â‚¬ ,8000â‚¬,"Devenez le CONSEILLER IMMOBILIER rÃ©fÃ©rent de votre rÃ©gion : Secteur gÃ©ographique rÃ©servÃ© et prÃ©servÃ© en exclusivitÃ© !</t>
  </si>
  <si>
    <t>68,mandataire immobilier indÃ©pendant (H/F),https://www.france-emploi.com/offre-d-emploi/mandataire-immobilier-independant-h-f-10818802/,10/01/2023,RenazÃ©,,"Mensuel, de 4000â‚¬ Ã  8000â‚¬",Mensuel,4000â‚¬ ,8000â‚¬,"Devenez le CONSEILLER IMMOBILIER rÃ©fÃ©rent de votre rÃ©gion : Secteur gÃ©ographique rÃ©servÃ© et prÃ©servÃ© en exclusivitÃ© !</t>
  </si>
  <si>
    <t>69,mandataire immobilier indÃ©pendant (H/F),https://www.france-emploi.com/offre-d-emploi/mandataire-immobilier-independant-h-f-10818802/,10/01/2023,Loiron-RuillÃ©,,"Mensuel, de 4000â‚¬ Ã  8000â‚¬",Mensuel,4000â‚¬ ,8000â‚¬,"Devenez le CONSEILLER IMMOBILIER rÃ©fÃ©rent de votre rÃ©gion : Secteur gÃ©ographique rÃ©servÃ© et prÃ©servÃ© en exclusivitÃ© !</t>
  </si>
  <si>
    <t>70,mandataire immobilier indÃ©pendant (H/F),https://www.france-emploi.com/offre-d-emploi/mandataire-immobilier-independant-h-f-10818802/,10/01/2023,Gorron,,"Mensuel, de 4000â‚¬ Ã  8000â‚¬",Mensuel,4000â‚¬ ,8000â‚¬,"Devenez le CONSEILLER IMMOBILIER rÃ©fÃ©rent de votre rÃ©gion : Secteur gÃ©ographique rÃ©servÃ© et prÃ©servÃ© en exclusivitÃ© !</t>
  </si>
  <si>
    <t>71,mandataire immobilier indÃ©pendant (H/F),https://www.france-emploi.com/offre-d-emploi/mandataire-immobilier-independant-h-f-10818802/,10/01/2023,AmbriÃ¨res-les-VallÃ©es,,"Mensuel, de 4000â‚¬ Ã  8000â‚¬",Mensuel,4000â‚¬ ,8000â‚¬,"Devenez le CONSEILLER IMMOBILIER rÃ©fÃ©rent de votre rÃ©gion : Secteur gÃ©ographique rÃ©servÃ© et prÃ©servÃ© en exclusivitÃ© !</t>
  </si>
  <si>
    <t>72,Conseiller immobilier indÃ©pendant (H/F),https://www.france-emploi.com/offre-d-emploi/conseiller-immobilier-independant-h-f-10818801/,10/01/2023,Villaines-la-Juhel,,"Mensuel, de 4000â‚¬ Ã  8000â‚¬",Mensuel,4000â‚¬ ,8000â‚¬,"Devenez le CONSEILLER IMMOBILIER rÃ©fÃ©rent de votre rÃ©gion : Secteur gÃ©ographique rÃ©servÃ© et prÃ©servÃ© en exclusivitÃ© !</t>
  </si>
  <si>
    <t>73,Conseiller immobilier indÃ©pendant (H/F),https://www.france-emploi.com/offre-d-emploi/conseiller-immobilier-independant-h-f-10818801/,10/01/2023,RenazÃ©,,"Mensuel, de 4000â‚¬ Ã  8000â‚¬",Mensuel,4000â‚¬ ,8000â‚¬,"Devenez le CONSEILLER IMMOBILIER rÃ©fÃ©rent de votre rÃ©gion : Secteur gÃ©ographique rÃ©servÃ© et prÃ©servÃ© en exclusivitÃ© !</t>
  </si>
  <si>
    <t>74,Conseiller immobilier indÃ©pendant (H/F),https://www.france-emploi.com/offre-d-emploi/conseiller-immobilier-independant-h-f-10818801/,10/01/2023,Loiron-RuillÃ©,,"Mensuel, de 4000â‚¬ Ã  8000â‚¬",Mensuel,4000â‚¬ ,8000â‚¬,"Devenez le CONSEILLER IMMOBILIER rÃ©fÃ©rent de votre rÃ©gion : Secteur gÃ©ographique rÃ©servÃ© et prÃ©servÃ© en exclusivitÃ© !</t>
  </si>
  <si>
    <t>75,Conseiller immobilier indÃ©pendant (H/F),https://www.france-emploi.com/offre-d-emploi/conseiller-immobilier-independant-h-f-10818801/,10/01/2023,Gorron,,"Mensuel, de 4000â‚¬ Ã  8000â‚¬",Mensuel,4000â‚¬ ,8000â‚¬,"Devenez le CONSEILLER IMMOBILIER rÃ©fÃ©rent de votre rÃ©gion : Secteur gÃ©ographique rÃ©servÃ© et prÃ©servÃ© en exclusivitÃ© !</t>
  </si>
  <si>
    <t>76,Conseiller immobilier indÃ©pendant (H/F),https://www.france-emploi.com/offre-d-emploi/conseiller-immobilier-independant-h-f-10818801/,10/01/2023,AmbriÃ¨res-les-VallÃ©es,,"Mensuel, de 4000â‚¬ Ã  8000â‚¬",Mensuel,4000â‚¬ ,8000â‚¬,"Devenez le CONSEILLER IMMOBILIER rÃ©fÃ©rent de votre rÃ©gion : Secteur gÃ©ographique rÃ©servÃ© et prÃ©servÃ© en exclusivitÃ© !</t>
  </si>
  <si>
    <t>77,NÃ©gociateur immobilier indÃ©pendant (H/F),https://www.france-emploi.com/offre-d-emploi/negociateur-immobilier-independant-h-f-10818791/,10/01/2023,MontsÃ»rs-Saint-CÃ©nerÃ©,,"Mensuel, de 4000â‚¬ Ã  8000â‚¬",Mensuel,4000â‚¬ ,8000â‚¬,"Devenez le CONSEILLER IMMOBILIER rÃ©fÃ©rent de votre rÃ©gion : Secteur gÃ©ographique rÃ©servÃ© et prÃ©servÃ© en exclusivitÃ© !</t>
  </si>
  <si>
    <t>78,NÃ©gociateur immobilier indÃ©pendant (H/F),https://www.france-emploi.com/offre-d-emploi/negociateur-immobilier-independant-h-f-10818791/,10/01/2023,Meslay-du-Maine,,"Mensuel, de 4000â‚¬ Ã  8000â‚¬",Mensuel,4000â‚¬ ,8000â‚¬,"Devenez le CONSEILLER IMMOBILIER rÃ©fÃ©rent de votre rÃ©gion : Secteur gÃ©ographique rÃ©servÃ© et prÃ©servÃ© en exclusivitÃ© !</t>
  </si>
  <si>
    <t>79,NÃ©gociateur immobilier indÃ©pendant (H/F),https://www.france-emploi.com/offre-d-emploi/negociateur-immobilier-independant-h-f-10818791/,10/01/2023,L'Huisserie,,"Mensuel, de 4000â‚¬ Ã  8000â‚¬",Mensuel,4000â‚¬ ,8000â‚¬,"Devenez le CONSEILLER IMMOBILIER rÃ©fÃ©rent de votre rÃ©gion : Secteur gÃ©ographique rÃ©servÃ© et prÃ©servÃ© en exclusivitÃ© !</t>
  </si>
  <si>
    <t>80,NÃ©gociateur immobilier indÃ©pendant (H/F),https://www.france-emploi.com/offre-d-emploi/negociateur-immobilier-independant-h-f-10818791/,10/01/2023,CossÃ©-le-Vivien,,"Mensuel, de 4000â‚¬ Ã  8000â‚¬",Mensuel,4000â‚¬ ,8000â‚¬,"Devenez le CONSEILLER IMMOBILIER rÃ©fÃ©rent de votre rÃ©gion : Secteur gÃ©ographique rÃ©servÃ© et prÃ©servÃ© en exclusivitÃ© !</t>
  </si>
  <si>
    <t>81,NÃ©gociateur immobilier indÃ©pendant (H/F),https://www.france-emploi.com/offre-d-emploi/negociateur-immobilier-independant-h-f-10818791/,10/01/2023,ArgentrÃ©,,"Mensuel, de 4000â‚¬ Ã  8000â‚¬",Mensuel,4000â‚¬ ,8000â‚¬,"Devenez le CONSEILLER IMMOBILIER rÃ©fÃ©rent de votre rÃ©gion : Secteur gÃ©ographique rÃ©servÃ© et prÃ©servÃ© en exclusivitÃ© !</t>
  </si>
  <si>
    <t>82,mandataire immobilier indÃ©pendant (H/F),https://www.france-emploi.com/offre-d-emploi/mandataire-immobilier-independant-h-f-10818790/,10/01/2023,MontsÃ»rs-Saint-CÃ©nerÃ©,,"Mensuel, de 4000â‚¬ Ã  8000â‚¬",Mensuel,4000â‚¬ ,8000â‚¬,"Devenez le CONSEILLER IMMOBILIER rÃ©fÃ©rent de votre rÃ©gion : Secteur gÃ©ographique rÃ©servÃ© et prÃ©servÃ© en exclusivitÃ© !</t>
  </si>
  <si>
    <t>83,mandataire immobilier indÃ©pendant (H/F),https://www.france-emploi.com/offre-d-emploi/mandataire-immobilier-independant-h-f-10818790/,10/01/2023,Meslay-du-Maine,,"Mensuel, de 4000â‚¬ Ã  8000â‚¬",Mensuel,4000â‚¬ ,8000â‚¬,"Devenez le CONSEILLER IMMOBILIER rÃ©fÃ©rent de votre rÃ©gion : Secteur gÃ©ographique rÃ©servÃ© et prÃ©servÃ© en exclusivitÃ© !</t>
  </si>
  <si>
    <t>84,mandataire immobilier indÃ©pendant (H/F),https://www.france-emploi.com/offre-d-emploi/mandataire-immobilier-independant-h-f-10818790/,10/01/2023,L'Huisserie,,"Mensuel, de 4000â‚¬ Ã  8000â‚¬",Mensuel,4000â‚¬ ,8000â‚¬,"Devenez le CONSEILLER IMMOBILIER rÃ©fÃ©rent de votre rÃ©gion : Secteur gÃ©ographique rÃ©servÃ© et prÃ©servÃ© en exclusivitÃ© !</t>
  </si>
  <si>
    <t>85,mandataire immobilier indÃ©pendant (H/F),https://www.france-emploi.com/offre-d-emploi/mandataire-immobilier-independant-h-f-10818790/,10/01/2023,CossÃ©-le-Vivien,,"Mensuel, de 4000â‚¬ Ã  8000â‚¬",Mensuel,4000â‚¬ ,8000â‚¬,"Devenez le CONSEILLER IMMOBILIER rÃ©fÃ©rent de votre rÃ©gion : Secteur gÃ©ographique rÃ©servÃ© et prÃ©servÃ© en exclusivitÃ© !</t>
  </si>
  <si>
    <t>86,mandataire immobilier indÃ©pendant (H/F),https://www.france-emploi.com/offre-d-emploi/mandataire-immobilier-independant-h-f-10818790/,10/01/2023,ArgentrÃ©,,"Mensuel, de 4000â‚¬ Ã  8000â‚¬",Mensuel,4000â‚¬ ,8000â‚¬,"Devenez le CONSEILLER IMMOBILIER rÃ©fÃ©rent de votre rÃ©gion : Secteur gÃ©ographique rÃ©servÃ© et prÃ©servÃ© en exclusivitÃ© !</t>
  </si>
  <si>
    <t>87,Conseiller immobilier indÃ©pendant (H/F),https://www.france-emploi.com/offre-d-emploi/conseiller-immobilier-independant-h-f-10818789/,10/01/2023,MontsÃ»rs-Saint-CÃ©nerÃ©,,"Mensuel, de 4000â‚¬ Ã  8000â‚¬",Mensuel,4000â‚¬ ,8000â‚¬,"Devenez le CONSEILLER IMMOBILIER rÃ©fÃ©rent de votre rÃ©gion : Secteur gÃ©ographique rÃ©servÃ© et prÃ©servÃ© en exclusivitÃ© !</t>
  </si>
  <si>
    <t>88,Conseiller immobilier indÃ©pendant (H/F),https://www.france-emploi.com/offre-d-emploi/conseiller-immobilier-independant-h-f-10818789/,10/01/2023,Meslay-du-Maine,,"Mensuel, de 4000â‚¬ Ã  8000â‚¬",Mensuel,4000â‚¬ ,8000â‚¬,"Devenez le CONSEILLER IMMOBILIER rÃ©fÃ©rent de votre rÃ©gion : Secteur gÃ©ographique rÃ©servÃ© et prÃ©servÃ© en exclusivitÃ© !</t>
  </si>
  <si>
    <t>89,Conseiller immobilier indÃ©pendant (H/F),https://www.france-emploi.com/offre-d-emploi/conseiller-immobilier-independant-h-f-10818789/,10/01/2023,L'Huisserie,,"Mensuel, de 4000â‚¬ Ã  8000â‚¬",Mensuel,4000â‚¬ ,8000â‚¬,"Devenez le CONSEILLER IMMOBILIER rÃ©fÃ©rent de votre rÃ©gion : Secteur gÃ©ographique rÃ©servÃ© et prÃ©servÃ© en exclusivitÃ© !</t>
  </si>
  <si>
    <t>90,Conseiller immobilier indÃ©pendant (H/F),https://www.france-emploi.com/offre-d-emploi/conseiller-immobilier-independant-h-f-10818789/,10/01/2023,CossÃ©-le-Vivien,,"Mensuel, de 4000â‚¬ Ã  8000â‚¬",Mensuel,4000â‚¬ ,8000â‚¬,"Devenez le CONSEILLER IMMOBILIER rÃ©fÃ©rent de votre rÃ©gion : Secteur gÃ©ographique rÃ©servÃ© et prÃ©servÃ© en exclusivitÃ© !</t>
  </si>
  <si>
    <t>91,Conseiller immobilier indÃ©pendant (H/F),https://www.france-emploi.com/offre-d-emploi/conseiller-immobilier-independant-h-f-10818789/,10/01/2023,ArgentrÃ©,,"Mensuel, de 4000â‚¬ Ã  8000â‚¬",Mensuel,4000â‚¬ ,8000â‚¬,"Devenez le CONSEILLER IMMOBILIER rÃ©fÃ©rent de votre rÃ©gion : Secteur gÃ©ographique rÃ©servÃ© et prÃ©servÃ© en exclusivitÃ© !</t>
  </si>
  <si>
    <t>92,NÃ©gociateur immobilier indÃ©pendant (H/F),https://www.france-emploi.com/offre-d-emploi/negociateur-immobilier-independant-h-f-10818788/,10/01/2023,LouvernÃ©,,"Mensuel, de 4000â‚¬ Ã  8000â‚¬",Mensuel,4000â‚¬ ,8000â‚¬,"Devenez le CONSEILLER IMMOBILIER rÃ©fÃ©rent de votre rÃ©gion : Secteur gÃ©ographique rÃ©servÃ© et prÃ©servÃ© en exclusivitÃ© !</t>
  </si>
  <si>
    <t>93,NÃ©gociateur immobilier indÃ©pendant (H/F),https://www.france-emploi.com/offre-d-emploi/negociateur-immobilier-independant-h-f-10818788/,10/01/2023,ErnÃ©e,,"Mensuel, de 4000â‚¬ Ã  8000â‚¬",Mensuel,4000â‚¬ ,8000â‚¬,"Devenez le CONSEILLER IMMOBILIER rÃ©fÃ©rent de votre rÃ©gion : Secteur gÃ©ographique rÃ©servÃ© et prÃ©servÃ© en exclusivitÃ© !</t>
  </si>
  <si>
    <t>94,NÃ©gociateur immobilier indÃ©pendant (H/F),https://www.france-emploi.com/offre-d-emploi/negociateur-immobilier-independant-h-f-10818788/,10/01/2023,Craon,,"Mensuel, de 4000â‚¬ Ã  8000â‚¬",Mensuel,4000â‚¬ ,8000â‚¬,"Devenez le CONSEILLER IMMOBILIER rÃ©fÃ©rent de votre rÃ©gion : Secteur gÃ©ographique rÃ©servÃ© et prÃ©servÃ© en exclusivitÃ© !</t>
  </si>
  <si>
    <t>95,NÃ©gociateur immobilier indÃ©pendant (H/F),https://www.france-emploi.com/offre-d-emploi/negociateur-immobilier-independant-h-f-10818788/,10/01/2023,ChangÃ©,,"Mensuel, de 4000â‚¬ Ã  8000â‚¬",Mensuel,4000â‚¬ ,8000â‚¬,"Devenez le CONSEILLER IMMOBILIER rÃ©fÃ©rent de votre rÃ©gion : Secteur gÃ©ographique rÃ©servÃ© et prÃ©servÃ© en exclusivitÃ© !</t>
  </si>
  <si>
    <t>96,NÃ©gociateur immobilier indÃ©pendant (H/F),https://www.france-emploi.com/offre-d-emploi/negociateur-immobilier-independant-h-f-10818788/,10/01/2023,Bonchamp-lÃ¨s-Laval,,"Mensuel, de 4000â‚¬ Ã  8000â‚¬",Mensuel,4000â‚¬ ,8000â‚¬,"Devenez le CONSEILLER IMMOBILIER rÃ©fÃ©rent de votre rÃ©gion : Secteur gÃ©ographique rÃ©servÃ© et prÃ©servÃ© en exclusivitÃ© !</t>
  </si>
  <si>
    <t>97,mandataire immobilier indÃ©pendant (H/F),https://www.france-emploi.com/offre-d-emploi/mandataire-immobilier-independant-h-f-10818787/,10/01/2023,LouvernÃ©,,"Mensuel, de 4000â‚¬ Ã  8000â‚¬",Mensuel,4000â‚¬ ,8000â‚¬,"Devenez le CONSEILLER IMMOBILIER rÃ©fÃ©rent de votre rÃ©gion : Secteur gÃ©ographique rÃ©servÃ© et prÃ©servÃ© en exclusivitÃ© !</t>
  </si>
  <si>
    <t>98,mandataire immobilier indÃ©pendant (H/F),https://www.france-emploi.com/offre-d-emploi/mandataire-immobilier-independant-h-f-10818787/,10/01/2023,ErnÃ©e,,"Mensuel, de 4000â‚¬ Ã  8000â‚¬",Mensuel,4000â‚¬ ,8000â‚¬,"Devenez le CONSEILLER IMMOBILIER rÃ©fÃ©rent de votre rÃ©gion : Secteur gÃ©ographique rÃ©servÃ© et prÃ©servÃ© en exclusivitÃ© !</t>
  </si>
  <si>
    <t>99,mandataire immobilier indÃ©pendant (H/F),https://www.france-emploi.com/offre-d-emploi/mandataire-immobilier-independant-h-f-10818787/,10/01/2023,Craon,,"Mensuel, de 4000â‚¬ Ã  8000â‚¬",Mensuel,4000â‚¬ ,8000â‚¬,"Devenez le CONSEILLER IMMOBILIER rÃ©fÃ©rent de votre rÃ©gion : Secteur gÃ©ographique rÃ©servÃ© et prÃ©servÃ© en exclusivitÃ© !</t>
  </si>
  <si>
    <t>100,mandataire immobilier indÃ©pendant (H/F),https://www.france-emploi.com/offre-d-emploi/mandataire-immobilier-independant-h-f-10818787/,10/01/2023,ChangÃ©,,"Mensuel, de 4000â‚¬ Ã  8000â‚¬",Mensuel,4000â‚¬ ,8000â‚¬,"Devenez le CONSEILLER IMMOBILIER rÃ©fÃ©rent de votre rÃ©gion : Secteur gÃ©ographique rÃ©servÃ© et prÃ©servÃ© en exclusivitÃ© !</t>
  </si>
  <si>
    <t>101,mandataire immobilier indÃ©pendant (H/F),https://www.france-emploi.com/offre-d-emploi/mandataire-immobilier-independant-h-f-10818787/,10/01/2023,Bonchamp-lÃ¨s-Laval,,"Mensuel, de 4000â‚¬ Ã  8000â‚¬",Mensuel,4000â‚¬ ,8000â‚¬,"Devenez le CONSEILLER IMMOBILIER rÃ©fÃ©rent de votre rÃ©gion : Secteur gÃ©ographique rÃ©servÃ© et prÃ©servÃ© en exclusivitÃ© !</t>
  </si>
  <si>
    <t>102,Conseiller immobilier indÃ©pendant (H/F),https://www.france-emploi.com/offre-d-emploi/conseiller-immobilier-independant-h-f-10818786/,10/01/2023,LouvernÃ©,,"Mensuel, de 4000â‚¬ Ã  8000â‚¬",Mensuel,4000â‚¬ ,8000â‚¬,"Devenez le CONSEILLER IMMOBILIER rÃ©fÃ©rent de votre rÃ©gion : Secteur gÃ©ographique rÃ©servÃ© et prÃ©servÃ© en exclusivitÃ© !</t>
  </si>
  <si>
    <t>103,Conseiller immobilier indÃ©pendant (H/F),https://www.france-emploi.com/offre-d-emploi/conseiller-immobilier-independant-h-f-10818786/,10/01/2023,ErnÃ©e,,"Mensuel, de 4000â‚¬ Ã  8000â‚¬",Mensuel,4000â‚¬ ,8000â‚¬,"Devenez le CONSEILLER IMMOBILIER rÃ©fÃ©rent de votre rÃ©gion : Secteur gÃ©ographique rÃ©servÃ© et prÃ©servÃ© en exclusivitÃ© !</t>
  </si>
  <si>
    <t>104,Conseiller immobilier indÃ©pendant (H/F),https://www.france-emploi.com/offre-d-emploi/conseiller-immobilier-independant-h-f-10818786/,10/01/2023,Craon,,"Mensuel, de 4000â‚¬ Ã  8000â‚¬",Mensuel,4000â‚¬ ,8000â‚¬,"Devenez le CONSEILLER IMMOBILIER rÃ©fÃ©rent de votre rÃ©gion : Secteur gÃ©ographique rÃ©servÃ© et prÃ©servÃ© en exclusivitÃ© !</t>
  </si>
  <si>
    <t>105,Conseiller immobilier indÃ©pendant (H/F),https://www.france-emploi.com/offre-d-emploi/conseiller-immobilier-independant-h-f-10818786/,10/01/2023,ChangÃ©,,"Mensuel, de 4000â‚¬ Ã  8000â‚¬",Mensuel,4000â‚¬ ,8000â‚¬,"Devenez le CONSEILLER IMMOBILIER rÃ©fÃ©rent de votre rÃ©gion : Secteur gÃ©ographique rÃ©servÃ© et prÃ©servÃ© en exclusivitÃ© !</t>
  </si>
  <si>
    <t>106,Conseiller immobilier indÃ©pendant (H/F),https://www.france-emploi.com/offre-d-emploi/conseiller-immobilier-independant-h-f-10818786/,10/01/2023,Bonchamp-lÃ¨s-Laval,,"Mensuel, de 4000â‚¬ Ã  8000â‚¬",Mensuel,4000â‚¬ ,8000â‚¬,"Devenez le CONSEILLER IMMOBILIER rÃ©fÃ©rent de votre rÃ©gion : Secteur gÃ©ographique rÃ©servÃ© et prÃ©servÃ© en exclusivitÃ© !</t>
  </si>
  <si>
    <t>107,NÃ©gociateur immobilier indÃ©pendant (H/F),https://www.france-emploi.com/offre-d-emploi/negociateur-immobilier-independant-h-f-10818785/,10/01/2023,Saint-Berthevin,,"Mensuel, de 4000â‚¬ Ã  8000â‚¬",Mensuel,4000â‚¬ ,8000â‚¬,"Devenez le CONSEILLER IMMOBILIER rÃ©fÃ©rent de votre rÃ©gion : Secteur gÃ©ographique rÃ©servÃ© et prÃ©servÃ© en exclusivitÃ© !</t>
  </si>
  <si>
    <t>108,NÃ©gociateur immobilier indÃ©pendant (H/F),https://www.france-emploi.com/offre-d-emploi/negociateur-immobilier-independant-h-f-10818785/,10/01/2023,Mayenne,,"Mensuel, de 4000â‚¬ Ã  8000â‚¬",Mensuel,4000â‚¬ ,8000â‚¬,"Devenez le CONSEILLER IMMOBILIER rÃ©fÃ©rent de votre rÃ©gion : Secteur gÃ©ographique rÃ©servÃ© et prÃ©servÃ© en exclusivitÃ© !</t>
  </si>
  <si>
    <t>109,NÃ©gociateur immobilier indÃ©pendant (H/F),https://www.france-emploi.com/offre-d-emploi/negociateur-immobilier-independant-h-f-10818785/,10/01/2023,Laval,,"Mensuel, de 4000â‚¬ Ã  8000â‚¬",Mensuel,4000â‚¬ ,8000â‚¬,"Devenez le CONSEILLER IMMOBILIER rÃ©fÃ©rent de votre rÃ©gion : Secteur gÃ©ographique rÃ©servÃ© et prÃ©servÃ© en exclusivitÃ© !</t>
  </si>
  <si>
    <t>110,NÃ©gociateur immobilier indÃ©pendant (H/F),https://www.france-emploi.com/offre-d-emploi/negociateur-immobilier-independant-h-f-10818785/,10/01/2023,Ã‰vron,,"Mensuel, de 4000â‚¬ Ã  8000â‚¬",Mensuel,4000â‚¬ ,8000â‚¬,"Devenez le CONSEILLER IMMOBILIER rÃ©fÃ©rent de votre rÃ©gion : Secteur gÃ©ographique rÃ©servÃ© et prÃ©servÃ© en exclusivitÃ© !</t>
  </si>
  <si>
    <t>111,NÃ©gociateur immobilier indÃ©pendant (H/F),https://www.france-emploi.com/offre-d-emploi/negociateur-immobilier-independant-h-f-10818785/,10/01/2023,ChÃ¢teau-Gontier,,"Mensuel, de 4000â‚¬ Ã  8000â‚¬",Mensuel,4000â‚¬ ,8000â‚¬,"Devenez le CONSEILLER IMMOBILIER rÃ©fÃ©rent de votre rÃ©gion : Secteur gÃ©ographique rÃ©servÃ© et prÃ©servÃ© en exclusivitÃ© !</t>
  </si>
  <si>
    <t>112,mandataire immobilier indÃ©pendant (H/F),https://www.france-emploi.com/offre-d-emploi/mandataire-immobilier-independant-h-f-10818784/,10/01/2023,Saint-Berthevin,,"Mensuel, de 4000â‚¬ Ã  8000â‚¬",Mensuel,4000â‚¬ ,8000â‚¬,"Devenez le CONSEILLER IMMOBILIER rÃ©fÃ©rent de votre rÃ©gion : Secteur gÃ©ographique rÃ©servÃ© et prÃ©servÃ© en exclusivitÃ© !</t>
  </si>
  <si>
    <t>113,mandataire immobilier indÃ©pendant (H/F),https://www.france-emploi.com/offre-d-emploi/mandataire-immobilier-independant-h-f-10818784/,10/01/2023,Mayenne,,"Mensuel, de 4000â‚¬ Ã  8000â‚¬",Mensuel,4000â‚¬ ,8000â‚¬,"Devenez le CONSEILLER IMMOBILIER rÃ©fÃ©rent de votre rÃ©gion : Secteur gÃ©ographique rÃ©servÃ© et prÃ©servÃ© en exclusivitÃ© !</t>
  </si>
  <si>
    <t>114,mandataire immobilier indÃ©pendant (H/F),https://www.france-emploi.com/offre-d-emploi/mandataire-immobilier-independant-h-f-10818784/,10/01/2023,Laval,,"Mensuel, de 4000â‚¬ Ã  8000â‚¬",Mensuel,4000â‚¬ ,8000â‚¬,"Devenez le CONSEILLER IMMOBILIER rÃ©fÃ©rent de votre rÃ©gion : Secteur gÃ©ographique rÃ©servÃ© et prÃ©servÃ© en exclusivitÃ© !</t>
  </si>
  <si>
    <t>115,mandataire immobilier indÃ©pendant (H/F),https://www.france-emploi.com/offre-d-emploi/mandataire-immobilier-independant-h-f-10818784/,10/01/2023,Ã‰vron,,"Mensuel, de 4000â‚¬ Ã  8000â‚¬",Mensuel,4000â‚¬ ,8000â‚¬,"Devenez le CONSEILLER IMMOBILIER rÃ©fÃ©rent de votre rÃ©gion : Secteur gÃ©ographique rÃ©servÃ© et prÃ©servÃ© en exclusivitÃ© !</t>
  </si>
  <si>
    <t>116,mandataire immobilier indÃ©pendant (H/F),https://www.france-emploi.com/offre-d-emploi/mandataire-immobilier-independant-h-f-10818784/,10/01/2023,ChÃ¢teau-Gontier,,"Mensuel, de 4000â‚¬ Ã  8000â‚¬",Mensuel,4000â‚¬ ,8000â‚¬,"Devenez le CONSEILLER IMMOBILIER rÃ©fÃ©rent de votre rÃ©gion : Secteur gÃ©ographique rÃ©servÃ© et prÃ©servÃ© en exclusivitÃ© !</t>
  </si>
  <si>
    <t>117,NÃ©gociateur immobilier indÃ©pendant (H/F),https://www.france-emploi.com/offre-d-emploi/negociateur-immobilier-independant-h-f-10818782/,10/01/2023,Saint-Julien,,"Mensuel, de 4000â‚¬ Ã  8000â‚¬",Mensuel,4000â‚¬ ,8000â‚¬,"Devenez le CONSEILLER IMMOBILIER rÃ©fÃ©rent de votre rÃ©gion : Secteur gÃ©ographique rÃ©servÃ© et prÃ©servÃ© en exclusivitÃ© !</t>
  </si>
  <si>
    <t>118,NÃ©gociateur immobilier indÃ©pendant (H/F),https://www.france-emploi.com/offre-d-emploi/negociateur-immobilier-independant-h-f-10818782/,10/01/2023,Plourhan,,"Mensuel, de 4000â‚¬ Ã  8000â‚¬",Mensuel,4000â‚¬ ,8000â‚¬,"Devenez le CONSEILLER IMMOBILIER rÃ©fÃ©rent de votre rÃ©gion : Secteur gÃ©ographique rÃ©servÃ© et prÃ©servÃ© en exclusivitÃ© !</t>
  </si>
  <si>
    <t>119,NÃ©gociateur immobilier indÃ©pendant (H/F),https://www.france-emploi.com/offre-d-emploi/negociateur-immobilier-independant-h-f-10818782/,10/01/2023,Plouisy,,"Mensuel, de 4000â‚¬ Ã  8000â‚¬",Mensuel,4000â‚¬ ,8000â‚¬,"Devenez le CONSEILLER IMMOBILIER rÃ©fÃ©rent de votre rÃ©gion : Secteur gÃ©ographique rÃ©servÃ© et prÃ©servÃ© en exclusivitÃ© !</t>
  </si>
  <si>
    <t>120,NÃ©gociateur immobilier indÃ©pendant (H/F),https://www.france-emploi.com/offre-d-emploi/negociateur-immobilier-independant-h-f-10818782/,10/01/2023,PlÃ©lan-le-Petit,,"Mensuel, de 4000â‚¬ Ã  8000â‚¬",Mensuel,4000â‚¬ ,8000â‚¬,"Devenez le CONSEILLER IMMOBILIER rÃ©fÃ©rent de votre rÃ©gion : Secteur gÃ©ographique rÃ©servÃ© et prÃ©servÃ© en exclusivitÃ© !</t>
  </si>
  <si>
    <t>121,NÃ©gociateur immobilier indÃ©pendant (H/F),https://www.france-emploi.com/offre-d-emploi/negociateur-immobilier-independant-h-f-10818782/,10/01/2023,PÃ©dernec,,"Mensuel, de 4000â‚¬ Ã  8000â‚¬",Mensuel,4000â‚¬ ,8000â‚¬,"Devenez le CONSEILLER IMMOBILIER rÃ©fÃ©rent de votre rÃ©gion : Secteur gÃ©ographique rÃ©servÃ© et prÃ©servÃ© en exclusivitÃ© !</t>
  </si>
  <si>
    <t>122,mandataire immobilier indÃ©pendant (H/F),https://www.france-emploi.com/offre-d-emploi/mandataire-immobilier-independant-h-f-10818781/,10/01/2023,Saint-Julien,,"Mensuel, de 4000â‚¬ Ã  8000â‚¬",Mensuel,4000â‚¬ ,8000â‚¬,"Devenez le CONSEILLER IMMOBILIER rÃ©fÃ©rent de votre rÃ©gion : Secteur gÃ©ographique rÃ©servÃ© et prÃ©servÃ© en exclusivitÃ© !</t>
  </si>
  <si>
    <t>123,mandataire immobilier indÃ©pendant (H/F),https://www.france-emploi.com/offre-d-emploi/mandataire-immobilier-independant-h-f-10818781/,10/01/2023,Plourhan,,"Mensuel, de 4000â‚¬ Ã  8000â‚¬",Mensuel,4000â‚¬ ,8000â‚¬,"Devenez le CONSEILLER IMMOBILIER rÃ©fÃ©rent de votre rÃ©gion : Secteur gÃ©ographique rÃ©servÃ© et prÃ©servÃ© en exclusivitÃ© !</t>
  </si>
  <si>
    <t>124,mandataire immobilier indÃ©pendant (H/F),https://www.france-emploi.com/offre-d-emploi/mandataire-immobilier-independant-h-f-10818781/,10/01/2023,Plouisy,,"Mensuel, de 4000â‚¬ Ã  8000â‚¬",Mensuel,4000â‚¬ ,8000â‚¬,"Devenez le CONSEILLER IMMOBILIER rÃ©fÃ©rent de votre rÃ©gion : Secteur gÃ©ographique rÃ©servÃ© et prÃ©servÃ© en exclusivitÃ© !</t>
  </si>
  <si>
    <t>125,mandataire immobilier indÃ©pendant (H/F),https://www.france-emploi.com/offre-d-emploi/mandataire-immobilier-independant-h-f-10818781/,10/01/2023,PlÃ©lan-le-Petit,,"Mensuel, de 4000â‚¬ Ã  8000â‚¬",Mensuel,4000â‚¬ ,8000â‚¬,"Devenez le CONSEILLER IMMOBILIER rÃ©fÃ©rent de votre rÃ©gion : Secteur gÃ©ographique rÃ©servÃ© et prÃ©servÃ© en exclusivitÃ© !</t>
  </si>
  <si>
    <t>126,mandataire immobilier indÃ©pendant (H/F),https://www.france-emploi.com/offre-d-emploi/mandataire-immobilier-independant-h-f-10818781/,10/01/2023,PÃ©dernec,,"Mensuel, de 4000â‚¬ Ã  8000â‚¬",Mensuel,4000â‚¬ ,8000â‚¬,"Devenez le CONSEILLER IMMOBILIER rÃ©fÃ©rent de votre rÃ©gion : Secteur gÃ©ographique rÃ©servÃ© et prÃ©servÃ© en exclusivitÃ© !</t>
  </si>
  <si>
    <t>127,NÃ©gociateur immobilier indÃ©pendant (H/F),https://www.france-emploi.com/offre-d-emploi/negociateur-immobilier-independant-h-f-10818779/,10/01/2023,TrÃ©muson,,"Mensuel, de 4000â‚¬ Ã  8000â‚¬",Mensuel,4000â‚¬ ,8000â‚¬,"Devenez le CONSEILLER IMMOBILIER rÃ©fÃ©rent de votre rÃ©gion : Secteur gÃ©ographique rÃ©servÃ© et prÃ©servÃ© en exclusivitÃ© !</t>
  </si>
  <si>
    <t>128,NÃ©gociateur immobilier indÃ©pendant (H/F),https://www.france-emploi.com/offre-d-emploi/negociateur-immobilier-independant-h-f-10818779/,10/01/2023,Pommeret,,"Mensuel, de 4000â‚¬ Ã  8000â‚¬",Mensuel,4000â‚¬ ,8000â‚¬,"Devenez le CONSEILLER IMMOBILIER rÃ©fÃ©rent de votre rÃ©gion : Secteur gÃ©ographique rÃ©servÃ© et prÃ©servÃ© en exclusivitÃ© !</t>
  </si>
  <si>
    <t>129,NÃ©gociateur immobilier indÃ©pendant (H/F),https://www.france-emploi.com/offre-d-emploi/negociateur-immobilier-independant-h-f-10818779/,10/01/2023,Plouaret,,"Mensuel, de 4000â‚¬ Ã  8000â‚¬",Mensuel,4000â‚¬ ,8000â‚¬,"Devenez le CONSEILLER IMMOBILIER rÃ©fÃ©rent de votre rÃ©gion : Secteur gÃ©ographique rÃ©servÃ© et prÃ©servÃ© en exclusivitÃ© !</t>
  </si>
  <si>
    <t>130,NÃ©gociateur immobilier indÃ©pendant (H/F),https://www.france-emploi.com/offre-d-emploi/negociateur-immobilier-independant-h-f-10818779/,10/01/2023,La Motte,,"Mensuel, de 4000â‚¬ Ã  8000â‚¬",Mensuel,4000â‚¬ ,8000â‚¬,"Devenez le CONSEILLER IMMOBILIER rÃ©fÃ©rent de votre rÃ©gion : Secteur gÃ©ographique rÃ©servÃ© et prÃ©servÃ© en exclusivitÃ© !</t>
  </si>
  <si>
    <t>131,NÃ©gociateur immobilier indÃ©pendant (H/F),https://www.france-emploi.com/offre-d-emploi/negociateur-immobilier-independant-h-f-10818779/,10/01/2023,Bourbriac,,"Mensuel, de 4000â‚¬ Ã  8000â‚¬",Mensuel,4000â‚¬ ,8000â‚¬,"Devenez le CONSEILLER IMMOBILIER rÃ©fÃ©rent de votre rÃ©gion : Secteur gÃ©ographique rÃ©servÃ© et prÃ©servÃ© en exclusivitÃ© !</t>
  </si>
  <si>
    <t>132,mandataire immobilier indÃ©pendant (H/F),https://www.france-emploi.com/offre-d-emploi/mandataire-immobilier-independant-h-f-10818778/,10/01/2023,TrÃ©muson,,"Mensuel, de 4000â‚¬ Ã  8000â‚¬",Mensuel,4000â‚¬ ,8000â‚¬,"Devenez le CONSEILLER IMMOBILIER rÃ©fÃ©rent de votre rÃ©gion : Secteur gÃ©ographique rÃ©servÃ© et prÃ©servÃ© en exclusivitÃ© !</t>
  </si>
  <si>
    <t>133,mandataire immobilier indÃ©pendant (H/F),https://www.france-emploi.com/offre-d-emploi/mandataire-immobilier-independant-h-f-10818778/,10/01/2023,Pommeret,,"Mensuel, de 4000â‚¬ Ã  8000â‚¬",Mensuel,4000â‚¬ ,8000â‚¬,"Devenez le CONSEILLER IMMOBILIER rÃ©fÃ©rent de votre rÃ©gion : Secteur gÃ©ographique rÃ©servÃ© et prÃ©servÃ© en exclusivitÃ© !</t>
  </si>
  <si>
    <t>134,mandataire immobilier indÃ©pendant (H/F),https://www.france-emploi.com/offre-d-emploi/mandataire-immobilier-independant-h-f-10818778/,10/01/2023,Plouaret,,"Mensuel, de 4000â‚¬ Ã  8000â‚¬",Mensuel,4000â‚¬ ,8000â‚¬,"Devenez le CONSEILLER IMMOBILIER rÃ©fÃ©rent de votre rÃ©gion : Secteur gÃ©ographique rÃ©servÃ© et prÃ©servÃ© en exclusivitÃ© !</t>
  </si>
  <si>
    <t>135,mandataire immobilier indÃ©pendant (H/F),https://www.france-emploi.com/offre-d-emploi/mandataire-immobilier-independant-h-f-10818778/,10/01/2023,La Motte,,"Mensuel, de 4000â‚¬ Ã  8000â‚¬",Mensuel,4000â‚¬ ,8000â‚¬,"Devenez le CONSEILLER IMMOBILIER rÃ©fÃ©rent de votre rÃ©gion : Secteur gÃ©ographique rÃ©servÃ© et prÃ©servÃ© en exclusivitÃ© !</t>
  </si>
  <si>
    <t>136,mandataire immobilier indÃ©pendant (H/F),https://www.france-emploi.com/offre-d-emploi/mandataire-immobilier-independant-h-f-10818778/,10/01/2023,Bourbriac,,"Mensuel, de 4000â‚¬ Ã  8000â‚¬",Mensuel,4000â‚¬ ,8000â‚¬,"Devenez le CONSEILLER IMMOBILIER rÃ©fÃ©rent de votre rÃ©gion : Secteur gÃ©ographique rÃ©servÃ© et prÃ©servÃ© en exclusivitÃ© !</t>
  </si>
  <si>
    <t>137,Conseiller immobilier indÃ©pendant (H/F),https://www.france-emploi.com/offre-d-emploi/conseiller-immobilier-independant-h-f-10818777/,10/01/2023,TrÃ©muson,,"Mensuel, de 4000â‚¬ Ã  8000â‚¬",Mensuel,4000â‚¬ ,8000â‚¬,"Devenez le CONSEILLER IMMOBILIER rÃ©fÃ©rent de votre rÃ©gion : Secteur gÃ©ographique rÃ©servÃ© et prÃ©servÃ© en exclusivitÃ© !</t>
  </si>
  <si>
    <t>138,Conseiller immobilier indÃ©pendant (H/F),https://www.france-emploi.com/offre-d-emploi/conseiller-immobilier-independant-h-f-10818777/,10/01/2023,Pommeret,,"Mensuel, de 4000â‚¬ Ã  8000â‚¬",Mensuel,4000â‚¬ ,8000â‚¬,"Devenez le CONSEILLER IMMOBILIER rÃ©fÃ©rent de votre rÃ©gion : Secteur gÃ©ographique rÃ©servÃ© et prÃ©servÃ© en exclusivitÃ© !</t>
  </si>
  <si>
    <t>139,Conseiller immobilier indÃ©pendant (H/F),https://www.france-emploi.com/offre-d-emploi/conseiller-immobilier-independant-h-f-10818777/,10/01/2023,Plouaret,,"Mensuel, de 4000â‚¬ Ã  8000â‚¬",Mensuel,4000â‚¬ ,8000â‚¬,"Devenez le CONSEILLER IMMOBILIER rÃ©fÃ©rent de votre rÃ©gion : Secteur gÃ©ographique rÃ©servÃ© et prÃ©servÃ© en exclusivitÃ© !</t>
  </si>
  <si>
    <t>140,Conseiller immobilier indÃ©pendant (H/F),https://www.france-emploi.com/offre-d-emploi/conseiller-immobilier-independant-h-f-10818777/,10/01/2023,La Motte,,"Mensuel, de 4000â‚¬ Ã  8000â‚¬",Mensuel,4000â‚¬ ,8000â‚¬,"Devenez le CONSEILLER IMMOBILIER rÃ©fÃ©rent de votre rÃ©gion : Secteur gÃ©ographique rÃ©servÃ© et prÃ©servÃ© en exclusivitÃ© !</t>
  </si>
  <si>
    <t>141,Conseiller immobilier indÃ©pendant (H/F),https://www.france-emploi.com/offre-d-emploi/conseiller-immobilier-independant-h-f-10818777/,10/01/2023,Bourbriac,,"Mensuel, de 4000â‚¬ Ã  8000â‚¬",Mensuel,4000â‚¬ ,8000â‚¬,"Devenez le CONSEILLER IMMOBILIER rÃ©fÃ©rent de votre rÃ©gion : Secteur gÃ©ographique rÃ©servÃ© et prÃ©servÃ© en exclusivitÃ© !</t>
  </si>
  <si>
    <t>142,NÃ©gociateur immobilier indÃ©pendant (H/F),https://www.france-emploi.com/offre-d-emploi/negociateur-immobilier-independant-h-f-10818776/,10/01/2023,Saint-Alban,,"Mensuel, de 4000â‚¬ Ã  8000â‚¬",Mensuel,4000â‚¬ ,8000â‚¬,"Devenez le CONSEILLER IMMOBILIER rÃ©fÃ©rent de votre rÃ©gion : Secteur gÃ©ographique rÃ©servÃ© et prÃ©servÃ© en exclusivitÃ© !</t>
  </si>
  <si>
    <t>143,NÃ©gociateur immobilier indÃ©pendant (H/F),https://www.france-emploi.com/offre-d-emploi/negociateur-immobilier-independant-h-f-10818776/,10/01/2023,Pluduno,,"Mensuel, de 4000â‚¬ Ã  8000â‚¬",Mensuel,4000â‚¬ ,8000â‚¬,"Devenez le CONSEILLER IMMOBILIER rÃ©fÃ©rent de votre rÃ©gion : Secteur gÃ©ographique rÃ©servÃ© et prÃ©servÃ© en exclusivitÃ© !</t>
  </si>
  <si>
    <t>144,NÃ©gociateur immobilier indÃ©pendant (H/F),https://www.france-emploi.com/offre-d-emploi/negociateur-immobilier-independant-h-f-10818776/,10/01/2023,Plourivo,,"Mensuel, de 4000â‚¬ Ã  8000â‚¬",Mensuel,4000â‚¬ ,8000â‚¬,"Devenez le CONSEILLER IMMOBILIER rÃ©fÃ©rent de votre rÃ©gion : Secteur gÃ©ographique rÃ©servÃ© et prÃ©servÃ© en exclusivitÃ© !</t>
  </si>
  <si>
    <t>145,NÃ©gociateur immobilier indÃ©pendant (H/F),https://www.france-emploi.com/offre-d-emploi/negociateur-immobilier-independant-h-f-10818776/,10/01/2023,Corseul,,"Mensuel, de 4000â‚¬ Ã  8000â‚¬",Mensuel,4000â‚¬ ,8000â‚¬,"Devenez le CONSEILLER IMMOBILIER rÃ©fÃ©rent de votre rÃ©gion : Secteur gÃ©ographique rÃ©servÃ© et prÃ©servÃ© en exclusivitÃ© !</t>
  </si>
  <si>
    <t>146,NÃ©gociateur immobilier indÃ©pendant (H/F),https://www.france-emploi.com/offre-d-emploi/negociateur-immobilier-independant-h-f-10818776/,10/01/2023,Callac,,"Mensuel, de 4000â‚¬ Ã  8000â‚¬",Mensuel,4000â‚¬ ,8000â‚¬,"Devenez le CONSEILLER IMMOBILIER rÃ©fÃ©rent de votre rÃ©gion : Secteur gÃ©ographique rÃ©servÃ© et prÃ©servÃ© en exclusivitÃ© !</t>
  </si>
  <si>
    <t>147,mandataire immobilier indÃ©pendant (H/F),https://www.france-emploi.com/offre-d-emploi/mandataire-immobilier-independant-h-f-10818775/,10/01/2023,Saint-Alban,,"Mensuel, de 4000â‚¬ Ã  8000â‚¬",Mensuel,4000â‚¬ ,8000â‚¬,"Devenez le CONSEILLER IMMOBILIER rÃ©fÃ©rent de votre rÃ©gion : Secteur gÃ©ographique rÃ©servÃ© et prÃ©servÃ© en exclusivitÃ© !</t>
  </si>
  <si>
    <t>148,mandataire immobilier indÃ©pendant (H/F),https://www.france-emploi.com/offre-d-emploi/mandataire-immobilier-independant-h-f-10818775/,10/01/2023,Pluduno,,"Mensuel, de 4000â‚¬ Ã  8000â‚¬",Mensuel,4000â‚¬ ,8000â‚¬,"Devenez le CONSEILLER IMMOBILIER rÃ©fÃ©rent de votre rÃ©gion : Secteur gÃ©ographique rÃ©servÃ© et prÃ©servÃ© en exclusivitÃ© !</t>
  </si>
  <si>
    <t>149,mandataire immobilier indÃ©pendant (H/F),https://www.france-emploi.com/offre-d-emploi/mandataire-immobilier-independant-h-f-10818775/,10/01/2023,Plourivo,,"Mensuel, de 4000â‚¬ Ã  8000â‚¬",Mensuel,4000â‚¬ ,8000â‚¬,"Devenez le CONSEILLER IMMOBILIER rÃ©fÃ©rent de votre rÃ©gion : Secteur gÃ©ographique rÃ©servÃ© et prÃ©servÃ© en exclusivitÃ© !</t>
  </si>
  <si>
    <t>150,mandataire immobilier indÃ©pendant (H/F),https://www.france-emploi.com/offre-d-emploi/mandataire-immobilier-independant-h-f-10818775/,10/01/2023,Corseul,,"Mensuel, de 4000â‚¬ Ã  8000â‚¬",Mensuel,4000â‚¬ ,8000â‚¬,"Devenez le CONSEILLER IMMOBILIER rÃ©fÃ©rent de votre rÃ©gion : Secteur gÃ©ographique rÃ©servÃ© et prÃ©servÃ© en exclusivitÃ© !</t>
  </si>
  <si>
    <t>151,mandataire immobilier indÃ©pendant (H/F),https://www.france-emploi.com/offre-d-emploi/mandataire-immobilier-independant-h-f-10818775/,10/01/2023,Callac,,"Mensuel, de 4000â‚¬ Ã  8000â‚¬",Mensuel,4000â‚¬ ,8000â‚¬,"Devenez le CONSEILLER IMMOBILIER rÃ©fÃ©rent de votre rÃ©gion : Secteur gÃ©ographique rÃ©servÃ© et prÃ©servÃ© en exclusivitÃ© !</t>
  </si>
  <si>
    <t>152,Conseiller immobilier indÃ©pendant (H/F),https://www.france-emploi.com/offre-d-emploi/conseiller-immobilier-independant-h-f-10818774/,10/01/2023,Saint-Alban,,"Mensuel, de 4000â‚¬ Ã  8000â‚¬",Mensuel,4000â‚¬ ,8000â‚¬,"Devenez le CONSEILLER IMMOBILIER rÃ©fÃ©rent de votre rÃ©gion : Secteur gÃ©ographique rÃ©servÃ© et prÃ©servÃ© en exclusivitÃ© !</t>
  </si>
  <si>
    <t>153,Conseiller immobilier indÃ©pendant (H/F),https://www.france-emploi.com/offre-d-emploi/conseiller-immobilier-independant-h-f-10818774/,10/01/2023,Pluduno,,"Mensuel, de 4000â‚¬ Ã  8000â‚¬",Mensuel,4000â‚¬ ,8000â‚¬,"Devenez le CONSEILLER IMMOBILIER rÃ©fÃ©rent de votre rÃ©gion : Secteur gÃ©ographique rÃ©servÃ© et prÃ©servÃ© en exclusivitÃ© !</t>
  </si>
  <si>
    <t>154,Conseiller immobilier indÃ©pendant (H/F),https://www.france-emploi.com/offre-d-emploi/conseiller-immobilier-independant-h-f-10818774/,10/01/2023,Plourivo,,"Mensuel, de 4000â‚¬ Ã  8000â‚¬",Mensuel,4000â‚¬ ,8000â‚¬,"Devenez le CONSEILLER IMMOBILIER rÃ©fÃ©rent de votre rÃ©gion : Secteur gÃ©ographique rÃ©servÃ© et prÃ©servÃ© en exclusivitÃ© !</t>
  </si>
  <si>
    <t>155,Conseiller immobilier indÃ©pendant (H/F),https://www.france-emploi.com/offre-d-emploi/conseiller-immobilier-independant-h-f-10818774/,10/01/2023,Corseul,,"Mensuel, de 4000â‚¬ Ã  8000â‚¬",Mensuel,4000â‚¬ ,8000â‚¬,"Devenez le CONSEILLER IMMOBILIER rÃ©fÃ©rent de votre rÃ©gion : Secteur gÃ©ographique rÃ©servÃ© et prÃ©servÃ© en exclusivitÃ© !</t>
  </si>
  <si>
    <t>156,Conseiller immobilier indÃ©pendant (H/F),https://www.france-emploi.com/offre-d-emploi/conseiller-immobilier-independant-h-f-10818774/,10/01/2023,Callac,,"Mensuel, de 4000â‚¬ Ã  8000â‚¬",Mensuel,4000â‚¬ ,8000â‚¬,"Devenez le CONSEILLER IMMOBILIER rÃ©fÃ©rent de votre rÃ©gion : Secteur gÃ©ographique rÃ©servÃ© et prÃ©servÃ© en exclusivitÃ© !</t>
  </si>
  <si>
    <t>157,NÃ©gociateur immobilier indÃ©pendant (H/F),https://www.france-emploi.com/offre-d-emploi/negociateur-immobilier-independant-h-f-10818773/,10/01/2023,Saint-Brandan,,"Mensuel, de 4000â‚¬ Ã  8000â‚¬",Mensuel,4000â‚¬ ,8000â‚¬,"Devenez le CONSEILLER IMMOBILIER rÃ©fÃ©rent de votre rÃ©gion : Secteur gÃ©ographique rÃ©servÃ© et prÃ©servÃ© en exclusivitÃ© !</t>
  </si>
  <si>
    <t>158,NÃ©gociateur immobilier indÃ©pendant (H/F),https://www.france-emploi.com/offre-d-emploi/negociateur-immobilier-independant-h-f-10818773/,10/01/2023,Saint-Agathon,,"Mensuel, de 4000â‚¬ Ã  8000â‚¬",Mensuel,4000â‚¬ ,8000â‚¬,"Devenez le CONSEILLER IMMOBILIER rÃ©fÃ©rent de votre rÃ©gion : Secteur gÃ©ographique rÃ©servÃ© et prÃ©servÃ© en exclusivitÃ© !</t>
  </si>
  <si>
    <t>159,NÃ©gociateur immobilier indÃ©pendant (H/F),https://www.france-emploi.com/offre-d-emploi/negociateur-immobilier-independant-h-f-10818773/,10/01/2023,Pleubian,,"Mensuel, de 4000â‚¬ Ã  8000â‚¬",Mensuel,4000â‚¬ ,8000â‚¬,"Devenez le CONSEILLER IMMOBILIER rÃ©fÃ©rent de votre rÃ©gion : Secteur gÃ©ographique rÃ©servÃ© et prÃ©servÃ© en exclusivitÃ© !</t>
  </si>
  <si>
    <t>160,NÃ©gociateur immobilier indÃ©pendant (H/F),https://www.france-emploi.com/offre-d-emploi/negociateur-immobilier-independant-h-f-10818773/,10/01/2023,Louargat,,"Mensuel, de 4000â‚¬ Ã  8000â‚¬",Mensuel,4000â‚¬ ,8000â‚¬,"Devenez le CONSEILLER IMMOBILIER rÃ©fÃ©rent de votre rÃ©gion : Secteur gÃ©ographique rÃ©servÃ© et prÃ©servÃ© en exclusivitÃ© !</t>
  </si>
  <si>
    <t>161,NÃ©gociateur immobilier indÃ©pendant (H/F),https://www.france-emploi.com/offre-d-emploi/negociateur-immobilier-independant-h-f-10818773/,10/01/2023,HÃ©non,,"Mensuel, de 4000â‚¬ Ã  8000â‚¬",Mensuel,4000â‚¬ ,8000â‚¬,"Devenez le CONSEILLER IMMOBILIER rÃ©fÃ©rent de votre rÃ©gion : Secteur gÃ©ographique rÃ©servÃ© et prÃ©servÃ© en exclusivitÃ© !</t>
  </si>
  <si>
    <t>162,mandataire immobilier indÃ©pendant (H/F),https://www.france-emploi.com/offre-d-emploi/mandataire-immobilier-independant-h-f-10818772/,10/01/2023,Saint-Brandan,,"Mensuel, de 4000â‚¬ Ã  8000â‚¬",Mensuel,4000â‚¬ ,8000â‚¬,"Devenez le CONSEILLER IMMOBILIER rÃ©fÃ©rent de votre rÃ©gion : Secteur gÃ©ographique rÃ©servÃ© et prÃ©servÃ© en exclusivitÃ© !</t>
  </si>
  <si>
    <t>163,mandataire immobilier indÃ©pendant (H/F),https://www.france-emploi.com/offre-d-emploi/mandataire-immobilier-independant-h-f-10818772/,10/01/2023,Saint-Agathon,,"Mensuel, de 4000â‚¬ Ã  8000â‚¬",Mensuel,4000â‚¬ ,8000â‚¬,"Devenez le CONSEILLER IMMOBILIER rÃ©fÃ©rent de votre rÃ©gion : Secteur gÃ©ographique rÃ©servÃ© et prÃ©servÃ© en exclusivitÃ© !</t>
  </si>
  <si>
    <t>164,mandataire immobilier indÃ©pendant (H/F),https://www.france-emploi.com/offre-d-emploi/mandataire-immobilier-independant-h-f-10818772/,10/01/2023,Pleubian,,"Mensuel, de 4000â‚¬ Ã  8000â‚¬",Mensuel,4000â‚¬ ,8000â‚¬,"Devenez le CONSEILLER IMMOBILIER rÃ©fÃ©rent de votre rÃ©gion : Secteur gÃ©ographique rÃ©servÃ© et prÃ©servÃ© en exclusivitÃ© !</t>
  </si>
  <si>
    <t>165,mandataire immobilier indÃ©pendant (H/F),https://www.france-emploi.com/offre-d-emploi/mandataire-immobilier-independant-h-f-10818772/,10/01/2023,Louargat,,"Mensuel, de 4000â‚¬ Ã  8000â‚¬",Mensuel,4000â‚¬ ,8000â‚¬,"Devenez le CONSEILLER IMMOBILIER rÃ©fÃ©rent de votre rÃ©gion : Secteur gÃ©ographique rÃ©servÃ© et prÃ©servÃ© en exclusivitÃ© !</t>
  </si>
  <si>
    <t>166,mandataire immobilier indÃ©pendant (H/F),https://www.france-emploi.com/offre-d-emploi/mandataire-immobilier-independant-h-f-10818772/,10/01/2023,HÃ©non,,"Mensuel, de 4000â‚¬ Ã  8000â‚¬",Mensuel,4000â‚¬ ,8000â‚¬,"Devenez le CONSEILLER IMMOBILIER rÃ©fÃ©rent de votre rÃ©gion : Secteur gÃ©ographique rÃ©servÃ© et prÃ©servÃ© en exclusivitÃ© !</t>
  </si>
  <si>
    <t>167,Conseiller immobilier indÃ©pendant (H/F),https://www.france-emploi.com/offre-d-emploi/conseiller-immobilier-independant-h-f-10818771/,10/01/2023,Saint-Brandan,,"Mensuel, de 4000â‚¬ Ã  8000â‚¬",Mensuel,4000â‚¬ ,8000â‚¬,"Devenez le CONSEILLER IMMOBILIER rÃ©fÃ©rent de votre rÃ©gion : Secteur gÃ©ographique rÃ©servÃ© et prÃ©servÃ© en exclusivitÃ© !</t>
  </si>
  <si>
    <t>168,Conseiller immobilier indÃ©pendant (H/F),https://www.france-emploi.com/offre-d-emploi/conseiller-immobilier-independant-h-f-10818771/,10/01/2023,Saint-Agathon,,"Mensuel, de 4000â‚¬ Ã  8000â‚¬",Mensuel,4000â‚¬ ,8000â‚¬,"Devenez le CONSEILLER IMMOBILIER rÃ©fÃ©rent de votre rÃ©gion : Secteur gÃ©ographique rÃ©servÃ© et prÃ©servÃ© en exclusivitÃ© !</t>
  </si>
  <si>
    <t>169,Conseiller immobilier indÃ©pendant (H/F),https://www.france-emploi.com/offre-d-emploi/conseiller-immobilier-independant-h-f-10818771/,10/01/2023,Pleubian,,"Mensuel, de 4000â‚¬ Ã  8000â‚¬",Mensuel,4000â‚¬ ,8000â‚¬,"Devenez le CONSEILLER IMMOBILIER rÃ©fÃ©rent de votre rÃ©gion : Secteur gÃ©ographique rÃ©servÃ© et prÃ©servÃ© en exclusivitÃ© !</t>
  </si>
  <si>
    <t>170,Conseiller immobilier indÃ©pendant (H/F),https://www.france-emploi.com/offre-d-emploi/conseiller-immobilier-independant-h-f-10818771/,10/01/2023,Louargat,,"Mensuel, de 4000â‚¬ Ã  8000â‚¬",Mensuel,4000â‚¬ ,8000â‚¬,"Devenez le CONSEILLER IMMOBILIER rÃ©fÃ©rent de votre rÃ©gion : Secteur gÃ©ographique rÃ©servÃ© et prÃ©servÃ© en exclusivitÃ© !</t>
  </si>
  <si>
    <t>171,Conseiller immobilier indÃ©pendant (H/F),https://www.france-emploi.com/offre-d-emploi/conseiller-immobilier-independant-h-f-10818771/,10/01/2023,HÃ©non,,"Mensuel, de 4000â‚¬ Ã  8000â‚¬",Mensuel,4000â‚¬ ,8000â‚¬,"Devenez le CONSEILLER IMMOBILIER rÃ©fÃ©rent de votre rÃ©gion : Secteur gÃ©ographique rÃ©servÃ© et prÃ©servÃ© en exclusivitÃ© !</t>
  </si>
  <si>
    <t>172,NÃ©gociateur immobilier indÃ©pendant (H/F),https://www.france-emploi.com/offre-d-emploi/negociateur-immobilier-independant-h-f-10818770/,10/01/2023,TrÃ©guier,,"Mensuel, de 4000â‚¬ Ã  8000â‚¬",Mensuel,4000â‚¬ ,8000â‚¬,"Devenez le CONSEILLER IMMOBILIER rÃ©fÃ©rent de votre rÃ©gion : Secteur gÃ©ographique rÃ©servÃ© et prÃ©servÃ© en exclusivitÃ© !</t>
  </si>
  <si>
    <t>173,NÃ©gociateur immobilier indÃ©pendant (H/F),https://www.france-emploi.com/offre-d-emploi/negociateur-immobilier-independant-h-f-10818770/,10/01/2023,Ploumilliau,,"Mensuel, de 4000â‚¬ Ã  8000â‚¬",Mensuel,4000â‚¬ ,8000â‚¬,"Devenez le CONSEILLER IMMOBILIER rÃ©fÃ©rent de votre rÃ©gion : Secteur gÃ©ographique rÃ©servÃ© et prÃ©servÃ© en exclusivitÃ© !</t>
  </si>
  <si>
    <t>174,NÃ©gociateur immobilier indÃ©pendant (H/F),https://www.france-emploi.com/offre-d-emploi/negociateur-immobilier-independant-h-f-10818770/,10/01/2023,Plouguenast,,"Mensuel, de 4000â‚¬ Ã  8000â‚¬",Mensuel,4000â‚¬ ,8000â‚¬,"Devenez le CONSEILLER IMMOBILIER rÃ©fÃ©rent de votre rÃ©gion : Secteur gÃ©ographique rÃ©servÃ© et prÃ©servÃ© en exclusivitÃ© !</t>
  </si>
  <si>
    <t>175,NÃ©gociateur immobilier indÃ©pendant (H/F),https://www.france-emploi.com/offre-d-emploi/negociateur-immobilier-independant-h-f-10818770/,10/01/2023,PlÃ©nÃ©e-Jugon,,"Mensuel, de 4000â‚¬ Ã  8000â‚¬",Mensuel,4000â‚¬ ,8000â‚¬,"Devenez le CONSEILLER IMMOBILIER rÃ©fÃ©rent de votre rÃ©gion : Secteur gÃ©ographique rÃ©servÃ© et prÃ©servÃ© en exclusivitÃ© !</t>
  </si>
  <si>
    <t>176,NÃ©gociateur immobilier indÃ©pendant (H/F),https://www.france-emploi.com/offre-d-emploi/negociateur-immobilier-independant-h-f-10818770/,10/01/2023,GuerlÃ©dan,,"Mensuel, de 4000â‚¬ Ã  8000â‚¬",Mensuel,4000â‚¬ ,8000â‚¬,"Devenez le CONSEILLER IMMOBILIER rÃ©fÃ©rent de votre rÃ©gion : Secteur gÃ©ographique rÃ©servÃ© et prÃ©servÃ© en exclusivitÃ© !</t>
  </si>
  <si>
    <t>177,mandataire immobilier indÃ©pendant (H/F),https://www.france-emploi.com/offre-d-emploi/mandataire-immobilier-independant-h-f-10818769/,10/01/2023,TrÃ©guier,,"Mensuel, de 4000â‚¬ Ã  8000â‚¬",Mensuel,4000â‚¬ ,8000â‚¬,"Devenez le CONSEILLER IMMOBILIER rÃ©fÃ©rent de votre rÃ©gion : Secteur gÃ©ographique rÃ©servÃ© et prÃ©servÃ© en exclusivitÃ© !</t>
  </si>
  <si>
    <t>178,mandataire immobilier indÃ©pendant (H/F),https://www.france-emploi.com/offre-d-emploi/mandataire-immobilier-independant-h-f-10818769/,10/01/2023,Ploumilliau,,"Mensuel, de 4000â‚¬ Ã  8000â‚¬",Mensuel,4000â‚¬ ,8000â‚¬,"Devenez le CONSEILLER IMMOBILIER rÃ©fÃ©rent de votre rÃ©gion : Secteur gÃ©ographique rÃ©servÃ© et prÃ©servÃ© en exclusivitÃ© !</t>
  </si>
  <si>
    <t>179,mandataire immobilier indÃ©pendant (H/F),https://www.france-emploi.com/offre-d-emploi/mandataire-immobilier-independant-h-f-10818769/,10/01/2023,Plouguenast,,"Mensuel, de 4000â‚¬ Ã  8000â‚¬",Mensuel,4000â‚¬ ,8000â‚¬,"Devenez le CONSEILLER IMMOBILIER rÃ©fÃ©rent de votre rÃ©gion : Secteur gÃ©ographique rÃ©servÃ© et prÃ©servÃ© en exclusivitÃ© !</t>
  </si>
  <si>
    <t>180,mandataire immobilier indÃ©pendant (H/F),https://www.france-emploi.com/offre-d-emploi/mandataire-immobilier-independant-h-f-10818769/,10/01/2023,PlÃ©nÃ©e-Jugon,,"Mensuel, de 4000â‚¬ Ã  8000â‚¬",Mensuel,4000â‚¬ ,8000â‚¬,"Devenez le CONSEILLER IMMOBILIER rÃ©fÃ©rent de votre rÃ©gion : Secteur gÃ©ographique rÃ©servÃ© et prÃ©servÃ© en exclusivitÃ© !</t>
  </si>
  <si>
    <t>181,mandataire immobilier indÃ©pendant (H/F),https://www.france-emploi.com/offre-d-emploi/mandataire-immobilier-independant-h-f-10818769/,10/01/2023,GuerlÃ©dan,,"Mensuel, de 4000â‚¬ Ã  8000â‚¬",Mensuel,4000â‚¬ ,8000â‚¬,"Devenez le CONSEILLER IMMOBILIER rÃ©fÃ©rent de votre rÃ©gion : Secteur gÃ©ographique rÃ©servÃ© et prÃ©servÃ© en exclusivitÃ© !</t>
  </si>
  <si>
    <t>182,Conseiller immobilier indÃ©pendant (H/F),https://www.france-emploi.com/offre-d-emploi/conseiller-immobilier-independant-h-f-10818768/,10/01/2023,TrÃ©guier,,"Mensuel, de 4000â‚¬ Ã  8000â‚¬",Mensuel,4000â‚¬ ,8000â‚¬,"Devenez le CONSEILLER IMMOBILIER rÃ©fÃ©rent de votre rÃ©gion : Secteur gÃ©ographique rÃ©servÃ© et prÃ©servÃ© en exclusivitÃ© !</t>
  </si>
  <si>
    <t>183,Conseiller immobilier indÃ©pendant (H/F),https://www.france-emploi.com/offre-d-emploi/conseiller-immobilier-independant-h-f-10818768/,10/01/2023,Ploumilliau,,"Mensuel, de 4000â‚¬ Ã  8000â‚¬",Mensuel,4000â‚¬ ,8000â‚¬,"Devenez le CONSEILLER IMMOBILIER rÃ©fÃ©rent de votre rÃ©gion : Secteur gÃ©ographique rÃ©servÃ© et prÃ©servÃ© en exclusivitÃ© !</t>
  </si>
  <si>
    <t>184,Conseiller immobilier indÃ©pendant (H/F),https://www.france-emploi.com/offre-d-emploi/conseiller-immobilier-independant-h-f-10818768/,10/01/2023,Plouguenast,,"Mensuel, de 4000â‚¬ Ã  8000â‚¬",Mensuel,4000â‚¬ ,8000â‚¬,"Devenez le CONSEILLER IMMOBILIER rÃ©fÃ©rent de votre rÃ©gion : Secteur gÃ©ographique rÃ©servÃ© et prÃ©servÃ© en exclusivitÃ© !</t>
  </si>
  <si>
    <t>185,Conseiller immobilier indÃ©pendant (H/F),https://www.france-emploi.com/offre-d-emploi/conseiller-immobilier-independant-h-f-10818768/,10/01/2023,PlÃ©nÃ©e-Jugon,,"Mensuel, de 4000â‚¬ Ã  8000â‚¬",Mensuel,4000â‚¬ ,8000â‚¬,"Devenez le CONSEILLER IMMOBILIER rÃ©fÃ©rent de votre rÃ©gion : Secteur gÃ©ographique rÃ©servÃ© et prÃ©servÃ© en exclusivitÃ© !</t>
  </si>
  <si>
    <t>186,Conseiller immobilier indÃ©pendant (H/F),https://www.france-emploi.com/offre-d-emploi/conseiller-immobilier-independant-h-f-10818768/,10/01/2023,GuerlÃ©dan,,"Mensuel, de 4000â‚¬ Ã  8000â‚¬",Mensuel,4000â‚¬ ,8000â‚¬,"Devenez le CONSEILLER IMMOBILIER rÃ©fÃ©rent de votre rÃ©gion : Secteur gÃ©ographique rÃ©servÃ© et prÃ©servÃ© en exclusivitÃ© !</t>
  </si>
  <si>
    <t>187,NÃ©gociateur immobilier indÃ©pendant (H/F),https://www.france-emploi.com/offre-d-emploi/negociateur-immobilier-independant-h-f-10818767/,10/01/2023,TrÃ©gastel,,"Mensuel, de 4000â‚¬ Ã  8000â‚¬",Mensuel,4000â‚¬ ,8000â‚¬,"Devenez le CONSEILLER IMMOBILIER rÃ©fÃ©rent de votre rÃ©gion : Secteur gÃ©ographique rÃ©servÃ© et prÃ©servÃ© en exclusivitÃ© !</t>
  </si>
  <si>
    <t>188,NÃ©gociateur immobilier indÃ©pendant (H/F),https://www.france-emploi.com/offre-d-emploi/negociateur-immobilier-independant-h-f-10818767/,10/01/2023,Taden,,"Mensuel, de 4000â‚¬ Ã  8000â‚¬",Mensuel,4000â‚¬ ,8000â‚¬,"Devenez le CONSEILLER IMMOBILIER rÃ©fÃ©rent de votre rÃ©gion : Secteur gÃ©ographique rÃ©servÃ© et prÃ©servÃ© en exclusivitÃ© !</t>
  </si>
  <si>
    <t>189,NÃ©gociateur immobilier indÃ©pendant (H/F),https://www.france-emploi.com/offre-d-emploi/negociateur-immobilier-independant-h-f-10818767/,10/01/2023,PenvÃ©nan,,"Mensuel, de 4000â‚¬ Ã  8000â‚¬",Mensuel,4000â‚¬ ,8000â‚¬,"Devenez le CONSEILLER IMMOBILIER rÃ©fÃ©rent de votre rÃ©gion : Secteur gÃ©ographique rÃ©servÃ© et prÃ©servÃ© en exclusivitÃ© !</t>
  </si>
  <si>
    <t>190,NÃ©gociateur immobilier indÃ©pendant (H/F),https://www.france-emploi.com/offre-d-emploi/negociateur-immobilier-independant-h-f-10818767/,10/01/2023,Jugon-les-Lacs - Commune nouvelle,,"Mensuel, de 4000â‚¬ Ã  8000â‚¬",Mensuel,4000â‚¬ ,8000â‚¬,"Devenez le CONSEILLER IMMOBILIER rÃ©fÃ©rent de votre rÃ©gion : Secteur gÃ©ographique rÃ©servÃ© et prÃ©servÃ© en exclusivitÃ© !</t>
  </si>
  <si>
    <t>191,NÃ©gociateur immobilier indÃ©pendant (H/F),https://www.france-emploi.com/offre-d-emploi/negociateur-immobilier-independant-h-f-10818767/,10/01/2023,Caulnes,,"Mensuel, de 4000â‚¬ Ã  8000â‚¬",Mensuel,4000â‚¬ ,8000â‚¬,"Devenez le CONSEILLER IMMOBILIER rÃ©fÃ©rent de votre rÃ©gion : Secteur gÃ©ographique rÃ©servÃ© et prÃ©servÃ© en exclusivitÃ© !</t>
  </si>
  <si>
    <t>192,mandataire immobilier indÃ©pendant (H/F),https://www.france-emploi.com/offre-d-emploi/mandataire-immobilier-independant-h-f-10818766/,10/01/2023,TrÃ©gastel,,"Mensuel, de 4000â‚¬ Ã  8000â‚¬",Mensuel,4000â‚¬ ,8000â‚¬,"Devenez le CONSEILLER IMMOBILIER rÃ©fÃ©rent de votre rÃ©gion : Secteur gÃ©ographique rÃ©servÃ© et prÃ©servÃ© en exclusivitÃ© !</t>
  </si>
  <si>
    <t>193,mandataire immobilier indÃ©pendant (H/F),https://www.france-emploi.com/offre-d-emploi/mandataire-immobilier-independant-h-f-10818766/,10/01/2023,Taden,,"Mensuel, de 4000â‚¬ Ã  8000â‚¬",Mensuel,4000â‚¬ ,8000â‚¬,"Devenez le CONSEILLER IMMOBILIER rÃ©fÃ©rent de votre rÃ©gion : Secteur gÃ©ographique rÃ©servÃ© et prÃ©servÃ© en exclusivitÃ© !</t>
  </si>
  <si>
    <t>194,mandataire immobilier indÃ©pendant (H/F),https://www.france-emploi.com/offre-d-emploi/mandataire-immobilier-independant-h-f-10818766/,10/01/2023,PenvÃ©nan,,"Mensuel, de 4000â‚¬ Ã  8000â‚¬",Mensuel,4000â‚¬ ,8000â‚¬,"Devenez le CONSEILLER IMMOBILIER rÃ©fÃ©rent de votre rÃ©gion : Secteur gÃ©ographique rÃ©servÃ© et prÃ©servÃ© en exclusivitÃ© !</t>
  </si>
  <si>
    <t>195,mandataire immobilier indÃ©pendant (H/F),https://www.france-emploi.com/offre-d-emploi/mandataire-immobilier-independant-h-f-10818766/,10/01/2023,Jugon-les-Lacs - Commune nouvelle,,"Mensuel, de 4000â‚¬ Ã  8000â‚¬",Mensuel,4000â‚¬ ,8000â‚¬,"Devenez le CONSEILLER IMMOBILIER rÃ©fÃ©rent de votre rÃ©gion : Secteur gÃ©ographique rÃ©servÃ© et prÃ©servÃ© en exclusivitÃ© !</t>
  </si>
  <si>
    <t>196,mandataire immobilier indÃ©pendant (H/F),https://www.france-emploi.com/offre-d-emploi/mandataire-immobilier-independant-h-f-10818766/,10/01/2023,Caulnes,,"Mensuel, de 4000â‚¬ Ã  8000â‚¬",Mensuel,4000â‚¬ ,8000â‚¬,"Devenez le CONSEILLER IMMOBILIER rÃ©fÃ©rent de votre rÃ©gion : Secteur gÃ©ographique rÃ©servÃ© et prÃ©servÃ© en exclusivitÃ© !</t>
  </si>
  <si>
    <t>197,Conseiller immobilier indÃ©pendant (H/F),https://www.france-emploi.com/offre-d-emploi/conseiller-immobilier-independant-h-f-10818764/,10/01/2023,TrÃ©gastel,,"Mensuel, de 4000â‚¬ Ã  8000â‚¬",Mensuel,4000â‚¬ ,8000â‚¬,"Devenez le CONSEILLER IMMOBILIER rÃ©fÃ©rent de votre rÃ©gion : Secteur gÃ©ographique rÃ©servÃ© et prÃ©servÃ© en exclusivitÃ© !</t>
  </si>
  <si>
    <t>198,Conseiller immobilier indÃ©pendant (H/F),https://www.france-emploi.com/offre-d-emploi/conseiller-immobilier-independant-h-f-10818764/,10/01/2023,Taden,,"Mensuel, de 4000â‚¬ Ã  8000â‚¬",Mensuel,4000â‚¬ ,8000â‚¬,"Devenez le CONSEILLER IMMOBILIER rÃ©fÃ©rent de votre rÃ©gion : Secteur gÃ©ographique rÃ©servÃ© et prÃ©servÃ© en exclusivitÃ© !</t>
  </si>
  <si>
    <t>199,Conseiller immobilier indÃ©pendant (H/F),https://www.france-emploi.com/offre-d-emploi/conseiller-immobilier-independant-h-f-10818764/,10/01/2023,PenvÃ©nan,,"Mensuel, de 4000â‚¬ Ã  8000â‚¬",Mensuel,4000â‚¬ ,8000â‚¬,"Devenez le CONSEILLER IMMOBILIER rÃ©fÃ©rent de votre rÃ©gion : Secteur gÃ©ographique rÃ©servÃ© et prÃ©servÃ© en exclusivitÃ© !</t>
  </si>
  <si>
    <t>200,Conseiller immobilier indÃ©pendant (H/F),https://www.france-emploi.com/offre-d-emploi/conseiller-immobilier-independant-h-f-10818764/,10/01/2023,Jugon-les-Lacs - Commune nouvelle,,"Mensuel, de 4000â‚¬ Ã  8000â‚¬",Mensuel,4000â‚¬ ,8000â‚¬,"Devenez le CONSEILLER IMMOBILIER rÃ©fÃ©rent de votre rÃ©gion : Secteur gÃ©ographique rÃ©servÃ© et prÃ©servÃ© en exclusivitÃ© !</t>
  </si>
  <si>
    <t>201,Conseiller immobilier indÃ©pendant (H/F),https://www.france-emploi.com/offre-d-emploi/conseiller-immobilier-independant-h-f-10818764/,10/01/2023,Caulnes,,"Mensuel, de 4000â‚¬ Ã  8000â‚¬",Mensuel,4000â‚¬ ,8000â‚¬,"Devenez le CONSEILLER IMMOBILIER rÃ©fÃ©rent de votre rÃ©gion : Secteur gÃ©ographique rÃ©servÃ© et prÃ©servÃ© en exclusivitÃ© !</t>
  </si>
  <si>
    <t>202,mandataire immobilier indÃ©pendant (H/F),https://www.france-emploi.com/offre-d-emploi/mandataire-immobilier-independant-h-f-10818762/,10/01/2023,TrÃ©livan,,"Mensuel, de 4000â‚¬ Ã  8000â‚¬",Mensuel,4000â‚¬ ,8000â‚¬,"Devenez le CONSEILLER IMMOBILIER rÃ©fÃ©rent de votre rÃ©gion : Secteur gÃ©ographique rÃ©servÃ© et prÃ©servÃ© en exclusivitÃ© !</t>
  </si>
  <si>
    <t>203,mandataire immobilier indÃ©pendant (H/F),https://www.france-emploi.com/offre-d-emploi/mandataire-immobilier-independant-h-f-10818762/,10/01/2023,Quintin,,"Mensuel, de 4000â‚¬ Ã  8000â‚¬",Mensuel,4000â‚¬ ,8000â‚¬,"Devenez le CONSEILLER IMMOBILIER rÃ©fÃ©rent de votre rÃ©gion : Secteur gÃ©ographique rÃ©servÃ© et prÃ©servÃ© en exclusivitÃ© !</t>
  </si>
  <si>
    <t>204,mandataire immobilier indÃ©pendant (H/F),https://www.france-emploi.com/offre-d-emploi/mandataire-immobilier-independant-h-f-10818762/,10/01/2023,Pabu,,"Mensuel, de 4000â‚¬ Ã  8000â‚¬",Mensuel,4000â‚¬ ,8000â‚¬,"Devenez le CONSEILLER IMMOBILIER rÃ©fÃ©rent de votre rÃ©gion : Secteur gÃ©ographique rÃ©servÃ© et prÃ©servÃ© en exclusivitÃ© !</t>
  </si>
  <si>
    <t>205,mandataire immobilier indÃ©pendant (H/F),https://www.france-emploi.com/offre-d-emploi/mandataire-immobilier-independant-h-f-10818762/,10/01/2023,GrÃ¢ces,,"Mensuel, de 4000â‚¬ Ã  8000â‚¬",Mensuel,4000â‚¬ ,8000â‚¬,"Devenez le CONSEILLER IMMOBILIER rÃ©fÃ©rent de votre rÃ©gion : Secteur gÃ©ographique rÃ©servÃ© et prÃ©servÃ© en exclusivitÃ© !</t>
  </si>
  <si>
    <t>206,mandataire immobilier indÃ©pendant (H/F),https://www.france-emploi.com/offre-d-emploi/mandataire-immobilier-independant-h-f-10818762/,10/01/2023,Broons,,"Mensuel, de 4000â‚¬ Ã  8000â‚¬",Mensuel,4000â‚¬ ,8000â‚¬,"Devenez le CONSEILLER IMMOBILIER rÃ©fÃ©rent de votre rÃ©gion : Secteur gÃ©ographique rÃ©servÃ© et prÃ©servÃ© en exclusivitÃ© !</t>
  </si>
  <si>
    <t>207,Conseiller immobilier indÃ©pendant (H/F),https://www.france-emploi.com/offre-d-emploi/conseiller-immobilier-independant-h-f-10818761/,10/01/2023,TrÃ©livan,,"Mensuel, de 4000â‚¬ Ã  8000â‚¬",Mensuel,4000â‚¬ ,8000â‚¬,"Devenez le CONSEILLER IMMOBILIER rÃ©fÃ©rent de votre rÃ©gion : Secteur gÃ©ographique rÃ©servÃ© et prÃ©servÃ© en exclusivitÃ© !</t>
  </si>
  <si>
    <t>208,Conseiller immobilier indÃ©pendant (H/F),https://www.france-emploi.com/offre-d-emploi/conseiller-immobilier-independant-h-f-10818761/,10/01/2023,Quintin,,"Mensuel, de 4000â‚¬ Ã  8000â‚¬",Mensuel,4000â‚¬ ,8000â‚¬,"Devenez le CONSEILLER IMMOBILIER rÃ©fÃ©rent de votre rÃ©gion : Secteur gÃ©ographique rÃ©servÃ© et prÃ©servÃ© en exclusivitÃ© !</t>
  </si>
  <si>
    <t>209,Conseiller immobilier indÃ©pendant (H/F),https://www.france-emploi.com/offre-d-emploi/conseiller-immobilier-independant-h-f-10818761/,10/01/2023,Pabu,,"Mensuel, de 4000â‚¬ Ã  8000â‚¬",Mensuel,4000â‚¬ ,8000â‚¬,"Devenez le CONSEILLER IMMOBILIER rÃ©fÃ©rent de votre rÃ©gion : Secteur gÃ©ographique rÃ©servÃ© et prÃ©servÃ© en exclusivitÃ© !</t>
  </si>
  <si>
    <t>210,Conseiller immobilier indÃ©pendant (H/F),https://www.france-emploi.com/offre-d-emploi/conseiller-immobilier-independant-h-f-10818761/,10/01/2023,GrÃ¢ces,,"Mensuel, de 4000â‚¬ Ã  8000â‚¬",Mensuel,4000â‚¬ ,8000â‚¬,"Devenez le CONSEILLER IMMOBILIER rÃ©fÃ©rent de votre rÃ©gion : Secteur gÃ©ographique rÃ©servÃ© et prÃ©servÃ© en exclusivitÃ© !</t>
  </si>
  <si>
    <t>211,Conseiller immobilier indÃ©pendant (H/F),https://www.france-emploi.com/offre-d-emploi/conseiller-immobilier-independant-h-f-10818761/,10/01/2023,Broons,,"Mensuel, de 4000â‚¬ Ã  8000â‚¬",Mensuel,4000â‚¬ ,8000â‚¬,"Devenez le CONSEILLER IMMOBILIER rÃ©fÃ©rent de votre rÃ©gion : Secteur gÃ©ographique rÃ©servÃ© et prÃ©servÃ© en exclusivitÃ© !</t>
  </si>
  <si>
    <t>212,NÃ©gociateur immobilier indÃ©pendant (H/F),https://www.france-emploi.com/offre-d-emploi/negociateur-immobilier-independant-h-f-10818760/,10/01/2023,Rostrenen,,"Mensuel, de 4000â‚¬ Ã  8000â‚¬",Mensuel,4000â‚¬ ,8000â‚¬,"Devenez le CONSEILLER IMMOBILIER rÃ©fÃ©rent de votre rÃ©gion : Secteur gÃ©ographique rÃ©servÃ© et prÃ©servÃ© en exclusivitÃ© !</t>
  </si>
  <si>
    <t>213,NÃ©gociateur immobilier indÃ©pendant (H/F),https://www.france-emploi.com/offre-d-emploi/negociateur-immobilier-independant-h-f-10818760/,10/01/2023,Ploubazlanec,,"Mensuel, de 4000â‚¬ Ã  8000â‚¬",Mensuel,4000â‚¬ ,8000â‚¬,"Devenez le CONSEILLER IMMOBILIER rÃ©fÃ©rent de votre rÃ©gion : Secteur gÃ©ographique rÃ©servÃ© et prÃ©servÃ© en exclusivitÃ© !</t>
  </si>
  <si>
    <t>214,NÃ©gociateur immobilier indÃ©pendant (H/F),https://www.france-emploi.com/offre-d-emploi/negociateur-immobilier-independant-h-f-10818760/,10/01/2023,Pleudihen-sur-Rance,,"Mensuel, de 4000â‚¬ Ã  8000â‚¬",Mensuel,4000â‚¬ ,8000â‚¬,"Devenez le CONSEILLER IMMOBILIER rÃ©fÃ©rent de votre rÃ©gion : Secteur gÃ©ographique rÃ©servÃ© et prÃ©servÃ© en exclusivitÃ© !</t>
  </si>
  <si>
    <t>215,NÃ©gociateur immobilier indÃ©pendant (H/F),https://www.france-emploi.com/offre-d-emploi/negociateur-immobilier-independant-h-f-10818760/,10/01/2023,PlancoÃ«t,,"Mensuel, de 4000â‚¬ Ã  8000â‚¬",Mensuel,4000â‚¬ ,8000â‚¬,"Devenez le CONSEILLER IMMOBILIER rÃ©fÃ©rent de votre rÃ©gion : Secteur gÃ©ographique rÃ©servÃ© et prÃ©servÃ© en exclusivitÃ© !</t>
  </si>
  <si>
    <t>216,NÃ©gociateur immobilier indÃ©pendant (H/F),https://www.france-emploi.com/offre-d-emploi/negociateur-immobilier-independant-h-f-10818760/,10/01/2023,Merdrignac,,"Mensuel, de 4000â‚¬ Ã  8000â‚¬",Mensuel,4000â‚¬ ,8000â‚¬,"Devenez le CONSEILLER IMMOBILIER rÃ©fÃ©rent de votre rÃ©gion : Secteur gÃ©ographique rÃ©servÃ© et prÃ©servÃ© en exclusivitÃ© !</t>
  </si>
  <si>
    <t>217,mandataire immobilier indÃ©pendant (H/F),https://www.france-emploi.com/offre-d-emploi/mandataire-immobilier-independant-h-f-10818759/,10/01/2023,Rostrenen,,"Mensuel, de 4000â‚¬ Ã  8000â‚¬",Mensuel,4000â‚¬ ,8000â‚¬,"Devenez le CONSEILLER IMMOBILIER rÃ©fÃ©rent de votre rÃ©gion : Secteur gÃ©ographique rÃ©servÃ© et prÃ©servÃ© en exclusivitÃ© !</t>
  </si>
  <si>
    <t>218,mandataire immobilier indÃ©pendant (H/F),https://www.france-emploi.com/offre-d-emploi/mandataire-immobilier-independant-h-f-10818759/,10/01/2023,Ploubazlanec,,"Mensuel, de 4000â‚¬ Ã  8000â‚¬",Mensuel,4000â‚¬ ,8000â‚¬,"Devenez le CONSEILLER IMMOBILIER rÃ©fÃ©rent de votre rÃ©gion : Secteur gÃ©ographique rÃ©servÃ© et prÃ©servÃ© en exclusivitÃ© !</t>
  </si>
  <si>
    <t>219,mandataire immobilier indÃ©pendant (H/F),https://www.france-emploi.com/offre-d-emploi/mandataire-immobilier-independant-h-f-10818759/,10/01/2023,Pleudihen-sur-Rance,,"Mensuel, de 4000â‚¬ Ã  8000â‚¬",Mensuel,4000â‚¬ ,8000â‚¬,"Devenez le CONSEILLER IMMOBILIER rÃ©fÃ©rent de votre rÃ©gion : Secteur gÃ©ographique rÃ©servÃ© et prÃ©servÃ© en exclusivitÃ© !</t>
  </si>
  <si>
    <t>220,mandataire immobilier indÃ©pendant (H/F),https://www.france-emploi.com/offre-d-emploi/mandataire-immobilier-independant-h-f-10818759/,10/01/2023,PlancoÃ«t,,"Mensuel, de 4000â‚¬ Ã  8000â‚¬",Mensuel,4000â‚¬ ,8000â‚¬,"Devenez le CONSEILLER IMMOBILIER rÃ©fÃ©rent de votre rÃ©gion : Secteur gÃ©ographique rÃ©servÃ© et prÃ©servÃ© en exclusivitÃ© !</t>
  </si>
  <si>
    <t>221,mandataire immobilier indÃ©pendant (H/F),https://www.france-emploi.com/offre-d-emploi/mandataire-immobilier-independant-h-f-10818759/,10/01/2023,Merdrignac,,"Mensuel, de 4000â‚¬ Ã  8000â‚¬",Mensuel,4000â‚¬ ,8000â‚¬,"Devenez le CONSEILLER IMMOBILIER rÃ©fÃ©rent de votre rÃ©gion : Secteur gÃ©ographique rÃ©servÃ© et prÃ©servÃ© en exclusivitÃ© !</t>
  </si>
  <si>
    <t>222,Conseiller immobilier indÃ©pendant (H/F),https://www.france-emploi.com/offre-d-emploi/conseiller-immobilier-independant-h-f-10818758/,10/01/2023,Rostrenen,,"Mensuel, de 4000â‚¬ Ã  8000â‚¬",Mensuel,4000â‚¬ ,8000â‚¬,"Devenez le CONSEILLER IMMOBILIER rÃ©fÃ©rent de votre rÃ©gion : Secteur gÃ©ographique rÃ©servÃ© et prÃ©servÃ© en exclusivitÃ© !</t>
  </si>
  <si>
    <t>223,Conseiller immobilier indÃ©pendant (H/F),https://www.france-emploi.com/offre-d-emploi/conseiller-immobilier-independant-h-f-10818758/,10/01/2023,Ploubazlanec,,"Mensuel, de 4000â‚¬ Ã  8000â‚¬",Mensuel,4000â‚¬ ,8000â‚¬,"Devenez le CONSEILLER IMMOBILIER rÃ©fÃ©rent de votre rÃ©gion : Secteur gÃ©ographique rÃ©servÃ© et prÃ©servÃ© en exclusivitÃ© !</t>
  </si>
  <si>
    <t>224,Conseiller immobilier indÃ©pendant (H/F),https://www.france-emploi.com/offre-d-emploi/conseiller-immobilier-independant-h-f-10818758/,10/01/2023,Pleudihen-sur-Rance,,"Mensuel, de 4000â‚¬ Ã  8000â‚¬",Mensuel,4000â‚¬ ,8000â‚¬,"Devenez le CONSEILLER IMMOBILIER rÃ©fÃ©rent de votre rÃ©gion : Secteur gÃ©ographique rÃ©servÃ© et prÃ©servÃ© en exclusivitÃ© !</t>
  </si>
  <si>
    <t>225,Conseiller immobilier indÃ©pendant (H/F),https://www.france-emploi.com/offre-d-emploi/conseiller-immobilier-independant-h-f-10818758/,10/01/2023,PlancoÃ«t,,"Mensuel, de 4000â‚¬ Ã  8000â‚¬",Mensuel,4000â‚¬ ,8000â‚¬,"Devenez le CONSEILLER IMMOBILIER rÃ©fÃ©rent de votre rÃ©gion : Secteur gÃ©ographique rÃ©servÃ© et prÃ©servÃ© en exclusivitÃ© !</t>
  </si>
  <si>
    <t>226,Conseiller immobilier indÃ©pendant (H/F),https://www.france-emploi.com/offre-d-emploi/conseiller-immobilier-independant-h-f-10818758/,10/01/2023,Merdrignac,,"Mensuel, de 4000â‚¬ Ã  8000â‚¬",Mensuel,4000â‚¬ ,8000â‚¬,"Devenez le CONSEILLER IMMOBILIER rÃ©fÃ©rent de votre rÃ©gion : Secteur gÃ©ographique rÃ©servÃ© et prÃ©servÃ© en exclusivitÃ© !</t>
  </si>
  <si>
    <t>227,NÃ©gociateur immobilier indÃ©pendant (H/F),https://www.france-emploi.com/offre-d-emploi/negociateur-immobilier-independant-h-f-10818757/,10/01/2023,Saint-Quay-Portrieux,,"Mensuel, de 4000â‚¬ Ã  8000â‚¬",Mensuel,4000â‚¬ ,8000â‚¬,"Devenez le CONSEILLER IMMOBILIER rÃ©fÃ©rent de votre rÃ©gion : Secteur gÃ©ographique rÃ©servÃ© et prÃ©servÃ© en exclusivitÃ© !</t>
  </si>
  <si>
    <t>228,NÃ©gociateur immobilier indÃ©pendant (H/F),https://www.france-emploi.com/offre-d-emploi/negociateur-immobilier-independant-h-f-10818757/,10/01/2023,Saint-Cast-le-Guildo,,"Mensuel, de 4000â‚¬ Ã  8000â‚¬",Mensuel,4000â‚¬ ,8000â‚¬,"Devenez le CONSEILLER IMMOBILIER rÃ©fÃ©rent de votre rÃ©gion : Secteur gÃ©ographique rÃ©servÃ© et prÃ©servÃ© en exclusivitÃ© !</t>
  </si>
  <si>
    <t>229,NÃ©gociateur immobilier indÃ©pendant (H/F),https://www.france-emploi.com/offre-d-emploi/negociateur-immobilier-independant-h-f-10818757/,10/01/2023,PlouÃ©zec,,"Mensuel, de 4000â‚¬ Ã  8000â‚¬",Mensuel,4000â‚¬ ,8000â‚¬,"Devenez le CONSEILLER IMMOBILIER rÃ©fÃ©rent de votre rÃ©gion : Secteur gÃ©ographique rÃ©servÃ© et prÃ©servÃ© en exclusivitÃ© !</t>
  </si>
  <si>
    <t>230,NÃ©gociateur immobilier indÃ©pendant (H/F),https://www.france-emploi.com/offre-d-emploi/negociateur-immobilier-independant-h-f-10818757/,10/01/2023,PlÃ©lo,,"Mensuel, de 4000â‚¬ Ã  8000â‚¬",Mensuel,4000â‚¬ ,8000â‚¬,"Devenez le CONSEILLER IMMOBILIER rÃ©fÃ©rent de votre rÃ©gion : Secteur gÃ©ographique rÃ©servÃ© et prÃ©servÃ© en exclusivitÃ© !</t>
  </si>
  <si>
    <t>231,NÃ©gociateur immobilier indÃ©pendant (H/F),https://www.france-emploi.com/offre-d-emploi/negociateur-immobilier-independant-h-f-10818757/,10/01/2023,Louannec,,"Mensuel, de 4000â‚¬ Ã  8000â‚¬",Mensuel,4000â‚¬ ,8000â‚¬,"Devenez le CONSEILLER IMMOBILIER rÃ©fÃ©rent de votre rÃ©gion : Secteur gÃ©ographique rÃ©servÃ© et prÃ©servÃ© en exclusivitÃ© !</t>
  </si>
  <si>
    <t>232,mandataire immobilier indÃ©pendant (H/F),https://www.france-emploi.com/offre-d-emploi/mandataire-immobilier-independant-h-f-10818756/,10/01/2023,Saint-Quay-Portrieux,,"Mensuel, de 4000â‚¬ Ã  8000â‚¬",Mensuel,4000â‚¬ ,8000â‚¬,"Devenez le CONSEILLER IMMOBILIER rÃ©fÃ©rent de votre rÃ©gion : Secteur gÃ©ographique rÃ©servÃ© et prÃ©servÃ© en exclusivitÃ© !</t>
  </si>
  <si>
    <t>233,mandataire immobilier indÃ©pendant (H/F),https://www.france-emploi.com/offre-d-emploi/mandataire-immobilier-independant-h-f-10818756/,10/01/2023,Saint-Cast-le-Guildo,,"Mensuel, de 4000â‚¬ Ã  8000â‚¬",Mensuel,4000â‚¬ ,8000â‚¬,"Devenez le CONSEILLER IMMOBILIER rÃ©fÃ©rent de votre rÃ©gion : Secteur gÃ©ographique rÃ©servÃ© et prÃ©servÃ© en exclusivitÃ© !</t>
  </si>
  <si>
    <t>234,mandataire immobilier indÃ©pendant (H/F),https://www.france-emploi.com/offre-d-emploi/mandataire-immobilier-independant-h-f-10818756/,10/01/2023,PlouÃ©zec,,"Mensuel, de 4000â‚¬ Ã  8000â‚¬",Mensuel,4000â‚¬ ,8000â‚¬,"Devenez le CONSEILLER IMMOBILIER rÃ©fÃ©rent de votre rÃ©gion : Secteur gÃ©ographique rÃ©servÃ© et prÃ©servÃ© en exclusivitÃ© !</t>
  </si>
  <si>
    <t>235,mandataire immobilier indÃ©pendant (H/F),https://www.france-emploi.com/offre-d-emploi/mandataire-immobilier-independant-h-f-10818756/,10/01/2023,PlÃ©lo,,"Mensuel, de 4000â‚¬ Ã  8000â‚¬",Mensuel,4000â‚¬ ,8000â‚¬,"Devenez le CONSEILLER IMMOBILIER rÃ©fÃ©rent de votre rÃ©gion : Secteur gÃ©ographique rÃ©servÃ© et prÃ©servÃ© en exclusivitÃ© !</t>
  </si>
  <si>
    <t>236,mandataire immobilier indÃ©pendant (H/F),https://www.france-emploi.com/offre-d-emploi/mandataire-immobilier-independant-h-f-10818756/,10/01/2023,Louannec,,"Mensuel, de 4000â‚¬ Ã  8000â‚¬",Mensuel,4000â‚¬ ,8000â‚¬,"Devenez le CONSEILLER IMMOBILIER rÃ©fÃ©rent de votre rÃ©gion : Secteur gÃ©ographique rÃ©servÃ© et prÃ©servÃ© en exclusivitÃ© !</t>
  </si>
  <si>
    <t>237,Conseiller immobilier indÃ©pendant (H/F),https://www.france-emploi.com/offre-d-emploi/conseiller-immobilier-independant-h-f-10818755/,10/01/2023,Saint-Quay-Portrieux,,"Mensuel, de 4000â‚¬ Ã  8000â‚¬",Mensuel,4000â‚¬ ,8000â‚¬,"Devenez le CONSEILLER IMMOBILIER rÃ©fÃ©rent de votre rÃ©gion : Secteur gÃ©ographique rÃ©servÃ© et prÃ©servÃ© en exclusivitÃ© !</t>
  </si>
  <si>
    <t>238,Conseiller immobilier indÃ©pendant (H/F),https://www.france-emploi.com/offre-d-emploi/conseiller-immobilier-independant-h-f-10818755/,10/01/2023,Saint-Cast-le-Guildo,,"Mensuel, de 4000â‚¬ Ã  8000â‚¬",Mensuel,4000â‚¬ ,8000â‚¬,"Devenez le CONSEILLER IMMOBILIER rÃ©fÃ©rent de votre rÃ©gion : Secteur gÃ©ographique rÃ©servÃ© et prÃ©servÃ© en exclusivitÃ© !</t>
  </si>
  <si>
    <t>239,Conseiller immobilier indÃ©pendant (H/F),https://www.france-emploi.com/offre-d-emploi/conseiller-immobilier-independant-h-f-10818755/,10/01/2023,PlouÃ©zec,,"Mensuel, de 4000â‚¬ Ã  8000â‚¬",Mensuel,4000â‚¬ ,8000â‚¬,"Devenez le CONSEILLER IMMOBILIER rÃ©fÃ©rent de votre rÃ©gion : Secteur gÃ©ographique rÃ©servÃ© et prÃ©servÃ© en exclusivitÃ© !</t>
  </si>
  <si>
    <t>240,Conseiller immobilier indÃ©pendant (H/F),https://www.france-emploi.com/offre-d-emploi/conseiller-immobilier-independant-h-f-10818755/,10/01/2023,PlÃ©lo,,"Mensuel, de 4000â‚¬ Ã  8000â‚¬",Mensuel,4000â‚¬ ,8000â‚¬,"Devenez le CONSEILLER IMMOBILIER rÃ©fÃ©rent de votre rÃ©gion : Secteur gÃ©ographique rÃ©servÃ© et prÃ©servÃ© en exclusivitÃ© !</t>
  </si>
  <si>
    <t>241,Conseiller immobilier indÃ©pendant (H/F),https://www.france-emploi.com/offre-d-emploi/conseiller-immobilier-independant-h-f-10818755/,10/01/2023,Louannec,,"Mensuel, de 4000â‚¬ Ã  8000â‚¬",Mensuel,4000â‚¬ ,8000â‚¬,"Devenez le CONSEILLER IMMOBILIER rÃ©fÃ©rent de votre rÃ©gion : Secteur gÃ©ographique rÃ©servÃ© et prÃ©servÃ© en exclusivitÃ© !</t>
  </si>
  <si>
    <t>242,NÃ©gociateur immobilier indÃ©pendant (H/F),https://www.france-emploi.com/offre-d-emploi/negociateur-immobilier-independant-h-f-10818753/,10/01/2023,TrÃ©beurden,,"Mensuel, de 4000â‚¬ Ã  8000â‚¬",Mensuel,4000â‚¬ ,8000â‚¬,"Devenez le CONSEILLER IMMOBILIER rÃ©fÃ©rent de votre rÃ©gion : Secteur gÃ©ographique rÃ©servÃ© et prÃ©servÃ© en exclusivitÃ© !</t>
  </si>
  <si>
    <t>243,NÃ©gociateur immobilier indÃ©pendant (H/F),https://www.france-emploi.com/offre-d-emploi/negociateur-immobilier-independant-h-f-10818753/,10/01/2023,PlouÃ«r-sur-Rance,,"Mensuel, de 4000â‚¬ Ã  8000â‚¬",Mensuel,4000â‚¬ ,8000â‚¬,"Devenez le CONSEILLER IMMOBILIER rÃ©fÃ©rent de votre rÃ©gion : Secteur gÃ©ographique rÃ©servÃ© et prÃ©servÃ© en exclusivitÃ© !</t>
  </si>
  <si>
    <t>244,NÃ©gociateur immobilier indÃ©pendant (H/F),https://www.france-emploi.com/offre-d-emploi/negociateur-immobilier-independant-h-f-10818753/,10/01/2023,Ploubezre,,"Mensuel, de 4000â‚¬ Ã  8000â‚¬",Mensuel,4000â‚¬ ,8000â‚¬,"Devenez le CONSEILLER IMMOBILIER rÃ©fÃ©rent de votre rÃ©gion : Secteur gÃ©ographique rÃ©servÃ© et prÃ©servÃ© en exclusivitÃ© !</t>
  </si>
  <si>
    <t>245,NÃ©gociateur immobilier indÃ©pendant (H/F),https://www.france-emploi.com/offre-d-emploi/negociateur-immobilier-independant-h-f-10818753/,10/01/2023,Plestin-les-GrÃ¨ves,,"Mensuel, de 4000â‚¬ Ã  8000â‚¬",Mensuel,4000â‚¬ ,8000â‚¬,"Devenez le CONSEILLER IMMOBILIER rÃ©fÃ©rent de votre rÃ©gion : Secteur gÃ©ographique rÃ©servÃ© et prÃ©servÃ© en exclusivitÃ© !</t>
  </si>
  <si>
    <t>246,NÃ©gociateur immobilier indÃ©pendant (H/F),https://www.france-emploi.com/offre-d-emploi/negociateur-immobilier-independant-h-f-10818753/,10/01/2023,PlÃ©met,,"Mensuel, de 4000â‚¬ Ã  8000â‚¬",Mensuel,4000â‚¬ ,8000â‚¬,"Devenez le CONSEILLER IMMOBILIER rÃ©fÃ©rent de votre rÃ©gion : Secteur gÃ©ographique rÃ©servÃ© et prÃ©servÃ© en exclusivitÃ© !</t>
  </si>
  <si>
    <t>247,mandataire immobilier indÃ©pendant (H/F),https://www.france-emploi.com/offre-d-emploi/mandataire-immobilier-independant-h-f-10818752/,10/01/2023,TrÃ©beurden,,"Mensuel, de 4000â‚¬ Ã  8000â‚¬",Mensuel,4000â‚¬ ,8000â‚¬,"Devenez le CONSEILLER IMMOBILIER rÃ©fÃ©rent de votre rÃ©gion : Secteur gÃ©ographique rÃ©servÃ© et prÃ©servÃ© en exclusivitÃ© !</t>
  </si>
  <si>
    <t>248,mandataire immobilier indÃ©pendant (H/F),https://www.france-emploi.com/offre-d-emploi/mandataire-immobilier-independant-h-f-10818752/,10/01/2023,PlouÃ«r-sur-Rance,,"Mensuel, de 4000â‚¬ Ã  8000â‚¬",Mensuel,4000â‚¬ ,8000â‚¬,"Devenez le CONSEILLER IMMOBILIER rÃ©fÃ©rent de votre rÃ©gion : Secteur gÃ©ographique rÃ©servÃ© et prÃ©servÃ© en exclusivitÃ© !</t>
  </si>
  <si>
    <t>249,mandataire immobilier indÃ©pendant (H/F),https://www.france-emploi.com/offre-d-emploi/mandataire-immobilier-independant-h-f-10818752/,10/01/2023,Ploubezre,,"Mensuel, de 4000â‚¬ Ã  8000â‚¬",Mensuel,4000â‚¬ ,8000â‚¬,"Devenez le CONSEILLER IMMOBILIER rÃ©fÃ©rent de votre rÃ©gion : Secteur gÃ©ographique rÃ©servÃ© et prÃ©servÃ© en exclusivitÃ© !</t>
  </si>
  <si>
    <t>250,mandataire immobilier indÃ©pendant (H/F),https://www.france-emploi.com/offre-d-emploi/mandataire-immobilier-independant-h-f-10818752/,10/01/2023,Plestin-les-GrÃ¨ves,,"Mensuel, de 4000â‚¬ Ã  8000â‚¬",Mensuel,4000â‚¬ ,8000â‚¬,"Devenez le CONSEILLER IMMOBILIER rÃ©fÃ©rent de votre rÃ©gion : Secteur gÃ©ographique rÃ©servÃ© et prÃ©servÃ© en exclusivitÃ© !</t>
  </si>
  <si>
    <t>251,mandataire immobilier indÃ©pendant (H/F),https://www.france-emploi.com/offre-d-emploi/mandataire-immobilier-independant-h-f-10818752/,10/01/2023,PlÃ©met,,"Mensuel, de 4000â‚¬ Ã  8000â‚¬",Mensuel,4000â‚¬ ,8000â‚¬,"Devenez le CONSEILLER IMMOBILIER rÃ©fÃ©rent de votre rÃ©gion : Secteur gÃ©ographique rÃ©servÃ© et prÃ©servÃ© en exclusivitÃ© !</t>
  </si>
  <si>
    <t>252,Conseiller immobilier indÃ©pendant (H/F),https://www.france-emploi.com/offre-d-emploi/conseiller-immobilier-independant-h-f-10818751/,10/01/2023,TrÃ©beurden,,"Mensuel, de 4000â‚¬ Ã  8000â‚¬",Mensuel,4000â‚¬ ,8000â‚¬,"Devenez le CONSEILLER IMMOBILIER rÃ©fÃ©rent de votre rÃ©gion : Secteur gÃ©ographique rÃ©servÃ© et prÃ©servÃ© en exclusivitÃ© !</t>
  </si>
  <si>
    <t>253,Conseiller immobilier indÃ©pendant (H/F),https://www.france-emploi.com/offre-d-emploi/conseiller-immobilier-independant-h-f-10818751/,10/01/2023,PlouÃ«r-sur-Rance,,"Mensuel, de 4000â‚¬ Ã  8000â‚¬",Mensuel,4000â‚¬ ,8000â‚¬,"Devenez le CONSEILLER IMMOBILIER rÃ©fÃ©rent de votre rÃ©gion : Secteur gÃ©ographique rÃ©servÃ© et prÃ©servÃ© en exclusivitÃ© !</t>
  </si>
  <si>
    <t>254,Conseiller immobilier indÃ©pendant (H/F),https://www.france-emploi.com/offre-d-emploi/conseiller-immobilier-independant-h-f-10818751/,10/01/2023,Ploubezre,,"Mensuel, de 4000â‚¬ Ã  8000â‚¬",Mensuel,4000â‚¬ ,8000â‚¬,"Devenez le CONSEILLER IMMOBILIER rÃ©fÃ©rent de votre rÃ©gion : Secteur gÃ©ographique rÃ©servÃ© et prÃ©servÃ© en exclusivitÃ© !</t>
  </si>
  <si>
    <t>255,Conseiller immobilier indÃ©pendant (H/F),https://www.france-emploi.com/offre-d-emploi/conseiller-immobilier-independant-h-f-10818751/,10/01/2023,Plestin-les-GrÃ¨ves,,"Mensuel, de 4000â‚¬ Ã  8000â‚¬",Mensuel,4000â‚¬ ,8000â‚¬,"Devenez le CONSEILLER IMMOBILIER rÃ©fÃ©rent de votre rÃ©gion : Secteur gÃ©ographique rÃ©servÃ© et prÃ©servÃ© en exclusivitÃ© !</t>
  </si>
  <si>
    <t>256,Conseiller immobilier indÃ©pendant (H/F),https://www.france-emploi.com/offre-d-emploi/conseiller-immobilier-independant-h-f-10818751/,10/01/2023,PlÃ©met,,"Mensuel, de 4000â‚¬ Ã  8000â‚¬",Mensuel,4000â‚¬ ,8000â‚¬,"Devenez le CONSEILLER IMMOBILIER rÃ©fÃ©rent de votre rÃ©gion : Secteur gÃ©ographique rÃ©servÃ© et prÃ©servÃ© en exclusivitÃ© !</t>
  </si>
  <si>
    <t>257,NÃ©gociateur immobilier indÃ©pendant (H/F),https://www.france-emploi.com/offre-d-emploi/negociateur-immobilier-independant-h-f-10818750/,10/01/2023,Quessoy,,"Mensuel, de 4000â‚¬ Ã  8000â‚¬",Mensuel,4000â‚¬ ,8000â‚¬,"Devenez le CONSEILLER IMMOBILIER rÃ©fÃ©rent de votre rÃ©gion : Secteur gÃ©ographique rÃ©servÃ© et prÃ©servÃ© en exclusivitÃ© !</t>
  </si>
  <si>
    <t>258,NÃ©gociateur immobilier indÃ©pendant (H/F),https://www.france-emploi.com/offre-d-emploi/negociateur-immobilier-independant-h-f-10818750/,10/01/2023,Beaussais-sur-Mer,,"Mensuel, de 4000â‚¬ Ã  8000â‚¬",Mensuel,4000â‚¬ ,8000â‚¬,"Devenez le CONSEILLER IMMOBILIER rÃ©fÃ©rent de votre rÃ©gion : Secteur gÃ©ographique rÃ©servÃ© et prÃ©servÃ© en exclusivitÃ© !</t>
  </si>
  <si>
    <t>259,NÃ©gociateur immobilier indÃ©pendant (H/F),https://www.france-emploi.com/offre-d-emploi/negociateur-immobilier-independant-h-f-10818750/,10/01/2023,Pleumeur-Bodou,,"Mensuel, de 4000â‚¬ Ã  8000â‚¬",Mensuel,4000â‚¬ ,8000â‚¬,"Devenez le CONSEILLER IMMOBILIER rÃ©fÃ©rent de votre rÃ©gion : Secteur gÃ©ographique rÃ©servÃ© et prÃ©servÃ© en exclusivitÃ© !</t>
  </si>
  <si>
    <t>260,NÃ©gociateur immobilier indÃ©pendant (H/F),https://www.france-emploi.com/offre-d-emploi/negociateur-immobilier-independant-h-f-10818750/,10/01/2023,Pleslin-Trigavou,,"Mensuel, de 4000â‚¬ Ã  8000â‚¬",Mensuel,4000â‚¬ ,8000â‚¬,"Devenez le CONSEILLER IMMOBILIER rÃ©fÃ©rent de votre rÃ©gion : Secteur gÃ©ographique rÃ©servÃ© et prÃ©servÃ© en exclusivitÃ© !</t>
  </si>
  <si>
    <t>261,NÃ©gociateur immobilier indÃ©pendant (H/F),https://www.france-emploi.com/offre-d-emploi/negociateur-immobilier-independant-h-f-10818750/,10/01/2023,ChÃ¢telaudren,,"Mensuel, de 4000â‚¬ Ã  8000â‚¬",Mensuel,4000â‚¬ ,8000â‚¬,"Devenez le CONSEILLER IMMOBILIER rÃ©fÃ©rent de votre rÃ©gion : Secteur gÃ©ographique rÃ©servÃ© et prÃ©servÃ© en exclusivitÃ© !</t>
  </si>
  <si>
    <t>262,mandataire immobilier indÃ©pendant (H/F),https://www.france-emploi.com/offre-d-emploi/mandataire-immobilier-independant-h-f-10818749/,10/01/2023,Quessoy,,"Mensuel, de 4000â‚¬ Ã  8000â‚¬",Mensuel,4000â‚¬ ,8000â‚¬,"Devenez le CONSEILLER IMMOBILIER rÃ©fÃ©rent de votre rÃ©gion : Secteur gÃ©ographique rÃ©servÃ© et prÃ©servÃ© en exclusivitÃ© !</t>
  </si>
  <si>
    <t>263,mandataire immobilier indÃ©pendant (H/F),https://www.france-emploi.com/offre-d-emploi/mandataire-immobilier-independant-h-f-10818749/,10/01/2023,Beaussais-sur-Mer,,"Mensuel, de 4000â‚¬ Ã  8000â‚¬",Mensuel,4000â‚¬ ,8000â‚¬,"Devenez le CONSEILLER IMMOBILIER rÃ©fÃ©rent de votre rÃ©gion : Secteur gÃ©ographique rÃ©servÃ© et prÃ©servÃ© en exclusivitÃ© !</t>
  </si>
  <si>
    <t>264,mandataire immobilier indÃ©pendant (H/F),https://www.france-emploi.com/offre-d-emploi/mandataire-immobilier-independant-h-f-10818749/,10/01/2023,Pleumeur-Bodou,,"Mensuel, de 4000â‚¬ Ã  8000â‚¬",Mensuel,4000â‚¬ ,8000â‚¬,"Devenez le CONSEILLER IMMOBILIER rÃ©fÃ©rent de votre rÃ©gion : Secteur gÃ©ographique rÃ©servÃ© et prÃ©servÃ© en exclusivitÃ© !</t>
  </si>
  <si>
    <t>265,mandataire immobilier indÃ©pendant (H/F),https://www.france-emploi.com/offre-d-emploi/mandataire-immobilier-independant-h-f-10818749/,10/01/2023,Pleslin-Trigavou,,"Mensuel, de 4000â‚¬ Ã  8000â‚¬",Mensuel,4000â‚¬ ,8000â‚¬,"Devenez le CONSEILLER IMMOBILIER rÃ©fÃ©rent de votre rÃ©gion : Secteur gÃ©ographique rÃ©servÃ© et prÃ©servÃ© en exclusivitÃ© !</t>
  </si>
  <si>
    <t>266,mandataire immobilier indÃ©pendant (H/F),https://www.france-emploi.com/offre-d-emploi/mandataire-immobilier-independant-h-f-10818749/,10/01/2023,ChÃ¢telaudren,,"Mensuel, de 4000â‚¬ Ã  8000â‚¬",Mensuel,4000â‚¬ ,8000â‚¬,"Devenez le CONSEILLER IMMOBILIER rÃ©fÃ©rent de votre rÃ©gion : Secteur gÃ©ographique rÃ©servÃ© et prÃ©servÃ© en exclusivitÃ© !</t>
  </si>
  <si>
    <t>267,Conseiller immobilier indÃ©pendant (H/F),https://www.france-emploi.com/offre-d-emploi/conseiller-immobilier-independant-h-f-10818748/,10/01/2023,Quessoy,,"Mensuel, de 4000â‚¬ Ã  8000â‚¬",Mensuel,4000â‚¬ ,8000â‚¬,"Devenez le CONSEILLER IMMOBILIER rÃ©fÃ©rent de votre rÃ©gion : Secteur gÃ©ographique rÃ©servÃ© et prÃ©servÃ© en exclusivitÃ© !</t>
  </si>
  <si>
    <t>268,Conseiller immobilier indÃ©pendant (H/F),https://www.france-emploi.com/offre-d-emploi/conseiller-immobilier-independant-h-f-10818748/,10/01/2023,Beaussais-sur-Mer,,"Mensuel, de 4000â‚¬ Ã  8000â‚¬",Mensuel,4000â‚¬ ,8000â‚¬,"Devenez le CONSEILLER IMMOBILIER rÃ©fÃ©rent de votre rÃ©gion : Secteur gÃ©ographique rÃ©servÃ© et prÃ©servÃ© en exclusivitÃ© !</t>
  </si>
  <si>
    <t>269,Conseiller immobilier indÃ©pendant (H/F),https://www.france-emploi.com/offre-d-emploi/conseiller-immobilier-independant-h-f-10818748/,10/01/2023,Pleumeur-Bodou,,"Mensuel, de 4000â‚¬ Ã  8000â‚¬",Mensuel,4000â‚¬ ,8000â‚¬,"Devenez le CONSEILLER IMMOBILIER rÃ©fÃ©rent de votre rÃ©gion : Secteur gÃ©ographique rÃ©servÃ© et prÃ©servÃ© en exclusivitÃ© !</t>
  </si>
  <si>
    <t>270,Conseiller immobilier indÃ©pendant (H/F),https://www.france-emploi.com/offre-d-emploi/conseiller-immobilier-independant-h-f-10818748/,10/01/2023,Pleslin-Trigavou,,"Mensuel, de 4000â‚¬ Ã  8000â‚¬",Mensuel,4000â‚¬ ,8000â‚¬,"Devenez le CONSEILLER IMMOBILIER rÃ©fÃ©rent de votre rÃ©gion : Secteur gÃ©ographique rÃ©servÃ© et prÃ©servÃ© en exclusivitÃ© !</t>
  </si>
  <si>
    <t>271,Conseiller immobilier indÃ©pendant (H/F),https://www.france-emploi.com/offre-d-emploi/conseiller-immobilier-independant-h-f-10818748/,10/01/2023,ChÃ¢telaudren,,"Mensuel, de 4000â‚¬ Ã  8000â‚¬",Mensuel,4000â‚¬ ,8000â‚¬,"Devenez le CONSEILLER IMMOBILIER rÃ©fÃ©rent de votre rÃ©gion : Secteur gÃ©ographique rÃ©servÃ© et prÃ©servÃ© en exclusivitÃ© !</t>
  </si>
  <si>
    <t>272,NÃ©gociateur immobilier indÃ©pendant (H/F),https://www.france-emploi.com/offre-d-emploi/negociateur-immobilier-independant-h-f-10818747/,10/01/2023,QuÃ©vert,,"Mensuel, de 4000â‚¬ Ã  8000â‚¬",Mensuel,4000â‚¬ ,8000â‚¬,"Devenez le CONSEILLER IMMOBILIER rÃ©fÃ©rent de votre rÃ©gion : Secteur gÃ©ographique rÃ©servÃ© et prÃ©servÃ© en exclusivitÃ© !</t>
  </si>
  <si>
    <t>273,NÃ©gociateur immobilier indÃ©pendant (H/F),https://www.france-emploi.com/offre-d-emploi/negociateur-immobilier-independant-h-f-10818747/,10/01/2023,PlÃ©neuf-Val-AndrÃ©,,"Mensuel, de 4000â‚¬ Ã  8000â‚¬",Mensuel,4000â‚¬ ,8000â‚¬,"Devenez le CONSEILLER IMMOBILIER rÃ©fÃ©rent de votre rÃ©gion : Secteur gÃ©ographique rÃ©servÃ© et prÃ©servÃ© en exclusivitÃ© !</t>
  </si>
  <si>
    <t>274,NÃ©gociateur immobilier indÃ©pendant (H/F),https://www.france-emploi.com/offre-d-emploi/negociateur-immobilier-independant-h-f-10818747/,10/01/2023,Lanvallay,,"Mensuel, de 4000â‚¬ Ã  8000â‚¬",Mensuel,4000â‚¬ ,8000â‚¬,"Devenez le CONSEILLER IMMOBILIER rÃ©fÃ©rent de votre rÃ©gion : Secteur gÃ©ographique rÃ©servÃ© et prÃ©servÃ© en exclusivitÃ© !</t>
  </si>
  <si>
    <t>275,NÃ©gociateur immobilier indÃ©pendant (H/F),https://www.france-emploi.com/offre-d-emploi/negociateur-immobilier-independant-h-f-10818747/,10/01/2023,Hillion,,"Mensuel, de 4000â‚¬ Ã  8000â‚¬",Mensuel,4000â‚¬ ,8000â‚¬,"Devenez le CONSEILLER IMMOBILIER rÃ©fÃ©rent de votre rÃ©gion : Secteur gÃ©ographique rÃ©servÃ© et prÃ©servÃ© en exclusivitÃ© !</t>
  </si>
  <si>
    <t>276,NÃ©gociateur immobilier indÃ©pendant (H/F),https://www.france-emploi.com/offre-d-emploi/negociateur-immobilier-independant-h-f-10818747/,10/01/2023,Erquy,,"Mensuel, de 4000â‚¬ Ã  8000â‚¬",Mensuel,4000â‚¬ ,8000â‚¬,"Devenez le CONSEILLER IMMOBILIER rÃ©fÃ©rent de votre rÃ©gion : Secteur gÃ©ographique rÃ©servÃ© et prÃ©servÃ© en exclusivitÃ© !</t>
  </si>
  <si>
    <t>277,mandataire immobilier indÃ©pendant (H/F),https://www.france-emploi.com/offre-d-emploi/mandataire-immobilier-independant-h-f-10818746/,10/01/2023,QuÃ©vert,,"Mensuel, de 4000â‚¬ Ã  8000â‚¬",Mensuel,4000â‚¬ ,8000â‚¬,"Devenez le CONSEILLER IMMOBILIER rÃ©fÃ©rent de votre rÃ©gion : Secteur gÃ©ographique rÃ©servÃ© et prÃ©servÃ© en exclusivitÃ© !</t>
  </si>
  <si>
    <t>278,mandataire immobilier indÃ©pendant (H/F),https://www.france-emploi.com/offre-d-emploi/mandataire-immobilier-independant-h-f-10818746/,10/01/2023,PlÃ©neuf-Val-AndrÃ©,,"Mensuel, de 4000â‚¬ Ã  8000â‚¬",Mensuel,4000â‚¬ ,8000â‚¬,"Devenez le CONSEILLER IMMOBILIER rÃ©fÃ©rent de votre rÃ©gion : Secteur gÃ©ographique rÃ©servÃ© et prÃ©servÃ© en exclusivitÃ© !</t>
  </si>
  <si>
    <t>279,mandataire immobilier indÃ©pendant (H/F),https://www.france-emploi.com/offre-d-emploi/mandataire-immobilier-independant-h-f-10818746/,10/01/2023,Lanvallay,,"Mensuel, de 4000â‚¬ Ã  8000â‚¬",Mensuel,4000â‚¬ ,8000â‚¬,"Devenez le CONSEILLER IMMOBILIER rÃ©fÃ©rent de votre rÃ©gion : Secteur gÃ©ographique rÃ©servÃ© et prÃ©servÃ© en exclusivitÃ© !</t>
  </si>
  <si>
    <t>280,mandataire immobilier indÃ©pendant (H/F),https://www.france-emploi.com/offre-d-emploi/mandataire-immobilier-independant-h-f-10818746/,10/01/2023,Hillion,,"Mensuel, de 4000â‚¬ Ã  8000â‚¬",Mensuel,4000â‚¬ ,8000â‚¬,"Devenez le CONSEILLER IMMOBILIER rÃ©fÃ©rent de votre rÃ©gion : Secteur gÃ©ographique rÃ©servÃ© et prÃ©servÃ© en exclusivitÃ© !</t>
  </si>
  <si>
    <t>281,mandataire immobilier indÃ©pendant (H/F),https://www.france-emploi.com/offre-d-emploi/mandataire-immobilier-independant-h-f-10818746/,10/01/2023,Erquy,,"Mensuel, de 4000â‚¬ Ã  8000â‚¬",Mensuel,4000â‚¬ ,8000â‚¬,"Devenez le CONSEILLER IMMOBILIER rÃ©fÃ©rent de votre rÃ©gion : Secteur gÃ©ographique rÃ©servÃ© et prÃ©servÃ© en exclusivitÃ© !</t>
  </si>
  <si>
    <t>282,Conseiller immobilier indÃ©pendant (H/F),https://www.france-emploi.com/offre-d-emploi/conseiller-immobilier-independant-h-f-10818745/,10/01/2023,QuÃ©vert,,"Mensuel, de 4000â‚¬ Ã  8000â‚¬",Mensuel,4000â‚¬ ,8000â‚¬,"Devenez le CONSEILLER IMMOBILIER rÃ©fÃ©rent de votre rÃ©gion : Secteur gÃ©ographique rÃ©servÃ© et prÃ©servÃ© en exclusivitÃ© !</t>
  </si>
  <si>
    <t>283,Conseiller immobilier indÃ©pendant (H/F),https://www.france-emploi.com/offre-d-emploi/conseiller-immobilier-independant-h-f-10818745/,10/01/2023,PlÃ©neuf-Val-AndrÃ©,,"Mensuel, de 4000â‚¬ Ã  8000â‚¬",Mensuel,4000â‚¬ ,8000â‚¬,"Devenez le CONSEILLER IMMOBILIER rÃ©fÃ©rent de votre rÃ©gion : Secteur gÃ©ographique rÃ©servÃ© et prÃ©servÃ© en exclusivitÃ© !</t>
  </si>
  <si>
    <t>284,Conseiller immobilier indÃ©pendant (H/F),https://www.france-emploi.com/offre-d-emploi/conseiller-immobilier-independant-h-f-10818745/,10/01/2023,Lanvallay,,"Mensuel, de 4000â‚¬ Ã  8000â‚¬",Mensuel,4000â‚¬ ,8000â‚¬,"Devenez le CONSEILLER IMMOBILIER rÃ©fÃ©rent de votre rÃ©gion : Secteur gÃ©ographique rÃ©servÃ© et prÃ©servÃ© en exclusivitÃ© !</t>
  </si>
  <si>
    <t>285,Conseiller immobilier indÃ©pendant (H/F),https://www.france-emploi.com/offre-d-emploi/conseiller-immobilier-independant-h-f-10818745/,10/01/2023,Hillion,,"Mensuel, de 4000â‚¬ Ã  8000â‚¬",Mensuel,4000â‚¬ ,8000â‚¬,"Devenez le CONSEILLER IMMOBILIER rÃ©fÃ©rent de votre rÃ©gion : Secteur gÃ©ographique rÃ©servÃ© et prÃ©servÃ© en exclusivitÃ© !</t>
  </si>
  <si>
    <t>286,Conseiller immobilier indÃ©pendant (H/F),https://www.france-emploi.com/offre-d-emploi/conseiller-immobilier-independant-h-f-10818745/,10/01/2023,Erquy,,"Mensuel, de 4000â‚¬ Ã  8000â‚¬",Mensuel,4000â‚¬ ,8000â‚¬,"Devenez le CONSEILLER IMMOBILIER rÃ©fÃ©rent de votre rÃ©gion : Secteur gÃ©ographique rÃ©servÃ© et prÃ©servÃ© en exclusivitÃ© !</t>
  </si>
  <si>
    <t>287,NÃ©gociateur immobilier indÃ©pendant (H/F),https://www.france-emploi.com/offre-d-emploi/negociateur-immobilier-independant-h-f-10818744/,10/01/2023,Yffiniac,,"Mensuel, de 4000â‚¬ Ã  8000â‚¬",Mensuel,4000â‚¬ ,8000â‚¬,"Devenez le CONSEILLER IMMOBILIER rÃ©fÃ©rent de votre rÃ©gion : Secteur gÃ©ographique rÃ©servÃ© et prÃ©servÃ© en exclusivitÃ© !</t>
  </si>
  <si>
    <t>288,NÃ©gociateur immobilier indÃ©pendant (H/F),https://www.france-emploi.com/offre-d-emploi/negociateur-immobilier-independant-h-f-10818744/,10/01/2023,Ploumagoar,,"Mensuel, de 4000â‚¬ Ã  8000â‚¬",Mensuel,4000â‚¬ ,8000â‚¬,"Devenez le CONSEILLER IMMOBILIER rÃ©fÃ©rent de votre rÃ©gion : Secteur gÃ©ographique rÃ©servÃ© et prÃ©servÃ© en exclusivitÃ© !</t>
  </si>
  <si>
    <t>289,NÃ©gociateur immobilier indÃ©pendant (H/F),https://www.france-emploi.com/offre-d-emploi/negociateur-immobilier-independant-h-f-10818744/,10/01/2023,Plouha,,"Mensuel, de 4000â‚¬ Ã  8000â‚¬",Mensuel,4000â‚¬ ,8000â‚¬,"Devenez le CONSEILLER IMMOBILIER rÃ©fÃ©rent de votre rÃ©gion : Secteur gÃ©ographique rÃ©servÃ© et prÃ©servÃ© en exclusivitÃ© !</t>
  </si>
  <si>
    <t>290,NÃ©gociateur immobilier indÃ©pendant (H/F),https://www.france-emploi.com/offre-d-emploi/negociateur-immobilier-independant-h-f-10818744/,10/01/2023,Plaintel,,"Mensuel, de 4000â‚¬ Ã  8000â‚¬",Mensuel,4000â‚¬ ,8000â‚¬,"Devenez le CONSEILLER IMMOBILIER rÃ©fÃ©rent de votre rÃ©gion : Secteur gÃ©ographique rÃ©servÃ© et prÃ©servÃ© en exclusivitÃ© !</t>
  </si>
  <si>
    <t>291,NÃ©gociateur immobilier indÃ©pendant (H/F),https://www.france-emploi.com/offre-d-emploi/negociateur-immobilier-independant-h-f-10818744/,10/01/2023,BÃ©gard,,"Mensuel, de 4000â‚¬ Ã  8000â‚¬",Mensuel,4000â‚¬ ,8000â‚¬,"Devenez le CONSEILLER IMMOBILIER rÃ©fÃ©rent de votre rÃ©gion : Secteur gÃ©ographique rÃ©servÃ© et prÃ©servÃ© en exclusivitÃ© !</t>
  </si>
  <si>
    <t>292,mandataire immobilier indÃ©pendant (H/F),https://www.france-emploi.com/offre-d-emploi/mandataire-immobilier-independant-h-f-10818743/,10/01/2023,Yffiniac,,"Mensuel, de 4000â‚¬ Ã  8000â‚¬",Mensuel,4000â‚¬ ,8000â‚¬,"Devenez le CONSEILLER IMMOBILIER rÃ©fÃ©rent de votre rÃ©gion : Secteur gÃ©ographique rÃ©servÃ© et prÃ©servÃ© en exclusivitÃ© !</t>
  </si>
  <si>
    <t>293,mandataire immobilier indÃ©pendant (H/F),https://www.france-emploi.com/offre-d-emploi/mandataire-immobilier-independant-h-f-10818743/,10/01/2023,Ploumagoar,,"Mensuel, de 4000â‚¬ Ã  8000â‚¬",Mensuel,4000â‚¬ ,8000â‚¬,"Devenez le CONSEILLER IMMOBILIER rÃ©fÃ©rent de votre rÃ©gion : Secteur gÃ©ographique rÃ©servÃ© et prÃ©servÃ© en exclusivitÃ© !</t>
  </si>
  <si>
    <t>294,mandataire immobilier indÃ©pendant (H/F),https://www.france-emploi.com/offre-d-emploi/mandataire-immobilier-independant-h-f-10818743/,10/01/2023,Plouha,,"Mensuel, de 4000â‚¬ Ã  8000â‚¬",Mensuel,4000â‚¬ ,8000â‚¬,"Devenez le CONSEILLER IMMOBILIER rÃ©fÃ©rent de votre rÃ©gion : Secteur gÃ©ographique rÃ©servÃ© et prÃ©servÃ© en exclusivitÃ© !</t>
  </si>
  <si>
    <t>295,mandataire immobilier indÃ©pendant (H/F),https://www.france-emploi.com/offre-d-emploi/mandataire-immobilier-independant-h-f-10818743/,10/01/2023,Plaintel,,"Mensuel, de 4000â‚¬ Ã  8000â‚¬",Mensuel,4000â‚¬ ,8000â‚¬,"Devenez le CONSEILLER IMMOBILIER rÃ©fÃ©rent de votre rÃ©gion : Secteur gÃ©ographique rÃ©servÃ© et prÃ©servÃ© en exclusivitÃ© !</t>
  </si>
  <si>
    <t>296,mandataire immobilier indÃ©pendant (H/F),https://www.france-emploi.com/offre-d-emploi/mandataire-immobilier-independant-h-f-10818743/,10/01/2023,BÃ©gard,,"Mensuel, de 4000â‚¬ Ã  8000â‚¬",Mensuel,4000â‚¬ ,8000â‚¬,"Devenez le CONSEILLER IMMOBILIER rÃ©fÃ©rent de votre rÃ©gion : Secteur gÃ©ographique rÃ©servÃ© et prÃ©servÃ© en exclusivitÃ© !</t>
  </si>
  <si>
    <t>297,Conseiller immobilier indÃ©pendant (H/F),https://www.france-emploi.com/offre-d-emploi/conseiller-immobilier-independant-h-f-10818741/,10/01/2023,Yffiniac,,"Mensuel, de 4000â‚¬ Ã  8000â‚¬",Mensuel,4000â‚¬ ,8000â‚¬,"Devenez le CONSEILLER IMMOBILIER rÃ©fÃ©rent de votre rÃ©gion : Secteur gÃ©ographique rÃ©servÃ© et prÃ©servÃ© en exclusivitÃ© !</t>
  </si>
  <si>
    <t>298,Conseiller immobilier indÃ©pendant (H/F),https://www.france-emploi.com/offre-d-emploi/conseiller-immobilier-independant-h-f-10818741/,10/01/2023,Ploumagoar,,"Mensuel, de 4000â‚¬ Ã  8000â‚¬",Mensuel,4000â‚¬ ,8000â‚¬,"Devenez le CONSEILLER IMMOBILIER rÃ©fÃ©rent de votre rÃ©gion : Secteur gÃ©ographique rÃ©servÃ© et prÃ©servÃ© en exclusivitÃ© !</t>
  </si>
  <si>
    <t>299,Conseiller immobilier indÃ©pendant (H/F),https://www.france-emploi.com/offre-d-emploi/conseiller-immobilier-independant-h-f-10818741/,10/01/2023,Plouha,,"Mensuel, de 4000â‚¬ Ã  8000â‚¬",Mensuel,4000â‚¬ ,8000â‚¬,"Devenez le CONSEILLER IMMOBILIER rÃ©fÃ©rent de votre rÃ©gion : Secteur gÃ©ographique rÃ©servÃ© et prÃ©servÃ© en exclusivitÃ© !</t>
  </si>
  <si>
    <t>300,Conseiller immobilier indÃ©pendant (H/F),https://www.france-emploi.com/offre-d-emploi/conseiller-immobilier-independant-h-f-10818741/,10/01/2023,Plaintel,,"Mensuel, de 4000â‚¬ Ã  8000â‚¬",Mensuel,4000â‚¬ ,8000â‚¬,"Devenez le CONSEILLER IMMOBILIER rÃ©fÃ©rent de votre rÃ©gion : Secteur gÃ©ographique rÃ©servÃ© et prÃ©servÃ© en exclusivitÃ© !</t>
  </si>
  <si>
    <t>301,Conseiller immobilier indÃ©pendant (H/F),https://www.france-emploi.com/offre-d-emploi/conseiller-immobilier-independant-h-f-10818741/,10/01/2023,BÃ©gard,,"Mensuel, de 4000â‚¬ Ã  8000â‚¬",Mensuel,4000â‚¬ ,8000â‚¬,"Devenez le CONSEILLER IMMOBILIER rÃ©fÃ©rent de votre rÃ©gion : Secteur gÃ©ographique rÃ©servÃ© et prÃ©servÃ© en exclusivitÃ© !</t>
  </si>
  <si>
    <t>302,mandataire immobilier indÃ©pendant (H/F),https://www.france-emploi.com/offre-d-emploi/mandataire-immobilier-independant-h-f-10818739/,10/01/2023,PlÃ©dran,,"Mensuel, de 4000â‚¬ Ã  8000â‚¬",Mensuel,4000â‚¬ ,8000â‚¬,"Devenez le CONSEILLER IMMOBILIER rÃ©fÃ©rent de votre rÃ©gion : Secteur gÃ©ographique rÃ©servÃ© et prÃ©servÃ© en exclusivitÃ© !</t>
  </si>
  <si>
    <t>303,mandataire immobilier indÃ©pendant (H/F),https://www.france-emploi.com/offre-d-emploi/mandataire-immobilier-independant-h-f-10818739/,10/01/2023,Perros-Guirec,,"Mensuel, de 4000â‚¬ Ã  8000â‚¬",Mensuel,4000â‚¬ ,8000â‚¬,"Devenez le CONSEILLER IMMOBILIER rÃ©fÃ©rent de votre rÃ©gion : Secteur gÃ©ographique rÃ©servÃ© et prÃ©servÃ© en exclusivitÃ© !</t>
  </si>
  <si>
    <t>304,mandataire immobilier indÃ©pendant (H/F),https://www.france-emploi.com/offre-d-emploi/mandataire-immobilier-independant-h-f-10818739/,10/01/2023,Guingamp,,"Mensuel, de 4000â‚¬ Ã  8000â‚¬",Mensuel,4000â‚¬ ,8000â‚¬,"Devenez le CONSEILLER IMMOBILIER rÃ©fÃ©rent de votre rÃ©gion : Secteur gÃ©ographique rÃ©servÃ© et prÃ©servÃ© en exclusivitÃ© !</t>
  </si>
  <si>
    <t>305,mandataire immobilier indÃ©pendant (H/F),https://www.france-emploi.com/offre-d-emploi/mandataire-immobilier-independant-h-f-10818739/,10/01/2023,Binic-Ã‰tables-sur-Mer,,"Mensuel, de 4000â‚¬ Ã  8000â‚¬",Mensuel,4000â‚¬ ,8000â‚¬,"Devenez le CONSEILLER IMMOBILIER rÃ©fÃ©rent de votre rÃ©gion : Secteur gÃ©ographique rÃ©servÃ© et prÃ©servÃ© en exclusivitÃ© !</t>
  </si>
  <si>
    <t>306,mandataire immobilier indÃ©pendant (H/F),https://www.france-emploi.com/offre-d-emploi/mandataire-immobilier-independant-h-f-10818739/,10/01/2023,Le MenÃ©,,"Mensuel, de 4000â‚¬ Ã  8000â‚¬",Mensuel,4000â‚¬ ,8000â‚¬,"Devenez le CONSEILLER IMMOBILIER rÃ©fÃ©rent de votre rÃ©gion : Secteur gÃ©ographique rÃ©servÃ© et prÃ©servÃ© en exclusivitÃ© !</t>
  </si>
  <si>
    <t>307,Conseiller immobilier indÃ©pendant (H/F),https://www.france-emploi.com/offre-d-emploi/conseiller-immobilier-independant-h-f-10818738/,10/01/2023,PlÃ©dran,,"Mensuel, de 4000â‚¬ Ã  8000â‚¬",Mensuel,4000â‚¬ ,8000â‚¬,"Devenez le CONSEILLER IMMOBILIER rÃ©fÃ©rent de votre rÃ©gion : Secteur gÃ©ographique rÃ©servÃ© et prÃ©servÃ© en exclusivitÃ© !</t>
  </si>
  <si>
    <t>308,Conseiller immobilier indÃ©pendant (H/F),https://www.france-emploi.com/offre-d-emploi/conseiller-immobilier-independant-h-f-10818738/,10/01/2023,Perros-Guirec,,"Mensuel, de 4000â‚¬ Ã  8000â‚¬",Mensuel,4000â‚¬ ,8000â‚¬,"Devenez le CONSEILLER IMMOBILIER rÃ©fÃ©rent de votre rÃ©gion : Secteur gÃ©ographique rÃ©servÃ© et prÃ©servÃ© en exclusivitÃ© !</t>
  </si>
  <si>
    <t>309,Conseiller immobilier indÃ©pendant (H/F),https://www.france-emploi.com/offre-d-emploi/conseiller-immobilier-independant-h-f-10818738/,10/01/2023,Guingamp,,"Mensuel, de 4000â‚¬ Ã  8000â‚¬",Mensuel,4000â‚¬ ,8000â‚¬,"Devenez le CONSEILLER IMMOBILIER rÃ©fÃ©rent de votre rÃ©gion : Secteur gÃ©ographique rÃ©servÃ© et prÃ©servÃ© en exclusivitÃ© !</t>
  </si>
  <si>
    <t>310,Conseiller immobilier indÃ©pendant (H/F),https://www.france-emploi.com/offre-d-emploi/conseiller-immobilier-independant-h-f-10818738/,10/01/2023,Binic-Ã‰tables-sur-Mer,,"Mensuel, de 4000â‚¬ Ã  8000â‚¬",Mensuel,4000â‚¬ ,8000â‚¬,"Devenez le CONSEILLER IMMOBILIER rÃ©fÃ©rent de votre rÃ©gion : Secteur gÃ©ographique rÃ©servÃ© et prÃ©servÃ© en exclusivitÃ© !</t>
  </si>
  <si>
    <t>311,Conseiller immobilier indÃ©pendant (H/F),https://www.france-emploi.com/offre-d-emploi/conseiller-immobilier-independant-h-f-10818738/,10/01/2023,Le MenÃ©,,"Mensuel, de 4000â‚¬ Ã  8000â‚¬",Mensuel,4000â‚¬ ,8000â‚¬,"Devenez le CONSEILLER IMMOBILIER rÃ©fÃ©rent de votre rÃ©gion : Secteur gÃ©ographique rÃ©servÃ© et prÃ©servÃ© en exclusivitÃ© !</t>
  </si>
  <si>
    <t>312,NÃ©gociateur immobilier indÃ©pendant (H/F),https://www.france-emploi.com/offre-d-emploi/negociateur-immobilier-independant-h-f-10818737/,10/01/2023,TrÃ©gueux,,"Mensuel, de 4000â‚¬ Ã  8000â‚¬",Mensuel,4000â‚¬ ,8000â‚¬,"Devenez le CONSEILLER IMMOBILIER rÃ©fÃ©rent de votre rÃ©gion : Secteur gÃ©ographique rÃ©servÃ© et prÃ©servÃ© en exclusivitÃ© !</t>
  </si>
  <si>
    <t>313,NÃ©gociateur immobilier indÃ©pendant (H/F),https://www.france-emploi.com/offre-d-emploi/negociateur-immobilier-independant-h-f-10818737/,10/01/2023,Pordic,,"Mensuel, de 4000â‚¬ Ã  8000â‚¬",Mensuel,4000â‚¬ ,8000â‚¬,"Devenez le CONSEILLER IMMOBILIER rÃ©fÃ©rent de votre rÃ©gion : Secteur gÃ©ographique rÃ©servÃ© et prÃ©servÃ© en exclusivitÃ© !</t>
  </si>
  <si>
    <t>314,NÃ©gociateur immobilier indÃ©pendant (H/F),https://www.france-emploi.com/offre-d-emploi/negociateur-immobilier-independant-h-f-10818737/,10/01/2023,Paimpol,,"Mensuel, de 4000â‚¬ Ã  8000â‚¬",Mensuel,4000â‚¬ ,8000â‚¬,"Devenez le CONSEILLER IMMOBILIER rÃ©fÃ©rent de votre rÃ©gion : Secteur gÃ©ographique rÃ©servÃ© et prÃ©servÃ© en exclusivitÃ© !</t>
  </si>
  <si>
    <t>315,NÃ©gociateur immobilier indÃ©pendant (H/F),https://www.france-emploi.com/offre-d-emploi/negociateur-immobilier-independant-h-f-10818737/,10/01/2023,LoudÃ©ac,,"Mensuel, de 4000â‚¬ Ã  8000â‚¬",Mensuel,4000â‚¬ ,8000â‚¬,"Devenez le CONSEILLER IMMOBILIER rÃ©fÃ©rent de votre rÃ©gion : Secteur gÃ©ographique rÃ©servÃ© et prÃ©servÃ© en exclusivitÃ© !</t>
  </si>
  <si>
    <t>316,NÃ©gociateur immobilier indÃ©pendant (H/F),https://www.france-emploi.com/offre-d-emploi/negociateur-immobilier-independant-h-f-10818737/,10/01/2023,Langueux,,"Mensuel, de 4000â‚¬ Ã  8000â‚¬",Mensuel,4000â‚¬ ,8000â‚¬,"Devenez le CONSEILLER IMMOBILIER rÃ©fÃ©rent de votre rÃ©gion : Secteur gÃ©ographique rÃ©servÃ© et prÃ©servÃ© en exclusivitÃ© !</t>
  </si>
  <si>
    <t>317,mandataire immobilier indÃ©pendant (H/F),https://www.france-emploi.com/offre-d-emploi/mandataire-immobilier-independant-h-f-10818736/,10/01/2023,TrÃ©gueux,,"Mensuel, de 4000â‚¬ Ã  8000â‚¬",Mensuel,4000â‚¬ ,8000â‚¬,"Devenez le CONSEILLER IMMOBILIER rÃ©fÃ©rent de votre rÃ©gion : Secteur gÃ©ographique rÃ©servÃ© et prÃ©servÃ© en exclusivitÃ© !</t>
  </si>
  <si>
    <t>318,mandataire immobilier indÃ©pendant (H/F),https://www.france-emploi.com/offre-d-emploi/mandataire-immobilier-independant-h-f-10818736/,10/01/2023,Pordic,,"Mensuel, de 4000â‚¬ Ã  8000â‚¬",Mensuel,4000â‚¬ ,8000â‚¬,"Devenez le CONSEILLER IMMOBILIER rÃ©fÃ©rent de votre rÃ©gion : Secteur gÃ©ographique rÃ©servÃ© et prÃ©servÃ© en exclusivitÃ© !</t>
  </si>
  <si>
    <t>319,mandataire immobilier indÃ©pendant (H/F),https://www.france-emploi.com/offre-d-emploi/mandataire-immobilier-independant-h-f-10818736/,10/01/2023,Paimpol,,"Mensuel, de 4000â‚¬ Ã  8000â‚¬",Mensuel,4000â‚¬ ,8000â‚¬,"Devenez le CONSEILLER IMMOBILIER rÃ©fÃ©rent de votre rÃ©gion : Secteur gÃ©ographique rÃ©servÃ© et prÃ©servÃ© en exclusivitÃ© !</t>
  </si>
  <si>
    <t>320,mandataire immobilier indÃ©pendant (H/F),https://www.france-emploi.com/offre-d-emploi/mandataire-immobilier-independant-h-f-10818736/,10/01/2023,LoudÃ©ac,,"Mensuel, de 4000â‚¬ Ã  8000â‚¬",Mensuel,4000â‚¬ ,8000â‚¬,"Devenez le CONSEILLER IMMOBILIER rÃ©fÃ©rent de votre rÃ©gion : Secteur gÃ©ographique rÃ©servÃ© et prÃ©servÃ© en exclusivitÃ© !</t>
  </si>
  <si>
    <t>321,mandataire immobilier indÃ©pendant (H/F),https://www.france-emploi.com/offre-d-emploi/mandataire-immobilier-independant-h-f-10818736/,10/01/2023,Langueux,,"Mensuel, de 4000â‚¬ Ã  8000â‚¬",Mensuel,4000â‚¬ ,8000â‚¬,"Devenez le CONSEILLER IMMOBILIER rÃ©fÃ©rent de votre rÃ©gion : Secteur gÃ©ographique rÃ©servÃ© et prÃ©servÃ© en exclusivitÃ© !</t>
  </si>
  <si>
    <t>322,Conseiller immobilier indÃ©pendant (H/F),https://www.france-emploi.com/offre-d-emploi/conseiller-immobilier-independant-h-f-10818735/,10/01/2023,TrÃ©gueux,,"Mensuel, de 4000â‚¬ Ã  8000â‚¬",Mensuel,4000â‚¬ ,8000â‚¬,"Devenez le CONSEILLER IMMOBILIER rÃ©fÃ©rent de votre rÃ©gion : Secteur gÃ©ographique rÃ©servÃ© et prÃ©servÃ© en exclusivitÃ© !</t>
  </si>
  <si>
    <t>323,Conseiller immobilier indÃ©pendant (H/F),https://www.france-emploi.com/offre-d-emploi/conseiller-immobilier-independant-h-f-10818735/,10/01/2023,Pordic,,"Mensuel, de 4000â‚¬ Ã  8000â‚¬",Mensuel,4000â‚¬ ,8000â‚¬,"Devenez le CONSEILLER IMMOBILIER rÃ©fÃ©rent de votre rÃ©gion : Secteur gÃ©ographique rÃ©servÃ© et prÃ©servÃ© en exclusivitÃ© !</t>
  </si>
  <si>
    <t>324,Conseiller immobilier indÃ©pendant (H/F),https://www.france-emploi.com/offre-d-emploi/conseiller-immobilier-independant-h-f-10818735/,10/01/2023,Paimpol,,"Mensuel, de 4000â‚¬ Ã  8000â‚¬",Mensuel,4000â‚¬ ,8000â‚¬,"Devenez le CONSEILLER IMMOBILIER rÃ©fÃ©rent de votre rÃ©gion : Secteur gÃ©ographique rÃ©servÃ© et prÃ©servÃ© en exclusivitÃ© !</t>
  </si>
  <si>
    <t>325,Conseiller immobilier indÃ©pendant (H/F),https://www.france-emploi.com/offre-d-emploi/conseiller-immobilier-independant-h-f-10818735/,10/01/2023,LoudÃ©ac,,"Mensuel, de 4000â‚¬ Ã  8000â‚¬",Mensuel,4000â‚¬ ,8000â‚¬,"Devenez le CONSEILLER IMMOBILIER rÃ©fÃ©rent de votre rÃ©gion : Secteur gÃ©ographique rÃ©servÃ© et prÃ©servÃ© en exclusivitÃ© !</t>
  </si>
  <si>
    <t>326,Conseiller immobilier indÃ©pendant (H/F),https://www.france-emploi.com/offre-d-emploi/conseiller-immobilier-independant-h-f-10818735/,10/01/2023,Langueux,,"Mensuel, de 4000â‚¬ Ã  8000â‚¬",Mensuel,4000â‚¬ ,8000â‚¬,"Devenez le CONSEILLER IMMOBILIER rÃ©fÃ©rent de votre rÃ©gion : Secteur gÃ©ographique rÃ©servÃ© et prÃ©servÃ© en exclusivitÃ© !</t>
  </si>
  <si>
    <t>327,mandataire immobilier indÃ©pendant (H/F),https://www.france-emploi.com/offre-d-emploi/mandataire-immobilier-independant-h-f-10818733/,10/01/2023,Saint-Brieuc,,"Mensuel, de 4000â‚¬ Ã  8000â‚¬",Mensuel,4000â‚¬ ,8000â‚¬,"Devenez le CONSEILLER IMMOBILIER rÃ©fÃ©rent de votre rÃ©gion : Secteur gÃ©ographique rÃ©servÃ© et prÃ©servÃ© en exclusivitÃ© !</t>
  </si>
  <si>
    <t>328,mandataire immobilier indÃ©pendant (H/F),https://www.france-emploi.com/offre-d-emploi/mandataire-immobilier-independant-h-f-10818733/,10/01/2023,Ploufragan,,"Mensuel, de 4000â‚¬ Ã  8000â‚¬",Mensuel,4000â‚¬ ,8000â‚¬,"Devenez le CONSEILLER IMMOBILIER rÃ©fÃ©rent de votre rÃ©gion : Secteur gÃ©ographique rÃ©servÃ© et prÃ©servÃ© en exclusivitÃ© !</t>
  </si>
  <si>
    <t>329,mandataire immobilier indÃ©pendant (H/F),https://www.france-emploi.com/offre-d-emploi/mandataire-immobilier-independant-h-f-10818733/,10/01/2023,Lannion,,"Mensuel, de 4000â‚¬ Ã  8000â‚¬",Mensuel,4000â‚¬ ,8000â‚¬,"Devenez le CONSEILLER IMMOBILIER rÃ©fÃ©rent de votre rÃ©gion : Secteur gÃ©ographique rÃ©servÃ© et prÃ©servÃ© en exclusivitÃ© !</t>
  </si>
  <si>
    <t>330,mandataire immobilier indÃ©pendant (H/F),https://www.france-emploi.com/offre-d-emploi/mandataire-immobilier-independant-h-f-10818733/,10/01/2023,Lamballe,,"Mensuel, de 4000â‚¬ Ã  8000â‚¬",Mensuel,4000â‚¬ ,8000â‚¬,"Devenez le CONSEILLER IMMOBILIER rÃ©fÃ©rent de votre rÃ©gion : Secteur gÃ©ographique rÃ©servÃ© et prÃ©servÃ© en exclusivitÃ© !</t>
  </si>
  <si>
    <t>331,mandataire immobilier indÃ©pendant (H/F),https://www.france-emploi.com/offre-d-emploi/mandataire-immobilier-independant-h-f-10818733/,10/01/2023,Dinan,,"Mensuel, de 4000â‚¬ Ã  8000â‚¬",Mensuel,4000â‚¬ ,8000â‚¬,"Devenez le CONSEILLER IMMOBILIER rÃ©fÃ©rent de votre rÃ©gion : Secteur gÃ©ographique rÃ©servÃ© et prÃ©servÃ© en exclusivitÃ© !</t>
  </si>
  <si>
    <t>332,Conseiller immobilier indÃ©pendant (H/F),https://www.france-emploi.com/offre-d-emploi/conseiller-immobilier-independant-h-f-10818732/,10/01/2023,Saint-Brieuc,,"Mensuel, de 4000â‚¬ Ã  8000â‚¬",Mensuel,4000â‚¬ ,8000â‚¬,"Devenez le CONSEILLER IMMOBILIER rÃ©fÃ©rent de votre rÃ©gion : Secteur gÃ©ographique rÃ©servÃ© et prÃ©servÃ© en exclusivitÃ© !</t>
  </si>
  <si>
    <t>333,Conseiller immobilier indÃ©pendant (H/F),https://www.france-emploi.com/offre-d-emploi/conseiller-immobilier-independant-h-f-10818732/,10/01/2023,Ploufragan,,"Mensuel, de 4000â‚¬ Ã  8000â‚¬",Mensuel,4000â‚¬ ,8000â‚¬,"Devenez le CONSEILLER IMMOBILIER rÃ©fÃ©rent de votre rÃ©gion : Secteur gÃ©ographique rÃ©servÃ© et prÃ©servÃ© en exclusivitÃ© !</t>
  </si>
  <si>
    <t>334,Conseiller immobilier indÃ©pendant (H/F),https://www.france-emploi.com/offre-d-emploi/conseiller-immobilier-independant-h-f-10818732/,10/01/2023,Lannion,,"Mensuel, de 4000â‚¬ Ã  8000â‚¬",Mensuel,4000â‚¬ ,8000â‚¬,"Devenez le CONSEILLER IMMOBILIER rÃ©fÃ©rent de votre rÃ©gion : Secteur gÃ©ographique rÃ©servÃ© et prÃ©servÃ© en exclusivitÃ© !</t>
  </si>
  <si>
    <t>335,Conseiller immobilier indÃ©pendant (H/F),https://www.france-emploi.com/offre-d-emploi/conseiller-immobilier-independant-h-f-10818732/,10/01/2023,Lamballe,,"Mensuel, de 4000â‚¬ Ã  8000â‚¬",Mensuel,4000â‚¬ ,8000â‚¬,"Devenez le CONSEILLER IMMOBILIER rÃ©fÃ©rent de votre rÃ©gion : Secteur gÃ©ographique rÃ©servÃ© et prÃ©servÃ© en exclusivitÃ© !</t>
  </si>
  <si>
    <t>336,Conseiller immobilier indÃ©pendant (H/F),https://www.france-emploi.com/offre-d-emploi/conseiller-immobilier-independant-h-f-10818732/,10/01/2023,Dinan,,"Mensuel, de 4000â‚¬ Ã  8000â‚¬",Mensuel,4000â‚¬ ,8000â‚¬,"Devenez le CONSEILLER IMMOBILIER rÃ©fÃ©rent de votre rÃ©gion : Secteur gÃ©ographique rÃ©servÃ© et prÃ©servÃ© en exclusivitÃ© !</t>
  </si>
  <si>
    <t>337,NÃ©gociateur immobilier indÃ©pendant (H/F),https://www.france-emploi.com/offre-d-emploi/negociateur-immobilier-independant-h-f-10818715/,10/01/2023,Le Thou,,"Mensuel, de 4000â‚¬ Ã  8000â‚¬",Mensuel,4000â‚¬ ,8000â‚¬,"Devenez le CONSEILLER IMMOBILIER rÃ©fÃ©rent de votre rÃ©gion : Secteur gÃ©ographique rÃ©servÃ© et prÃ©servÃ© en exclusivitÃ© !</t>
  </si>
  <si>
    <t>338,NÃ©gociateur immobilier indÃ©pendant (H/F),https://www.france-emploi.com/offre-d-emploi/negociateur-immobilier-independant-h-f-10818715/,10/01/2023,Saint-Porchaire,,"Mensuel, de 4000â‚¬ Ã  8000â‚¬",Mensuel,4000â‚¬ ,8000â‚¬,"Devenez le CONSEILLER IMMOBILIER rÃ©fÃ©rent de votre rÃ©gion : Secteur gÃ©ographique rÃ©servÃ© et prÃ©servÃ© en exclusivitÃ© !</t>
  </si>
  <si>
    <t>339,NÃ©gociateur immobilier indÃ©pendant (H/F),https://www.france-emploi.com/offre-d-emploi/negociateur-immobilier-independant-h-f-10818715/,10/01/2023,Saint-Ouen-d'Aunis,,"Mensuel, de 4000â‚¬ Ã  8000â‚¬",Mensuel,4000â‚¬ ,8000â‚¬,"Devenez le CONSEILLER IMMOBILIER rÃ©fÃ©rent de votre rÃ©gion : Secteur gÃ©ographique rÃ©servÃ© et prÃ©servÃ© en exclusivitÃ© !</t>
  </si>
  <si>
    <t>340,NÃ©gociateur immobilier indÃ©pendant (H/F),https://www.france-emploi.com/offre-d-emploi/negociateur-immobilier-independant-h-f-10818715/,10/01/2023,Saint-Just-Luzac,,"Mensuel, de 4000â‚¬ Ã  8000â‚¬",Mensuel,4000â‚¬ ,8000â‚¬,"Devenez le CONSEILLER IMMOBILIER rÃ©fÃ©rent de votre rÃ©gion : Secteur gÃ©ographique rÃ©servÃ© et prÃ©servÃ© en exclusivitÃ© !</t>
  </si>
  <si>
    <t>341,NÃ©gociateur immobilier indÃ©pendant (H/F),https://www.france-emploi.com/offre-d-emploi/negociateur-immobilier-independant-h-f-10818715/,10/01/2023,Charron,,"Mensuel, de 4000â‚¬ Ã  8000â‚¬",Mensuel,4000â‚¬ ,8000â‚¬,"Devenez le CONSEILLER IMMOBILIER rÃ©fÃ©rent de votre rÃ©gion : Secteur gÃ©ographique rÃ©servÃ© et prÃ©servÃ© en exclusivitÃ© !</t>
  </si>
  <si>
    <t>342,mandataire immobilier indÃ©pendant (H/F),https://www.france-emploi.com/offre-d-emploi/mandataire-immobilier-independant-h-f-10818714/,10/01/2023,Le Thou,,"Mensuel, de 4000â‚¬ Ã  8000â‚¬",Mensuel,4000â‚¬ ,8000â‚¬,"Devenez le CONSEILLER IMMOBILIER rÃ©fÃ©rent de votre rÃ©gion : Secteur gÃ©ographique rÃ©servÃ© et prÃ©servÃ© en exclusivitÃ© !</t>
  </si>
  <si>
    <t>343,mandataire immobilier indÃ©pendant (H/F),https://www.france-emploi.com/offre-d-emploi/mandataire-immobilier-independant-h-f-10818714/,10/01/2023,Saint-Porchaire,,"Mensuel, de 4000â‚¬ Ã  8000â‚¬",Mensuel,4000â‚¬ ,8000â‚¬,"Devenez le CONSEILLER IMMOBILIER rÃ©fÃ©rent de votre rÃ©gion : Secteur gÃ©ographique rÃ©servÃ© et prÃ©servÃ© en exclusivitÃ© !</t>
  </si>
  <si>
    <t>344,mandataire immobilier indÃ©pendant (H/F),https://www.france-emploi.com/offre-d-emploi/mandataire-immobilier-independant-h-f-10818714/,10/01/2023,Saint-Ouen-d'Aunis,,"Mensuel, de 4000â‚¬ Ã  8000â‚¬",Mensuel,4000â‚¬ ,8000â‚¬,"Devenez le CONSEILLER IMMOBILIER rÃ©fÃ©rent de votre rÃ©gion : Secteur gÃ©ographique rÃ©servÃ© et prÃ©servÃ© en exclusivitÃ© !</t>
  </si>
  <si>
    <t>345,mandataire immobilier indÃ©pendant (H/F),https://www.france-emploi.com/offre-d-emploi/mandataire-immobilier-independant-h-f-10818714/,10/01/2023,Saint-Just-Luzac,,"Mensuel, de 4000â‚¬ Ã  8000â‚¬",Mensuel,4000â‚¬ ,8000â‚¬,"Devenez le CONSEILLER IMMOBILIER rÃ©fÃ©rent de votre rÃ©gion : Secteur gÃ©ographique rÃ©servÃ© et prÃ©servÃ© en exclusivitÃ© !</t>
  </si>
  <si>
    <t>346,mandataire immobilier indÃ©pendant (H/F),https://www.france-emploi.com/offre-d-emploi/mandataire-immobilier-independant-h-f-10818714/,10/01/2023,Charron,,"Mensuel, de 4000â‚¬ Ã  8000â‚¬",Mensuel,4000â‚¬ ,8000â‚¬,"Devenez le CONSEILLER IMMOBILIER rÃ©fÃ©rent de votre rÃ©gion : Secteur gÃ©ographique rÃ©servÃ© et prÃ©servÃ© en exclusivitÃ© !</t>
  </si>
  <si>
    <t>347,Conseiller immobilier indÃ©pendant (H/F),https://www.france-emploi.com/offre-d-emploi/conseiller-immobilier-independant-h-f-10818713/,10/01/2023,Le Thou,,"Mensuel, de 4000â‚¬ Ã  8000â‚¬",Mensuel,4000â‚¬ ,8000â‚¬,"Devenez le CONSEILLER IMMOBILIER rÃ©fÃ©rent de votre rÃ©gion : Secteur gÃ©ographique rÃ©servÃ© et prÃ©servÃ© en exclusivitÃ© !</t>
  </si>
  <si>
    <t>348,Conseiller immobilier indÃ©pendant (H/F),https://www.france-emploi.com/offre-d-emploi/conseiller-immobilier-independant-h-f-10818713/,10/01/2023,Saint-Porchaire,,"Mensuel, de 4000â‚¬ Ã  8000â‚¬",Mensuel,4000â‚¬ ,8000â‚¬,"Devenez le CONSEILLER IMMOBILIER rÃ©fÃ©rent de votre rÃ©gion : Secteur gÃ©ographique rÃ©servÃ© et prÃ©servÃ© en exclusivitÃ© !</t>
  </si>
  <si>
    <t>349,Conseiller immobilier indÃ©pendant (H/F),https://www.france-emploi.com/offre-d-emploi/conseiller-immobilier-independant-h-f-10818713/,10/01/2023,Saint-Ouen-d'Aunis,,"Mensuel, de 4000â‚¬ Ã  8000â‚¬",Mensuel,4000â‚¬ ,8000â‚¬,"Devenez le CONSEILLER IMMOBILIER rÃ©fÃ©rent de votre rÃ©gion : Secteur gÃ©ographique rÃ©servÃ© et prÃ©servÃ© en exclusivitÃ© !</t>
  </si>
  <si>
    <t>350,Conseiller immobilier indÃ©pendant (H/F),https://www.france-emploi.com/offre-d-emploi/conseiller-immobilier-independant-h-f-10818713/,10/01/2023,Saint-Just-Luzac,,"Mensuel, de 4000â‚¬ Ã  8000â‚¬",Mensuel,4000â‚¬ ,8000â‚¬,"Devenez le CONSEILLER IMMOBILIER rÃ©fÃ©rent de votre rÃ©gion : Secteur gÃ©ographique rÃ©servÃ© et prÃ©servÃ© en exclusivitÃ© !</t>
  </si>
  <si>
    <t>351,Conseiller immobilier indÃ©pendant (H/F),https://www.france-emploi.com/offre-d-emploi/conseiller-immobilier-independant-h-f-10818713/,10/01/2023,Charron,,"Mensuel, de 4000â‚¬ Ã  8000â‚¬",Mensuel,4000â‚¬ ,8000â‚¬,"Devenez le CONSEILLER IMMOBILIER rÃ©fÃ©rent de votre rÃ©gion : Secteur gÃ©ographique rÃ©servÃ© et prÃ©servÃ© en exclusivitÃ© !</t>
  </si>
  <si>
    <t>352,NÃ©gociateur immobilier indÃ©pendant (H/F),https://www.france-emploi.com/offre-d-emploi/negociateur-immobilier-independant-h-f-10818711/,10/01/2023,Les Mathes,,"Mensuel, de 4000â‚¬ Ã  8000â‚¬",Mensuel,4000â‚¬ ,8000â‚¬,"Devenez le CONSEILLER IMMOBILIER rÃ©fÃ©rent de votre rÃ©gion : Secteur gÃ©ographique rÃ©servÃ© et prÃ©servÃ© en exclusivitÃ© !</t>
  </si>
  <si>
    <t>353,NÃ©gociateur immobilier indÃ©pendant (H/F),https://www.france-emploi.com/offre-d-emploi/negociateur-immobilier-independant-h-f-10818711/,10/01/2023,Matha,,"Mensuel, de 4000â‚¬ Ã  8000â‚¬",Mensuel,4000â‚¬ ,8000â‚¬,"Devenez le CONSEILLER IMMOBILIER rÃ©fÃ©rent de votre rÃ©gion : Secteur gÃ©ographique rÃ©servÃ© et prÃ©servÃ© en exclusivitÃ© !</t>
  </si>
  <si>
    <t>354,NÃ©gociateur immobilier indÃ©pendant (H/F),https://www.france-emploi.com/offre-d-emploi/negociateur-immobilier-independant-h-f-10818711/,10/01/2023,Le Gua,,"Mensuel, de 4000â‚¬ Ã  8000â‚¬",Mensuel,4000â‚¬ ,8000â‚¬,"Devenez le CONSEILLER IMMOBILIER rÃ©fÃ©rent de votre rÃ©gion : Secteur gÃ©ographique rÃ©servÃ© et prÃ©servÃ© en exclusivitÃ© !</t>
  </si>
  <si>
    <t>355,NÃ©gociateur immobilier indÃ©pendant (H/F),https://www.france-emploi.com/offre-d-emploi/negociateur-immobilier-independant-h-f-10818711/,10/01/2023,Esnandes,,"Mensuel, de 4000â‚¬ Ã  8000â‚¬",Mensuel,4000â‚¬ ,8000â‚¬,"Devenez le CONSEILLER IMMOBILIER rÃ©fÃ©rent de votre rÃ©gion : Secteur gÃ©ographique rÃ©servÃ© et prÃ©servÃ© en exclusivitÃ© !</t>
  </si>
  <si>
    <t>356,NÃ©gociateur immobilier indÃ©pendant (H/F),https://www.france-emploi.com/offre-d-emploi/negociateur-immobilier-independant-h-f-10818711/,10/01/2023,Cozes,,"Mensuel, de 4000â‚¬ Ã  8000â‚¬",Mensuel,4000â‚¬ ,8000â‚¬,"Devenez le CONSEILLER IMMOBILIER rÃ©fÃ©rent de votre rÃ©gion : Secteur gÃ©ographique rÃ©servÃ© et prÃ©servÃ© en exclusivitÃ© !</t>
  </si>
  <si>
    <t>357,mandataire immobilier indÃ©pendant (H/F),https://www.france-emploi.com/offre-d-emploi/mandataire-immobilier-independant-h-f-10818710/,10/01/2023,Les Mathes,,"Mensuel, de 4000â‚¬ Ã  8000â‚¬",Mensuel,4000â‚¬ ,8000â‚¬,"Devenez le CONSEILLER IMMOBILIER rÃ©fÃ©rent de votre rÃ©gion : Secteur gÃ©ographique rÃ©servÃ© et prÃ©servÃ© en exclusivitÃ© !</t>
  </si>
  <si>
    <t>358,mandataire immobilier indÃ©pendant (H/F),https://www.france-emploi.com/offre-d-emploi/mandataire-immobilier-independant-h-f-10818710/,10/01/2023,Matha,,"Mensuel, de 4000â‚¬ Ã  8000â‚¬",Mensuel,4000â‚¬ ,8000â‚¬,"Devenez le CONSEILLER IMMOBILIER rÃ©fÃ©rent de votre rÃ©gion : Secteur gÃ©ographique rÃ©servÃ© et prÃ©servÃ© en exclusivitÃ© !</t>
  </si>
  <si>
    <t>359,mandataire immobilier indÃ©pendant (H/F),https://www.france-emploi.com/offre-d-emploi/mandataire-immobilier-independant-h-f-10818710/,10/01/2023,Le Gua,,"Mensuel, de 4000â‚¬ Ã  8000â‚¬",Mensuel,4000â‚¬ ,8000â‚¬,"Devenez le CONSEILLER IMMOBILIER rÃ©fÃ©rent de votre rÃ©gion : Secteur gÃ©ographique rÃ©servÃ© et prÃ©servÃ© en exclusivitÃ© !</t>
  </si>
  <si>
    <t>360,mandataire immobilier indÃ©pendant (H/F),https://www.france-emploi.com/offre-d-emploi/mandataire-immobilier-independant-h-f-10818710/,10/01/2023,Esnandes,,"Mensuel, de 4000â‚¬ Ã  8000â‚¬",Mensuel,4000â‚¬ ,8000â‚¬,"Devenez le CONSEILLER IMMOBILIER rÃ©fÃ©rent de votre rÃ©gion : Secteur gÃ©ographique rÃ©servÃ© et prÃ©servÃ© en exclusivitÃ© !</t>
  </si>
  <si>
    <t>361,mandataire immobilier indÃ©pendant (H/F),https://www.france-emploi.com/offre-d-emploi/mandataire-immobilier-independant-h-f-10818710/,10/01/2023,Cozes,,"Mensuel, de 4000â‚¬ Ã  8000â‚¬",Mensuel,4000â‚¬ ,8000â‚¬,"Devenez le CONSEILLER IMMOBILIER rÃ©fÃ©rent de votre rÃ©gion : Secteur gÃ©ographique rÃ©servÃ© et prÃ©servÃ© en exclusivitÃ© !</t>
  </si>
  <si>
    <t>362,Conseiller immobilier indÃ©pendant (H/F),https://www.france-emploi.com/offre-d-emploi/conseiller-immobilier-independant-h-f-10818709/,10/01/2023,Les Mathes,,"Mensuel, de 4000â‚¬ Ã  8000â‚¬",Mensuel,4000â‚¬ ,8000â‚¬,"Devenez le CONSEILLER IMMOBILIER rÃ©fÃ©rent de votre rÃ©gion : Secteur gÃ©ographique rÃ©servÃ© et prÃ©servÃ© en exclusivitÃ© !</t>
  </si>
  <si>
    <t>363,Conseiller immobilier indÃ©pendant (H/F),https://www.france-emploi.com/offre-d-emploi/conseiller-immobilier-independant-h-f-10818709/,10/01/2023,Matha,,"Mensuel, de 4000â‚¬ Ã  8000â‚¬",Mensuel,4000â‚¬ ,8000â‚¬,"Devenez le CONSEILLER IMMOBILIER rÃ©fÃ©rent de votre rÃ©gion : Secteur gÃ©ographique rÃ©servÃ© et prÃ©servÃ© en exclusivitÃ© !</t>
  </si>
  <si>
    <t>364,Conseiller immobilier indÃ©pendant (H/F),https://www.france-emploi.com/offre-d-emploi/conseiller-immobilier-independant-h-f-10818709/,10/01/2023,Le Gua,,"Mensuel, de 4000â‚¬ Ã  8000â‚¬",Mensuel,4000â‚¬ ,8000â‚¬,"Devenez le CONSEILLER IMMOBILIER rÃ©fÃ©rent de votre rÃ©gion : Secteur gÃ©ographique rÃ©servÃ© et prÃ©servÃ© en exclusivitÃ© !</t>
  </si>
  <si>
    <t>365,Conseiller immobilier indÃ©pendant (H/F),https://www.france-emploi.com/offre-d-emploi/conseiller-immobilier-independant-h-f-10818709/,10/01/2023,Esnandes,,"Mensuel, de 4000â‚¬ Ã  8000â‚¬",Mensuel,4000â‚¬ ,8000â‚¬,"Devenez le CONSEILLER IMMOBILIER rÃ©fÃ©rent de votre rÃ©gion : Secteur gÃ©ographique rÃ©servÃ© et prÃ©servÃ© en exclusivitÃ© !</t>
  </si>
  <si>
    <t>366,Conseiller immobilier indÃ©pendant (H/F),https://www.france-emploi.com/offre-d-emploi/conseiller-immobilier-independant-h-f-10818709/,10/01/2023,Cozes,,"Mensuel, de 4000â‚¬ Ã  8000â‚¬",Mensuel,4000â‚¬ ,8000â‚¬,"Devenez le CONSEILLER IMMOBILIER rÃ©fÃ©rent de votre rÃ©gion : Secteur gÃ©ographique rÃ©servÃ© et prÃ©servÃ© en exclusivitÃ© !</t>
  </si>
  <si>
    <t>367,NÃ©gociateur immobilier indÃ©pendant (H/F),https://www.france-emploi.com/offre-d-emploi/negociateur-immobilier-independant-h-f-10818707/,10/01/2023,Salles-sur-Mer,,"Mensuel, de 4000â‚¬ Ã  8000â‚¬",Mensuel,4000â‚¬ ,8000â‚¬,"Devenez le CONSEILLER IMMOBILIER rÃ©fÃ©rent de votre rÃ©gion : Secteur gÃ©ographique rÃ©servÃ© et prÃ©servÃ© en exclusivitÃ© !</t>
  </si>
  <si>
    <t>368,NÃ©gociateur immobilier indÃ©pendant (H/F),https://www.france-emploi.com/offre-d-emploi/negociateur-immobilier-independant-h-f-10818707/,10/01/2023,Saint-Martin-de-RÃ©,,"Mensuel, de 4000â‚¬ Ã  8000â‚¬",Mensuel,4000â‚¬ ,8000â‚¬,"Devenez le CONSEILLER IMMOBILIER rÃ©fÃ©rent de votre rÃ©gion : Secteur gÃ©ographique rÃ©servÃ© et prÃ©servÃ© en exclusivitÃ© !</t>
  </si>
  <si>
    <t>369,NÃ©gociateur immobilier indÃ©pendant (H/F),https://www.france-emploi.com/offre-d-emploi/negociateur-immobilier-independant-h-f-10818707/,10/01/2023,Saint-Laurent-de-la-PrÃ©e,,"Mensuel, de 4000â‚¬ Ã  8000â‚¬",Mensuel,4000â‚¬ ,8000â‚¬,"Devenez le CONSEILLER IMMOBILIER rÃ©fÃ©rent de votre rÃ©gion : Secteur gÃ©ographique rÃ©servÃ© et prÃ©servÃ© en exclusivitÃ© !</t>
  </si>
  <si>
    <t>370,NÃ©gociateur immobilier indÃ©pendant (H/F),https://www.france-emploi.com/offre-d-emploi/negociateur-immobilier-independant-h-f-10818707/,10/01/2023,Le Bois-Plage-en-RÃ©,,"Mensuel, de 4000â‚¬ Ã  8000â‚¬",Mensuel,4000â‚¬ ,8000â‚¬,"Devenez le CONSEILLER IMMOBILIER rÃ©fÃ©rent de votre rÃ©gion : Secteur gÃ©ographique rÃ©servÃ© et prÃ©servÃ© en exclusivitÃ© !</t>
  </si>
  <si>
    <t>371,NÃ©gociateur immobilier indÃ©pendant (H/F),https://www.france-emploi.com/offre-d-emploi/negociateur-immobilier-independant-h-f-10818707/,10/01/2023,Andilly,,"Mensuel, de 4000â‚¬ Ã  8000â‚¬",Mensuel,4000â‚¬ ,8000â‚¬,"Devenez le CONSEILLER IMMOBILIER rÃ©fÃ©rent de votre rÃ©gion : Secteur gÃ©ographique rÃ©servÃ© et prÃ©servÃ© en exclusivitÃ© !</t>
  </si>
  <si>
    <t>372,mandataire immobilier indÃ©pendant (H/F),https://www.france-emploi.com/offre-d-emploi/mandataire-immobilier-independant-h-f-10818705/,10/01/2023,Salles-sur-Mer,,"Mensuel, de 4000â‚¬ Ã  8000â‚¬",Mensuel,4000â‚¬ ,8000â‚¬,"Devenez le CONSEILLER IMMOBILIER rÃ©fÃ©rent de votre rÃ©gion : Secteur gÃ©ographique rÃ©servÃ© et prÃ©servÃ© en exclusivitÃ© !</t>
  </si>
  <si>
    <t>373,mandataire immobilier indÃ©pendant (H/F),https://www.france-emploi.com/offre-d-emploi/mandataire-immobilier-independant-h-f-10818705/,10/01/2023,Saint-Martin-de-RÃ©,,"Mensuel, de 4000â‚¬ Ã  8000â‚¬",Mensuel,4000â‚¬ ,8000â‚¬,"Devenez le CONSEILLER IMMOBILIER rÃ©fÃ©rent de votre rÃ©gion : Secteur gÃ©ographique rÃ©servÃ© et prÃ©servÃ© en exclusivitÃ© !</t>
  </si>
  <si>
    <t>374,mandataire immobilier indÃ©pendant (H/F),https://www.france-emploi.com/offre-d-emploi/mandataire-immobilier-independant-h-f-10818705/,10/01/2023,Saint-Laurent-de-la-PrÃ©e,,"Mensuel, de 4000â‚¬ Ã  8000â‚¬",Mensuel,4000â‚¬ ,8000â‚¬,"Devenez le CONSEILLER IMMOBILIER rÃ©fÃ©rent de votre rÃ©gion : Secteur gÃ©ographique rÃ©servÃ© et prÃ©servÃ© en exclusivitÃ© !</t>
  </si>
  <si>
    <t>375,mandataire immobilier indÃ©pendant (H/F),https://www.france-emploi.com/offre-d-emploi/mandataire-immobilier-independant-h-f-10818705/,10/01/2023,Le Bois-Plage-en-RÃ©,,"Mensuel, de 4000â‚¬ Ã  8000â‚¬",Mensuel,4000â‚¬ ,8000â‚¬,"Devenez le CONSEILLER IMMOBILIER rÃ©fÃ©rent de votre rÃ©gion : Secteur gÃ©ographique rÃ©servÃ© et prÃ©servÃ© en exclusivitÃ© !</t>
  </si>
  <si>
    <t>376,mandataire immobilier indÃ©pendant (H/F),https://www.france-emploi.com/offre-d-emploi/mandataire-immobilier-independant-h-f-10818705/,10/01/2023,Andilly,,"Mensuel, de 4000â‚¬ Ã  8000â‚¬",Mensuel,4000â‚¬ ,8000â‚¬,"Devenez le CONSEILLER IMMOBILIER rÃ©fÃ©rent de votre rÃ©gion : Secteur gÃ©ographique rÃ©servÃ© et prÃ©servÃ© en exclusivitÃ© !</t>
  </si>
  <si>
    <t>377,Conseiller immobilier indÃ©pendant (H/F),https://www.france-emploi.com/offre-d-emploi/conseiller-immobilier-independant-h-f-10818704/,10/01/2023,Salles-sur-Mer,,"Mensuel, de 4000â‚¬ Ã  8000â‚¬",Mensuel,4000â‚¬ ,8000â‚¬,"Devenez le CONSEILLER IMMOBILIER rÃ©fÃ©rent de votre rÃ©gion : Secteur gÃ©ographique rÃ©servÃ© et prÃ©servÃ© en exclusivitÃ© !</t>
  </si>
  <si>
    <t>378,Conseiller immobilier indÃ©pendant (H/F),https://www.france-emploi.com/offre-d-emploi/conseiller-immobilier-independant-h-f-10818704/,10/01/2023,Saint-Martin-de-RÃ©,,"Mensuel, de 4000â‚¬ Ã  8000â‚¬",Mensuel,4000â‚¬ ,8000â‚¬,"Devenez le CONSEILLER IMMOBILIER rÃ©fÃ©rent de votre rÃ©gion : Secteur gÃ©ographique rÃ©servÃ© et prÃ©servÃ© en exclusivitÃ© !</t>
  </si>
  <si>
    <t>379,Conseiller immobilier indÃ©pendant (H/F),https://www.france-emploi.com/offre-d-emploi/conseiller-immobilier-independant-h-f-10818704/,10/01/2023,Saint-Laurent-de-la-PrÃ©e,,"Mensuel, de 4000â‚¬ Ã  8000â‚¬",Mensuel,4000â‚¬ ,8000â‚¬,"Devenez le CONSEILLER IMMOBILIER rÃ©fÃ©rent de votre rÃ©gion : Secteur gÃ©ographique rÃ©servÃ© et prÃ©servÃ© en exclusivitÃ© !</t>
  </si>
  <si>
    <t>380,Conseiller immobilier indÃ©pendant (H/F),https://www.france-emploi.com/offre-d-emploi/conseiller-immobilier-independant-h-f-10818704/,10/01/2023,Le Bois-Plage-en-RÃ©,,"Mensuel, de 4000â‚¬ Ã  8000â‚¬",Mensuel,4000â‚¬ ,8000â‚¬,"Devenez le CONSEILLER IMMOBILIER rÃ©fÃ©rent de votre rÃ©gion : Secteur gÃ©ographique rÃ©servÃ© et prÃ©servÃ© en exclusivitÃ© !</t>
  </si>
  <si>
    <t>381,Conseiller immobilier indÃ©pendant (H/F),https://www.france-emploi.com/offre-d-emploi/conseiller-immobilier-independant-h-f-10818704/,10/01/2023,Andilly,,"Mensuel, de 4000â‚¬ Ã  8000â‚¬",Mensuel,4000â‚¬ ,8000â‚¬,"Devenez le CONSEILLER IMMOBILIER rÃ©fÃ©rent de votre rÃ©gion : Secteur gÃ©ographique rÃ©servÃ© et prÃ©servÃ© en exclusivitÃ© !</t>
  </si>
  <si>
    <t>382,NÃ©gociateur immobilier indÃ©pendant (H/F),https://www.france-emploi.com/offre-d-emploi/negociateur-immobilier-independant-h-f-10818703/,10/01/2023,Villedoux,,"Mensuel, de 4000â‚¬ Ã  8000â‚¬",Mensuel,4000â‚¬ ,8000â‚¬,"Devenez le CONSEILLER IMMOBILIER rÃ©fÃ©rent de votre rÃ©gion : Secteur gÃ©ographique rÃ©servÃ© et prÃ©servÃ© en exclusivitÃ© !</t>
  </si>
  <si>
    <t>383,NÃ©gociateur immobilier indÃ©pendant (H/F),https://www.france-emploi.com/offre-d-emploi/negociateur-immobilier-independant-h-f-10818703/,10/01/2023,VÃ©rines,,"Mensuel, de 4000â‚¬ Ã  8000â‚¬",Mensuel,4000â‚¬ ,8000â‚¬,"Devenez le CONSEILLER IMMOBILIER rÃ©fÃ©rent de votre rÃ©gion : Secteur gÃ©ographique rÃ©servÃ© et prÃ©servÃ© en exclusivitÃ© !</t>
  </si>
  <si>
    <t>384,NÃ©gociateur immobilier indÃ©pendant (H/F),https://www.france-emploi.com/offre-d-emploi/negociateur-immobilier-independant-h-f-10818703/,10/01/2023,Saint-MÃ©dard-d'Aunis,,"Mensuel, de 4000â‚¬ Ã  8000â‚¬",Mensuel,4000â‚¬ ,8000â‚¬,"Devenez le CONSEILLER IMMOBILIER rÃ©fÃ©rent de votre rÃ©gion : Secteur gÃ©ographique rÃ©servÃ© et prÃ©servÃ© en exclusivitÃ© !</t>
  </si>
  <si>
    <t>385,NÃ©gociateur immobilier indÃ©pendant (H/F),https://www.france-emploi.com/offre-d-emploi/negociateur-immobilier-independant-h-f-10818703/,10/01/2023,Rivedoux-Plage,,"Mensuel, de 4000â‚¬ Ã  8000â‚¬",Mensuel,4000â‚¬ ,8000â‚¬,"Devenez le CONSEILLER IMMOBILIER rÃ©fÃ©rent de votre rÃ©gion : Secteur gÃ©ographique rÃ©servÃ© et prÃ©servÃ© en exclusivitÃ© !</t>
  </si>
  <si>
    <t>386,NÃ©gociateur immobilier indÃ©pendant (H/F),https://www.france-emploi.com/offre-d-emploi/negociateur-immobilier-independant-h-f-10818703/,10/01/2023,Fontcouverte,,"Mensuel, de 4000â‚¬ Ã  8000â‚¬",Mensuel,4000â‚¬ ,8000â‚¬,"Devenez le CONSEILLER IMMOBILIER rÃ©fÃ©rent de votre rÃ©gion : Secteur gÃ©ographique rÃ©servÃ© et prÃ©servÃ© en exclusivitÃ© !</t>
  </si>
  <si>
    <t>387,mandataire immobilier indÃ©pendant (H/F),https://www.france-emploi.com/offre-d-emploi/mandataire-immobilier-independant-h-f-10818702/,10/01/2023,Villedoux,,"Mensuel, de 4000â‚¬ Ã  8000â‚¬",Mensuel,4000â‚¬ ,8000â‚¬,"Devenez le CONSEILLER IMMOBILIER rÃ©fÃ©rent de votre rÃ©gion : Secteur gÃ©ographique rÃ©servÃ© et prÃ©servÃ© en exclusivitÃ© !</t>
  </si>
  <si>
    <t>388,mandataire immobilier indÃ©pendant (H/F),https://www.france-emploi.com/offre-d-emploi/mandataire-immobilier-independant-h-f-10818702/,10/01/2023,VÃ©rines,,"Mensuel, de 4000â‚¬ Ã  8000â‚¬",Mensuel,4000â‚¬ ,8000â‚¬,"Devenez le CONSEILLER IMMOBILIER rÃ©fÃ©rent de votre rÃ©gion : Secteur gÃ©ographique rÃ©servÃ© et prÃ©servÃ© en exclusivitÃ© !</t>
  </si>
  <si>
    <t>389,mandataire immobilier indÃ©pendant (H/F),https://www.france-emploi.com/offre-d-emploi/mandataire-immobilier-independant-h-f-10818702/,10/01/2023,Saint-MÃ©dard-d'Aunis,,"Mensuel, de 4000â‚¬ Ã  8000â‚¬",Mensuel,4000â‚¬ ,8000â‚¬,"Devenez le CONSEILLER IMMOBILIER rÃ©fÃ©rent de votre rÃ©gion : Secteur gÃ©ographique rÃ©servÃ© et prÃ©servÃ© en exclusivitÃ© !</t>
  </si>
  <si>
    <t>390,mandataire immobilier indÃ©pendant (H/F),https://www.france-emploi.com/offre-d-emploi/mandataire-immobilier-independant-h-f-10818702/,10/01/2023,Rivedoux-Plage,,"Mensuel, de 4000â‚¬ Ã  8000â‚¬",Mensuel,4000â‚¬ ,8000â‚¬,"Devenez le CONSEILLER IMMOBILIER rÃ©fÃ©rent de votre rÃ©gion : Secteur gÃ©ographique rÃ©servÃ© et prÃ©servÃ© en exclusivitÃ© !</t>
  </si>
  <si>
    <t>391,mandataire immobilier indÃ©pendant (H/F),https://www.france-emploi.com/offre-d-emploi/mandataire-immobilier-independant-h-f-10818702/,10/01/2023,Fontcouverte,,"Mensuel, de 4000â‚¬ Ã  8000â‚¬",Mensuel,4000â‚¬ ,8000â‚¬,"Devenez le CONSEILLER IMMOBILIER rÃ©fÃ©rent de votre rÃ©gion : Secteur gÃ©ographique rÃ©servÃ© et prÃ©servÃ© en exclusivitÃ© !</t>
  </si>
  <si>
    <t>392,Conseiller immobilier indÃ©pendant (H/F),https://www.france-emploi.com/offre-d-emploi/conseiller-immobilier-independant-h-f-10818701/,10/01/2023,Villedoux,,"Mensuel, de 4000â‚¬ Ã  8000â‚¬",Mensuel,4000â‚¬ ,8000â‚¬,"Devenez le CONSEILLER IMMOBILIER rÃ©fÃ©rent de votre rÃ©gion : Secteur gÃ©ographique rÃ©servÃ© et prÃ©servÃ© en exclusivitÃ© !</t>
  </si>
  <si>
    <t>393,Conseiller immobilier indÃ©pendant (H/F),https://www.france-emploi.com/offre-d-emploi/conseiller-immobilier-independant-h-f-10818701/,10/01/2023,VÃ©rines,,"Mensuel, de 4000â‚¬ Ã  8000â‚¬",Mensuel,4000â‚¬ ,8000â‚¬,"Devenez le CONSEILLER IMMOBILIER rÃ©fÃ©rent de votre rÃ©gion : Secteur gÃ©ographique rÃ©servÃ© et prÃ©servÃ© en exclusivitÃ© !</t>
  </si>
  <si>
    <t>394,Conseiller immobilier indÃ©pendant (H/F),https://www.france-emploi.com/offre-d-emploi/conseiller-immobilier-independant-h-f-10818701/,10/01/2023,Saint-MÃ©dard-d'Aunis,,"Mensuel, de 4000â‚¬ Ã  8000â‚¬",Mensuel,4000â‚¬ ,8000â‚¬,"Devenez le CONSEILLER IMMOBILIER rÃ©fÃ©rent de votre rÃ©gion : Secteur gÃ©ographique rÃ©servÃ© et prÃ©servÃ© en exclusivitÃ© !</t>
  </si>
  <si>
    <t>395,Conseiller immobilier indÃ©pendant (H/F),https://www.france-emploi.com/offre-d-emploi/conseiller-immobilier-independant-h-f-10818701/,10/01/2023,Rivedoux-Plage,,"Mensuel, de 4000â‚¬ Ã  8000â‚¬",Mensuel,4000â‚¬ ,8000â‚¬,"Devenez le CONSEILLER IMMOBILIER rÃ©fÃ©rent de votre rÃ©gion : Secteur gÃ©ographique rÃ©servÃ© et prÃ©servÃ© en exclusivitÃ© !</t>
  </si>
  <si>
    <t>396,Conseiller immobilier indÃ©pendant (H/F),https://www.france-emploi.com/offre-d-emploi/conseiller-immobilier-independant-h-f-10818701/,10/01/2023,Fontcouverte,,"Mensuel, de 4000â‚¬ Ã  8000â‚¬",Mensuel,4000â‚¬ ,8000â‚¬,"Devenez le CONSEILLER IMMOBILIER rÃ©fÃ©rent de votre rÃ©gion : Secteur gÃ©ographique rÃ©servÃ© et prÃ©servÃ© en exclusivitÃ© !</t>
  </si>
  <si>
    <t>397,NÃ©gociateur immobilier indÃ©pendant (H/F),https://www.france-emploi.com/offre-d-emploi/negociateur-immobilier-independant-h-f-10818700/,10/01/2023,Semussac,,"Mensuel, de 4000â‚¬ Ã  8000â‚¬",Mensuel,4000â‚¬ ,8000â‚¬,"Devenez le CONSEILLER IMMOBILIER rÃ©fÃ©rent de votre rÃ©gion : Secteur gÃ©ographique rÃ©servÃ© et prÃ©servÃ© en exclusivitÃ© !</t>
  </si>
  <si>
    <t>398,NÃ©gociateur immobilier indÃ©pendant (H/F),https://www.france-emploi.com/offre-d-emploi/negociateur-immobilier-independant-h-f-10818700/,10/01/2023,Saint-Savinien,,"Mensuel, de 4000â‚¬ Ã  8000â‚¬",Mensuel,4000â‚¬ ,8000â‚¬,"Devenez le CONSEILLER IMMOBILIER rÃ©fÃ©rent de votre rÃ©gion : Secteur gÃ©ographique rÃ©servÃ© et prÃ©servÃ© en exclusivitÃ© !</t>
  </si>
  <si>
    <t>399,NÃ©gociateur immobilier indÃ©pendant (H/F),https://www.france-emploi.com/offre-d-emploi/negociateur-immobilier-independant-h-f-10818700/,10/01/2023,Saint-Rogatien,,"Mensuel, de 4000â‚¬ Ã  8000â‚¬",Mensuel,4000â‚¬ ,8000â‚¬,"Devenez le CONSEILLER IMMOBILIER rÃ©fÃ©rent de votre rÃ©gion : Secteur gÃ©ographique rÃ©servÃ© et prÃ©servÃ© en exclusivitÃ© !</t>
  </si>
  <si>
    <t>400,NÃ©gociateur immobilier indÃ©pendant (H/F),https://www.france-emploi.com/offre-d-emploi/negociateur-immobilier-independant-h-f-10818700/,10/01/2023,La Jarne,,"Mensuel, de 4000â‚¬ Ã  8000â‚¬",Mensuel,4000â‚¬ ,8000â‚¬,"Devenez le CONSEILLER IMMOBILIER rÃ©fÃ©rent de votre rÃ©gion : Secteur gÃ©ographique rÃ©servÃ© et prÃ©servÃ© en exclusivitÃ© !</t>
  </si>
  <si>
    <t>401,NÃ©gociateur immobilier indÃ©pendant (H/F),https://www.france-emploi.com/offre-d-emploi/negociateur-immobilier-independant-h-f-10818700/,10/01/2023,Ã‰taules,,"Mensuel, de 4000â‚¬ Ã  8000â‚¬",Mensuel,4000â‚¬ ,8000â‚¬,"Devenez le CONSEILLER IMMOBILIER rÃ©fÃ©rent de votre rÃ©gion : Secteur gÃ©ographique rÃ©servÃ© et prÃ©servÃ© en exclusivitÃ© !</t>
  </si>
  <si>
    <t>402,mandataire immobilier indÃ©pendant (H/F),https://www.france-emploi.com/offre-d-emploi/mandataire-immobilier-independant-h-f-10818699/,10/01/2023,Semussac,,"Mensuel, de 4000â‚¬ Ã  8000â‚¬",Mensuel,4000â‚¬ ,8000â‚¬,"Devenez le CONSEILLER IMMOBILIER rÃ©fÃ©rent de votre rÃ©gion : Secteur gÃ©ographique rÃ©servÃ© et prÃ©servÃ© en exclusivitÃ© !</t>
  </si>
  <si>
    <t>403,mandataire immobilier indÃ©pendant (H/F),https://www.france-emploi.com/offre-d-emploi/mandataire-immobilier-independant-h-f-10818699/,10/01/2023,Saint-Savinien,,"Mensuel, de 4000â‚¬ Ã  8000â‚¬",Mensuel,4000â‚¬ ,8000â‚¬,"Devenez le CONSEILLER IMMOBILIER rÃ©fÃ©rent de votre rÃ©gion : Secteur gÃ©ographique rÃ©servÃ© et prÃ©servÃ© en exclusivitÃ© !</t>
  </si>
  <si>
    <t>404,mandataire immobilier indÃ©pendant (H/F),https://www.france-emploi.com/offre-d-emploi/mandataire-immobilier-independant-h-f-10818699/,10/01/2023,Saint-Rogatien,,"Mensuel, de 4000â‚¬ Ã  8000â‚¬",Mensuel,4000â‚¬ ,8000â‚¬,"Devenez le CONSEILLER IMMOBILIER rÃ©fÃ©rent de votre rÃ©gion : Secteur gÃ©ographique rÃ©servÃ© et prÃ©servÃ© en exclusivitÃ© !</t>
  </si>
  <si>
    <t>405,mandataire immobilier indÃ©pendant (H/F),https://www.france-emploi.com/offre-d-emploi/mandataire-immobilier-independant-h-f-10818699/,10/01/2023,La Jarne,,"Mensuel, de 4000â‚¬ Ã  8000â‚¬",Mensuel,4000â‚¬ ,8000â‚¬,"Devenez le CONSEILLER IMMOBILIER rÃ©fÃ©rent de votre rÃ©gion : Secteur gÃ©ographique rÃ©servÃ© et prÃ©servÃ© en exclusivitÃ© !</t>
  </si>
  <si>
    <t>406,mandataire immobilier indÃ©pendant (H/F),https://www.france-emploi.com/offre-d-emploi/mandataire-immobilier-independant-h-f-10818699/,10/01/2023,Ã‰taules,,"Mensuel, de 4000â‚¬ Ã  8000â‚¬",Mensuel,4000â‚¬ ,8000â‚¬,"Devenez le CONSEILLER IMMOBILIER rÃ©fÃ©rent de votre rÃ©gion : Secteur gÃ©ographique rÃ©servÃ© et prÃ©servÃ© en exclusivitÃ© !</t>
  </si>
  <si>
    <t>407,Conseiller immobilier indÃ©pendant (H/F),https://www.france-emploi.com/offre-d-emploi/conseiller-immobilier-independant-h-f-10818698/,10/01/2023,Semussac,,"Mensuel, de 4000â‚¬ Ã  8000â‚¬",Mensuel,4000â‚¬ ,8000â‚¬,"Devenez le CONSEILLER IMMOBILIER rÃ©fÃ©rent de votre rÃ©gion : Secteur gÃ©ographique rÃ©servÃ© et prÃ©servÃ© en exclusivitÃ© !</t>
  </si>
  <si>
    <t>408,Conseiller immobilier indÃ©pendant (H/F),https://www.france-emploi.com/offre-d-emploi/conseiller-immobilier-independant-h-f-10818698/,10/01/2023,Saint-Savinien,,"Mensuel, de 4000â‚¬ Ã  8000â‚¬",Mensuel,4000â‚¬ ,8000â‚¬,"Devenez le CONSEILLER IMMOBILIER rÃ©fÃ©rent de votre rÃ©gion : Secteur gÃ©ographique rÃ©servÃ© et prÃ©servÃ© en exclusivitÃ© !</t>
  </si>
  <si>
    <t>409,Conseiller immobilier indÃ©pendant (H/F),https://www.france-emploi.com/offre-d-emploi/conseiller-immobilier-independant-h-f-10818698/,10/01/2023,Saint-Rogatien,,"Mensuel, de 4000â‚¬ Ã  8000â‚¬",Mensuel,4000â‚¬ ,8000â‚¬,"Devenez le CONSEILLER IMMOBILIER rÃ©fÃ©rent de votre rÃ©gion : Secteur gÃ©ographique rÃ©servÃ© et prÃ©servÃ© en exclusivitÃ© !</t>
  </si>
  <si>
    <t>410,Conseiller immobilier indÃ©pendant (H/F),https://www.france-emploi.com/offre-d-emploi/conseiller-immobilier-independant-h-f-10818698/,10/01/2023,La Jarne,,"Mensuel, de 4000â‚¬ Ã  8000â‚¬",Mensuel,4000â‚¬ ,8000â‚¬,"Devenez le CONSEILLER IMMOBILIER rÃ©fÃ©rent de votre rÃ©gion : Secteur gÃ©ographique rÃ©servÃ© et prÃ©servÃ© en exclusivitÃ© !</t>
  </si>
  <si>
    <t>411,Conseiller immobilier indÃ©pendant (H/F),https://www.france-emploi.com/offre-d-emploi/conseiller-immobilier-independant-h-f-10818698/,10/01/2023,Ã‰taules,,"Mensuel, de 4000â‚¬ Ã  8000â‚¬",Mensuel,4000â‚¬ ,8000â‚¬,"Devenez le CONSEILLER IMMOBILIER rÃ©fÃ©rent de votre rÃ©gion : Secteur gÃ©ographique rÃ©servÃ© et prÃ©servÃ© en exclusivitÃ© !</t>
  </si>
  <si>
    <t>412,NÃ©gociateur immobilier indÃ©pendant (H/F),https://www.france-emploi.com/offre-d-emploi/negociateur-immobilier-independant-h-f-10818696/,10/01/2023,Saint-Georges-des-Coteaux,,"Mensuel, de 4000â‚¬ Ã  8000â‚¬",Mensuel,4000â‚¬ ,8000â‚¬,"Devenez le CONSEILLER IMMOBILIER rÃ©fÃ©rent de votre rÃ©gion : Secteur gÃ©ographique rÃ©servÃ© et prÃ©servÃ© en exclusivitÃ© !</t>
  </si>
  <si>
    <t>413,NÃ©gociateur immobilier indÃ©pendant (H/F),https://www.france-emploi.com/offre-d-emploi/negociateur-immobilier-independant-h-f-10818696/,10/01/2023,Saint-Agnant,,"Mensuel, de 4000â‚¬ Ã  8000â‚¬",Mensuel,4000â‚¬ ,8000â‚¬,"Devenez le CONSEILLER IMMOBILIER rÃ©fÃ©rent de votre rÃ©gion : Secteur gÃ©ographique rÃ©servÃ© et prÃ©servÃ© en exclusivitÃ© !</t>
  </si>
  <si>
    <t>414,NÃ©gociateur immobilier indÃ©pendant (H/F),https://www.france-emploi.com/offre-d-emploi/negociateur-immobilier-independant-h-f-10818696/,10/01/2023,L'Houmeau,,"Mensuel, de 4000â‚¬ Ã  8000â‚¬",Mensuel,4000â‚¬ ,8000â‚¬,"Devenez le CONSEILLER IMMOBILIER rÃ©fÃ©rent de votre rÃ©gion : Secteur gÃ©ographique rÃ©servÃ© et prÃ©servÃ© en exclusivitÃ© !</t>
  </si>
  <si>
    <t>415,NÃ©gociateur immobilier indÃ©pendant (H/F),https://www.france-emploi.com/offre-d-emploi/negociateur-immobilier-independant-h-f-10818696/,10/01/2023,GÃ©mozac,,"Mensuel, de 4000â‚¬ Ã  8000â‚¬",Mensuel,4000â‚¬ ,8000â‚¬,"Devenez le CONSEILLER IMMOBILIER rÃ©fÃ©rent de votre rÃ©gion : Secteur gÃ©ographique rÃ©servÃ© et prÃ©servÃ© en exclusivitÃ© !</t>
  </si>
  <si>
    <t>416,NÃ©gociateur immobilier indÃ©pendant (H/F),https://www.france-emploi.com/offre-d-emploi/negociateur-immobilier-independant-h-f-10818696/,10/01/2023,La Flotte,,"Mensuel, de 4000â‚¬ Ã  8000â‚¬",Mensuel,4000â‚¬ ,8000â‚¬,"Devenez le CONSEILLER IMMOBILIER rÃ©fÃ©rent de votre rÃ©gion : Secteur gÃ©ographique rÃ©servÃ© et prÃ©servÃ© en exclusivitÃ© !</t>
  </si>
  <si>
    <t>417,mandataire immobilier indÃ©pendant (H/F),https://www.france-emploi.com/offre-d-emploi/mandataire-immobilier-independant-h-f-10818695/,10/01/2023,Saint-Georges-des-Coteaux,,"Mensuel, de 4000â‚¬ Ã  8000â‚¬",Mensuel,4000â‚¬ ,8000â‚¬,"Devenez le CONSEILLER IMMOBILIER rÃ©fÃ©rent de votre rÃ©gion : Secteur gÃ©ographique rÃ©servÃ© et prÃ©servÃ© en exclusivitÃ© !</t>
  </si>
  <si>
    <t>418,mandataire immobilier indÃ©pendant (H/F),https://www.france-emploi.com/offre-d-emploi/mandataire-immobilier-independant-h-f-10818695/,10/01/2023,Saint-Agnant,,"Mensuel, de 4000â‚¬ Ã  8000â‚¬",Mensuel,4000â‚¬ ,8000â‚¬,"Devenez le CONSEILLER IMMOBILIER rÃ©fÃ©rent de votre rÃ©gion : Secteur gÃ©ographique rÃ©servÃ© et prÃ©servÃ© en exclusivitÃ© !</t>
  </si>
  <si>
    <t>419,mandataire immobilier indÃ©pendant (H/F),https://www.france-emploi.com/offre-d-emploi/mandataire-immobilier-independant-h-f-10818695/,10/01/2023,L'Houmeau,,"Mensuel, de 4000â‚¬ Ã  8000â‚¬",Mensuel,4000â‚¬ ,8000â‚¬,"Devenez le CONSEILLER IMMOBILIER rÃ©fÃ©rent de votre rÃ©gion : Secteur gÃ©ographique rÃ©servÃ© et prÃ©servÃ© en exclusivitÃ© !</t>
  </si>
  <si>
    <t>420,mandataire immobilier indÃ©pendant (H/F),https://www.france-emploi.com/offre-d-emploi/mandataire-immobilier-independant-h-f-10818695/,10/01/2023,GÃ©mozac,,"Mensuel, de 4000â‚¬ Ã  8000â‚¬",Mensuel,4000â‚¬ ,8000â‚¬,"Devenez le CONSEILLER IMMOBILIER rÃ©fÃ©rent de votre rÃ©gion : Secteur gÃ©ographique rÃ©servÃ© et prÃ©servÃ© en exclusivitÃ© !</t>
  </si>
  <si>
    <t>421,mandataire immobilier indÃ©pendant (H/F),https://www.france-emploi.com/offre-d-emploi/mandataire-immobilier-independant-h-f-10818695/,10/01/2023,La Flotte,,"Mensuel, de 4000â‚¬ Ã  8000â‚¬",Mensuel,4000â‚¬ ,8000â‚¬,"Devenez le CONSEILLER IMMOBILIER rÃ©fÃ©rent de votre rÃ©gion : Secteur gÃ©ographique rÃ©servÃ© et prÃ©servÃ© en exclusivitÃ© !</t>
  </si>
  <si>
    <t>422,Conseiller immobilier indÃ©pendant (H/F),https://www.france-emploi.com/offre-d-emploi/conseiller-immobilier-independant-h-f-10818694/,10/01/2023,Saint-Georges-des-Coteaux,,"Mensuel, de 4000â‚¬ Ã  8000â‚¬",Mensuel,4000â‚¬ ,8000â‚¬,"Devenez le CONSEILLER IMMOBILIER rÃ©fÃ©rent de votre rÃ©gion : Secteur gÃ©ographique rÃ©servÃ© et prÃ©servÃ© en exclusivitÃ© !</t>
  </si>
  <si>
    <t>423,Conseiller immobilier indÃ©pendant (H/F),https://www.france-emploi.com/offre-d-emploi/conseiller-immobilier-independant-h-f-10818694/,10/01/2023,Saint-Agnant,,"Mensuel, de 4000â‚¬ Ã  8000â‚¬",Mensuel,4000â‚¬ ,8000â‚¬,"Devenez le CONSEILLER IMMOBILIER rÃ©fÃ©rent de votre rÃ©gion : Secteur gÃ©ographique rÃ©servÃ© et prÃ©servÃ© en exclusivitÃ© !</t>
  </si>
  <si>
    <t>424,Conseiller immobilier indÃ©pendant (H/F),https://www.france-emploi.com/offre-d-emploi/conseiller-immobilier-independant-h-f-10818694/,10/01/2023,L'Houmeau,,"Mensuel, de 4000â‚¬ Ã  8000â‚¬",Mensuel,4000â‚¬ ,8000â‚¬,"Devenez le CONSEILLER IMMOBILIER rÃ©fÃ©rent de votre rÃ©gion : Secteur gÃ©ographique rÃ©servÃ© et prÃ©servÃ© en exclusivitÃ© !</t>
  </si>
  <si>
    <t>425,Conseiller immobilier indÃ©pendant (H/F),https://www.france-emploi.com/offre-d-emploi/conseiller-immobilier-independant-h-f-10818694/,10/01/2023,GÃ©mozac,,"Mensuel, de 4000â‚¬ Ã  8000â‚¬",Mensuel,4000â‚¬ ,8000â‚¬,"Devenez le CONSEILLER IMMOBILIER rÃ©fÃ©rent de votre rÃ©gion : Secteur gÃ©ographique rÃ©servÃ© et prÃ©servÃ© en exclusivitÃ© !</t>
  </si>
  <si>
    <t>426,Conseiller immobilier indÃ©pendant (H/F),https://www.france-emploi.com/offre-d-emploi/conseiller-immobilier-independant-h-f-10818694/,10/01/2023,La Flotte,,"Mensuel, de 4000â‚¬ Ã  8000â‚¬",Mensuel,4000â‚¬ ,8000â‚¬,"Devenez le CONSEILLER IMMOBILIER rÃ©fÃ©rent de votre rÃ©gion : Secteur gÃ©ographique rÃ©servÃ© et prÃ©servÃ© en exclusivitÃ© !</t>
  </si>
  <si>
    <t>427,NÃ©gociateur immobilier indÃ©pendant (H/F),https://www.france-emploi.com/offre-d-emploi/negociateur-immobilier-independant-h-f-10818693/,10/01/2023,Soubise,,"Mensuel, de 4000â‚¬ Ã  8000â‚¬",Mensuel,4000â‚¬ ,8000â‚¬,"Devenez le CONSEILLER IMMOBILIER rÃ©fÃ©rent de votre rÃ©gion : Secteur gÃ©ographique rÃ©servÃ© et prÃ©servÃ© en exclusivitÃ© !</t>
  </si>
  <si>
    <t>428,NÃ©gociateur immobilier indÃ©pendant (H/F),https://www.france-emploi.com/offre-d-emploi/negociateur-immobilier-independant-h-f-10818693/,10/01/2023,Saint-Jean-de-Liversay,,"Mensuel, de 4000â‚¬ Ã  8000â‚¬",Mensuel,4000â‚¬ ,8000â‚¬,"Devenez le CONSEILLER IMMOBILIER rÃ©fÃ©rent de votre rÃ©gion : Secteur gÃ©ographique rÃ©servÃ© et prÃ©servÃ© en exclusivitÃ© !</t>
  </si>
  <si>
    <t>429,NÃ©gociateur immobilier indÃ©pendant (H/F),https://www.france-emploi.com/offre-d-emploi/negociateur-immobilier-independant-h-f-10818693/,10/01/2023,Meschers-sur-Gironde,,"Mensuel, de 4000â‚¬ Ã  8000â‚¬",Mensuel,4000â‚¬ ,8000â‚¬,"Devenez le CONSEILLER IMMOBILIER rÃ©fÃ©rent de votre rÃ©gion : Secteur gÃ©ographique rÃ©servÃ© et prÃ©servÃ© en exclusivitÃ© !</t>
  </si>
  <si>
    <t>430,NÃ©gociateur immobilier indÃ©pendant (H/F),https://www.france-emploi.com/offre-d-emploi/negociateur-immobilier-independant-h-f-10818693/,10/01/2023,MÃ©dis,,"Mensuel, de 4000â‚¬ Ã  8000â‚¬",Mensuel,4000â‚¬ ,8000â‚¬,"Devenez le CONSEILLER IMMOBILIER rÃ©fÃ©rent de votre rÃ©gion : Secteur gÃ©ographique rÃ©servÃ© et prÃ©servÃ© en exclusivitÃ© !</t>
  </si>
  <si>
    <t>431,NÃ©gociateur immobilier indÃ©pendant (H/F),https://www.france-emploi.com/offre-d-emploi/negociateur-immobilier-independant-h-f-10818693/,10/01/2023,Breuillet,,"Mensuel, de 4000â‚¬ Ã  8000â‚¬",Mensuel,4000â‚¬ ,8000â‚¬,"Devenez le CONSEILLER IMMOBILIER rÃ©fÃ©rent de votre rÃ©gion : Secteur gÃ©ographique rÃ©servÃ© et prÃ©servÃ© en exclusivitÃ© !</t>
  </si>
  <si>
    <t>432,mandataire immobilier indÃ©pendant (H/F),https://www.france-emploi.com/offre-d-emploi/mandataire-immobilier-independant-h-f-10818691/,10/01/2023,Soubise,,"Mensuel, de 4000â‚¬ Ã  8000â‚¬",Mensuel,4000â‚¬ ,8000â‚¬,"Devenez le CONSEILLER IMMOBILIER rÃ©fÃ©rent de votre rÃ©gion : Secteur gÃ©ographique rÃ©servÃ© et prÃ©servÃ© en exclusivitÃ© !</t>
  </si>
  <si>
    <t>433,mandataire immobilier indÃ©pendant (H/F),https://www.france-emploi.com/offre-d-emploi/mandataire-immobilier-independant-h-f-10818691/,10/01/2023,Saint-Jean-de-Liversay,,"Mensuel, de 4000â‚¬ Ã  8000â‚¬",Mensuel,4000â‚¬ ,8000â‚¬,"Devenez le CONSEILLER IMMOBILIER rÃ©fÃ©rent de votre rÃ©gion : Secteur gÃ©ographique rÃ©servÃ© et prÃ©servÃ© en exclusivitÃ© !</t>
  </si>
  <si>
    <t>434,mandataire immobilier indÃ©pendant (H/F),https://www.france-emploi.com/offre-d-emploi/mandataire-immobilier-independant-h-f-10818691/,10/01/2023,Meschers-sur-Gironde,,"Mensuel, de 4000â‚¬ Ã  8000â‚¬",Mensuel,4000â‚¬ ,8000â‚¬,"Devenez le CONSEILLER IMMOBILIER rÃ©fÃ©rent de votre rÃ©gion : Secteur gÃ©ographique rÃ©servÃ© et prÃ©servÃ© en exclusivitÃ© !</t>
  </si>
  <si>
    <t>435,mandataire immobilier indÃ©pendant (H/F),https://www.france-emploi.com/offre-d-emploi/mandataire-immobilier-independant-h-f-10818691/,10/01/2023,MÃ©dis,,"Mensuel, de 4000â‚¬ Ã  8000â‚¬",Mensuel,4000â‚¬ ,8000â‚¬,"Devenez le CONSEILLER IMMOBILIER rÃ©fÃ©rent de votre rÃ©gion : Secteur gÃ©ographique rÃ©servÃ© et prÃ©servÃ© en exclusivitÃ© !</t>
  </si>
  <si>
    <t>436,mandataire immobilier indÃ©pendant (H/F),https://www.france-emploi.com/offre-d-emploi/mandataire-immobilier-independant-h-f-10818691/,10/01/2023,Breuillet,,"Mensuel, de 4000â‚¬ Ã  8000â‚¬",Mensuel,4000â‚¬ ,8000â‚¬,"Devenez le CONSEILLER IMMOBILIER rÃ©fÃ©rent de votre rÃ©gion : Secteur gÃ©ographique rÃ©servÃ© et prÃ©servÃ© en exclusivitÃ© !</t>
  </si>
  <si>
    <t>437,Conseiller immobilier indÃ©pendant (H/F),https://www.france-emploi.com/offre-d-emploi/conseiller-immobilier-independant-h-f-10818690/,10/01/2023,Soubise,,"Mensuel, de 4000â‚¬ Ã  8000â‚¬",Mensuel,4000â‚¬ ,8000â‚¬,"Devenez le CONSEILLER IMMOBILIER rÃ©fÃ©rent de votre rÃ©gion : Secteur gÃ©ographique rÃ©servÃ© et prÃ©servÃ© en exclusivitÃ© !</t>
  </si>
  <si>
    <t>438,Conseiller immobilier indÃ©pendant (H/F),https://www.france-emploi.com/offre-d-emploi/conseiller-immobilier-independant-h-f-10818690/,10/01/2023,Saint-Jean-de-Liversay,,"Mensuel, de 4000â‚¬ Ã  8000â‚¬",Mensuel,4000â‚¬ ,8000â‚¬,"Devenez le CONSEILLER IMMOBILIER rÃ©fÃ©rent de votre rÃ©gion : Secteur gÃ©ographique rÃ©servÃ© et prÃ©servÃ© en exclusivitÃ© !</t>
  </si>
  <si>
    <t>439,Conseiller immobilier indÃ©pendant (H/F),https://www.france-emploi.com/offre-d-emploi/conseiller-immobilier-independant-h-f-10818690/,10/01/2023,Meschers-sur-Gironde,,"Mensuel, de 4000â‚¬ Ã  8000â‚¬",Mensuel,4000â‚¬ ,8000â‚¬,"Devenez le CONSEILLER IMMOBILIER rÃ©fÃ©rent de votre rÃ©gion : Secteur gÃ©ographique rÃ©servÃ© et prÃ©servÃ© en exclusivitÃ© !</t>
  </si>
  <si>
    <t>440,Conseiller immobilier indÃ©pendant (H/F),https://www.france-emploi.com/offre-d-emploi/conseiller-immobilier-independant-h-f-10818690/,10/01/2023,MÃ©dis,,"Mensuel, de 4000â‚¬ Ã  8000â‚¬",Mensuel,4000â‚¬ ,8000â‚¬,"Devenez le CONSEILLER IMMOBILIER rÃ©fÃ©rent de votre rÃ©gion : Secteur gÃ©ographique rÃ©servÃ© et prÃ©servÃ© en exclusivitÃ© !</t>
  </si>
  <si>
    <t>441,Conseiller immobilier indÃ©pendant (H/F),https://www.france-emploi.com/offre-d-emploi/conseiller-immobilier-independant-h-f-10818690/,10/01/2023,Breuillet,,"Mensuel, de 4000â‚¬ Ã  8000â‚¬",Mensuel,4000â‚¬ ,8000â‚¬,"Devenez le CONSEILLER IMMOBILIER rÃ©fÃ©rent de votre rÃ©gion : Secteur gÃ©ographique rÃ©servÃ© et prÃ©servÃ© en exclusivitÃ© !</t>
  </si>
  <si>
    <t>442,NÃ©gociateur immobilier indÃ©pendant (H/F),https://www.france-emploi.com/offre-d-emploi/negociateur-immobilier-independant-h-f-10818689/,10/01/2023,Saint-Sulpice-de-Royan,,"Mensuel, de 4000â‚¬ Ã  8000â‚¬",Mensuel,4000â‚¬ ,8000â‚¬,"Devenez le CONSEILLER IMMOBILIER rÃ©fÃ©rent de votre rÃ©gion : Secteur gÃ©ographique rÃ©servÃ© et prÃ©servÃ© en exclusivitÃ© !</t>
  </si>
  <si>
    <t>443,NÃ©gociateur immobilier indÃ©pendant (H/F),https://www.france-emploi.com/offre-d-emploi/negociateur-immobilier-independant-h-f-10818689/,10/01/2023,Montendre,,"Mensuel, de 4000â‚¬ Ã  8000â‚¬",Mensuel,4000â‚¬ ,8000â‚¬,"Devenez le CONSEILLER IMMOBILIER rÃ©fÃ©rent de votre rÃ©gion : Secteur gÃ©ographique rÃ©servÃ© et prÃ©servÃ© en exclusivitÃ© !</t>
  </si>
  <si>
    <t>444,NÃ©gociateur immobilier indÃ©pendant (H/F),https://www.france-emploi.com/offre-d-emploi/negociateur-immobilier-independant-h-f-10818689/,10/01/2023,Marsilly,,"Mensuel, de 4000â‚¬ Ã  8000â‚¬",Mensuel,4000â‚¬ ,8000â‚¬,"Devenez le CONSEILLER IMMOBILIER rÃ©fÃ©rent de votre rÃ©gion : Secteur gÃ©ographique rÃ©servÃ© et prÃ©servÃ© en exclusivitÃ© !</t>
  </si>
  <si>
    <t>445,NÃ©gociateur immobilier indÃ©pendant (H/F),https://www.france-emploi.com/offre-d-emploi/negociateur-immobilier-independant-h-f-10818689/,10/01/2023,La Jarrie,,"Mensuel, de 4000â‚¬ Ã  8000â‚¬",Mensuel,4000â‚¬ ,8000â‚¬,"Devenez le CONSEILLER IMMOBILIER rÃ©fÃ©rent de votre rÃ©gion : Secteur gÃ©ographique rÃ©servÃ© et prÃ©servÃ© en exclusivitÃ© !</t>
  </si>
  <si>
    <t>446,NÃ©gociateur immobilier indÃ©pendant (H/F),https://www.france-emploi.com/offre-d-emploi/negociateur-immobilier-independant-h-f-10818689/,10/01/2023,Dolus-d'OlÃ©ron,,"Mensuel, de 4000â‚¬ Ã  8000â‚¬",Mensuel,4000â‚¬ ,8000â‚¬,"Devenez le CONSEILLER IMMOBILIER rÃ©fÃ©rent de votre rÃ©gion : Secteur gÃ©ographique rÃ©servÃ© et prÃ©servÃ© en exclusivitÃ© !</t>
  </si>
  <si>
    <t>447,mandataire immobilier indÃ©pendant (H/F),https://www.france-emploi.com/offre-d-emploi/mandataire-immobilier-independant-h-f-10818688/,10/01/2023,Saint-Sulpice-de-Royan,,"Mensuel, de 4000â‚¬ Ã  8000â‚¬",Mensuel,4000â‚¬ ,8000â‚¬,"Devenez le CONSEILLER IMMOBILIER rÃ©fÃ©rent de votre rÃ©gion : Secteur gÃ©ographique rÃ©servÃ© et prÃ©servÃ© en exclusivitÃ© !</t>
  </si>
  <si>
    <t>448,mandataire immobilier indÃ©pendant (H/F),https://www.france-emploi.com/offre-d-emploi/mandataire-immobilier-independant-h-f-10818688/,10/01/2023,Montendre,,"Mensuel, de 4000â‚¬ Ã  8000â‚¬",Mensuel,4000â‚¬ ,8000â‚¬,"Devenez le CONSEILLER IMMOBILIER rÃ©fÃ©rent de votre rÃ©gion : Secteur gÃ©ographique rÃ©servÃ© et prÃ©servÃ© en exclusivitÃ© !</t>
  </si>
  <si>
    <t>449,mandataire immobilier indÃ©pendant (H/F),https://www.france-emploi.com/offre-d-emploi/mandataire-immobilier-independant-h-f-10818688/,10/01/2023,Marsilly,,"Mensuel, de 4000â‚¬ Ã  8000â‚¬",Mensuel,4000â‚¬ ,8000â‚¬,"Devenez le CONSEILLER IMMOBILIER rÃ©fÃ©rent de votre rÃ©gion : Secteur gÃ©ographique rÃ©servÃ© et prÃ©servÃ© en exclusivitÃ© !</t>
  </si>
  <si>
    <t>450,mandataire immobilier indÃ©pendant (H/F),https://www.france-emploi.com/offre-d-emploi/mandataire-immobilier-independant-h-f-10818688/,10/01/2023,La Jarrie,,"Mensuel, de 4000â‚¬ Ã  8000â‚¬",Mensuel,4000â‚¬ ,8000â‚¬,"Devenez le CONSEILLER IMMOBILIER rÃ©fÃ©rent de votre rÃ©gion : Secteur gÃ©ographique rÃ©servÃ© et prÃ©servÃ© en exclusivitÃ© !</t>
  </si>
  <si>
    <t>451,mandataire immobilier indÃ©pendant (H/F),https://www.france-emploi.com/offre-d-emploi/mandataire-immobilier-independant-h-f-10818688/,10/01/2023,Dolus-d'OlÃ©ron,,"Mensuel, de 4000â‚¬ Ã  8000â‚¬",Mensuel,4000â‚¬ ,8000â‚¬,"Devenez le CONSEILLER IMMOBILIER rÃ©fÃ©rent de votre rÃ©gion : Secteur gÃ©ographique rÃ©servÃ© et prÃ©servÃ© en exclusivitÃ© !</t>
  </si>
  <si>
    <t>452,Conseiller immobilier indÃ©pendant (H/F),https://www.france-emploi.com/offre-d-emploi/conseiller-immobilier-independant-h-f-10818687/,10/01/2023,Saint-Sulpice-de-Royan,,"Mensuel, de 4000â‚¬ Ã  8000â‚¬",Mensuel,4000â‚¬ ,8000â‚¬,"Devenez le CONSEILLER IMMOBILIER rÃ©fÃ©rent de votre rÃ©gion : Secteur gÃ©ographique rÃ©servÃ© et prÃ©servÃ© en exclusivitÃ© !</t>
  </si>
  <si>
    <t>453,Conseiller immobilier indÃ©pendant (H/F),https://www.france-emploi.com/offre-d-emploi/conseiller-immobilier-independant-h-f-10818687/,10/01/2023,Montendre,,"Mensuel, de 4000â‚¬ Ã  8000â‚¬",Mensuel,4000â‚¬ ,8000â‚¬,"Devenez le CONSEILLER IMMOBILIER rÃ©fÃ©rent de votre rÃ©gion : Secteur gÃ©ographique rÃ©servÃ© et prÃ©servÃ© en exclusivitÃ© !</t>
  </si>
  <si>
    <t>454,Conseiller immobilier indÃ©pendant (H/F),https://www.france-emploi.com/offre-d-emploi/conseiller-immobilier-independant-h-f-10818687/,10/01/2023,Marsilly,,"Mensuel, de 4000â‚¬ Ã  8000â‚¬",Mensuel,4000â‚¬ ,8000â‚¬,"Devenez le CONSEILLER IMMOBILIER rÃ©fÃ©rent de votre rÃ©gion : Secteur gÃ©ographique rÃ©servÃ© et prÃ©servÃ© en exclusivitÃ© !</t>
  </si>
  <si>
    <t>455,Conseiller immobilier indÃ©pendant (H/F),https://www.france-emploi.com/offre-d-emploi/conseiller-immobilier-independant-h-f-10818687/,10/01/2023,La Jarrie,,"Mensuel, de 4000â‚¬ Ã  8000â‚¬",Mensuel,4000â‚¬ ,8000â‚¬,"Devenez le CONSEILLER IMMOBILIER rÃ©fÃ©rent de votre rÃ©gion : Secteur gÃ©ographique rÃ©servÃ© et prÃ©servÃ© en exclusivitÃ© !</t>
  </si>
  <si>
    <t>456,Conseiller immobilier indÃ©pendant (H/F),https://www.france-emploi.com/offre-d-emploi/conseiller-immobilier-independant-h-f-10818687/,10/01/2023,Dolus-d'OlÃ©ron,,"Mensuel, de 4000â‚¬ Ã  8000â‚¬",Mensuel,4000â‚¬ ,8000â‚¬,"Devenez le CONSEILLER IMMOBILIER rÃ©fÃ©rent de votre rÃ©gion : Secteur gÃ©ographique rÃ©servÃ© et prÃ©servÃ© en exclusivitÃ© !</t>
  </si>
  <si>
    <t>457,NÃ©gociateur immobilier indÃ©pendant (H/F),https://www.france-emploi.com/offre-d-emploi/negociateur-immobilier-independant-h-f-10818686/,10/01/2023,Sainte-Marie-de-RÃ©,,"Mensuel, de 4000â‚¬ Ã  8000â‚¬",Mensuel,4000â‚¬ ,8000â‚¬,"Devenez le CONSEILLER IMMOBILIER rÃ©fÃ©rent de votre rÃ©gion : Secteur gÃ©ographique rÃ©servÃ© et prÃ©servÃ© en exclusivitÃ© !</t>
  </si>
  <si>
    <t>458,NÃ©gociateur immobilier indÃ©pendant (H/F),https://www.france-emploi.com/offre-d-emploi/negociateur-immobilier-independant-h-f-10818686/,10/01/2023,Jonzac,,"Mensuel, de 4000â‚¬ Ã  8000â‚¬",Mensuel,4000â‚¬ ,8000â‚¬,"Devenez le CONSEILLER IMMOBILIER rÃ©fÃ©rent de votre rÃ©gion : Secteur gÃ©ographique rÃ©servÃ© et prÃ©servÃ© en exclusivitÃ© !</t>
  </si>
  <si>
    <t>459,NÃ©gociateur immobilier indÃ©pendant (H/F),https://www.france-emploi.com/offre-d-emploi/negociateur-immobilier-independant-h-f-10818686/,10/01/2023,Ã‰chillais,,"Mensuel, de 4000â‚¬ Ã  8000â‚¬",Mensuel,4000â‚¬ ,8000â‚¬,"Devenez le CONSEILLER IMMOBILIER rÃ©fÃ©rent de votre rÃ©gion : Secteur gÃ©ographique rÃ©servÃ© et prÃ©servÃ© en exclusivitÃ© !</t>
  </si>
  <si>
    <t>460,NÃ©gociateur immobilier indÃ©pendant (H/F),https://www.france-emploi.com/offre-d-emploi/negociateur-immobilier-independant-h-f-10818686/,10/01/2023,Bourcefranc-le-Chapus,,"Mensuel, de 4000â‚¬ Ã  8000â‚¬",Mensuel,4000â‚¬ ,8000â‚¬,"Devenez le CONSEILLER IMMOBILIER rÃ©fÃ©rent de votre rÃ©gion : Secteur gÃ©ographique rÃ©servÃ© et prÃ©servÃ© en exclusivitÃ© !</t>
  </si>
  <si>
    <t>461,NÃ©gociateur immobilier indÃ©pendant (H/F),https://www.france-emploi.com/offre-d-emploi/negociateur-immobilier-independant-h-f-10818686/,10/01/2023,Arvert,,"Mensuel, de 4000â‚¬ Ã  8000â‚¬",Mensuel,4000â‚¬ ,8000â‚¬,"Devenez le CONSEILLER IMMOBILIER rÃ©fÃ©rent de votre rÃ©gion : Secteur gÃ©ographique rÃ©servÃ© et prÃ©servÃ© en exclusivitÃ© !</t>
  </si>
  <si>
    <t>462,mandataire immobilier indÃ©pendant (H/F),https://www.france-emploi.com/offre-d-emploi/mandataire-immobilier-independant-h-f-10818685/,10/01/2023,Sainte-Marie-de-RÃ©,,"Mensuel, de 4000â‚¬ Ã  8000â‚¬",Mensuel,4000â‚¬ ,8000â‚¬,"Devenez le CONSEILLER IMMOBILIER rÃ©fÃ©rent de votre rÃ©gion : Secteur gÃ©ographique rÃ©servÃ© et prÃ©servÃ© en exclusivitÃ© !</t>
  </si>
  <si>
    <t>463,mandataire immobilier indÃ©pendant (H/F),https://www.france-emploi.com/offre-d-emploi/mandataire-immobilier-independant-h-f-10818685/,10/01/2023,Jonzac,,"Mensuel, de 4000â‚¬ Ã  8000â‚¬",Mensuel,4000â‚¬ ,8000â‚¬,"Devenez le CONSEILLER IMMOBILIER rÃ©fÃ©rent de votre rÃ©gion : Secteur gÃ©ographique rÃ©servÃ© et prÃ©servÃ© en exclusivitÃ© !</t>
  </si>
  <si>
    <t>464,mandataire immobilier indÃ©pendant (H/F),https://www.france-emploi.com/offre-d-emploi/mandataire-immobilier-independant-h-f-10818685/,10/01/2023,Ã‰chillais,,"Mensuel, de 4000â‚¬ Ã  8000â‚¬",Mensuel,4000â‚¬ ,8000â‚¬,"Devenez le CONSEILLER IMMOBILIER rÃ©fÃ©rent de votre rÃ©gion : Secteur gÃ©ographique rÃ©servÃ© et prÃ©servÃ© en exclusivitÃ© !</t>
  </si>
  <si>
    <t>465,mandataire immobilier indÃ©pendant (H/F),https://www.france-emploi.com/offre-d-emploi/mandataire-immobilier-independant-h-f-10818685/,10/01/2023,Bourcefranc-le-Chapus,,"Mensuel, de 4000â‚¬ Ã  8000â‚¬",Mensuel,4000â‚¬ ,8000â‚¬,"Devenez le CONSEILLER IMMOBILIER rÃ©fÃ©rent de votre rÃ©gion : Secteur gÃ©ographique rÃ©servÃ© et prÃ©servÃ© en exclusivitÃ© !</t>
  </si>
  <si>
    <t>466,mandataire immobilier indÃ©pendant (H/F),https://www.france-emploi.com/offre-d-emploi/mandataire-immobilier-independant-h-f-10818685/,10/01/2023,Arvert,,"Mensuel, de 4000â‚¬ Ã  8000â‚¬",Mensuel,4000â‚¬ ,8000â‚¬,"Devenez le CONSEILLER IMMOBILIER rÃ©fÃ©rent de votre rÃ©gion : Secteur gÃ©ographique rÃ©servÃ© et prÃ©servÃ© en exclusivitÃ© !</t>
  </si>
  <si>
    <t>467,Conseiller immobilier indÃ©pendant (H/F),https://www.france-emploi.com/offre-d-emploi/conseiller-immobilier-independant-h-f-10818684/,10/01/2023,Sainte-Marie-de-RÃ©,,"Mensuel, de 4000â‚¬ Ã  8000â‚¬",Mensuel,4000â‚¬ ,8000â‚¬,"Devenez le CONSEILLER IMMOBILIER rÃ©fÃ©rent de votre rÃ©gion : Secteur gÃ©ographique rÃ©servÃ© et prÃ©servÃ© en exclusivitÃ© !</t>
  </si>
  <si>
    <t>468,Conseiller immobilier indÃ©pendant (H/F),https://www.france-emploi.com/offre-d-emploi/conseiller-immobilier-independant-h-f-10818684/,10/01/2023,Jonzac,,"Mensuel, de 4000â‚¬ Ã  8000â‚¬",Mensuel,4000â‚¬ ,8000â‚¬,"Devenez le CONSEILLER IMMOBILIER rÃ©fÃ©rent de votre rÃ©gion : Secteur gÃ©ographique rÃ©servÃ© et prÃ©servÃ© en exclusivitÃ© !</t>
  </si>
  <si>
    <t>469,Conseiller immobilier indÃ©pendant (H/F),https://www.france-emploi.com/offre-d-emploi/conseiller-immobilier-independant-h-f-10818684/,10/01/2023,Ã‰chillais,,"Mensuel, de 4000â‚¬ Ã  8000â‚¬",Mensuel,4000â‚¬ ,8000â‚¬,"Devenez le CONSEILLER IMMOBILIER rÃ©fÃ©rent de votre rÃ©gion : Secteur gÃ©ographique rÃ©servÃ© et prÃ©servÃ© en exclusivitÃ© !</t>
  </si>
  <si>
    <t>470,Conseiller immobilier indÃ©pendant (H/F),https://www.france-emploi.com/offre-d-emploi/conseiller-immobilier-independant-h-f-10818684/,10/01/2023,Bourcefranc-le-Chapus,,"Mensuel, de 4000â‚¬ Ã  8000â‚¬",Mensuel,4000â‚¬ ,8000â‚¬,"Devenez le CONSEILLER IMMOBILIER rÃ©fÃ©rent de votre rÃ©gion : Secteur gÃ©ographique rÃ©servÃ© et prÃ©servÃ© en exclusivitÃ© !</t>
  </si>
  <si>
    <t>471,Conseiller immobilier indÃ©pendant (H/F),https://www.france-emploi.com/offre-d-emploi/conseiller-immobilier-independant-h-f-10818684/,10/01/2023,Arvert,,"Mensuel, de 4000â‚¬ Ã  8000â‚¬",Mensuel,4000â‚¬ ,8000â‚¬,"Devenez le CONSEILLER IMMOBILIER rÃ©fÃ©rent de votre rÃ©gion : Secteur gÃ©ographique rÃ©servÃ© et prÃ©servÃ© en exclusivitÃ© !</t>
  </si>
  <si>
    <t>472,NÃ©gociateur immobilier indÃ©pendant (H/F),https://www.france-emploi.com/offre-d-emploi/negociateur-immobilier-independant-h-f-10818681/,10/01/2023,Vaux-sur-Mer,,"Mensuel, de 4000â‚¬ Ã  8000â‚¬",Mensuel,4000â‚¬ ,8000â‚¬,"Devenez le CONSEILLER IMMOBILIER rÃ©fÃ©rent de votre rÃ©gion : Secteur gÃ©ographique rÃ©servÃ© et prÃ©servÃ© en exclusivitÃ© !</t>
  </si>
  <si>
    <t>473,NÃ©gociateur immobilier indÃ©pendant (H/F),https://www.france-emploi.com/offre-d-emploi/negociateur-immobilier-independant-h-f-10818681/,10/01/2023,Saint-Palais-sur-Mer,,"Mensuel, de 4000â‚¬ Ã  8000â‚¬",Mensuel,4000â‚¬ ,8000â‚¬,"Devenez le CONSEILLER IMMOBILIER rÃ©fÃ©rent de votre rÃ©gion : Secteur gÃ©ographique rÃ©servÃ© et prÃ©servÃ© en exclusivitÃ© !</t>
  </si>
  <si>
    <t>474,NÃ©gociateur immobilier indÃ©pendant (H/F),https://www.france-emploi.com/offre-d-emploi/negociateur-immobilier-independant-h-f-10818681/,10/01/2023,Saint-Georges-d'OlÃ©ron,,"Mensuel, de 4000â‚¬ Ã  8000â‚¬",Mensuel,4000â‚¬ ,8000â‚¬,"Devenez le CONSEILLER IMMOBILIER rÃ©fÃ©rent de votre rÃ©gion : Secteur gÃ©ographique rÃ©servÃ© et prÃ©servÃ© en exclusivitÃ© !</t>
  </si>
  <si>
    <t>475,NÃ©gociateur immobilier indÃ©pendant (H/F),https://www.france-emploi.com/offre-d-emploi/negociateur-immobilier-independant-h-f-10818681/,10/01/2023,Fouras,,"Mensuel, de 4000â‚¬ Ã  8000â‚¬",Mensuel,4000â‚¬ ,8000â‚¬,"Devenez le CONSEILLER IMMOBILIER rÃ©fÃ©rent de votre rÃ©gion : Secteur gÃ©ographique rÃ©servÃ© et prÃ©servÃ© en exclusivitÃ© !</t>
  </si>
  <si>
    <t>476,NÃ©gociateur immobilier indÃ©pendant (H/F),https://www.france-emploi.com/offre-d-emploi/negociateur-immobilier-independant-h-f-10818681/,10/01/2023,Chaniers,,"Mensuel, de 4000â‚¬ Ã  8000â‚¬",Mensuel,4000â‚¬ ,8000â‚¬,"Devenez le CONSEILLER IMMOBILIER rÃ©fÃ©rent de votre rÃ©gion : Secteur gÃ©ographique rÃ©servÃ© et prÃ©servÃ© en exclusivitÃ© !</t>
  </si>
  <si>
    <t>477,mandataire immobilier indÃ©pendant (H/F),https://www.france-emploi.com/offre-d-emploi/mandataire-immobilier-independant-h-f-10818680/,10/01/2023,Vaux-sur-Mer,,"Mensuel, de 4000â‚¬ Ã  8000â‚¬",Mensuel,4000â‚¬ ,8000â‚¬,"Devenez le CONSEILLER IMMOBILIER rÃ©fÃ©rent de votre rÃ©gion : Secteur gÃ©ographique rÃ©servÃ© et prÃ©servÃ© en exclusivitÃ© !</t>
  </si>
  <si>
    <t>478,mandataire immobilier indÃ©pendant (H/F),https://www.france-emploi.com/offre-d-emploi/mandataire-immobilier-independant-h-f-10818680/,10/01/2023,Saint-Palais-sur-Mer,,"Mensuel, de 4000â‚¬ Ã  8000â‚¬",Mensuel,4000â‚¬ ,8000â‚¬,"Devenez le CONSEILLER IMMOBILIER rÃ©fÃ©rent de votre rÃ©gion : Secteur gÃ©ographique rÃ©servÃ© et prÃ©servÃ© en exclusivitÃ© !</t>
  </si>
  <si>
    <t>479,mandataire immobilier indÃ©pendant (H/F),https://www.france-emploi.com/offre-d-emploi/mandataire-immobilier-independant-h-f-10818680/,10/01/2023,Saint-Georges-d'OlÃ©ron,,"Mensuel, de 4000â‚¬ Ã  8000â‚¬",Mensuel,4000â‚¬ ,8000â‚¬,"Devenez le CONSEILLER IMMOBILIER rÃ©fÃ©rent de votre rÃ©gion : Secteur gÃ©ographique rÃ©servÃ© et prÃ©servÃ© en exclusivitÃ© !</t>
  </si>
  <si>
    <t>480,mandataire immobilier indÃ©pendant (H/F),https://www.france-emploi.com/offre-d-emploi/mandataire-immobilier-independant-h-f-10818680/,10/01/2023,Fouras,,"Mensuel, de 4000â‚¬ Ã  8000â‚¬",Mensuel,4000â‚¬ ,8000â‚¬,"Devenez le CONSEILLER IMMOBILIER rÃ©fÃ©rent de votre rÃ©gion : Secteur gÃ©ographique rÃ©servÃ© et prÃ©servÃ© en exclusivitÃ© !</t>
  </si>
  <si>
    <t>481,mandataire immobilier indÃ©pendant (H/F),https://www.france-emploi.com/offre-d-emploi/mandataire-immobilier-independant-h-f-10818680/,10/01/2023,Chaniers,,"Mensuel, de 4000â‚¬ Ã  8000â‚¬",Mensuel,4000â‚¬ ,8000â‚¬,"Devenez le CONSEILLER IMMOBILIER rÃ©fÃ©rent de votre rÃ©gion : Secteur gÃ©ographique rÃ©servÃ© et prÃ©servÃ© en exclusivitÃ© !</t>
  </si>
  <si>
    <t>482,Conseiller immobilier indÃ©pendant (H/F),https://www.france-emploi.com/offre-d-emploi/conseiller-immobilier-independant-h-f-10818679/,10/01/2023,Vaux-sur-Mer,,"Mensuel, de 4000â‚¬ Ã  8000â‚¬",Mensuel,4000â‚¬ ,8000â‚¬,"Devenez le CONSEILLER IMMOBILIER rÃ©fÃ©rent de votre rÃ©gion : Secteur gÃ©ographique rÃ©servÃ© et prÃ©servÃ© en exclusivitÃ© !</t>
  </si>
  <si>
    <t>483,Conseiller immobilier indÃ©pendant (H/F),https://www.france-emploi.com/offre-d-emploi/conseiller-immobilier-independant-h-f-10818679/,10/01/2023,Saint-Palais-sur-Mer,,"Mensuel, de 4000â‚¬ Ã  8000â‚¬",Mensuel,4000â‚¬ ,8000â‚¬,"Devenez le CONSEILLER IMMOBILIER rÃ©fÃ©rent de votre rÃ©gion : Secteur gÃ©ographique rÃ©servÃ© et prÃ©servÃ© en exclusivitÃ© !</t>
  </si>
  <si>
    <t>484,Conseiller immobilier indÃ©pendant (H/F),https://www.france-emploi.com/offre-d-emploi/conseiller-immobilier-independant-h-f-10818679/,10/01/2023,Saint-Georges-d'OlÃ©ron,,"Mensuel, de 4000â‚¬ Ã  8000â‚¬",Mensuel,4000â‚¬ ,8000â‚¬,"Devenez le CONSEILLER IMMOBILIER rÃ©fÃ©rent de votre rÃ©gion : Secteur gÃ©ographique rÃ©servÃ© et prÃ©servÃ© en exclusivitÃ© !</t>
  </si>
  <si>
    <t>485,Conseiller immobilier indÃ©pendant (H/F),https://www.france-emploi.com/offre-d-emploi/conseiller-immobilier-independant-h-f-10818679/,10/01/2023,Fouras,,"Mensuel, de 4000â‚¬ Ã  8000â‚¬",Mensuel,4000â‚¬ ,8000â‚¬,"Devenez le CONSEILLER IMMOBILIER rÃ©fÃ©rent de votre rÃ©gion : Secteur gÃ©ographique rÃ©servÃ© et prÃ©servÃ© en exclusivitÃ© !</t>
  </si>
  <si>
    <t>486,Conseiller immobilier indÃ©pendant (H/F),https://www.france-emploi.com/offre-d-emploi/conseiller-immobilier-independant-h-f-10818679/,10/01/2023,Chaniers,,"Mensuel, de 4000â‚¬ Ã  8000â‚¬",Mensuel,4000â‚¬ ,8000â‚¬,"Devenez le CONSEILLER IMMOBILIER rÃ©fÃ©rent de votre rÃ©gion : Secteur gÃ©ographique rÃ©servÃ© et prÃ©servÃ© en exclusivitÃ© !</t>
  </si>
  <si>
    <t>487,NÃ©gociateur immobilier indÃ©pendant (H/F),https://www.france-emploi.com/offre-d-emploi/negociateur-immobilier-independant-h-f-10818678/,10/01/2023,La Tremblade,,"Mensuel, de 4000â‚¬ Ã  8000â‚¬",Mensuel,4000â‚¬ ,8000â‚¬,"Devenez le CONSEILLER IMMOBILIER rÃ©fÃ©rent de votre rÃ©gion : Secteur gÃ©ographique rÃ©servÃ© et prÃ©servÃ© en exclusivitÃ© !</t>
  </si>
  <si>
    <t>488,NÃ©gociateur immobilier indÃ©pendant (H/F),https://www.france-emploi.com/offre-d-emploi/negociateur-immobilier-independant-h-f-10818678/,10/01/2023,Pons,,"Mensuel, de 4000â‚¬ Ã  8000â‚¬",Mensuel,4000â‚¬ ,8000â‚¬,"Devenez le CONSEILLER IMMOBILIER rÃ©fÃ©rent de votre rÃ©gion : Secteur gÃ©ographique rÃ©servÃ© et prÃ©servÃ© en exclusivitÃ© !</t>
  </si>
  <si>
    <t>489,NÃ©gociateur immobilier indÃ©pendant (H/F),https://www.france-emploi.com/offre-d-emploi/negociateur-immobilier-independant-h-f-10818678/,10/01/2023,Le ChÃ¢teau-d'OlÃ©ron,,"Mensuel, de 4000â‚¬ Ã  8000â‚¬",Mensuel,4000â‚¬ ,8000â‚¬,"Devenez le CONSEILLER IMMOBILIER rÃ©fÃ©rent de votre rÃ©gion : Secteur gÃ©ographique rÃ©servÃ© et prÃ©servÃ© en exclusivitÃ© !</t>
  </si>
  <si>
    <t>490,NÃ©gociateur immobilier indÃ©pendant (H/F),https://www.france-emploi.com/offre-d-emploi/negociateur-immobilier-independant-h-f-10818678/,10/01/2023,Angoulins,,"Mensuel, de 4000â‚¬ Ã  8000â‚¬",Mensuel,4000â‚¬ ,8000â‚¬,"Devenez le CONSEILLER IMMOBILIER rÃ©fÃ©rent de votre rÃ©gion : Secteur gÃ©ographique rÃ©servÃ© et prÃ©servÃ© en exclusivitÃ© !</t>
  </si>
  <si>
    <t>491,NÃ©gociateur immobilier indÃ©pendant (H/F),https://www.france-emploi.com/offre-d-emploi/negociateur-immobilier-independant-h-f-10818678/,10/01/2023,Aigrefeuille-d'Aunis,,"Mensuel, de 4000â‚¬ Ã  8000â‚¬",Mensuel,4000â‚¬ ,8000â‚¬,"Devenez le CONSEILLER IMMOBILIER rÃ©fÃ©rent de votre rÃ©gion : Secteur gÃ©ographique rÃ©servÃ© et prÃ©servÃ© en exclusivitÃ© !</t>
  </si>
  <si>
    <t>492,mandataire immobilier indÃ©pendant (H/F),https://www.france-emploi.com/offre-d-emploi/mandataire-immobilier-independant-h-f-10818677/,10/01/2023,La Tremblade,,"Mensuel, de 4000â‚¬ Ã  8000â‚¬",Mensuel,4000â‚¬ ,8000â‚¬,"Devenez le CONSEILLER IMMOBILIER rÃ©fÃ©rent de votre rÃ©gion : Secteur gÃ©ographique rÃ©servÃ© et prÃ©servÃ© en exclusivitÃ© !</t>
  </si>
  <si>
    <t>493,mandataire immobilier indÃ©pendant (H/F),https://www.france-emploi.com/offre-d-emploi/mandataire-immobilier-independant-h-f-10818677/,10/01/2023,Pons,,"Mensuel, de 4000â‚¬ Ã  8000â‚¬",Mensuel,4000â‚¬ ,8000â‚¬,"Devenez le CONSEILLER IMMOBILIER rÃ©fÃ©rent de votre rÃ©gion : Secteur gÃ©ographique rÃ©servÃ© et prÃ©servÃ© en exclusivitÃ© !</t>
  </si>
  <si>
    <t>494,mandataire immobilier indÃ©pendant (H/F),https://www.france-emploi.com/offre-d-emploi/mandataire-immobilier-independant-h-f-10818677/,10/01/2023,Le ChÃ¢teau-d'OlÃ©ron,,"Mensuel, de 4000â‚¬ Ã  8000â‚¬",Mensuel,4000â‚¬ ,8000â‚¬,"Devenez le CONSEILLER IMMOBILIER rÃ©fÃ©rent de votre rÃ©gion : Secteur gÃ©ographique rÃ©servÃ© et prÃ©servÃ© en exclusivitÃ© !</t>
  </si>
  <si>
    <t>495,mandataire immobilier indÃ©pendant (H/F),https://www.france-emploi.com/offre-d-emploi/mandataire-immobilier-independant-h-f-10818677/,10/01/2023,Angoulins,,"Mensuel, de 4000â‚¬ Ã  8000â‚¬",Mensuel,4000â‚¬ ,8000â‚¬,"Devenez le CONSEILLER IMMOBILIER rÃ©fÃ©rent de votre rÃ©gion : Secteur gÃ©ographique rÃ©servÃ© et prÃ©servÃ© en exclusivitÃ© !</t>
  </si>
  <si>
    <t>496,mandataire immobilier indÃ©pendant (H/F),https://www.france-emploi.com/offre-d-emploi/mandataire-immobilier-independant-h-f-10818677/,10/01/2023,Aigrefeuille-d'Aunis,,"Mensuel, de 4000â‚¬ Ã  8000â‚¬",Mensuel,4000â‚¬ ,8000â‚¬,"Devenez le CONSEILLER IMMOBILIER rÃ©fÃ©rent de votre rÃ©gion : Secteur gÃ©ographique rÃ©servÃ© et prÃ©servÃ© en exclusivitÃ© !</t>
  </si>
  <si>
    <t>497,Conseiller immobilier indÃ©pendant (H/F),https://www.france-emploi.com/offre-d-emploi/conseiller-immobilier-independant-h-f-10818676/,10/01/2023,La Tremblade,,"Mensuel, de 4000â‚¬ Ã  8000â‚¬",Mensuel,4000â‚¬ ,8000â‚¬,"Devenez le CONSEILLER IMMOBILIER rÃ©fÃ©rent de votre rÃ©gion : Secteur gÃ©ographique rÃ©servÃ© et prÃ©servÃ© en exclusivitÃ© !</t>
  </si>
  <si>
    <t>498,Conseiller immobilier indÃ©pendant (H/F),https://www.france-emploi.com/offre-d-emploi/conseiller-immobilier-independant-h-f-10818676/,10/01/2023,Pons,,"Mensuel, de 4000â‚¬ Ã  8000â‚¬",Mensuel,4000â‚¬ ,8000â‚¬,"Devenez le CONSEILLER IMMOBILIER rÃ©fÃ©rent de votre rÃ©gion : Secteur gÃ©ographique rÃ©servÃ© et prÃ©servÃ© en exclusivitÃ© !</t>
  </si>
  <si>
    <t>499,Conseiller immobilier indÃ©pendant (H/F),https://www.france-emploi.com/offre-d-emploi/conseiller-immobilier-independant-h-f-10818676/,10/01/2023,Le ChÃ¢teau-d'OlÃ©ron,,"Mensuel, de 4000â‚¬ Ã  8000â‚¬",Mensuel,4000â‚¬ ,8000â‚¬,"Devenez le CONSEILLER IMMOBILIER rÃ©fÃ©rent de votre rÃ©gion : Secteur gÃ©ographique rÃ©servÃ© et prÃ©servÃ© en exclusivitÃ© !</t>
  </si>
  <si>
    <t>500,Conseiller immobilier indÃ©pendant (H/F),https://www.france-emploi.com/offre-d-emploi/conseiller-immobilier-independant-h-f-10818676/,10/01/2023,Angoulins,,"Mensuel, de 4000â‚¬ Ã  8000â‚¬",Mensuel,4000â‚¬ ,8000â‚¬,"Devenez le CONSEILLER IMMOBILIER rÃ©fÃ©rent de votre rÃ©gion : Secteur gÃ©ographique rÃ©servÃ© et prÃ©servÃ© en exclusivitÃ© !</t>
  </si>
  <si>
    <t>501,Conseiller immobilier indÃ©pendant (H/F),https://www.france-emploi.com/offre-d-emploi/conseiller-immobilier-independant-h-f-10818676/,10/01/2023,Aigrefeuille-d'Aunis,,"Mensuel, de 4000â‚¬ Ã  8000â‚¬",Mensuel,4000â‚¬ ,8000â‚¬,"Devenez le CONSEILLER IMMOBILIER rÃ©fÃ©rent de votre rÃ©gion : Secteur gÃ©ographique rÃ©servÃ© et prÃ©servÃ© en exclusivitÃ© !</t>
  </si>
  <si>
    <t>502,NÃ©gociateur immobilier indÃ©pendant (H/F),https://www.france-emploi.com/offre-d-emploi/negociateur-immobilier-independant-h-f-10818675/,10/01/2023,Saint-Xandre,,"Mensuel, de 4000â‚¬ Ã  8000â‚¬",Mensuel,4000â‚¬ ,8000â‚¬,"Devenez le CONSEILLER IMMOBILIER rÃ©fÃ©rent de votre rÃ©gion : Secteur gÃ©ographique rÃ©servÃ© et prÃ©servÃ© en exclusivitÃ© !</t>
  </si>
  <si>
    <t>503,NÃ©gociateur immobilier indÃ©pendant (H/F),https://www.france-emploi.com/offre-d-emploi/negociateur-immobilier-independant-h-f-10818675/,10/01/2023,Sainte-Soulle,,"Mensuel, de 4000â‚¬ Ã  8000â‚¬",Mensuel,4000â‚¬ ,8000â‚¬,"Devenez le CONSEILLER IMMOBILIER rÃ©fÃ©rent de votre rÃ©gion : Secteur gÃ©ographique rÃ©servÃ© et prÃ©servÃ© en exclusivitÃ© !</t>
  </si>
  <si>
    <t>504,NÃ©gociateur immobilier indÃ©pendant (H/F),https://www.france-emploi.com/offre-d-emploi/negociateur-immobilier-independant-h-f-10818675/,10/01/2023,Saint-Georges-de-Didonne,,"Mensuel, de 4000â‚¬ Ã  8000â‚¬",Mensuel,4000â‚¬ ,8000â‚¬,"Devenez le CONSEILLER IMMOBILIER rÃ©fÃ©rent de votre rÃ©gion : Secteur gÃ©ographique rÃ©servÃ© et prÃ©servÃ© en exclusivitÃ© !</t>
  </si>
  <si>
    <t>505,NÃ©gociateur immobilier indÃ©pendant (H/F),https://www.france-emploi.com/offre-d-emploi/negociateur-immobilier-independant-h-f-10818675/,10/01/2023,Marans,,"Mensuel, de 4000â‚¬ Ã  8000â‚¬",Mensuel,4000â‚¬ ,8000â‚¬,"Devenez le CONSEILLER IMMOBILIER rÃ©fÃ©rent de votre rÃ©gion : Secteur gÃ©ographique rÃ©servÃ© et prÃ©servÃ© en exclusivitÃ© !</t>
  </si>
  <si>
    <t>506,NÃ©gociateur immobilier indÃ©pendant (H/F),https://www.france-emploi.com/offre-d-emploi/negociateur-immobilier-independant-h-f-10818675/,10/01/2023,Dompierre-sur-Mer,,"Mensuel, de 4000â‚¬ Ã  8000â‚¬",Mensuel,4000â‚¬ ,8000â‚¬,"Devenez le CONSEILLER IMMOBILIER rÃ©fÃ©rent de votre rÃ©gion : Secteur gÃ©ographique rÃ©servÃ© et prÃ©servÃ© en exclusivitÃ© !</t>
  </si>
  <si>
    <t>507,mandataire immobilier indÃ©pendant (H/F),https://www.france-emploi.com/offre-d-emploi/mandataire-immobilier-independant-h-f-10818674/,10/01/2023,Saint-Xandre,,"Mensuel, de 4000â‚¬ Ã  8000â‚¬",Mensuel,4000â‚¬ ,8000â‚¬,"Devenez le CONSEILLER IMMOBILIER rÃ©fÃ©rent de votre rÃ©gion : Secteur gÃ©ographique rÃ©servÃ© et prÃ©servÃ© en exclusivitÃ© !</t>
  </si>
  <si>
    <t>508,mandataire immobilier indÃ©pendant (H/F),https://www.france-emploi.com/offre-d-emploi/mandataire-immobilier-independant-h-f-10818674/,10/01/2023,Sainte-Soulle,,"Mensuel, de 4000â‚¬ Ã  8000â‚¬",Mensuel,4000â‚¬ ,8000â‚¬,"Devenez le CONSEILLER IMMOBILIER rÃ©fÃ©rent de votre rÃ©gion : Secteur gÃ©ographique rÃ©servÃ© et prÃ©servÃ© en exclusivitÃ© !</t>
  </si>
  <si>
    <t>509,mandataire immobilier indÃ©pendant (H/F),https://www.france-emploi.com/offre-d-emploi/mandataire-immobilier-independant-h-f-10818674/,10/01/2023,Saint-Georges-de-Didonne,,"Mensuel, de 4000â‚¬ Ã  8000â‚¬",Mensuel,4000â‚¬ ,8000â‚¬,"Devenez le CONSEILLER IMMOBILIER rÃ©fÃ©rent de votre rÃ©gion : Secteur gÃ©ographique rÃ©servÃ© et prÃ©servÃ© en exclusivitÃ© !</t>
  </si>
  <si>
    <t>510,mandataire immobilier indÃ©pendant (H/F),https://www.france-emploi.com/offre-d-emploi/mandataire-immobilier-independant-h-f-10818674/,10/01/2023,Marans,,"Mensuel, de 4000â‚¬ Ã  8000â‚¬",Mensuel,4000â‚¬ ,8000â‚¬,"Devenez le CONSEILLER IMMOBILIER rÃ©fÃ©rent de votre rÃ©gion : Secteur gÃ©ographique rÃ©servÃ© et prÃ©servÃ© en exclusivitÃ© !</t>
  </si>
  <si>
    <t>511,mandataire immobilier indÃ©pendant (H/F),https://www.france-emploi.com/offre-d-emploi/mandataire-immobilier-independant-h-f-10818674/,10/01/2023,Dompierre-sur-Mer,,"Mensuel, de 4000â‚¬ Ã  8000â‚¬",Mensuel,4000â‚¬ ,8000â‚¬,"Devenez le CONSEILLER IMMOBILIER rÃ©fÃ©rent de votre rÃ©gion : Secteur gÃ©ographique rÃ©servÃ© et prÃ©servÃ© en exclusivitÃ© !</t>
  </si>
  <si>
    <t>512,Conseiller immobilier indÃ©pendant (H/F),https://www.france-emploi.com/offre-d-emploi/conseiller-immobilier-independant-h-f-10818673/,10/01/2023,Saint-Xandre,,"Mensuel, de 4000â‚¬ Ã  8000â‚¬",Mensuel,4000â‚¬ ,8000â‚¬,"Devenez le CONSEILLER IMMOBILIER rÃ©fÃ©rent de votre rÃ©gion : Secteur gÃ©ographique rÃ©servÃ© et prÃ©servÃ© en exclusivitÃ© !</t>
  </si>
  <si>
    <t>513,Conseiller immobilier indÃ©pendant (H/F),https://www.france-emploi.com/offre-d-emploi/conseiller-immobilier-independant-h-f-10818673/,10/01/2023,Sainte-Soulle,,"Mensuel, de 4000â‚¬ Ã  8000â‚¬",Mensuel,4000â‚¬ ,8000â‚¬,"Devenez le CONSEILLER IMMOBILIER rÃ©fÃ©rent de votre rÃ©gion : Secteur gÃ©ographique rÃ©servÃ© et prÃ©servÃ© en exclusivitÃ© !</t>
  </si>
  <si>
    <t>514,Conseiller immobilier indÃ©pendant (H/F),https://www.france-emploi.com/offre-d-emploi/conseiller-immobilier-independant-h-f-10818673/,10/01/2023,Saint-Georges-de-Didonne,,"Mensuel, de 4000â‚¬ Ã  8000â‚¬",Mensuel,4000â‚¬ ,8000â‚¬,"Devenez le CONSEILLER IMMOBILIER rÃ©fÃ©rent de votre rÃ©gion : Secteur gÃ©ographique rÃ©servÃ© et prÃ©servÃ© en exclusivitÃ© !</t>
  </si>
  <si>
    <t>515,Conseiller immobilier indÃ©pendant (H/F),https://www.france-emploi.com/offre-d-emploi/conseiller-immobilier-independant-h-f-10818673/,10/01/2023,Marans,,"Mensuel, de 4000â‚¬ Ã  8000â‚¬",Mensuel,4000â‚¬ ,8000â‚¬,"Devenez le CONSEILLER IMMOBILIER rÃ©fÃ©rent de votre rÃ©gion : Secteur gÃ©ographique rÃ©servÃ© et prÃ©servÃ© en exclusivitÃ© !</t>
  </si>
  <si>
    <t>516,Conseiller immobilier indÃ©pendant (H/F),https://www.france-emploi.com/offre-d-emploi/conseiller-immobilier-independant-h-f-10818673/,10/01/2023,Dompierre-sur-Mer,,"Mensuel, de 4000â‚¬ Ã  8000â‚¬",Mensuel,4000â‚¬ ,8000â‚¬,"Devenez le CONSEILLER IMMOBILIER rÃ©fÃ©rent de votre rÃ©gion : Secteur gÃ©ographique rÃ©servÃ© et prÃ©servÃ© en exclusivitÃ© !</t>
  </si>
  <si>
    <t>517,NÃ©gociateur immobilier indÃ©pendant (H/F),https://www.france-emploi.com/offre-d-emploi/negociateur-immobilier-independant-h-f-10818672/,10/01/2023,Saint-Pierre-d'OlÃ©ron,,"Mensuel, de 4000â‚¬ Ã  8000â‚¬",Mensuel,4000â‚¬ ,8000â‚¬,"Devenez le CONSEILLER IMMOBILIER rÃ©fÃ©rent de votre rÃ©gion : Secteur gÃ©ographique rÃ©servÃ© et prÃ©servÃ© en exclusivitÃ© !</t>
  </si>
  <si>
    <t>518,NÃ©gociateur immobilier indÃ©pendant (H/F),https://www.france-emploi.com/offre-d-emploi/negociateur-immobilier-independant-h-f-10818672/,10/01/2023,Puilboreau,,"Mensuel, de 4000â‚¬ Ã  8000â‚¬",Mensuel,4000â‚¬ ,8000â‚¬,"Devenez le CONSEILLER IMMOBILIER rÃ©fÃ©rent de votre rÃ©gion : Secteur gÃ©ographique rÃ©servÃ© et prÃ©servÃ© en exclusivitÃ© !</t>
  </si>
  <si>
    <t>519,NÃ©gociateur immobilier indÃ©pendant (H/F),https://www.france-emploi.com/offre-d-emploi/negociateur-immobilier-independant-h-f-10818672/,10/01/2023,Nieul-sur-Mer,,"Mensuel, de 4000â‚¬ Ã  8000â‚¬",Mensuel,4000â‚¬ ,8000â‚¬,"Devenez le CONSEILLER IMMOBILIER rÃ©fÃ©rent de votre rÃ©gion : Secteur gÃ©ographique rÃ©servÃ© et prÃ©servÃ© en exclusivitÃ© !</t>
  </si>
  <si>
    <t>520,NÃ©gociateur immobilier indÃ©pendant (H/F),https://www.france-emploi.com/offre-d-emploi/negociateur-immobilier-independant-h-f-10818672/,10/01/2023,Marennes,,"Mensuel, de 4000â‚¬ Ã  8000â‚¬",Mensuel,4000â‚¬ ,8000â‚¬,"Devenez le CONSEILLER IMMOBILIER rÃ©fÃ©rent de votre rÃ©gion : Secteur gÃ©ographique rÃ©servÃ© et prÃ©servÃ© en exclusivitÃ© !</t>
  </si>
  <si>
    <t>521,NÃ©gociateur immobilier indÃ©pendant (H/F),https://www.france-emploi.com/offre-d-emploi/negociateur-immobilier-independant-h-f-10818672/,10/01/2023,ChÃ¢telaillon-Plage,,"Mensuel, de 4000â‚¬ Ã  8000â‚¬",Mensuel,4000â‚¬ ,8000â‚¬,"Devenez le CONSEILLER IMMOBILIER rÃ©fÃ©rent de votre rÃ©gion : Secteur gÃ©ographique rÃ©servÃ© et prÃ©servÃ© en exclusivitÃ© !</t>
  </si>
  <si>
    <t>522,mandataire immobilier indÃ©pendant (H/F),https://www.france-emploi.com/offre-d-emploi/mandataire-immobilier-independant-h-f-10818671/,10/01/2023,Saint-Pierre-d'OlÃ©ron,,"Mensuel, de 4000â‚¬ Ã  8000â‚¬",Mensuel,4000â‚¬ ,8000â‚¬,"Devenez le CONSEILLER IMMOBILIER rÃ©fÃ©rent de votre rÃ©gion : Secteur gÃ©ographique rÃ©servÃ© et prÃ©servÃ© en exclusivitÃ© !</t>
  </si>
  <si>
    <t>523,mandataire immobilier indÃ©pendant (H/F),https://www.france-emploi.com/offre-d-emploi/mandataire-immobilier-independant-h-f-10818671/,10/01/2023,Puilboreau,,"Mensuel, de 4000â‚¬ Ã  8000â‚¬",Mensuel,4000â‚¬ ,8000â‚¬,"Devenez le CONSEILLER IMMOBILIER rÃ©fÃ©rent de votre rÃ©gion : Secteur gÃ©ographique rÃ©servÃ© et prÃ©servÃ© en exclusivitÃ© !</t>
  </si>
  <si>
    <t>524,mandataire immobilier indÃ©pendant (H/F),https://www.france-emploi.com/offre-d-emploi/mandataire-immobilier-independant-h-f-10818671/,10/01/2023,Nieul-sur-Mer,,"Mensuel, de 4000â‚¬ Ã  8000â‚¬",Mensuel,4000â‚¬ ,8000â‚¬,"Devenez le CONSEILLER IMMOBILIER rÃ©fÃ©rent de votre rÃ©gion : Secteur gÃ©ographique rÃ©servÃ© et prÃ©servÃ© en exclusivitÃ© !</t>
  </si>
  <si>
    <t>525,mandataire immobilier indÃ©pendant (H/F),https://www.france-emploi.com/offre-d-emploi/mandataire-immobilier-independant-h-f-10818671/,10/01/2023,Marennes,,"Mensuel, de 4000â‚¬ Ã  8000â‚¬",Mensuel,4000â‚¬ ,8000â‚¬,"Devenez le CONSEILLER IMMOBILIER rÃ©fÃ©rent de votre rÃ©gion : Secteur gÃ©ographique rÃ©servÃ© et prÃ©servÃ© en exclusivitÃ© !</t>
  </si>
  <si>
    <t>526,mandataire immobilier indÃ©pendant (H/F),https://www.france-emploi.com/offre-d-emploi/mandataire-immobilier-independant-h-f-10818671/,10/01/2023,ChÃ¢telaillon-Plage,,"Mensuel, de 4000â‚¬ Ã  8000â‚¬",Mensuel,4000â‚¬ ,8000â‚¬,"Devenez le CONSEILLER IMMOBILIER rÃ©fÃ©rent de votre rÃ©gion : Secteur gÃ©ographique rÃ©servÃ© et prÃ©servÃ© en exclusivitÃ© !</t>
  </si>
  <si>
    <t>527,Conseiller immobilier indÃ©pendant (H/F),https://www.france-emploi.com/offre-d-emploi/conseiller-immobilier-independant-h-f-10818670/,10/01/2023,Saint-Pierre-d'OlÃ©ron,,"Mensuel, de 4000â‚¬ Ã  8000â‚¬",Mensuel,4000â‚¬ ,8000â‚¬,"Devenez le CONSEILLER IMMOBILIER rÃ©fÃ©rent de votre rÃ©gion : Secteur gÃ©ographique rÃ©servÃ© et prÃ©servÃ© en exclusivitÃ© !</t>
  </si>
  <si>
    <t>528,Conseiller immobilier indÃ©pendant (H/F),https://www.france-emploi.com/offre-d-emploi/conseiller-immobilier-independant-h-f-10818670/,10/01/2023,Puilboreau,,"Mensuel, de 4000â‚¬ Ã  8000â‚¬",Mensuel,4000â‚¬ ,8000â‚¬,"Devenez le CONSEILLER IMMOBILIER rÃ©fÃ©rent de votre rÃ©gion : Secteur gÃ©ographique rÃ©servÃ© et prÃ©servÃ© en exclusivitÃ© !</t>
  </si>
  <si>
    <t>529,Conseiller immobilier indÃ©pendant (H/F),https://www.france-emploi.com/offre-d-emploi/conseiller-immobilier-independant-h-f-10818670/,10/01/2023,Nieul-sur-Mer,,"Mensuel, de 4000â‚¬ Ã  8000â‚¬",Mensuel,4000â‚¬ ,8000â‚¬,"Devenez le CONSEILLER IMMOBILIER rÃ©fÃ©rent de votre rÃ©gion : Secteur gÃ©ographique rÃ©servÃ© et prÃ©servÃ© en exclusivitÃ© !</t>
  </si>
  <si>
    <t>530,Conseiller immobilier indÃ©pendant (H/F),https://www.france-emploi.com/offre-d-emploi/conseiller-immobilier-independant-h-f-10818670/,10/01/2023,Marennes,,"Mensuel, de 4000â‚¬ Ã  8000â‚¬",Mensuel,4000â‚¬ ,8000â‚¬,"Devenez le CONSEILLER IMMOBILIER rÃ©fÃ©rent de votre rÃ©gion : Secteur gÃ©ographique rÃ©servÃ© et prÃ©servÃ© en exclusivitÃ© !</t>
  </si>
  <si>
    <t>531,Conseiller immobilier indÃ©pendant (H/F),https://www.france-emploi.com/offre-d-emploi/conseiller-immobilier-independant-h-f-10818670/,10/01/2023,ChÃ¢telaillon-Plage,,"Mensuel, de 4000â‚¬ Ã  8000â‚¬",Mensuel,4000â‚¬ ,8000â‚¬,"Devenez le CONSEILLER IMMOBILIER rÃ©fÃ©rent de votre rÃ©gion : Secteur gÃ©ographique rÃ©servÃ© et prÃ©servÃ© en exclusivitÃ© !</t>
  </si>
  <si>
    <t>532,NÃ©gociateur immobilier indÃ©pendant (H/F),https://www.france-emploi.com/offre-d-emploi/negociateur-immobilier-independant-h-f-10818668/,10/01/2023,Tonnay-Charente,,"Mensuel, de 4000â‚¬ Ã  8000â‚¬",Mensuel,4000â‚¬ ,8000â‚¬,"Devenez le CONSEILLER IMMOBILIER rÃ©fÃ©rent de votre rÃ©gion : Secteur gÃ©ographique rÃ©servÃ© et prÃ©servÃ© en exclusivitÃ© !</t>
  </si>
  <si>
    <t>533,NÃ©gociateur immobilier indÃ©pendant (H/F),https://www.france-emploi.com/offre-d-emploi/negociateur-immobilier-independant-h-f-10818668/,10/01/2023,SurgÃ¨res,,"Mensuel, de 4000â‚¬ Ã  8000â‚¬",Mensuel,4000â‚¬ ,8000â‚¬,"Devenez le CONSEILLER IMMOBILIER rÃ©fÃ©rent de votre rÃ©gion : Secteur gÃ©ographique rÃ©servÃ© et prÃ©servÃ© en exclusivitÃ© !</t>
  </si>
  <si>
    <t>534,NÃ©gociateur immobilier indÃ©pendant (H/F),https://www.france-emploi.com/offre-d-emploi/negociateur-immobilier-independant-h-f-10818668/,10/01/2023,Saujon,,"Mensuel, de 4000â‚¬ Ã  8000â‚¬",Mensuel,4000â‚¬ ,8000â‚¬,"Devenez le CONSEILLER IMMOBILIER rÃ©fÃ©rent de votre rÃ©gion : Secteur gÃ©ographique rÃ©servÃ© et prÃ©servÃ© en exclusivitÃ© !</t>
  </si>
  <si>
    <t>535,NÃ©gociateur immobilier indÃ©pendant (H/F),https://www.france-emploi.com/offre-d-emploi/negociateur-immobilier-independant-h-f-10818668/,10/01/2023,Saint-Jean-d'AngÃ©ly,,"Mensuel, de 4000â‚¬ Ã  8000â‚¬",Mensuel,4000â‚¬ ,8000â‚¬,"Devenez le CONSEILLER IMMOBILIER rÃ©fÃ©rent de votre rÃ©gion : Secteur gÃ©ographique rÃ©servÃ© et prÃ©servÃ© en exclusivitÃ© !</t>
  </si>
  <si>
    <t>536,NÃ©gociateur immobilier indÃ©pendant (H/F),https://www.france-emploi.com/offre-d-emploi/negociateur-immobilier-independant-h-f-10818668/,10/01/2023,Lagord,,"Mensuel, de 4000â‚¬ Ã  8000â‚¬",Mensuel,4000â‚¬ ,8000â‚¬,"Devenez le CONSEILLER IMMOBILIER rÃ©fÃ©rent de votre rÃ©gion : Secteur gÃ©ographique rÃ©servÃ© et prÃ©servÃ© en exclusivitÃ© !</t>
  </si>
  <si>
    <t>537,mandataire immobilier indÃ©pendant (H/F),https://www.france-emploi.com/offre-d-emploi/mandataire-immobilier-independant-h-f-10818660/,10/01/2023,Tonnay-Charente,,"Mensuel, de 4000â‚¬ Ã  8000â‚¬",Mensuel,4000â‚¬ ,8000â‚¬,"Devenez le CONSEILLER IMMOBILIER rÃ©fÃ©rent de votre rÃ©gion : Secteur gÃ©ographique rÃ©servÃ© et prÃ©servÃ© en exclusivitÃ© !</t>
  </si>
  <si>
    <t>538,mandataire immobilier indÃ©pendant (H/F),https://www.france-emploi.com/offre-d-emploi/mandataire-immobilier-independant-h-f-10818660/,10/01/2023,SurgÃ¨res,,"Mensuel, de 4000â‚¬ Ã  8000â‚¬",Mensuel,4000â‚¬ ,8000â‚¬,"Devenez le CONSEILLER IMMOBILIER rÃ©fÃ©rent de votre rÃ©gion : Secteur gÃ©ographique rÃ©servÃ© et prÃ©servÃ© en exclusivitÃ© !</t>
  </si>
  <si>
    <t>539,mandataire immobilier indÃ©pendant (H/F),https://www.france-emploi.com/offre-d-emploi/mandataire-immobilier-independant-h-f-10818660/,10/01/2023,Saujon,,"Mensuel, de 4000â‚¬ Ã  8000â‚¬",Mensuel,4000â‚¬ ,8000â‚¬,"Devenez le CONSEILLER IMMOBILIER rÃ©fÃ©rent de votre rÃ©gion : Secteur gÃ©ographique rÃ©servÃ© et prÃ©servÃ© en exclusivitÃ© !</t>
  </si>
  <si>
    <t>540,mandataire immobilier indÃ©pendant (H/F),https://www.france-emploi.com/offre-d-emploi/mandataire-immobilier-independant-h-f-10818660/,10/01/2023,Saint-Jean-d'AngÃ©ly,,"Mensuel, de 4000â‚¬ Ã  8000â‚¬",Mensuel,4000â‚¬ ,8000â‚¬,"Devenez le CONSEILLER IMMOBILIER rÃ©fÃ©rent de votre rÃ©gion : Secteur gÃ©ographique rÃ©servÃ© et prÃ©servÃ© en exclusivitÃ© !</t>
  </si>
  <si>
    <t>541,mandataire immobilier indÃ©pendant (H/F),https://www.france-emploi.com/offre-d-emploi/mandataire-immobilier-independant-h-f-10818660/,10/01/2023,Lagord,,"Mensuel, de 4000â‚¬ Ã  8000â‚¬",Mensuel,4000â‚¬ ,8000â‚¬,"Devenez le CONSEILLER IMMOBILIER rÃ©fÃ©rent de votre rÃ©gion : Secteur gÃ©ographique rÃ©servÃ© et prÃ©servÃ© en exclusivitÃ© !</t>
  </si>
  <si>
    <t>542,Conseiller immobilier indÃ©pendant (H/F),https://www.france-emploi.com/offre-d-emploi/conseiller-immobilier-independant-h-f-10818659/,10/01/2023,Tonnay-Charente,,"Mensuel, de 4000â‚¬ Ã  8000â‚¬",Mensuel,4000â‚¬ ,8000â‚¬,"Devenez le CONSEILLER IMMOBILIER rÃ©fÃ©rent de votre rÃ©gion : Secteur gÃ©ographique rÃ©servÃ© et prÃ©servÃ© en exclusivitÃ© !</t>
  </si>
  <si>
    <t>543,Conseiller immobilier indÃ©pendant (H/F),https://www.france-emploi.com/offre-d-emploi/conseiller-immobilier-independant-h-f-10818659/,10/01/2023,SurgÃ¨res,,"Mensuel, de 4000â‚¬ Ã  8000â‚¬",Mensuel,4000â‚¬ ,8000â‚¬,"Devenez le CONSEILLER IMMOBILIER rÃ©fÃ©rent de votre rÃ©gion : Secteur gÃ©ographique rÃ©servÃ© et prÃ©servÃ© en exclusivitÃ© !</t>
  </si>
  <si>
    <t>544,Conseiller immobilier indÃ©pendant (H/F),https://www.france-emploi.com/offre-d-emploi/conseiller-immobilier-independant-h-f-10818659/,10/01/2023,Saujon,,"Mensuel, de 4000â‚¬ Ã  8000â‚¬",Mensuel,4000â‚¬ ,8000â‚¬,"Devenez le CONSEILLER IMMOBILIER rÃ©fÃ©rent de votre rÃ©gion : Secteur gÃ©ographique rÃ©servÃ© et prÃ©servÃ© en exclusivitÃ© !</t>
  </si>
  <si>
    <t>545,Conseiller immobilier indÃ©pendant (H/F),https://www.france-emploi.com/offre-d-emploi/conseiller-immobilier-independant-h-f-10818659/,10/01/2023,Saint-Jean-d'AngÃ©ly,,"Mensuel, de 4000â‚¬ Ã  8000â‚¬",Mensuel,4000â‚¬ ,8000â‚¬,"Devenez le CONSEILLER IMMOBILIER rÃ©fÃ©rent de votre rÃ©gion : Secteur gÃ©ographique rÃ©servÃ© et prÃ©servÃ© en exclusivitÃ© !</t>
  </si>
  <si>
    <t>546,Conseiller immobilier indÃ©pendant (H/F),https://www.france-emploi.com/offre-d-emploi/conseiller-immobilier-independant-h-f-10818659/,10/01/2023,Lagord,,"Mensuel, de 4000â‚¬ Ã  8000â‚¬",Mensuel,4000â‚¬ ,8000â‚¬,"Devenez le CONSEILLER IMMOBILIER rÃ©fÃ©rent de votre rÃ©gion : Secteur gÃ©ographique rÃ©servÃ© et prÃ©servÃ© en exclusivitÃ© !</t>
  </si>
  <si>
    <t>547,NÃ©gociateur immobilier indÃ©pendant (H/F),https://www.france-emploi.com/offre-d-emploi/negociateur-immobilier-independant-h-f-10818658/,10/01/2023,Saintes,,"Mensuel, de 4000â‚¬ Ã  8000â‚¬",Mensuel,4000â‚¬ ,8000â‚¬,"Devenez le CONSEILLER IMMOBILIER rÃ©fÃ©rent de votre rÃ©gion : Secteur gÃ©ographique rÃ©servÃ© et prÃ©servÃ© en exclusivitÃ© !</t>
  </si>
  <si>
    <t>548,NÃ©gociateur immobilier indÃ©pendant (H/F),https://www.france-emploi.com/offre-d-emploi/negociateur-immobilier-independant-h-f-10818658/,10/01/2023,Royan,,"Mensuel, de 4000â‚¬ Ã  8000â‚¬",Mensuel,4000â‚¬ ,8000â‚¬,"Devenez le CONSEILLER IMMOBILIER rÃ©fÃ©rent de votre rÃ©gion : Secteur gÃ©ographique rÃ©servÃ© et prÃ©servÃ© en exclusivitÃ© !</t>
  </si>
  <si>
    <t>549,NÃ©gociateur immobilier indÃ©pendant (H/F),https://www.france-emploi.com/offre-d-emploi/negociateur-immobilier-independant-h-f-10818658/,10/01/2023,Rochefort,,"Mensuel, de 4000â‚¬ Ã  8000â‚¬",Mensuel,4000â‚¬ ,8000â‚¬,"Devenez le CONSEILLER IMMOBILIER rÃ©fÃ©rent de votre rÃ©gion : Secteur gÃ©ographique rÃ©servÃ© et prÃ©servÃ© en exclusivitÃ© !</t>
  </si>
  <si>
    <t>550,NÃ©gociateur immobilier indÃ©pendant (H/F),https://www.france-emploi.com/offre-d-emploi/negociateur-immobilier-independant-h-f-10818658/,10/01/2023,PÃ©rigny,,"Mensuel, de 4000â‚¬ Ã  8000â‚¬",Mensuel,4000â‚¬ ,8000â‚¬,"Devenez le CONSEILLER IMMOBILIER rÃ©fÃ©rent de votre rÃ©gion : Secteur gÃ©ographique rÃ©servÃ© et prÃ©servÃ© en exclusivitÃ© !</t>
  </si>
  <si>
    <t>551,NÃ©gociateur immobilier indÃ©pendant (H/F),https://www.france-emploi.com/offre-d-emploi/negociateur-immobilier-independant-h-f-10818658/,10/01/2023,AytrÃ©,,"Mensuel, de 4000â‚¬ Ã  8000â‚¬",Mensuel,4000â‚¬ ,8000â‚¬,"Devenez le CONSEILLER IMMOBILIER rÃ©fÃ©rent de votre rÃ©gion : Secteur gÃ©ographique rÃ©servÃ© et prÃ©servÃ© en exclusivitÃ© !</t>
  </si>
  <si>
    <t>552,mandataire immobilier indÃ©pendant (H/F),https://www.france-emploi.com/offre-d-emploi/mandataire-immobilier-independant-h-f-10818657/,10/01/2023,Saintes,,"Mensuel, de 4000â‚¬ Ã  8000â‚¬",Mensuel,4000â‚¬ ,8000â‚¬,"Devenez le CONSEILLER IMMOBILIER rÃ©fÃ©rent de votre rÃ©gion : Secteur gÃ©ographique rÃ©servÃ© et prÃ©servÃ© en exclusivitÃ© !</t>
  </si>
  <si>
    <t>553,mandataire immobilier indÃ©pendant (H/F),https://www.france-emploi.com/offre-d-emploi/mandataire-immobilier-independant-h-f-10818657/,10/01/2023,Royan,,"Mensuel, de 4000â‚¬ Ã  8000â‚¬",Mensuel,4000â‚¬ ,8000â‚¬,"Devenez le CONSEILLER IMMOBILIER rÃ©fÃ©rent de votre rÃ©gion : Secteur gÃ©ographique rÃ©servÃ© et prÃ©servÃ© en exclusivitÃ© !</t>
  </si>
  <si>
    <t>554,mandataire immobilier indÃ©pendant (H/F),https://www.france-emploi.com/offre-d-emploi/mandataire-immobilier-independant-h-f-10818657/,10/01/2023,Rochefort,,"Mensuel, de 4000â‚¬ Ã  8000â‚¬",Mensuel,4000â‚¬ ,8000â‚¬,"Devenez le CONSEILLER IMMOBILIER rÃ©fÃ©rent de votre rÃ©gion : Secteur gÃ©ographique rÃ©servÃ© et prÃ©servÃ© en exclusivitÃ© !</t>
  </si>
  <si>
    <t>555,mandataire immobilier indÃ©pendant (H/F),https://www.france-emploi.com/offre-d-emploi/mandataire-immobilier-independant-h-f-10818657/,10/01/2023,PÃ©rigny,,"Mensuel, de 4000â‚¬ Ã  8000â‚¬",Mensuel,4000â‚¬ ,8000â‚¬,"Devenez le CONSEILLER IMMOBILIER rÃ©fÃ©rent de votre rÃ©gion : Secteur gÃ©ographique rÃ©servÃ© et prÃ©servÃ© en exclusivitÃ© !</t>
  </si>
  <si>
    <t>556,mandataire immobilier indÃ©pendant (H/F),https://www.france-emploi.com/offre-d-emploi/mandataire-immobilier-independant-h-f-10818657/,10/01/2023,AytrÃ©,,"Mensuel, de 4000â‚¬ Ã  8000â‚¬",Mensuel,4000â‚¬ ,8000â‚¬,"Devenez le CONSEILLER IMMOBILIER rÃ©fÃ©rent de votre rÃ©gion : Secteur gÃ©ographique rÃ©servÃ© et prÃ©servÃ© en exclusivitÃ© !</t>
  </si>
  <si>
    <t>557,Conseiller immobilier indÃ©pendant (H/F),https://www.france-emploi.com/offre-d-emploi/conseiller-immobilier-independant-h-f-10818656/,10/01/2023,Saintes,,"Mensuel, de 4000â‚¬ Ã  8000â‚¬",Mensuel,4000â‚¬ ,8000â‚¬,"Devenez le CONSEILLER IMMOBILIER rÃ©fÃ©rent de votre rÃ©gion : Secteur gÃ©ographique rÃ©servÃ© et prÃ©servÃ© en exclusivitÃ© !</t>
  </si>
  <si>
    <t>558,Conseiller immobilier indÃ©pendant (H/F),https://www.france-emploi.com/offre-d-emploi/conseiller-immobilier-independant-h-f-10818656/,10/01/2023,Royan,,"Mensuel, de 4000â‚¬ Ã  8000â‚¬",Mensuel,4000â‚¬ ,8000â‚¬,"Devenez le CONSEILLER IMMOBILIER rÃ©fÃ©rent de votre rÃ©gion : Secteur gÃ©ographique rÃ©servÃ© et prÃ©servÃ© en exclusivitÃ© !</t>
  </si>
  <si>
    <t>559,Conseiller immobilier indÃ©pendant (H/F),https://www.france-emploi.com/offre-d-emploi/conseiller-immobilier-independant-h-f-10818656/,10/01/2023,Rochefort,,"Mensuel, de 4000â‚¬ Ã  8000â‚¬",Mensuel,4000â‚¬ ,8000â‚¬,"Devenez le CONSEILLER IMMOBILIER rÃ©fÃ©rent de votre rÃ©gion : Secteur gÃ©ographique rÃ©servÃ© et prÃ©servÃ© en exclusivitÃ© !</t>
  </si>
  <si>
    <t>560,Conseiller immobilier indÃ©pendant (H/F),https://www.france-emploi.com/offre-d-emploi/conseiller-immobilier-independant-h-f-10818656/,10/01/2023,PÃ©rigny,,"Mensuel, de 4000â‚¬ Ã  8000â‚¬",Mensuel,4000â‚¬ ,8000â‚¬,"Devenez le CONSEILLER IMMOBILIER rÃ©fÃ©rent de votre rÃ©gion : Secteur gÃ©ographique rÃ©servÃ© et prÃ©servÃ© en exclusivitÃ© !</t>
  </si>
  <si>
    <t>561,Conseiller immobilier indÃ©pendant (H/F),https://www.france-emploi.com/offre-d-emploi/conseiller-immobilier-independant-h-f-10818656/,10/01/2023,AytrÃ©,,"Mensuel, de 4000â‚¬ Ã  8000â‚¬",Mensuel,4000â‚¬ ,8000â‚¬,"Devenez le CONSEILLER IMMOBILIER rÃ©fÃ©rent de votre rÃ©gion : Secteur gÃ©ographique rÃ©servÃ© et prÃ©servÃ© en exclusivitÃ© !</t>
  </si>
  <si>
    <t>562,Responsable rayon Liquide (H/F),https://www.france-emploi.com/offre-d-emploi/responsable-rayon-liquide-h-f-10967871/,09/01/2023,Vertou,CDI,"Mensuel, de 2000â‚¬ Ã  3000â‚¬",Mensuel,2000â‚¬ ,3000â‚¬,"Nous recrutons pour un client, grande enseigne de distribution du Sud de Nantes, un Manager de rayon liquide. En tant que Manager de Rayon liquide, vos responsabilitÃ©s sont les suivantes :</t>
  </si>
  <si>
    <t>- GÃ©rer la diversitÃ© des produits prÃ©sents en rayon en fonction des Ã©vÃ©nements calendaires, catalogues et des saisonnalitÃ©s.</t>
  </si>
  <si>
    <t>- Assurer la ..."</t>
  </si>
  <si>
    <t>563,Dessinateur MÃ©tallerie DÃ©butant H/F,https://www.france-emploi.com/offre-d-emploi/dessinateur-metallerie-debutant-h-f-10967832/,09/01/2023,Saumur,CDI,"Annuel, de 25000â‚¬ Ã  30000â‚¬",Annuel,25000â‚¬ ,30000â‚¬,"Sous la responsabilitÃ© d'un dessinateur confirmÃ©, et en collaboration Ã©troite et quotidienne avec le dirigeant (volet commercial) et le conducteur de travaux (volet chantier), vous :</t>
  </si>
  <si>
    <t xml:space="preserve">- RÃ©cupÃ©rez les projets d'ouvrages de serrurerie-mÃ©tallerie qui vous seront confiÃ©s (garde-corps, escaliers, ferronnerie, menuiseries acier...) </t>
  </si>
  <si>
    <t>- Etudiez le cahier des charge ..."</t>
  </si>
  <si>
    <t xml:space="preserve">564,Courtier en prÃªt immobilier et assurance emprunteur (H/F),https://www.france-emploi.com/offre-d-emploi/courtier-en-pret-immobilier-et-assurance-emprunteur-h-f-10810641/,09/01/2023,Vertou,,"Annuel, de 25000â‚¬ Ã  90000â‚¬",Annuel,25000â‚¬ ,90000â‚¬,"RattachÃ©(e) Ã  l'agence de Nantes, vos missions de courtier en financement seront de : </t>
  </si>
  <si>
    <t xml:space="preserve">- NÃ©gocier les intÃ©rÃªts des emprunteurs auprÃ¨s des partenaires bancaires, </t>
  </si>
  <si>
    <t xml:space="preserve">- DÃ©nicher les meilleures conditions de crÃ©dits, de taux et les formules d'assurances de prÃªts, </t>
  </si>
  <si>
    <t>- Trouver des solutions de financements adaptÃ©es selon le profil emprunteur ..."</t>
  </si>
  <si>
    <t xml:space="preserve">565,Courtier en prÃªt immobilier et assurance emprunteur (H/F),https://www.france-emploi.com/offre-d-emploi/courtier-en-pret-immobilier-et-assurance-emprunteur-h-f-10810641/,09/01/2023,RezÃ©,,"Annuel, de 25000â‚¬ Ã  90000â‚¬",Annuel,25000â‚¬ ,90000â‚¬,"RattachÃ©(e) Ã  l'agence de Nantes, vos missions de courtier en financement seront de : </t>
  </si>
  <si>
    <t xml:space="preserve">566,Courtier en prÃªt immobilier et assurance emprunteur (H/F),https://www.france-emploi.com/offre-d-emploi/courtier-en-pret-immobilier-et-assurance-emprunteur-h-f-10810641/,09/01/2023,Bouguenais,,"Annuel, de 25000â‚¬ Ã  90000â‚¬",Annuel,25000â‚¬ ,90000â‚¬,"RattachÃ©(e) Ã  l'agence de Nantes, vos missions de courtier en financement seront de : </t>
  </si>
  <si>
    <t xml:space="preserve">567,Courtier en prÃªt immobilier et assurance emprunteur (H/F),https://www.france-emploi.com/offre-d-emploi/courtier-en-pret-immobilier-et-assurance-emprunteur-h-f-10810640/,09/01/2023,Oudon,,"Annuel, de 25000â‚¬ Ã  90000â‚¬",Annuel,25000â‚¬ ,90000â‚¬,"RattachÃ©(e) Ã  l'agence d'Ancenis-Saint-GÃ©rÃ©on, vos missions de courtier en financement seront de : </t>
  </si>
  <si>
    <t>- Trouver des solutions de financements adaptÃ©es selon le ..."</t>
  </si>
  <si>
    <t xml:space="preserve">568,Courtier en prÃªt immobilier et assurance emprunteur (H/F),https://www.france-emploi.com/offre-d-emploi/courtier-en-pret-immobilier-et-assurance-emprunteur-h-f-10810640/,09/01/2023,CouffÃ©,,"Annuel, de 25000â‚¬ Ã  90000â‚¬",Annuel,25000â‚¬ ,90000â‚¬,"RattachÃ©(e) Ã  l'agence d'Ancenis-Saint-GÃ©rÃ©on, vos missions de courtier en financement seront de : </t>
  </si>
  <si>
    <t xml:space="preserve">569,Courtier en prÃªt immobilier et assurance emprunteur (H/F),https://www.france-emploi.com/offre-d-emploi/courtier-en-pret-immobilier-et-assurance-emprunteur-h-f-10810640/,09/01/2023,Ancenis,,"Annuel, de 25000â‚¬ Ã  90000â‚¬",Annuel,25000â‚¬ ,90000â‚¬,"RattachÃ©(e) Ã  l'agence d'Ancenis-Saint-GÃ©rÃ©on, vos missions de courtier en financement seront de : </t>
  </si>
  <si>
    <t xml:space="preserve">570,Courtier en prÃªt immobilier et assurance emprunteur (H/F),https://www.france-emploi.com/offre-d-emploi/courtier-en-pret-immobilier-et-assurance-emprunteur-h-f-10810639/,09/01/2023,Saint-Malo,,"Annuel, de 25000â‚¬ Ã  90000â‚¬",Annuel,25000â‚¬ ,90000â‚¬,"RattachÃ©(e) Ã  l'agence de Saint-Malo, vos missions de courtier en financement seront de : </t>
  </si>
  <si>
    <t>- Trouver des solutions de financements adaptÃ©es selon le profil ..."</t>
  </si>
  <si>
    <t xml:space="preserve">571,Courtier en prÃªt immobilier et assurance emprunteur (H/F),https://www.france-emploi.com/offre-d-emploi/courtier-en-pret-immobilier-et-assurance-emprunteur-h-f-10810639/,09/01/2023,Dol-de-Bretagne,,"Annuel, de 25000â‚¬ Ã  90000â‚¬",Annuel,25000â‚¬ ,90000â‚¬,"RattachÃ©(e) Ã  l'agence de Saint-Malo, vos missions de courtier en financement seront de : </t>
  </si>
  <si>
    <t xml:space="preserve">572,Courtier en prÃªt immobilier et assurance emprunteur (H/F),https://www.france-emploi.com/offre-d-emploi/courtier-en-pret-immobilier-et-assurance-emprunteur-h-f-10810639/,09/01/2023,Cancale,,"Annuel, de 25000â‚¬ Ã  90000â‚¬",Annuel,25000â‚¬ ,90000â‚¬,"RattachÃ©(e) Ã  l'agence de Saint-Malo, vos missions de courtier en financement seront de : </t>
  </si>
  <si>
    <t xml:space="preserve">573,Courtier en prÃªt immobilier et assurance emprunteur (H/F),https://www.france-emploi.com/offre-d-emploi/courtier-en-pret-immobilier-et-assurance-emprunteur-h-f-10810633/,09/01/2023,Saint-Nazaire,,"Annuel, de 25000â‚¬ Ã  90000â‚¬",Annuel,25000â‚¬ ,90000â‚¬,"RattachÃ©(e) Ã  l'agence de Pornichet, vos missions de courtier en financement seront de : </t>
  </si>
  <si>
    <t>- DÃ©nicher les meilleures conditions de crÃ©dits, de taux et les formules d'assurances de prÃªts,</t>
  </si>
  <si>
    <t xml:space="preserve">574,Courtier en prÃªt immobilier et assurance emprunteur (H/F),https://www.france-emploi.com/offre-d-emploi/courtier-en-pret-immobilier-et-assurance-emprunteur-h-f-10810633/,09/01/2023,Pornichet,,"Annuel, de 25000â‚¬ Ã  90000â‚¬",Annuel,25000â‚¬ ,90000â‚¬,"RattachÃ©(e) Ã  l'agence de Pornichet, vos missions de courtier en financement seront de : </t>
  </si>
  <si>
    <t xml:space="preserve">575,Courtier en prÃªt immobilier et assurance emprunteur (H/F),https://www.france-emploi.com/offre-d-emploi/courtier-en-pret-immobilier-et-assurance-emprunteur-h-f-10810633/,09/01/2023,La Baule-Escoublac,,"Annuel, de 25000â‚¬ Ã  90000â‚¬",Annuel,25000â‚¬ ,90000â‚¬,"RattachÃ©(e) Ã  l'agence de Pornichet, vos missions de courtier en financement seront de : </t>
  </si>
  <si>
    <t xml:space="preserve">576,Courtier en prÃªt immobilier et assurance emprunteur (H/F),https://www.france-emploi.com/offre-d-emploi/courtier-en-pret-immobilier-et-assurance-emprunteur-h-f-10809011/,09/01/2023,Saint-Herblain,,"Annuel, de 25000â‚¬ Ã  90000â‚¬",Annuel,25000â‚¬ ,90000â‚¬,"RattachÃ©(e) Ã  l'agence de Nantes, vos missions de courtier en financement seront de : </t>
  </si>
  <si>
    <t xml:space="preserve">577,Courtier en prÃªt immobilier et assurance emprunteur (H/F),https://www.france-emploi.com/offre-d-emploi/courtier-en-pret-immobilier-et-assurance-emprunteur-h-f-10809011/,09/01/2023,Orvault,,"Annuel, de 25000â‚¬ Ã  90000â‚¬",Annuel,25000â‚¬ ,90000â‚¬,"RattachÃ©(e) Ã  l'agence de Nantes, vos missions de courtier en financement seront de : </t>
  </si>
  <si>
    <t xml:space="preserve">578,Courtier en prÃªt immobilier et assurance emprunteur (H/F),https://www.france-emploi.com/offre-d-emploi/courtier-en-pret-immobilier-et-assurance-emprunteur-h-f-10809011/,09/01/2023,Nantes,,"Annuel, de 25000â‚¬ Ã  90000â‚¬",Annuel,25000â‚¬ ,90000â‚¬,"RattachÃ©(e) Ã  l'agence de Nantes, vos missions de courtier en financement seront de : </t>
  </si>
  <si>
    <t>579,MANOEUVRE H/F,https://www.france-emploi.com/offre-d-emploi/manoeuvre-h-f-10967815/,09/01/2023,Plestan,IntÃ©rim,"Horaire, de 11,27â‚¬ Ã  12â‚¬",Horaire,"11,27â‚¬ ",12â‚¬,"RÃ©gional IntÃ©rim de Lamballe recherche pour l'un de ses clients situÃ©s sur Plestan un manoeuvre H/F.Vous serez en charge de :- Pose (escaliers, garde-corps, brise vue etc) sur les chantiers - RÃ©ception de piÃ¨ces- Manutention</t>
  </si>
  <si>
    <t>Vous intervenez sur des maisons neuves &amp; rÃ©novations.  Vous devrez Ãªtre manuel, Ãªtre ..."</t>
  </si>
  <si>
    <t>580,MANOEUVRE H/F,https://www.france-emploi.com/offre-d-emploi/manoeuvre-h-f-10967815/,09/01/2023,Lamballe,IntÃ©rim,"Horaire, de 11,27â‚¬ Ã  12â‚¬",Horaire,"11,27â‚¬ ",12â‚¬,"RÃ©gional IntÃ©rim de Lamballe recherche pour l'un de ses clients situÃ©s sur Plestan un manoeuvre H/F.Vous serez en charge de :- Pose (escaliers, garde-corps, brise vue etc) sur les chantiers - RÃ©ception de piÃ¨ces- Manutention</t>
  </si>
  <si>
    <t xml:space="preserve">581,Gestionnaire approvisionnement (H/F),https://www.france-emploi.com/offre-d-emploi/gestionnaire-approvisionnement-h-f-10967810/,09/01/2023,Courville-sur-Eure,CDI,"Mensuel, 2100â‚¬",Mensuel, 2100â‚¬, 2100â‚¬,"RattachÃ© au Responsable des Achats, votre rÃ´le est de gÃ©rer la fourniture de matiÃ¨res premiÃ¨res et des services de sous-traitance pour la production de lâ€™usine, tout en optimisant la gestion des stocks et en respectant les dÃ©lais, les coÃ»ts et la qualitÃ©.  </t>
  </si>
  <si>
    <t>Plus principalement, vos missions seront ..."</t>
  </si>
  <si>
    <t xml:space="preserve">582,Chauffeur PL grue auxiliaire (H/F),https://www.france-emploi.com/offre-d-emploi/chauffeur-pl-grue-auxiliaire-h-f-10967797/,09/01/2023,Saint-Jacques-de-la-Lande,CDI,"Horaire, de 11,99â‚¬ Ã  12,23â‚¬",Horaire,"11,99â‚¬ ","12,23â‚¬","Artus Rennes recherche un(e) Conducteur PL (H/F) Grue Auxiliaire pour livraison des clients du magasin CASTORAMA de ST JACQUES DE LA LANDE. </t>
  </si>
  <si>
    <t>Il conduira un PL plateau et utilisera la grue auxiliaire pour se dÃ©charger chez les clients. Il utilisera un chariot de manutention de type CACES ..."</t>
  </si>
  <si>
    <t>583,Chef d'Ã©quipe TP Canalisation H/F,https://www.france-emploi.com/offre-d-emploi/chef-d-equipe-tp-canalisation-h-f-10821531/,09/01/2023,Donges,CDI,"Mensuel, de 1800â‚¬ Ã  2000â‚¬",Mensuel,1800â‚¬ ,2000â‚¬,"CISE TP est la filiale Travaux Publics de SAUR. Filiale spÃ©cialisÃ©e dans la pose de canalisation (TP CAN). Au sein du service travaux, vous prenez en charge une Ã©quipe dans lâ€™exÃ©cution des travaux de canalisation de tout type Ã  partir des directives gÃ©nÃ©rales. Vous dirigez les engins de ..."</t>
  </si>
  <si>
    <t>584,Assistant de Direction Logistique (H/F),https://www.france-emploi.com/offre-d-emploi/assistant-de-direction-logistique-h-f-10967783/,09/01/2023,Sainte-Luce-sur-Loire,CDI,"Mensuel, de 1900â‚¬ Ã  2200â‚¬",Mensuel,1900â‚¬ ,2200â‚¬,"Nous recherchons notre nouveau collaborateur / nouvelle collaboratrice pour assurer les fonctions d'Assistant(e) de la DirectionÂ Logistique.</t>
  </si>
  <si>
    <t>Sous la responsabilitÃ© de la Responsable Logistique, vous Ãªtes un(e) partenaire clÃ© dans toutes les tÃ¢ches liÃ©es Ã  lâ€™organisation et Ã  l'administration du service logistique, composÃ© d'environ ..."</t>
  </si>
  <si>
    <t>585,Assistant de Direction Logistique (H/F),https://www.france-emploi.com/offre-d-emploi/assistant-de-direction-logistique-h-f-10967783/,09/01/2023,Nantes,CDI,"Mensuel, de 1900â‚¬ Ã  2200â‚¬",Mensuel,1900â‚¬ ,2200â‚¬,"Nous recherchons notre nouveau collaborateur / nouvelle collaboratrice pour assurer les fonctions d'Assistant(e) de la DirectionÂ Logistique.</t>
  </si>
  <si>
    <t>586,Assistant de Direction Logistique (H/F),https://www.france-emploi.com/offre-d-emploi/assistant-de-direction-logistique-h-f-10967783/,09/01/2023,La Chapelle-sur-Erdre,CDI,"Mensuel, de 1900â‚¬ Ã  2200â‚¬",Mensuel,1900â‚¬ ,2200â‚¬,"Nous recherchons notre nouveau collaborateur / nouvelle collaboratrice pour assurer les fonctions d'Assistant(e) de la DirectionÂ Logistique.</t>
  </si>
  <si>
    <t>587,Assistant de Direction Logistique (H/F),https://www.france-emploi.com/offre-d-emploi/assistant-de-direction-logistique-h-f-10967783/,09/01/2023,Carquefou,CDI,"Mensuel, de 1900â‚¬ Ã  2200â‚¬",Mensuel,1900â‚¬ ,2200â‚¬,"Nous recherchons notre nouveau collaborateur / nouvelle collaboratrice pour assurer les fonctions d'Assistant(e) de la DirectionÂ Logistique.</t>
  </si>
  <si>
    <t>588,Assistant de Direction Logistique (H/F),https://www.france-emploi.com/offre-d-emploi/assistant-de-direction-logistique-h-f-10967783/,09/01/2023,Ancenis,CDI,"Mensuel, de 1900â‚¬ Ã  2200â‚¬",Mensuel,1900â‚¬ ,2200â‚¬,"Nous recherchons notre nouveau collaborateur / nouvelle collaboratrice pour assurer les fonctions d'Assistant(e) de la DirectionÂ Logistique.</t>
  </si>
  <si>
    <t>589,Menuisier confirmÃ© H/F,https://www.france-emploi.com/offre-d-emploi/menuisier-confirme-h-f-10967770/,09/01/2023,La Haie-FouassiÃ¨re,CDI,"Horaire, de 11â‚¬ Ã  17â‚¬",Horaire,11â‚¬ ,17â‚¬,"Sous la responsabilitÃ© du directeur d'agence, et en lien Ã©troit avec le reste de l'Ã©quipe (assistante commercial, menuisiers poseurs...), vous Ãªtes en charge de:</t>
  </si>
  <si>
    <t xml:space="preserve">- La rÃ©cupÃ©ration le lundi matin du planning des chantiers Ã  rÃ©aliser sur la semaine (Nantes et Sud Loire) </t>
  </si>
  <si>
    <t>- La prÃ©paration de votre vÃ©hicule ..."</t>
  </si>
  <si>
    <t>590,Menuisier confirmÃ© H/F,https://www.france-emploi.com/offre-d-emploi/menuisier-confirme-h-f-10967770/,09/01/2023,ChÃ¢teau-ThÃ©baud,CDI,"Horaire, de 11â‚¬ Ã  17â‚¬",Horaire,11â‚¬ ,17â‚¬,"Sous la responsabilitÃ© du directeur d'agence, et en lien Ã©troit avec le reste de l'Ã©quipe (assistante commercial, menuisiers poseurs...), vous Ãªtes en charge de:</t>
  </si>
  <si>
    <t>591,Menuisier confirmÃ© H/F,https://www.france-emploi.com/offre-d-emploi/menuisier-confirme-h-f-10967770/,09/01/2023,Le Bignon,CDI,"Horaire, de 11â‚¬ Ã  17â‚¬",Horaire,11â‚¬ ,17â‚¬,"Sous la responsabilitÃ© du directeur d'agence, et en lien Ã©troit avec le reste de l'Ã©quipe (assistante commercial, menuisiers poseurs...), vous Ãªtes en charge de:</t>
  </si>
  <si>
    <t>592,Menuisier autonome H/F,https://www.france-emploi.com/offre-d-emploi/menuisier-autonome-h-f-10967763/,09/01/2023,Le Pouliguen,CDI,"Horaire, de 11â‚¬ Ã  17â‚¬",Horaire,11â‚¬ ,17â‚¬,"Sous la responsabilitÃ© du directeur d'agence, et en lien Ã©troit avec le reste de l'Ã©quipe (assistante commercial, menuisiers poseurs...), vous Ãªtes en charge de:</t>
  </si>
  <si>
    <t xml:space="preserve">- La rÃ©cupÃ©ration le lundi matin du planning des chantiers Ã  rÃ©aliser sur la semaine (Presqu'ile GuÃ©randaise et villes limitrophes) </t>
  </si>
  <si>
    <t>- La prÃ©paration de ..."</t>
  </si>
  <si>
    <t>593,Responsable d'agence (H/F),https://www.france-emploi.com/offre-d-emploi/responsable-d-agence-h-f-10967693/,09/01/2023,Laval,CDI,"Annuel, de 60000â‚¬ Ã  75000â‚¬",Annuel,60000â‚¬ ,75000â‚¬,"DÃ©velopper l'activitÃ© de votre Etablissement. Assurer le dÃ©veloppement commercial en cohÃ©rence avec la politique du Groupe. FidÃ©liser la clientÃ¨le et dÃ©velopper les partenariats existants. Identifier l'Ã©volution des besoins et attentes des clients. - Manager et gÃ©rer du personnel. Mettre en place les moyens nÃ©cessaires, superviser, accompagner vos collaborateurs ..."</t>
  </si>
  <si>
    <t xml:space="preserve">594,Notaire SalariÃ© (H/F),https://www.france-emploi.com/offre-d-emploi/notaire-salarie-h-f-9990526/,08/01/2023,Paimpol,CDI,"Annuel, de 50000â‚¬ Ã  60000â‚¬",Annuel,50000â‚¬ ,60000â‚¬,"A ce titre, vous prenez en charge un portefeuille de clients dÃ©diÃ© et gÃ©rez les dossiers de ces derniers en toute autonomie. Vous rÃ©digez ainsi principalement les actes notariaux sous leur forme lÃ©gale trÃ¨s stricte sur lâ€™ensemble des champs de compÃ©tence de lâ€™office. </t>
  </si>
  <si>
    <t>Vous accompagnez Ã©galement de ..."</t>
  </si>
  <si>
    <t xml:space="preserve">595,AFFRETEUR (H/F),https://www.france-emploi.com/offre-d-emploi/affreteur-h-f-10810613/,08/01/2023,Maine-et-Loire,CDI,"Annuel, de 35000â‚¬ Ã  55000â‚¬",Annuel,35000â‚¬ ,55000â‚¬,"RattachÃ©(e) Ã  lâ€™Ã©quipe logistique, vos principales responsabilitÃ©s seront les suivantes :  </t>
  </si>
  <si>
    <t xml:space="preserve">Transmettre les besoins de lâ€™entreprise aux transporteurs partenaires, </t>
  </si>
  <si>
    <t xml:space="preserve">RÃ©ceptionner les appels tÃ©lÃ©phoniques des partenaires transporteurs et piloter leurs demandes, </t>
  </si>
  <si>
    <t xml:space="preserve">Passer des ordres de transport conformÃ©ment aux prix et dÃ©lais, </t>
  </si>
  <si>
    <t>Prendre les rendez-vous liÃ©s aux chargements ..."</t>
  </si>
  <si>
    <t>596,Responsable d'atelier (H/F),https://www.france-emploi.com/offre-d-emploi/responsable-d-atelier-h-f-10810583/,08/01/2023,Flers,CDI,"Mensuel, de 2000â‚¬ Ã  2500â‚¬",Mensuel,2000â‚¬ ,2500â‚¬,"Responsable dâ€™atelier h/f, vous Ãªtes rattachÃ© au Directeur industriel.</t>
  </si>
  <si>
    <t xml:space="preserve">Vous aurez pour recette : </t>
  </si>
  <si>
    <t>-	5 litres dâ€™animation et dâ€™encadrement dâ€™une Ã©quipe de 10 personnes,</t>
  </si>
  <si>
    <t xml:space="preserve">-	1 pincÃ©e de contrÃ´le de fabrication et de suivi des indicateurs, </t>
  </si>
  <si>
    <t>-	Portez Ã  tempÃ©rature la mise en Å“uvre de programmation de ..."</t>
  </si>
  <si>
    <t>597,Gestionnaire Paie (H/F),https://www.france-emploi.com/offre-d-emploi/gestionnaire-paie-h-f-10746742/,08/01/2023,ChÃ¢teauneuf-d'Ille-et-Vilaine,CDD,"Annuel, de 24000â‚¬ Ã  28000â‚¬",Annuel,24000â‚¬ ,28000â‚¬,"Notre client, leader franÃ§ais dans la conception, la fabrication et la commercialisation de systÃ¨mes dâ€™assainissement non collectif, recherche un(e) gestionnaire paie pour un CDD de 18 mois. Dans le cadre de l'implÃ©mentation du nouvel outil SIRH, vous interviendrez en renfort sur les missions opÃ©rationnelles :</t>
  </si>
  <si>
    <t>* Effectuer les ..."</t>
  </si>
  <si>
    <t>598,Magasinier cariste (H/F),https://www.france-emploi.com/offre-d-emploi/magasinier-cariste-h-f-10745935/,08/01/2023,Saint-LÃ´,IntÃ©rim,"Horaire, de 11,07â‚¬ Ã  12â‚¬",Horaire,"11,07â‚¬ ",12â‚¬,"ARTUS INTERIM-CDD-CDI SAINT LO recherche, un cariste H/F, pour l'un de ses clients.</t>
  </si>
  <si>
    <t>Titulaire des C.A.C.E.S Chariots 1-3-5 (R 389), vous avez une expÃ©rience significative en autoportÃ©.</t>
  </si>
  <si>
    <t>Vous serez en charge dâ€™effectuer le chargement et le dÃ©chargement des ..."</t>
  </si>
  <si>
    <t>599,MACONS (H/F),https://www.france-emploi.com/offre-d-emploi/macons-h-f-10483812/,08/01/2023,La Haye,IntÃ©rim,"Horaire, de 11,07â‚¬ Ã  12,28â‚¬",Horaire,"11,07â‚¬ ","12,28â‚¬","Votre agence ARTUS INTERIM de LA HAYE DU PUITS recherche pour l'un de ses clients des MACONS H/F sur le secteur de La Haye. Contrat de longue durÃ©e. Vous disposez dÃ©jÃ  d'une expÃ©rience dans ce domaine.    Optimisez votre temps! Faites confiance Ã  Artus, agence d'emploi ..."</t>
  </si>
  <si>
    <t xml:space="preserve">600,Consultant en Recrutement senior (H/F),https://www.france-emploi.com/offre-d-emploi/consultant-en-recrutement-senior-h-f-10965163/,07/01/2023,Hauts-de-Seine,CDI,"Annuel, de 40000â‚¬ Ã  55000â‚¬",Annuel,40000â‚¬ ,55000â‚¬,"Notre CrÃ©do : Une expertise profilÃ©e vous offre une proposition sur mesure ! </t>
  </si>
  <si>
    <t xml:space="preserve">	-Â Le recrutement vous passionne </t>
  </si>
  <si>
    <t xml:space="preserve">	-Â Prospecter   Vous faites Ã§a comme personne.</t>
  </si>
  <si>
    <t xml:space="preserve">	-Â Convaincre les entreprises   Vous avez Ã§a en vous!</t>
  </si>
  <si>
    <t xml:space="preserve"> Alors, venez rejoindre Expert &amp; Manager, cabinet de conseil en recrutement, filiale du Groupe Interaction depuis 2013 comme : </t>
  </si>
  <si>
    <t>Manager de BU ..."</t>
  </si>
  <si>
    <t xml:space="preserve">601,POISSONNIER H/F,https://www.france-emploi.com/offre-d-emploi/poissonnier-h-f-10964905/,07/01/2023,Morbihan,CDI,"Annuel, de 10000â‚¬ Ã  25000â‚¬",Annuel,10000â‚¬ ,25000â‚¬,"Ergalis GD Vannes, spÃ©cialiste des mÃ©tiers de la Grande Distribution, reconnait vos compÃ©tences et votre potentiel pour intÃ©grer en intÃ©rim, CDD et CDI, le magasin dans lequel vous vous sentirez bien. </t>
  </si>
  <si>
    <t xml:space="preserve">Je suis NoÃ©mie et je recrute un poissonnier H/F. </t>
  </si>
  <si>
    <t xml:space="preserve">Mon client : une grande surface </t>
  </si>
  <si>
    <t xml:space="preserve">Votre rÃ´le : </t>
  </si>
  <si>
    <t>- PrÃ©parer ..."</t>
  </si>
  <si>
    <t>602,MANAGER EN POISSONNIERIE EN CDI H/F,https://www.france-emploi.com/offre-d-emploi/manager-en-poissonnierie-en-cdi-h-f-10964900/,07/01/2023,Morbihan,CDI,"Annuel, de 10000â‚¬ Ã  35000â‚¬",Annuel,10000â‚¬ ,35000â‚¬,"Ergalis  GD Vannes, spÃ©cialiste des mÃ©tiers de la Grande Distribution, reconnait  vos compÃ©tences et votre potentiel pour intÃ©grer en intÃ©rim, CDD et CDI, le magasin dans lequel  vous  vous sentirez bien.</t>
  </si>
  <si>
    <t>Je suis NoÃ©mie et  je recrute un manager en poissonnerie H/F</t>
  </si>
  <si>
    <t>*SÃ©lectionner les poissons, gÃ©rer ..."</t>
  </si>
  <si>
    <t>603,MACON VRD H/F,https://www.france-emploi.com/offre-d-emploi/macon-vrd-h-f-10964896/,07/01/2023,Chalon-sur-SaÃ´ne,IntÃ©rim,"Horaire, de 11,27â‚¬ Ã  14â‚¬",Horaire,"11,27â‚¬ ",14â‚¬,"Votre agence R IntÃ©rim Chalon sur SaÃ´ne recherche pour le compte de son client un MaÃ§on VRD H/F</t>
  </si>
  <si>
    <t xml:space="preserve"> Sous la responsabilitÃ© du chef d'Ã©quipe vos missions sont les suivantes :</t>
  </si>
  <si>
    <t>-  Positionner des repÃ¨res d'ouvrages sur un chantier</t>
  </si>
  <si>
    <t>-  Techniques de jointement, coulage de bÃ©ton</t>
  </si>
  <si>
    <t>-  Implantation des pavÃ©s ou ..."</t>
  </si>
  <si>
    <t>604,ELECTROMECANICIEN H/F,https://www.france-emploi.com/offre-d-emploi/electromecanicien-h-f-10964895/,07/01/2023,Le Creusot,CDI,"Horaire, de 11,27â‚¬ Ã  14â‚¬",Horaire,"11,27â‚¬ ",14â‚¬,"Votre agence R Interim Chalon sur saone recherche pour son client, spÃ©cialisÃ© en maintenance industrielle, un ElectromÃ©canicien H/F</t>
  </si>
  <si>
    <t>A ce titre, vos missions sont les suivantes :</t>
  </si>
  <si>
    <t>- Analyse et dÃ©pannage des dysfonctionnements mÃ©caniques, Ã©lectriques</t>
  </si>
  <si>
    <t>- DÃ©pannage hydraulique et pneumatique</t>
  </si>
  <si>
    <t>- Effectuer la demande de piÃ¨ces et organiser la disponibilitÃ© du matÃ©riel ..."</t>
  </si>
  <si>
    <t>605,TECHNICIEN MAITRISE DES NUISBLES (H/F),https://www.france-emploi.com/offre-d-emploi/technicien-maitrise-des-nuisbles-h-f-10719876/,07/01/2023,Vern-sur-Seiche,IntÃ©rim,"Horaire, de 12â‚¬ Ã  14â‚¬",Horaire,12â‚¬ ,14â‚¬,"Nous recherchons un(e) Technicien maÃ®trise des nuisibles H/F pour l'un de nos clients situÃ© Ã  VERN SUR SEICHE .</t>
  </si>
  <si>
    <t>L'objectif de ce poste consiste assurer la dÃ©tection, la prÃ©vention et la destruction des nuisibles (insectes et rongeurs) dans l'habitat, les entreprises et collectivitÃ©s, ainsi que ..."</t>
  </si>
  <si>
    <t>606,Responsable rayon Boucherie H/F,https://www.france-emploi.com/offre-d-emploi/responsable-rayon-boucherie-h-f-10962470/,06/01/2023,RezÃ©,CDI,"Mensuel, de 2000â‚¬ Ã  3000â‚¬",Mensuel,2000â‚¬ ,3000â‚¬,"Nous recrutons pour un client, grande enseigne de distribution du Sud de Nantes, un Manager de rayon boucherie. En tant que Manager de Rayon Boucherie, vos responsabilitÃ©s sont les suivantes :</t>
  </si>
  <si>
    <t>- Pilotage des ..."</t>
  </si>
  <si>
    <t>607,MaÃ§on N3 ou + (H/F),https://www.france-emploi.com/offre-d-emploi/macon-n3-ou-h-f-10912592/,06/01/2023,Saint-Ã‰tienne-de-Montluc,IntÃ©rim,"Horaire, de 13â‚¬ Ã  18â‚¬",Horaire,13â‚¬ ,18â‚¬,"Nous recherchons pour un de nos client basÃ© Ã  Nantes dans le cadre dâ€™une rÃ©novation complÃ¨te dâ€™une bÃ¢tisse en pierre, un maÃ§on N3 ou +.</t>
  </si>
  <si>
    <t>Pour ce poste vous serez en charge de :</t>
  </si>
  <si>
    <t xml:space="preserve">- RÃ©aliser 2 ouvertures dans murs en pierre porteurs </t>
  </si>
  <si>
    <t xml:space="preserve"> Mise en place de lâ€™Ã©taiement, dÃ©molition ..."</t>
  </si>
  <si>
    <t xml:space="preserve">608,Plombier chauffagiste poseur N3P2 (H/F),https://www.france-emploi.com/offre-d-emploi/plombier-chauffagiste-poseur-n3p2-h-f-10843543/,06/01/2023,La Garnache,CDI,"Mensuel, de 2000â‚¬ Ã  2500â‚¬",Mensuel,2000â‚¬ ,2500â‚¬,"Nous recherchons pour un de nos client basÃ© Ã  la Garnache, un plombier N3P2 pour un poste en CDI. </t>
  </si>
  <si>
    <t xml:space="preserve">Cette entreprise, une PME dont la clientÃ¨le se compose en majoritÃ© de particuliers, et professionels propose une offre globae d'Ã©lectricitÃ© et chauffage. </t>
  </si>
  <si>
    <t>Les domaines d'intervention sont ainsi les ..."</t>
  </si>
  <si>
    <t>609,Technicien de maintenance CVC (H/F),https://www.france-emploi.com/offre-d-emploi/technicien-de-maintenance-cvc-h-f-10821502/,06/01/2023,Dompierre-sur-Yon,CDI,"Mensuel, de 2300â‚¬ Ã  2700â‚¬",Mensuel,2300â‚¬ ,2700â‚¬,"Le poste :Â </t>
  </si>
  <si>
    <t>RattachÃ© au responsable services et maintenance du pÃ´le gÃ©nie thermique et climatique, vous assurez la maintenance prÃ©ventive et curative des Ã©quipements de climatisation et/ou chauffage.</t>
  </si>
  <si>
    <t>Assurer la maintenance des Ã©quipements : chauffage, climatisation, ventilation</t>
  </si>
  <si>
    <t>DÃ©panner : analyser, diagnostiquer</t>
  </si>
  <si>
    <t>Mise en service : Ã©quilibrage, paramÃ©trage</t>
  </si>
  <si>
    <t>Etablir les rapports des interventions ..."</t>
  </si>
  <si>
    <t>610,Chef d'Ã©quipe Electricien (H/F),https://www.france-emploi.com/offre-d-emploi/chef-d-equipe-electricien-h-f-10821499/,06/01/2023,Dompierre-sur-Yon,CDI,"Horaire, de 13â‚¬ Ã  15â‚¬",Horaire,13â‚¬ ,15â‚¬,"Le poste :Â </t>
  </si>
  <si>
    <t>RattachÃ© au conducteur de travaux au sein du pÃ´le gÃ©nie Ã©lectrique, vous assurez :</t>
  </si>
  <si>
    <t>la rÃ©alisation des Ã©quipements Ã©lectriques des bÃ¢timents neufs ou en rÃ©novation, client public ou privÃ© dans toute la France.</t>
  </si>
  <si>
    <t>Installation et mise en service, maintenance et dÃ©pannage dâ€™Ã©quipement Ã©lectriques dans des bÃ¢timents Ã  ..."</t>
  </si>
  <si>
    <t xml:space="preserve">611,Assistant mÃ©nager(e) (H/F),https://www.france-emploi.com/offre-d-emploi/assistant-menagere-h-f-10916126/,06/01/2023,ChÃ¢teaugiron,CDI,"Horaire,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</si>
  <si>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Les interventions ont lieu sur AcignÃ© et dans un rayon de 15 ..."</t>
  </si>
  <si>
    <t xml:space="preserve">612,Assistant mÃ©nager(e) (H/F),https://www.france-emploi.com/offre-d-emploi/assistant-menagere-h-f-10916126/,06/01/2023,ChÃ¢teaubourg,CDI,"Horaire,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</si>
  <si>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 xml:space="preserve">613,Assistant mÃ©nager(e) (H/F),https://www.france-emploi.com/offre-d-emploi/assistant-menagere-h-f-10916126/,06/01/2023,Chantepie,CDI,"Horaire,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</si>
  <si>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 xml:space="preserve">614,Assistant mÃ©nager(e) (H/F),https://www.france-emploi.com/offre-d-emploi/assistant-menagere-h-f-10916126/,06/01/2023,Cesson-SÃ©vignÃ©,CDI,"Horaire,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</si>
  <si>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 xml:space="preserve">615,Assistant mÃ©nager(e) (H/F),https://www.france-emploi.com/offre-d-emploi/assistant-menagere-h-f-10916126/,06/01/2023,La BouÃ«xiÃ¨re,CDI,"Horaire,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</si>
  <si>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616,Auxiliaire de vie sociale (H/F),https://www.france-emploi.com/offre-d-emploi/auxiliaire-de-vie-sociale-h-f-10916125/,06/01/2023,ThorignÃ©-Fouillard,CDI,"Horaire, de 11,40â‚¬ Ã  11,70â‚¬",Horaire,"11,40â‚¬ ","11,70â‚¬","TOUT A DOM SERVICES est spÃ©cialisÃ© dans les services Ã  domicile.</t>
  </si>
  <si>
    <t>Missions Ã  accomplir :</t>
  </si>
  <si>
    <t>- PrÃ©paration et assistance Ã  la prise de repas (mise en table, service, dÃ©barras, vaisselle)</t>
  </si>
  <si>
    <t>- RÃ©alisation de courses de proximitÃ©</t>
  </si>
  <si>
    <t>- Aide Ã  la toilette</t>
  </si>
  <si>
    <t>- Entretien courant du ..."</t>
  </si>
  <si>
    <t>617,Auxiliaire de vie sociale (H/F),https://www.france-emploi.com/offre-d-emploi/auxiliaire-de-vie-sociale-h-f-10916125/,06/01/2023,Servon-sur-Vilaine,CDI,"Horaire, de 11,40â‚¬ Ã  11,70â‚¬",Horaire,"11,40â‚¬ ","11,70â‚¬","TOUT A DOM SERVICES est spÃ©cialisÃ© dans les services Ã  domicile.</t>
  </si>
  <si>
    <t>618,Auxiliaire de vie sociale (H/F),https://www.france-emploi.com/offre-d-emploi/auxiliaire-de-vie-sociale-h-f-10916125/,06/01/2023,Noyal-sur-Vilaine,CDI,"Horaire, de 11,40â‚¬ Ã  11,70â‚¬",Horaire,"11,40â‚¬ ","11,70â‚¬","TOUT A DOM SERVICES est spÃ©cialisÃ© dans les services Ã  domicile.</t>
  </si>
  <si>
    <t>619,Auxiliaire de vie sociale (H/F),https://www.france-emploi.com/offre-d-emploi/auxiliaire-de-vie-sociale-h-f-10916125/,06/01/2023,LiffrÃ©,CDI,"Horaire, de 11,40â‚¬ Ã  11,70â‚¬",Horaire,"11,40â‚¬ ","11,70â‚¬","TOUT A DOM SERVICES est spÃ©cialisÃ© dans les services Ã  domicile.</t>
  </si>
  <si>
    <t>620,Auxiliaire de vie sociale (H/F),https://www.france-emploi.com/offre-d-emploi/auxiliaire-de-vie-sociale-h-f-10916125/,06/01/2023,AcignÃ©,CDI,"Horaire, de 11,40â‚¬ Ã  11,70â‚¬",Horaire,"11,40â‚¬ ","11,70â‚¬","TOUT A DOM SERVICES est spÃ©cialisÃ© dans les services Ã  domicile.</t>
  </si>
  <si>
    <t xml:space="preserve">621,Assistant mÃ©nager(e) (H/F),https://www.france-emploi.com/offre-d-emploi/assistant-menagere-h-f-10916122/,06/01/2023,ThorignÃ©-Fouillard,CDI,"Horaire,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</si>
  <si>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 xml:space="preserve">622,Assistant mÃ©nager(e) (H/F),https://www.france-emploi.com/offre-d-emploi/assistant-menagere-h-f-10916122/,06/01/2023,Servon-sur-Vilaine,CDI,"Horaire,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</si>
  <si>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 xml:space="preserve">623,Assistant mÃ©nager(e) (H/F),https://www.france-emploi.com/offre-d-emploi/assistant-menagere-h-f-10916122/,06/01/2023,Noyal-sur-Vilaine,CDI,"Horaire,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</si>
  <si>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 xml:space="preserve">624,Assistant mÃ©nager(e) (H/F),https://www.france-emploi.com/offre-d-emploi/assistant-menagere-h-f-10916122/,06/01/2023,LiffrÃ©,CDI,"Horaire,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</si>
  <si>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 xml:space="preserve">625,Assistant mÃ©nager(e) (H/F),https://www.france-emploi.com/offre-d-emploi/assistant-menagere-h-f-10916122/,06/01/2023,AcignÃ©,CDI,"Horaire, 11,30â‚¬",Horaire," 11,30â‚¬"," 11,30â‚¬","TOUT A DOM SERVICES AcignÃ© recrute des assistant(e)s mÃ©nager(Ã¨re)s pour intervenir de faÃ§on rÃ©guliÃ¨re ou ponctuelle chez nos clients selon un planning Ã©tabli chaque semaine en fonction de vos disponibilitÃ©s et contraintes personnelles. </t>
  </si>
  <si>
    <t>626,Concepteur mÃ©canique en CDI (H/F),https://www.france-emploi.com/offre-d-emploi/concepteur-mecanique-en-cdi-h-f-10788647/,06/01/2023,ChÃ¢teaubourg,CDI,"Annuel, de 28000â‚¬ Ã  45000â‚¬",Annuel,28000â‚¬ ,45000â‚¬,"Dans le cadre de projets de dÃ©veloppement de notre gamme, nous recrutons pour notre bureau</t>
  </si>
  <si>
    <t>dâ€™Ã©tudes, un ingÃ©nieur (ou assimilÃ©) en conception mÃ©canique pour assurer les avants projets, les</t>
  </si>
  <si>
    <t>Ã©tudes de conception spÃ©cifiques, jusquâ€™au fonctionnement des Ã©quipements.</t>
  </si>
  <si>
    <t>- Etude et faisabilitÃ© technique des projets avec choix ..."</t>
  </si>
  <si>
    <t>627,Dessinateur en agencement (H/F),https://www.france-emploi.com/offre-d-emploi/dessinateur-en-agencement-h-f-10962474/,06/01/2023,FougÃ¨res,CDI,"Annuel, Ã  partir de 28000â‚¬",Annuel,28000â‚¬,45000â‚¬,"Au sein du bureau d'Ã©tude et en lien direct avec les chargÃ©s d'affaires, le responsable mÃ©thodes ainsi que la production, votre quotidien est de :</t>
  </si>
  <si>
    <t>- RÃ©aliser des plans de dÃ©tail (nÃ©cessitant une maÃ®trise parfaite du logiciel (AUTOCAD), en fonction des projets, des architectes, des devis avec descriptifs et ..."</t>
  </si>
  <si>
    <t>628,FRAISEUR CN (H/F),https://www.france-emploi.com/offre-d-emploi/fraiseur-cn-h-f-10962477/,06/01/2023,Vire Normandie,CDI,"Annuel, de 28000â‚¬ Ã  35000â‚¬",Annuel,28000â‚¬ ,35000â‚¬,"Profil : Fraiseur CN</t>
  </si>
  <si>
    <t>- Autonomie sur rÃ©glages machine, montage dâ€™usinage, outils et programmation</t>
  </si>
  <si>
    <t xml:space="preserve">  Niveau : Bac /  Bac+2 avec idÃ©alement 5 ans dâ€™expÃ©rience en commande numÃ©rique</t>
  </si>
  <si>
    <t>Maitrise des techniques dâ€™usinages</t>
  </si>
  <si>
    <t>Connaissance en FAO</t>
  </si>
  <si>
    <t>Maitrise les outils de contrÃ´le</t>
  </si>
  <si>
    <t>MaÃ®trise ..."</t>
  </si>
  <si>
    <t>629,Economiste de la construction (H/F),https://www.france-emploi.com/offre-d-emploi/economiste-de-la-construction-h-f-10962466/,06/01/2023,FougÃ¨res,CDI,"Annuel, Ã  partir de 30000â‚¬",Annuel,30000â‚¬,35000â‚¬,"Au sein d'un cabinet d'architecture, vos missions :</t>
  </si>
  <si>
    <t>- RÃ©diger le cahier des clauses techniques C. C. T. P</t>
  </si>
  <si>
    <t>- RÃ©aliser le quantitatif (mÃ©trÃ©s)</t>
  </si>
  <si>
    <t>- RÃ©aliser le tableau des index BT</t>
  </si>
  <si>
    <t>- Mise Ã  jour de la bibliothÃ¨que Ã©conomie</t>
  </si>
  <si>
    <t>- Coordonner les diffÃ©rents bureaux d'Ã©tudes ..."</t>
  </si>
  <si>
    <t>630,Administrateur systÃ¨mes et rÃ©seaux (H/F),https://www.france-emploi.com/offre-d-emploi/administrateur-systemes-et-reseaux-h-f-10962464/,06/01/2023,FougÃ¨res,CDD,"Annuel, Ã  partir de 24000â‚¬",Annuel,24000â‚¬,35000â‚¬,"RattachÃ©(e) au Responsable Informatique, vous serez chargÃ©(e) de garantir la bonne circulation de l'information au sein de l'entreprise.</t>
  </si>
  <si>
    <t>Vos missions seront les suivantes :</t>
  </si>
  <si>
    <t>- GÃ©rer le matÃ©riel informatique et tÃ©lÃ©phonique de l'entreprise (rÃ©ception et installation)</t>
  </si>
  <si>
    <t>- Assurer le paramÃ©trage et la sÃ©curisation du systÃ¨me</t>
  </si>
  <si>
    <t>- Assurer le ..."</t>
  </si>
  <si>
    <t>631,Responsable maintenance (H/F),https://www.france-emploi.com/offre-d-emploi/responsable-maintenance-h-f-10962457/,06/01/2023,FougÃ¨res,CDI,"Annuel, Ã  partir de 35000â‚¬",Annuel,35000â‚¬,35000â‚¬,"En tant que responsable maintenance, vos missions :</t>
  </si>
  <si>
    <t>S'assurer de la bonne application des procÃ©dures de maintenance</t>
  </si>
  <si>
    <t>Animer votre Ã©quipe, Ã©valuer les besoins en effectifs avec le Directeur Technique</t>
  </si>
  <si>
    <t>Veiller au bon dÃ©marrage des activitÃ©s du service et distribuer les consignes de poste</t>
  </si>
  <si>
    <t>Prendre en charge la gestion des ..."</t>
  </si>
  <si>
    <t>632,Dessinateur projeteur (H/F),https://www.france-emploi.com/offre-d-emploi/dessinateur-projeteur-h-f-10962454/,06/01/2023,FougÃ¨res,CDD,"Annuel, Ã  partir de 25000â‚¬",Annuel,25000â‚¬,35000â‚¬,"AprÃ¨s passation du dossier par le service Ã©tude de prix, vous participez en lien Ã©troit avec le conducteur de travaux et le responsable du bureau d'Ã©tude Ã  l'Ã©laboration du dossier chantier :</t>
  </si>
  <si>
    <t>RÃ©alisation des plans d'exÃ©cution</t>
  </si>
  <si>
    <t>Recherche de solutions technico-Ã©conomique et optimisation des coÃ»ts</t>
  </si>
  <si>
    <t>Prise en ..."</t>
  </si>
  <si>
    <t>633,Conducteur de lignes (H/F),https://www.france-emploi.com/offre-d-emploi/conducteur-de-lignes-h-f-10947365/,06/01/2023,La Vraie-Croix,IntÃ©rim,"Horaire, de 11,50â‚¬ Ã  12,50â‚¬",Horaire,"11,50â‚¬ ","12,50â‚¬","Artus IntÃ©rim Vannes est Ã  la recherche de son nouveau talent, tu l'as surement devinÃ©, nous recherchons: des CONDUCTEURS DE LIGNE (H/F) pour l'un de ses clients, site agroalimentaire, situÃ© Ã  La Vraie Croix.</t>
  </si>
  <si>
    <t>Tu es prÃªt(e) Ã  relever le dÃ©fi alors, prends connaissance des ..."</t>
  </si>
  <si>
    <t>634,Agent de production (H/F),https://www.france-emploi.com/offre-d-emploi/agent-de-production-h-f-10947366/,06/01/2023,La Vraie-Croix,IntÃ©rim,"Horaire, de 11,27â‚¬ Ã  12,50â‚¬",Horaire,"11,27â‚¬ ","12,50â‚¬","Artus Interim Vannes est Ã  la recherche de nouveaux talents, Tu l'as surement devinÃ©, nous recherchons DES AGENTS DE PRODUCTION (H/F) pour une mission chez l'un de nos clients, spÃ©cialiste dans le domaine Agroalimentaire. Tu es prÃªt(e) Ã  relever le dÃ©fi alors, prends connaissance des ..."</t>
  </si>
  <si>
    <t>635,Technicien de maintenance bÃ¢timent expÃ©rimentÃ© - ItinÃ©rance Ã  la jour (H/F),https://www.france-emploi.com/offre-d-emploi/technicien-de-maintenance-batiment-experimente-itinerance-a-la-jour-h-f-10962407/,06/01/2023,Cholet,CDI,"Annuel, de 29000â‚¬ Ã  33000â‚¬",Annuel,29000â‚¬ ,33000â‚¬,"Directement rattachÃ© au responsable maintenance de lâ€™activitÃ©, et en grande autonomie dans le cadre de vos interventions, vous :</t>
  </si>
  <si>
    <t xml:space="preserve">RÃ©cupÃ©rez le planning des interventions qui vous sera transmis par votre responsable hiÃ©rarchique </t>
  </si>
  <si>
    <t>PrÃ©parez votre vÃ©hicule afin de disposer de lâ€™ensembles des Ã©quipements, matÃ©riels et piÃ¨ces nÃ©cessaires Ã  vos ..."</t>
  </si>
  <si>
    <t>636,CHAUFFAGISTE (H/F),https://www.france-emploi.com/offre-d-emploi/chauffagiste-h-f-10962388/,06/01/2023,Rennes,IntÃ©rim,"Horaire, de 11â‚¬ Ã  15â‚¬",Horaire,11â‚¬ ,15â‚¬,"INTERIM AVENUE recherche 1 Chauffagiste H-F pour intervenir sur divers chantiers Ã  Rennes et aux alentours.</t>
  </si>
  <si>
    <t>Muni d'un vÃ©hicule, vous interviendrez sur divers logements occupÃ©s afin de remplacer.</t>
  </si>
  <si>
    <t>de ballon- ChaudiÃ¨re- Evier- RÃ©alisation d'apparent.</t>
  </si>
  <si>
    <t>39h/semaine.</t>
  </si>
  <si>
    <t>Panier Repas + Prime de trajet et indemnitÃ© de transport.</t>
  </si>
  <si>
    <t>PrÃªt ..."</t>
  </si>
  <si>
    <t>637,CHARPENTIER (H/F),https://www.france-emploi.com/offre-d-emploi/charpentier-h-f-10962387/,06/01/2023,Rennes,IntÃ©rim,"Horaire, de 11â‚¬ Ã  14â‚¬",Horaire,11â‚¬ ,14â‚¬,"Votre agence INTERIM AVENUE BTP recherche pour l'un de ses clients un(e) CHARPENTIER (H/F).</t>
  </si>
  <si>
    <t xml:space="preserve">Vos mission : </t>
  </si>
  <si>
    <t>Pose de Charpente, ossature bois sur divers chantiers sur le bassin Rennais.</t>
  </si>
  <si>
    <t>Lieu de mission : Rennes et alentours.  Vous Ãªtes titulaire d'un CAP- BEP - Titre professionnel ou vous avez ..."</t>
  </si>
  <si>
    <t>638,BANCHEURS (H/F),https://www.france-emploi.com/offre-d-emploi/bancheurs-h-f-10962383/,06/01/2023,Rennes,IntÃ©rim,"Horaire, de 11â‚¬ Ã  15â‚¬",Horaire,11â‚¬ ,15â‚¬,"INTERIM AVENUE recherche des BANCHEURS.</t>
  </si>
  <si>
    <t>Poste Ã  Pourvoir sur Rennes</t>
  </si>
  <si>
    <t xml:space="preserve">  N2-N3-N4</t>
  </si>
  <si>
    <t xml:space="preserve">  INTERIM AVENUE</t>
  </si>
  <si>
    <t>37 QUAI DE LA PREVALAYE</t>
  </si>
  <si>
    <t>35000 RENNES"</t>
  </si>
  <si>
    <t>639,MENUISIER POSEUR (H/F),https://www.france-emploi.com/offre-d-emploi/menuisier-poseur-h-f-10962378/,06/01/2023,Rennes,IntÃ©rim,"Horaire, de 11â‚¬ Ã  15â‚¬",Horaire,11â‚¬ ,15â‚¬,"INTERIM AVENUE recherche pour l'un de ses clients un(e) MENUISIER POSEUR H.F</t>
  </si>
  <si>
    <t>Lieu de mission : Rennes et alentours</t>
  </si>
  <si>
    <t>39h/semaine</t>
  </si>
  <si>
    <t>Panier Repas</t>
  </si>
  <si>
    <t>Poste Ã  pourvoir de suite  Vous justifiez d'une expÃ©rience sur un poste Similaire</t>
  </si>
  <si>
    <t>N2-N3-N4</t>
  </si>
  <si>
    <t>37 QUAI DE LA PREVALAYE ..."</t>
  </si>
  <si>
    <t xml:space="preserve">640,CÃ¢bleur d'armoires Ã©lectriques (H/F),https://www.france-emploi.com/offre-d-emploi/cableur-d-armoires-electriques-h-f-10945591/,06/01/2023,ChevaignÃ©,CDI,"Mensuel, de 1820â‚¬ Ã  2700â‚¬",Mensuel,1820â‚¬ ,2700â‚¬,"Nous recherchons pour notre client des cÃ¢bleurs d'armoires et coffrets Ã©lectriques (H/F) </t>
  </si>
  <si>
    <t>Voici les activitÃ©s principales au sein de lâ€™atelier :</t>
  </si>
  <si>
    <t xml:space="preserve"> - RÃ©aliser les opÃ©rations d'implantation et dâ€™IntÃ©gration de matÃ©riels Ã©lectriques dans des racks, coffrets et armoires Ã©lectriques. - Effectuer le sertissage dâ€™embouts de finition sur ..."</t>
  </si>
  <si>
    <t>641,Tuyauteur agroalimentaire (H/F),https://www.france-emploi.com/offre-d-emploi/tuyauteur-h-f-10945547/,06/01/2023,Laval,IntÃ©rim,"Mensuel, de 2200â‚¬ Ã  2700â‚¬",Mensuel,2200â‚¬ ,2700â‚¬,"Artus INTERIM recherche des tuyauteurs H/F pour un de nos client sur un site industriel agroalimentaire dans le dÃ©partement 61 (Orne). Nous recherchons un tuyauteur avec une expÃ©rience en tuyauterie acier inoxydable et connaissant les spÃ©cificitÃ©s de l'agroalimentaire comme les raccords spÃ©cifiques ""SMS"", conception de lignes ""Process ..."</t>
  </si>
  <si>
    <t xml:space="preserve">642,OpÃ©rateur de finitions (H/F),https://www.france-emploi.com/offre-d-emploi/operateur-de-finitions-h-f-10787450/,06/01/2023,Vern-sur-Seiche,CDI,"Horaire, de 11,07â‚¬ Ã  11,50â‚¬",Horaire,"11,07â‚¬ ","11,50â‚¬","Artus Rennes recherche un OpÃ©rateur de contrÃ´le H/F ! </t>
  </si>
  <si>
    <t xml:space="preserve">Poste en jour dans 1er temps puis passage en 2*8. </t>
  </si>
  <si>
    <t xml:space="preserve">Sur des piÃ¨ces en acier : </t>
  </si>
  <si>
    <t xml:space="preserve">Vous rÃ©alisez du contrÃ´le dimensionnel et des retouches avec petit outillage. </t>
  </si>
  <si>
    <t xml:space="preserve">Vous mettez au rebut les piÃ¨ces non conformes. </t>
  </si>
  <si>
    <t>Vous repÃ©rez les zones dÃ©fectueuses ..."</t>
  </si>
  <si>
    <t xml:space="preserve">643,Conseiller de Vente Outillage-Engrais-Phytosanitaire (H/F),https://www.france-emploi.com/offre-d-emploi/conseiller-de-vente-outillage-engrais-phytosanitaire-h-f-10962324/,06/01/2023,Lorient,CDI,"Mensuel, de 1710â‚¬ Ã  1800â‚¬",Mensuel,1710â‚¬ ,1800â‚¬,"Pour son magasin de Lorient, Nicot Jardinage (Enseigne botanicÂ®) souhaite intÃ©grer dans son Ã©quipe un Conseiller de vente (h/f) - Outillage, Engrais et Phytosanitaire, rattachÃ©(e) au Manager de rayons. </t>
  </si>
  <si>
    <t>A ce titre, vos principales missions sont les suivantes :</t>
  </si>
  <si>
    <t>-Vous accueillez et crÃ©ez une relation personnalisÃ©e avec le ..."</t>
  </si>
  <si>
    <t>644,Gestionnaire de Paies H/F,https://www.france-emploi.com/offre-d-emploi/gestionnaire-de-paies-h-f-10962319/,06/01/2023,Ille-et-Vilaine,CDD,"Annuel, de 22000â‚¬ Ã  30000â‚¬",Annuel,22000â‚¬ ,30000â‚¬,"Notre crÃ©do Â« LibertÃ© d'Ãªtre et de Grandir ensemble Â» ! C'est en plaÃ§ant l'humain au coeur du projet d'entreprise que l'on construit l'avenir avec responsabilitÃ© et sens Ã©thique.</t>
  </si>
  <si>
    <t xml:space="preserve">	-Â Vous recherchez un poste en lien avec les chiffres  </t>
  </si>
  <si>
    <t xml:space="preserve">	-Â Quand on vous dit Â« clÃ´ture Â» vous pensez plus ..."</t>
  </si>
  <si>
    <t>645,Responsable Atelier de Finition (H/F),https://www.france-emploi.com/offre-d-emploi/responsable-atelier-de-finition-h-f-10894814/,06/01/2023,Coulombs,CDI,"Annuel, 38400â‚¬",Annuel, 38400â‚¬, 38400â‚¬,"Votre rÃ´le est dâ€™encadrer et manager au quotidien une Ã©quipe composÃ©e de 3 personnes.</t>
  </si>
  <si>
    <t xml:space="preserve">A ce titre, vous serez chargÃ©(e) : </t>
  </si>
  <si>
    <t xml:space="preserve">â€¢	 Dâ€™organiser, de distribuer et dâ€™expliquer le travail Ã  votre Ã©quipe </t>
  </si>
  <si>
    <t xml:space="preserve">â€¢	 Dâ€™assurer le bon dÃ©roulement des opÃ©rations de finition </t>
  </si>
  <si>
    <t>â€¢	 Dâ€™animer, conseiller votre Ã©quipe et ..."</t>
  </si>
  <si>
    <t>646,DIRECTEUR POLE AVANT PROJET (H/F),https://www.france-emploi.com/offre-d-emploi/directeur-pole-avant-projet-h-f-10962146/,06/01/2023,FinistÃ¨re,CDI,"Annuel, de 50000â‚¬ Ã  60000â‚¬",Annuel,50000â‚¬ ,60000â‚¬,"En forte proximitÃ© avec la Direction Commerciale et Marketing, la Direction Technique et la Direction GÃ©nÃ©rale, vous assurez la responsabilitÃ© de la production des avant-projets Ã  destination de nos Ã©quipes commerciales, en vue de la prÃ©sentation des projets Ã  nos clients. Vos missions sâ€™articulent autour de 3 ..."</t>
  </si>
  <si>
    <t xml:space="preserve">647,EXPERT TECHNIQUE BE MECANIQUE H/F,https://www.france-emploi.com/offre-d-emploi/expert-technique-be-mecanique-h-f-10920468/,06/01/2023,Maine-et-Loire,CDI,"Annuel, de 30000â‚¬ Ã  35000â‚¬",Annuel,30000â‚¬ ,35000â‚¬,"Expert technique au sein de notre Bureau d'Etudes MÃ©caniques (BEM) vous Ãªtes en charge, Ã  partir du cahier des charges, de la dÃ©finition technique d'un projet et vous rÃ©alisez la conception de nos machines. </t>
  </si>
  <si>
    <t>A ce titre, et sous la direction du responsable du bureau d'Ã©tudes ..."</t>
  </si>
  <si>
    <t>648,Tourneur traditionnel sur machines spÃ©ciales - Poste polyvalent (H/F),https://www.france-emploi.com/offre-d-emploi/tourneur-traditionnel-sur-machines-speciales-poste-polyvalent-h-f-10920455/,06/01/2023,Nantes,CDI,"Annuel, de 25000â‚¬ Ã  28000â‚¬",Annuel,25000â‚¬ ,28000â‚¬,"Ã€ ce titre, vous devrez rÃ©aliser ou transformer des piÃ¨ces notamment en inox avec prÃ©cision sur Tour traditionnel.</t>
  </si>
  <si>
    <t>Plus concrÃ¨tement, vous devrez :</t>
  </si>
  <si>
    <t xml:space="preserve">Usiner et rÃ©parer des piÃ¨ces mÃ©caniques </t>
  </si>
  <si>
    <t xml:space="preserve">Lire des plans / croquis / piÃ¨ces au modÃ¨le </t>
  </si>
  <si>
    <t xml:space="preserve">Diagnostiquer des rÃ©parations </t>
  </si>
  <si>
    <t xml:space="preserve">Choisir, rÃ©gler et affuter des outils </t>
  </si>
  <si>
    <t xml:space="preserve">Monter des piÃ¨ces.  </t>
  </si>
  <si>
    <t>De formation ..."</t>
  </si>
  <si>
    <t xml:space="preserve">649,Technicien SAV automatisme France et International (H/F),https://www.france-emploi.com/offre-d-emploi/technicien-sav-automatisme-france-et-international-h-f-10920448/,06/01/2023,Cholet,CDI,"Annuel, de 32000â‚¬ Ã  38000â‚¬",Annuel,32000â‚¬ ,38000â‚¬,"RattachÃ© au responsable SAV de lâ€™Ã©quipe, vous devrez : </t>
  </si>
  <si>
    <t>â€¢	Ã‰crire les programmes machines : automate</t>
  </si>
  <si>
    <t xml:space="preserve">â€¢	RÃ©diger l'analyse fonctionnelle, Ã©numÃ©rer les caractÃ©ristiques de la machine </t>
  </si>
  <si>
    <t xml:space="preserve">â€¢	Assurer la mise en service : essais, rÃ©glages, dÃ©marrage machine </t>
  </si>
  <si>
    <t xml:space="preserve">â€¢	Tester la machine avec le client au sein de lâ€™atelier </t>
  </si>
  <si>
    <t>â€¢	Assurer la mise en route ..."</t>
  </si>
  <si>
    <t>650,ElectromÃ©canicien International H/F,https://www.france-emploi.com/offre-d-emploi/electromecanicien-international-h-f-10907619/,06/01/2023,Angers,CDI,"Annuel, de 36000â‚¬ Ã  40000â‚¬",Annuel,36000â‚¬ ,40000â‚¬,"Dans un contexte international, trÃ¨s souvent en totale autonomie et parfois en binÃ´me, vous interviendrez sur les diffÃ©rents sites de nos clients notamment sur les moteurs dâ€™Ã©quipements de grande ampleur. A ce titre vous devez :</t>
  </si>
  <si>
    <t xml:space="preserve">651,EXPERTS-COMPTABLES (H/F),https://www.france-emploi.com/offre-d-emploi/experts-comptables-h-f-10907618/,06/01/2023,Vannes,CDI,"Annuel, de 45000â‚¬ Ã  55000â‚¬",Annuel,45000â‚¬ ,55000â‚¬,"Nous recrutons 2 expert(es) comptables, interlocuteur(trice)s privilÃ©giÃ©(e)s des clients TPE/PME, vous les accompagnez sur lâ€™ensemble de leurs problÃ©matiques comptables, fiscales, Ã©conomiques, sociales et juridiques. </t>
  </si>
  <si>
    <t>Vous assistez et conseillez les chefs dâ€™entreprises (TPE/PME) sur les choix stratÃ©giques Ã  rÃ©aliser.</t>
  </si>
  <si>
    <t>Les missions ..."</t>
  </si>
  <si>
    <t xml:space="preserve">652,EXPERTS-COMPTABLES (H/F),https://www.france-emploi.com/offre-d-emploi/experts-comptables-h-f-10907618/,06/01/2023,Caudan,CDI,"Annuel, de 45000â‚¬ Ã  55000â‚¬",Annuel,45000â‚¬ ,55000â‚¬,"Nous recrutons 2 expert(es) comptables, interlocuteur(trice)s privilÃ©giÃ©(e)s des clients TPE/PME, vous les accompagnez sur lâ€™ensemble de leurs problÃ©matiques comptables, fiscales, Ã©conomiques, sociales et juridiques. </t>
  </si>
  <si>
    <t xml:space="preserve">653,EXPERTS-COMPTABLES (H/F),https://www.france-emploi.com/offre-d-emploi/experts-comptables-h-f-10907618/,06/01/2023,VitrÃ©,CDI,"Annuel, de 45000â‚¬ Ã  55000â‚¬",Annuel,45000â‚¬ ,55000â‚¬,"Nous recrutons 2 expert(es) comptables, interlocuteur(trice)s privilÃ©giÃ©(e)s des clients TPE/PME, vous les accompagnez sur lâ€™ensemble de leurs problÃ©matiques comptables, fiscales, Ã©conomiques, sociales et juridiques. </t>
  </si>
  <si>
    <t xml:space="preserve">654,EXPERTS-COMPTABLES (H/F),https://www.france-emploi.com/offre-d-emploi/experts-comptables-h-f-10907618/,06/01/2023,LÃ©cousse,CDI,"Annuel, de 45000â‚¬ Ã  55000â‚¬",Annuel,45000â‚¬ ,55000â‚¬,"Nous recrutons 2 expert(es) comptables, interlocuteur(trice)s privilÃ©giÃ©(e)s des clients TPE/PME, vous les accompagnez sur lâ€™ensemble de leurs problÃ©matiques comptables, fiscales, Ã©conomiques, sociales et juridiques. </t>
  </si>
  <si>
    <t xml:space="preserve">655,EXPERTS-COMPTABLES (H/F),https://www.france-emploi.com/offre-d-emploi/experts-comptables-h-f-10907618/,06/01/2023,La Guerche-de-Bretagne,CDI,"Annuel, de 45000â‚¬ Ã  55000â‚¬",Annuel,45000â‚¬ ,55000â‚¬,"Nous recrutons 2 expert(es) comptables, interlocuteur(trice)s privilÃ©giÃ©(e)s des clients TPE/PME, vous les accompagnez sur lâ€™ensemble de leurs problÃ©matiques comptables, fiscales, Ã©conomiques, sociales et juridiques. </t>
  </si>
  <si>
    <t>656,RESPONSABLE D'EQUIPE COMPTABLE - MARCHE ENTREPRISE (H/F),https://www.france-emploi.com/offre-d-emploi/responsable-d-equipe-comptable-marche-entreprise-h-f-10907598/,06/01/2023,Saint-Aubin-du-Cormier,CDI,"Annuel, de 35600â‚¬ Ã  50000â‚¬",Annuel,35600â‚¬ ,50000â‚¬,"RattachÃ©(e) au Directeur de rÃ©gion, vous assurez le management opÃ©rationnel dâ€™une Ã©quipe comptable bi-sites Ã  St Aubin du Cormier et LÃ©cousse composÃ©e dâ€™une dizaine de collaborateurs, dans le respect des objectifs fixÃ©s et des exigences de qualitÃ©, de dÃ©lai, de productivitÃ© et de services rendus ..."</t>
  </si>
  <si>
    <t>657,RESPONSABLE D'EQUIPE COMPTABLE - MARCHE ENTREPRISE (H/F),https://www.france-emploi.com/offre-d-emploi/responsable-d-equipe-comptable-marche-entreprise-h-f-10907598/,06/01/2023,LÃ©cousse,CDI,"Annuel, de 35600â‚¬ Ã  50000â‚¬",Annuel,35600â‚¬ ,50000â‚¬,"RattachÃ©(e) au Directeur de rÃ©gion, vous assurez le management opÃ©rationnel dâ€™une Ã©quipe comptable bi-sites Ã  St Aubin du Cormier et LÃ©cousse composÃ©e dâ€™une dizaine de collaborateurs, dans le respect des objectifs fixÃ©s et des exigences de qualitÃ©, de dÃ©lai, de productivitÃ© et de services rendus ..."</t>
  </si>
  <si>
    <t xml:space="preserve">658,RESPONSABLE D'EQUIPE COMPTABLE - MARCHE AGRICOLE (H/F),https://www.france-emploi.com/offre-d-emploi/responsable-d-equipe-comptable-marche-agricole-h-f-10907583/,06/01/2023,Pontivy,CDI,"Annuel, de 35600â‚¬ Ã  50000â‚¬",Annuel,35600â‚¬ ,50000â‚¬,"RattachÃ©(e) au Directeur de rÃ©gion, vous assurez le management opÃ©rationnel dâ€™une Ã©quipe comptable de 10 Ã  20 personnes, dans le respect des objectifs fixÃ©s et des exigences de qualitÃ©, de dÃ©lai, de productivitÃ© et de services rendus aux clients. </t>
  </si>
  <si>
    <t>A ce titre, vous :</t>
  </si>
  <si>
    <t>â€¢	Pilotez lâ€™ensemble des ..."</t>
  </si>
  <si>
    <t xml:space="preserve">659,RESPONSABLE D'EQUIPE COMPTABLE - MARCHE AGRICOLE (H/F),https://www.france-emploi.com/offre-d-emploi/responsable-d-equipe-comptable-marche-agricole-h-f-10907583/,06/01/2023,Combourg,CDI,"Annuel, de 35600â‚¬ Ã  50000â‚¬",Annuel,35600â‚¬ ,50000â‚¬,"RattachÃ©(e) au Directeur de rÃ©gion, vous assurez le management opÃ©rationnel dâ€™une Ã©quipe comptable de 10 Ã  20 personnes, dans le respect des objectifs fixÃ©s et des exigences de qualitÃ©, de dÃ©lai, de productivitÃ© et de services rendus aux clients. </t>
  </si>
  <si>
    <t xml:space="preserve">660,Conseiller environnement F/H,https://www.france-emploi.com/offre-d-emploi/conseiller-environnement-f-h-10907497/,06/01/2023,LÃ©cousse,CDD,"Mensuel, de 1968â‚¬ Ã  2000â‚¬",Mensuel,1968â‚¬ ,2000â‚¬,"RattachÃ© Ã  lâ€™Ã©quipe et sous la responsabilitÃ© du Directeur du Service Environnement, vous Ãªtes au contact des agriculteurs pour assurer le conseil se rapportant Ã  la rÃ©alisation des diffÃ©rentes dÃ©clarations dont vous aurez la charge (Plan PrÃ©visionnel de Fertilisation, conseil PAC, cahier de fertilisation, registre phytosanitaireâ€¦). </t>
  </si>
  <si>
    <t>Pour votre ..."</t>
  </si>
  <si>
    <t>661,Chef d'Ã©quipe TP Canalisation H/F,https://www.france-emploi.com/offre-d-emploi/chef-d-equipe-tp-canalisation-h-f-10821625/,06/01/2023,Saint-Yrieix-sur-Charente,CDI,"Mensuel, de 1800â‚¬ Ã  2000â‚¬",Mensuel,1800â‚¬ ,2000â‚¬,"CISE TP est la filiale Travaux Publics de SAUR. Filiale spÃ©cialisÃ©e dans la pose de canalisation (TP CAN). Au sein du service travaux, vous prenez en charge une Ã©quipe dans lâ€™exÃ©cution des travaux de canalisation de tout type Ã  partir des directives gÃ©nÃ©rales. Vous dirigez les engins de ..."</t>
  </si>
  <si>
    <t>662,Chef d'Ã©quipe TP Canalisation H/F,https://www.france-emploi.com/offre-d-emploi/chef-d-equipe-tp-canalisation-h-f-10821624/,06/01/2023,ChÃ¢tellerault,CDI,"Mensuel, de 1800â‚¬ Ã  2000â‚¬",Mensuel,1800â‚¬ ,2000â‚¬,"CISE TP est la filiale Travaux Publics de SAUR. Filiale spÃ©cialisÃ©e dans la pose de canalisation (TP CAN). Au sein du service travaux, vous prenez en charge une Ã©quipe dans lâ€™exÃ©cution des travaux de canalisation de tout type Ã  partir des directives gÃ©nÃ©rales. Vous dirigez les engins de ..."</t>
  </si>
  <si>
    <t>663,Chef d'Ã©quipe TP Canalisation H/F,https://www.france-emploi.com/offre-d-emploi/chef-d-equipe-tp-canalisation-h-f-10821623/,06/01/2023,Aillas,CDI,"Mensuel, de 1800â‚¬ Ã  2000â‚¬",Mensuel,1800â‚¬ ,2000â‚¬,"CISE TP est la filiale Travaux Publics de SAUR. Filiale spÃ©cialisÃ©e dans la pose de canalisation (TP CAN). Au sein du service travaux, vous prenez en charge une Ã©quipe dans lâ€™exÃ©cution des travaux de canalisation de tout type Ã  partir des directives gÃ©nÃ©rales. Vous dirigez les engins de ..."</t>
  </si>
  <si>
    <t>664,Poseur de canalisations H/F,https://www.france-emploi.com/offre-d-emploi/poseur-de-canalisations-h-f-10821612/,06/01/2023,ChÃ¢tellerault,CDI,"Mensuel, de 1700â‚¬ Ã  1900â‚¬",Mensuel,1700â‚¬ ,1900â‚¬,"Autonome sous la responsabilitÃ© de votre chef d'Ã©quipe, vous exÃ©cutez les travaux de pose de canalisation de tout type Ã  partir des directives gÃ©nÃ©rales. Vous suivez les engins de terrassement, effectuez la pose de tuyaux AEP ( Adduction d'eau potable) et EU (Eau UsÃ©e).</t>
  </si>
  <si>
    <t>La sÃ©curitÃ© de tous ..."</t>
  </si>
  <si>
    <t>665,Chef d'Ã©quipe TP Canalisation H/F,https://www.france-emploi.com/offre-d-emploi/chef-d-equipe-tp-canalisation-h-f-10821529/,06/01/2023,Gorges,CDI,"Mensuel, de 1800â‚¬ Ã  2000â‚¬",Mensuel,1800â‚¬ ,2000â‚¬,"CISE TP est la filiale Travaux Publics de SAUR. Filiale spÃ©cialisÃ©e dans la pose de canalisation (TP CAN). Au sein du service travaux, vous prenez en charge une Ã©quipe dans lâ€™exÃ©cution des travaux de canalisation de tout type Ã  partir des directives gÃ©nÃ©rales. Vous dirigez les engins de ..."</t>
  </si>
  <si>
    <t>666,RESPONSABLE RÃ‰HABILITATION PARC IMMO (H/F),https://www.france-emploi.com/offre-d-emploi/responsable-r-habilitation-parc-immo-h-f-10809003/,06/01/2023,Maine-et-Loire,CDI,"Annuel, de 40000â‚¬ Ã  45000â‚¬",Annuel,40000â‚¬ ,45000â‚¬,"Sous la responsabilitÃ© du Directeur de la MaÃ®trise d'Oouvrage, vous mettez en oeuvre la politique technique de maintien en usage ou d'amÃ©lioration du patrimoine existant dans le acdre des budgets qui vous sont confiÃ©s.</t>
  </si>
  <si>
    <t>Vous assurez la planification, la coordination, et le suivi global de l'activitÃ© ..."</t>
  </si>
  <si>
    <t xml:space="preserve">667,GESTIONNAIRE DE PAIE/RH  (H/F),https://www.france-emploi.com/offre-d-emploi/gestionnaire-de-paie-rh-h-f-10809002/,06/01/2023,Maine-et-Loire,CDI,"Annuel, de 30000â‚¬ Ã  35000â‚¬",Annuel,30000â‚¬ ,35000â‚¬,"Vos missions ? </t>
  </si>
  <si>
    <t>- Elaborer les bulletins de salaires et les dÃ©clarations sociales.</t>
  </si>
  <si>
    <t>- Participer Ã  des missions sociales et RH pour nos clients.</t>
  </si>
  <si>
    <t>- Vous pouvez Ãªtre en lien avec les diffÃ©rentes Ã©quipes sur des travaux d'audit ou d'expertise comptable afin de mettre en pratique vos connaissances et compÃ©tences.  - Vous ..."</t>
  </si>
  <si>
    <t xml:space="preserve">668,RESPONSABLE PAIE/RH  (H/F),https://www.france-emploi.com/offre-d-emploi/responsable-paie-rh-h-f-10809001/,06/01/2023,Maine-et-Loire,CDI,"Annuel, de 38000â‚¬ Ã  48000â‚¬",Annuel,38000â‚¬ ,48000â‚¬,"Vos missions ? </t>
  </si>
  <si>
    <t>- Encadrer les gestionnaires de Paie juniors et confirmÃ©(e)s.</t>
  </si>
  <si>
    <t>- ÃŠtre l'interlocuteur(trice) privilÃ©giÃ©(e) des diffÃ©rents clients de votre prtefeuille.</t>
  </si>
  <si>
    <t xml:space="preserve">- Effectuer des travaux alliant technique de paie (Ã©tablissement des buletins de salaire, dÃ©claration des charges sociales,...) et coneil RH. </t>
  </si>
  <si>
    <t>- PrÃ©parer les budgets et les lettres ..."</t>
  </si>
  <si>
    <t>669,Menuisier poseur  (H/F),https://www.france-emploi.com/offre-d-emploi/menuisier-poseur-h-f-10800639/,06/01/2023,CoÃ«x,IntÃ©rim,"Mensuel, de 1600â‚¬ Ã  2000â‚¬",Mensuel,1600â‚¬ ,2000â‚¬,"Nous recherchons pour notre client un menuisier poseur H/F.</t>
  </si>
  <si>
    <t>Vous ferez de la pose de charpente, d'ouvertures. En maisons individuelles et en rÃ©novation principalement.</t>
  </si>
  <si>
    <t>Salaire selon profil.</t>
  </si>
  <si>
    <t>Poste Ã  CoÃ«x   Vous avez un CAP Menuisier et une expÃ©rience rÃ©ussie d'au moins 2 ans.</t>
  </si>
  <si>
    <t>Vous Ãªtes motivÃ© ..."</t>
  </si>
  <si>
    <t>670,Menuisier finition en atelier (H/F),https://www.france-emploi.com/offre-d-emploi/menuisier-finition-en-atelier-h-f-10800636/,06/01/2023,Saint-Gilles-Croix-de-Vie,IntÃ©rim,"Mensuel, de 1600â‚¬ Ã  2000â‚¬",Mensuel,1600â‚¬ ,2000â‚¬,"Nous recherchons pour notre client spÃ©cialisÃ© dans le nautisme un menuisier finition H/F.</t>
  </si>
  <si>
    <t>Vous serez en charge d'effectuer les rÃ©glages et rÃ©parations si nÃ©cessaire en fin de chaÃ®ne ou aux expÃ©ditions.</t>
  </si>
  <si>
    <t>RÃ©glage des huisseries, pose des manquants, fixer des capitonnages aux plafonds.</t>
  </si>
  <si>
    <t>Salaire selon grille de rÃ©munÃ©ration ..."</t>
  </si>
  <si>
    <t>671,Operateur polyvalent (H/F),https://www.france-emploi.com/offre-d-emploi/operateur-polyvalent-h-f-10800630/,06/01/2023,CoÃ«x,IntÃ©rim,"Mensuel, de 1600â‚¬ Ã  2000â‚¬",Mensuel,1600â‚¬ ,2000â‚¬,"Nous recherchons pour notre client un opÃ©rateur polyvalent H/F.</t>
  </si>
  <si>
    <t xml:space="preserve">L'entreprise est spÃ©cialisÃ©e dans le traitement des piÃ¨ces mÃ©talliques. </t>
  </si>
  <si>
    <t>FinalitÃ© CDI.</t>
  </si>
  <si>
    <t>Poste Ã  CoÃ«x  Vous Ãªtes organisÃ©, vous aimez travailler en autonomie, vous aimez la polyvalence.  Agences d'emploi gÃ©nÃ©ralistes depuis 2001 en VendÃ©e, ABOUTIR EMPLOI est le ..."</t>
  </si>
  <si>
    <t>672,Plaquiste N3P2 (H/F),https://www.france-emploi.com/offre-d-emploi/plaquiste-n3p2-h-f-10800625/,06/01/2023,Saint-Gilles-Croix-de-Vie,IntÃ©rim,"Mensuel, de 1600â‚¬ Ã  2500â‚¬",Mensuel,1600â‚¬ ,2500â‚¬,"Nous recherchons pour notre client un plaquiste H/F.</t>
  </si>
  <si>
    <t>Vous serez en charge des finitions intÃ©rieures, de l'isolation et des amÃ©nagements.</t>
  </si>
  <si>
    <t>Vous ferez Ã©galement de la pose de panneaux, de cloisons....</t>
  </si>
  <si>
    <t>Poste Ã  St Gilles Croix de Vie   Vous avez un BEP CAP plaquiste et ..."</t>
  </si>
  <si>
    <t xml:space="preserve">673,Plaquiste N3 (H/F),https://www.france-emploi.com/offre-d-emploi/plaquiste-n3-h-f-10800198/,06/01/2023,VitrÃ©,IntÃ©rim,"Mensuel, de 1200â‚¬ Ã  2000â‚¬",Mensuel,1200â‚¬ ,2000â‚¬,"METIER INTERIM ET CDI RENNES recrute pour son client spÃ©cialisÃ© dans la menuiserie,  un Plaquiste N3 H/F. </t>
  </si>
  <si>
    <t>Votre mission:</t>
  </si>
  <si>
    <t>- RÃ©alisation de cloisons</t>
  </si>
  <si>
    <t>- RÃ©alisation de plafond</t>
  </si>
  <si>
    <t>- RÃ©aliser les bandes</t>
  </si>
  <si>
    <t>Contrat de 39H/semaine</t>
  </si>
  <si>
    <t xml:space="preserve">  Vous disposez de deux ans minimum d'expÃ©rience. </t>
  </si>
  <si>
    <t>Vous ..."</t>
  </si>
  <si>
    <t>674,IngÃ©nieur Industrialisation (H/F),https://www.france-emploi.com/offre-d-emploi/ingenieur-industrialisation-h-f-10799677/,06/01/2023,Carquefou,CDI,"Annuel, de 33000â‚¬ Ã  38000â‚¬",Annuel,33000â‚¬ ,38000â‚¬,"De formation supÃ©rieur de type BAC+5 vous disposez dâ€™une expÃ©rience de cinq ans minimum en tant quâ€™ingÃ©nieur Industrialisation dans un contexte industriel.</t>
  </si>
  <si>
    <t>Vous Ãªtes mÃ©thodique, et faites preuve dâ€™analyse. Vous disposez Ã©galement dâ€™un bon relationnel. En effet vous travaillerez de maniÃ¨re transversale avec l ..."</t>
  </si>
  <si>
    <t xml:space="preserve">675,Consultant en Recrutement Senior/Manager (F/H),https://www.france-emploi.com/offre-d-emploi/consultant-en-recrutement-senior-manager-f-h-10699311/,06/01/2023,Hauts-de-Seine,CDI,"Mensuel, de 3700â‚¬ Ã  4100â‚¬",Mensuel,3700â‚¬ ,4100â‚¬,"Notre CrÃ©do : Une expertise profilÃ©e vous offre une proposition sur mesure !     </t>
  </si>
  <si>
    <t xml:space="preserve"> Alors, venez rejoindre Expert &amp; Manager, cabinet de conseil en recrutement, filiale du Groupe Interaction depuis 2013 comme :                                                                                   Manager de l ..."</t>
  </si>
  <si>
    <t>676,Adjoint de direction / Leader de salle (H/F),https://www.france-emploi.com/offre-d-emploi/adjoint-de-direction-leader-de-salle-h-f-10959794/,05/01/2023,Cesson-SÃ©vignÃ©,CDI,"Mensuel, Ã  partir de 2117â‚¬",Mensuel,2117â‚¬,4100â‚¬,"OrganisÃ©(e), passionnÃ©(e) et souriant(e), vous souhaitez Ã©voluer au sein d'une Ã©quipe dynamique ?</t>
  </si>
  <si>
    <t>Holly's Diner recrute un Adjoint de Direction / Leader de salle (H/F).</t>
  </si>
  <si>
    <t>La politique sociale, lâ€™accompagnement, le management constituent la base de nos valeurs.</t>
  </si>
  <si>
    <t>Rejoindre Hollyâ€™s, câ€™est rejoindre un ..."</t>
  </si>
  <si>
    <t>677,Directeur (H/F),https://www.france-emploi.com/offre-d-emploi/directeur-h-f-10959791/,05/01/2023,Cesson-SÃ©vignÃ©,CDI,"Mensuel, de 2550â‚¬ Ã  3550â‚¬",Mensuel,2550â‚¬ ,3550â‚¬,"OrganisÃ©(e), passionnÃ©(e) et souriant(e), vous souhaitez Ã©voluer au sein d'une Ã©quipe dynamique ?</t>
  </si>
  <si>
    <t>Holly's Diner recrute un Directeur (H/F).</t>
  </si>
  <si>
    <t>Rejoindre Hollyâ€™s, câ€™est rejoindre un Â« Diner Â» amÃ©ricain des annÃ©es 50 ..."</t>
  </si>
  <si>
    <t>678,Technicien automaticien sur machines industrielles (H/F),https://www.france-emploi.com/offre-d-emploi/technicien-automaticien-sur-machines-industrielles-h-f-10959792/,05/01/2023,Ancenis,CDI,"Annuel, de 32000â‚¬ Ã  38000â‚¬",Annuel,32000â‚¬ ,38000â‚¬,"RattachÃ© au responsable du service, vous intervenez en soutien technique pour les installations et les modifications de machines sur les diffÃ©rents sites de production. A ce titre, vous devez :</t>
  </si>
  <si>
    <t xml:space="preserve">RÃ©aliser lâ€™analyse fonctionnelle Ã  partir dâ€™un cahier des charges prÃ©Ã©tabli </t>
  </si>
  <si>
    <t xml:space="preserve">Chiffrer le matÃ©riel nÃ©cessaire </t>
  </si>
  <si>
    <t>RÃ©aliser le dÃ©veloppement de ..."</t>
  </si>
  <si>
    <t>679,Adjoint de direction / Leader de salle (H/F),https://www.france-emploi.com/offre-d-emploi/adjoint-de-direction-leader-de-salle-h-f-10959789/,05/01/2023,Ruaudin,CDI,"Mensuel, Ã  partir de 2117â‚¬",Mensuel,2117â‚¬,38000â‚¬,"OrganisÃ©(e), passionnÃ©(e) et souriant(e), vous souhaitez Ã©voluer au sein d'une Ã©quipe dynamique ?</t>
  </si>
  <si>
    <t>680,Second de cuisine - Chef de partie H/F,https://www.france-emploi.com/offre-d-emploi/second-de-cuisine-chef-de-partie-h-f-10959786/,05/01/2023,Ruaudin,CDI,"Mensuel, Ã  partir de 2117â‚¬",Mensuel,2117â‚¬,38000â‚¬,"PassionnÃ©(e) par la cuisine, rigoureux(e), vous souhaitez Ã©voluer au sein d'une Ã©quipe dynamique ?</t>
  </si>
  <si>
    <t>Holly's Diner recrute un Second de cuisine / Chef de partie (H/F).</t>
  </si>
  <si>
    <t>681,Second de cuisine - Chef de partie H/F,https://www.france-emploi.com/offre-d-emploi/second-de-cuisine-chef-de-partie-h-f-10959784/,05/01/2023,Langueux,CDI,"Mensuel, Ã  partir de 2117â‚¬",Mensuel,2117â‚¬,38000â‚¬,"PassionnÃ©(e) par la cuisine, rigoureux(e), vous souhaitez Ã©voluer au sein d'une Ã©quipe dynamique ?</t>
  </si>
  <si>
    <t>682,Adjoint de direction / Leader de salle (H/F),https://www.france-emploi.com/offre-d-emploi/adjoint-de-direction-leader-de-salle-h-f-10959779/,05/01/2023,Langueux,CDI,"Mensuel, Ã  partir de 2117â‚¬",Mensuel,2117â‚¬,38000â‚¬,"OrganisÃ©(e), passionnÃ©(e) et souriant(e), vous souhaitez Ã©voluer au sein d'une Ã©quipe dynamique ?</t>
  </si>
  <si>
    <t>683,CHARGÃ‰(E) DE RECRUTEMENT- IMPLANT H/F,https://www.france-emploi.com/offre-d-emploi/charg-e-de-recrutement-implant-h-f-10959777/,05/01/2023,VendÃ©e,CDI,"Annuel, de 22000â‚¬ Ã  23000â‚¬",Annuel,22000â‚¬ ,23000â‚¬,"Dans le cadre de notre dÃ©veloppement, nous recrutons un ChargÃ© de Recrutement (H/F) en CDI Ã  Montaigu.</t>
  </si>
  <si>
    <t xml:space="preserve">BasÃ© sur le site d'un client unique, le/la chargÃ©/e de recrutement s'imprÃ¨gne de la culture, des postes et de l'environnement de travail de son client. </t>
  </si>
  <si>
    <t>Il ..."</t>
  </si>
  <si>
    <t>684,RESPONSABLE D'ACTIVITÃ‰ CFO/CFA (H/F),https://www.france-emploi.com/offre-d-emploi/responsable-d-activit-cfo-cfa-h-f-10959775/,05/01/2023,Loire-Atlantique,CDI,"Annuel, de 48000â‚¬ Ã  54000â‚¬",Annuel,48000â‚¬ ,54000â‚¬,"RattachÃ© au Directeur d'Agence, le/la Responsable ActivitÃ© CFO/CFA prend en charge et dÃ©veloppe un portefeuille de clients variÃ© sur la rÃ©gion Bretagne-Pays de la Loire.</t>
  </si>
  <si>
    <t>Les principales missions sont d'assurer la gestion commerciale, technique, financiÃ¨re et managÃ©riale des projets.</t>
  </si>
  <si>
    <t>A ce titre :</t>
  </si>
  <si>
    <t>- Vous dÃ©veloppez ..."</t>
  </si>
  <si>
    <t>685,MANAGER CONFECTION (H/F),https://www.france-emploi.com/offre-d-emploi/manager-confection-h-f-10959774/,05/01/2023,VendÃ©e,CDI,"Annuel, de 24000â‚¬ Ã  27000â‚¬",Annuel,24000â‚¬ ,27000â‚¬,"En collaboration avec la Responsable d'atelier, vous aurez pour missions principales :</t>
  </si>
  <si>
    <t>- PrÃ©parer les lancements en Ã©tudiant le dossier technique</t>
  </si>
  <si>
    <t>- RÃ©aliser un 1er exemplaire / rÃ©aliser des maquettes selon les besoins du modÃ¨le</t>
  </si>
  <si>
    <t>- RÃ©aliser la gamme de montage</t>
  </si>
  <si>
    <t>- RÃ©partir les opÃ©rations dans le groupoe de travail en Ã©quilibrant en fonction ..."</t>
  </si>
  <si>
    <t>686,ChargÃ©/e d'affaire en Ã©lectricitÃ© (H/F),https://www.france-emploi.com/offre-d-emploi/charge-e-d-affaire-en-electricite-h-f-10959772/,05/01/2023,Ouistreham,CDI,"Annuel, de 30000â‚¬ Ã  40000â‚¬",Annuel,30000â‚¬ ,40000â‚¬,"Sous la direction du responsable dâ€™agence, et en collaboration Ã©troite et quotidienne avec lâ€™ensemble des membres de lâ€™Ã©quipe (ingÃ©nieurs et techniciens Ã©tudes), vous :</t>
  </si>
  <si>
    <t>- RÃ©alisez la prescription du savoir-faire de lâ€™agence (courant fort, courant faible, sÃ©curitÃ©, diagnostics...)Â auprÃ¨s de la clientÃ¨le historique et des prospects ..."</t>
  </si>
  <si>
    <t>687,ChargÃ©/e d'affaire en Ã©lectricitÃ© (H/F),https://www.france-emploi.com/offre-d-emploi/charge-e-d-affaire-en-electricite-h-f-10959772/,05/01/2023,Caen,CDI,"Annuel, de 30000â‚¬ Ã  40000â‚¬",Annuel,30000â‚¬ ,40000â‚¬,"Sous la direction du responsable dâ€™agence, et en collaboration Ã©troite et quotidienne avec lâ€™ensemble des membres de lâ€™Ã©quipe (ingÃ©nieurs et techniciens Ã©tudes), vous :</t>
  </si>
  <si>
    <t>688,Second de cuisine - Chef de partie H/F,https://www.france-emploi.com/offre-d-emploi/second-de-cuisine-chef-de-partie-h-f-10959767/,05/01/2023,Vannes,CDI,"Mensuel, de 2117â‚¬ Ã  2150â‚¬",Mensuel,2117â‚¬ ,2150â‚¬,"PassionnÃ©(e) par la cuisine, rigoureux(e), vous souhaitez Ã©voluer au sein d'une Ã©quipe dynamique ?</t>
  </si>
  <si>
    <t>Holly's Diner recrute, pour son nouveau restaurant Ã  Vannes qui ouvrira en Mars, 1 Second de cuisine et 2 Chef de partie (H/F).</t>
  </si>
  <si>
    <t>La politique sociale, lâ€™accompagnement, le management constituent ..."</t>
  </si>
  <si>
    <t>689,Chef de cuisine ( H/F),https://www.france-emploi.com/offre-d-emploi/chef-de-cuisine-h-f-10959766/,05/01/2023,Vannes,CDI,"Mensuel, de 2300â‚¬ Ã  3330â‚¬",Mensuel,2300â‚¬ ,3330â‚¬,"OrganisÃ©(e), passionnÃ©(e) et souriant(e), vous souhaitez Ã©voluer au sein d'une Ã©quipe dynamique ?</t>
  </si>
  <si>
    <t>Holly's Diner recrute, pour son nouveau restaurant Ã  Vannes qui ouvrira en mars, un Directeur (H/F).</t>
  </si>
  <si>
    <t>Rejoindre Holly ..."</t>
  </si>
  <si>
    <t>690,Adjoint de direction / Leader de salle (H/F),https://www.france-emploi.com/offre-d-emploi/adjoint-de-direction-leader-de-salle-h-f-10959759/,05/01/2023,Vannes,CDI,"Mensuel, de 2117â‚¬ Ã  2150â‚¬",Mensuel,2117â‚¬ ,2150â‚¬,"OrganisÃ©(e), passionnÃ©(e) et souriant(e), vous souhaitez Ã©voluer au sein d'une Ã©quipe dynamique ?</t>
  </si>
  <si>
    <t xml:space="preserve">691,GESTIONNAIRE DE PAIE/RH  (H/F),https://www.france-emploi.com/offre-d-emploi/gestionnaire-de-paie-rh-h-f-10959764/,05/01/2023,Maine-et-Loire,CDI,"Annuel, de 30000â‚¬ Ã  35000â‚¬",Annuel,30000â‚¬ ,35000â‚¬,"Vos missions ? </t>
  </si>
  <si>
    <t xml:space="preserve">692,RESPONSABLE PAIE/RH  (H/F),https://www.france-emploi.com/offre-d-emploi/responsable-paie-rh-h-f-10959763/,05/01/2023,Maine-et-Loire,CDI,"Annuel, de 38000â‚¬ Ã  48000â‚¬",Annuel,38000â‚¬ ,48000â‚¬,"Vos missions ? </t>
  </si>
  <si>
    <t>693,MAGASINIER.E (H/F),https://www.france-emploi.com/offre-d-emploi/magasinier-e-h-f-10959762/,05/01/2023,Morbihan,IntÃ©rim,"Horaire, de 11,27â‚¬ Ã  12â‚¬",Horaire,"11,27â‚¬ ",12â‚¬,"Acteur majeur du recrutement et du travail temporaire sur les mÃ©tiers de la Grande Distribution, du BTP, de l'industrie et de la logistique, Ergalis Vannes, accompagne votre carriÃ¨re professionnelle en CDI, CDD ou intÃ©rim.</t>
  </si>
  <si>
    <t>Votre agence Ergalis Vannes recherche un.e  magasinier.e pour son client.</t>
  </si>
  <si>
    <t>Dans quelle ..."</t>
  </si>
  <si>
    <t>694,RESPONSABLE D'AGENCE H/F,https://www.france-emploi.com/offre-d-emploi/responsable-d-agence-h-f-10959758/,05/01/2023,Charente-Maritime,CDI,"Annuel, de 27600â‚¬ Ã  31000â‚¬",Annuel,27600â‚¬ ,31000â‚¬,"Dans le cadre de notre dÃ©veloppement, nous recrutons un Responsable d'Agence (H/F) en CDI sur Saintes.</t>
  </si>
  <si>
    <t>MÃªlant rythme dynamique et challengeant en agence et auprÃ¨s de vos clients, vos missions sont :</t>
  </si>
  <si>
    <t>- GÃ©rer un centre de profit et garantir un niveau de rentabilitÃ© (management d'Ã©quipe / dÃ©veloppement CA ..."</t>
  </si>
  <si>
    <t>695,Assistant RH (H/F),https://www.france-emploi.com/offre-d-emploi/assistant-rh-h-f-10956879/,05/01/2023,Briouze,IntÃ©rim,"Horaire, 11,27â‚¬",Horaire," 11,27â‚¬"," 11,27â‚¬","ARTUS INTERIM â€“ CDD â€“ CDI  FLERS recherche pour l'un de ses clients :</t>
  </si>
  <si>
    <t xml:space="preserve">Un Assistant RH H/F </t>
  </si>
  <si>
    <t>Vous serez en charge des tÃ¢ches suivantes :</t>
  </si>
  <si>
    <t>â€¢	Etablir les bulletins de paie</t>
  </si>
  <si>
    <t>â€¢	Etablir les contrats de travail</t>
  </si>
  <si>
    <t>â€¢	Assurer le suivi du tableau de bord des prÃ©sences</t>
  </si>
  <si>
    <t>â€¢	Suivre les dossiers maladie et prÃ©voyance ..."</t>
  </si>
  <si>
    <t>696,PLOMBIER  H/F,https://www.france-emploi.com/offre-d-emploi/plombier-h-f-10959748/,05/01/2023,Vannes,IntÃ©rim,"Horaire, de 11,27â‚¬ Ã  15â‚¬",Horaire,"11,27â‚¬ ",15â‚¬,"Ergalis  Vannes, spÃ©cialiste des mÃ©tiers  du BTP, de l'industrie et de la logistique, reconnait vos compÃ©tences et votre potentiel pour intÃ©grer en intÃ©rim, CDD et CDI, l'entreprise  dans laquelle  vous  vous sentirez bien.</t>
  </si>
  <si>
    <t>Je suis Ozvan  et  je recherche un.e plombier .</t>
  </si>
  <si>
    <t>Mon client :  une entreprise spÃ©cialisÃ©e ..."</t>
  </si>
  <si>
    <t>697,PLOMBIER  H/F,https://www.france-emploi.com/offre-d-emploi/plombier-h-f-10959748/,05/01/2023,Muzillac,IntÃ©rim,"Horaire, de 11,27â‚¬ Ã  15â‚¬",Horaire,"11,27â‚¬ ",15â‚¬,"Ergalis  Vannes, spÃ©cialiste des mÃ©tiers  du BTP, de l'industrie et de la logistique, reconnait vos compÃ©tences et votre potentiel pour intÃ©grer en intÃ©rim, CDD et CDI, l'entreprise  dans laquelle  vous  vous sentirez bien.</t>
  </si>
  <si>
    <t>698,PLOMBIER  H/F,https://www.france-emploi.com/offre-d-emploi/plombier-h-f-10959748/,05/01/2023,LocminÃ©,IntÃ©rim,"Horaire, de 11,27â‚¬ Ã  15â‚¬",Horaire,"11,27â‚¬ ",15â‚¬,"Ergalis  Vannes, spÃ©cialiste des mÃ©tiers  du BTP, de l'industrie et de la logistique, reconnait vos compÃ©tences et votre potentiel pour intÃ©grer en intÃ©rim, CDD et CDI, l'entreprise  dans laquelle  vous  vous sentirez bien.</t>
  </si>
  <si>
    <t>699,PLOMBIER  H/F,https://www.france-emploi.com/offre-d-emploi/plombier-h-f-10959748/,05/01/2023,Auray,IntÃ©rim,"Horaire, de 11,27â‚¬ Ã  15â‚¬",Horaire,"11,27â‚¬ ",15â‚¬,"Ergalis  Vannes, spÃ©cialiste des mÃ©tiers  du BTP, de l'industrie et de la logistique, reconnait vos compÃ©tences et votre potentiel pour intÃ©grer en intÃ©rim, CDD et CDI, l'entreprise  dans laquelle  vous  vous sentirez bien.</t>
  </si>
  <si>
    <t>700,MENUISIER.E.S POSEUR (H/F),https://www.france-emploi.com/offre-d-emploi/menuisier-e-s-poseur-h-f-10959747/,05/01/2023,Vannes,IntÃ©rim,"Horaire, de 11,27â‚¬ Ã  15â‚¬",Horaire,"11,27â‚¬ ",15â‚¬,"Ergalis  Vannes, spÃ©cialiste des mÃ©tiers  du BTP, de l'industrie et de la logistique, reconnait vos compÃ©tences et votre potentiel pour intÃ©grer en intÃ©rim, CDD et CDI, l'entreprise  dans laquelle  vous  vous sentirez bien.</t>
  </si>
  <si>
    <t xml:space="preserve">Je suis Ozvan  et  je recherche un.e menuisier.e </t>
  </si>
  <si>
    <t>Mon client : Une entreprise ..."</t>
  </si>
  <si>
    <t>701,MENUISIER.E.S POSEUR (H/F),https://www.france-emploi.com/offre-d-emploi/menuisier-e-s-poseur-h-f-10959747/,05/01/2023,Muzillac,IntÃ©rim,"Horaire, de 11,27â‚¬ Ã  15â‚¬",Horaire,"11,27â‚¬ ",15â‚¬,"Ergalis  Vannes, spÃ©cialiste des mÃ©tiers  du BTP, de l'industrie et de la logistique, reconnait vos compÃ©tences et votre potentiel pour intÃ©grer en intÃ©rim, CDD et CDI, l'entreprise  dans laquelle  vous  vous sentirez bien.</t>
  </si>
  <si>
    <t>702,MENUISIER.E.S POSEUR (H/F),https://www.france-emploi.com/offre-d-emploi/menuisier-e-s-poseur-h-f-10959747/,05/01/2023,LocminÃ©,IntÃ©rim,"Horaire, de 11,27â‚¬ Ã  15â‚¬",Horaire,"11,27â‚¬ ",15â‚¬,"Ergalis  Vannes, spÃ©cialiste des mÃ©tiers  du BTP, de l'industrie et de la logistique, reconnait vos compÃ©tences et votre potentiel pour intÃ©grer en intÃ©rim, CDD et CDI, l'entreprise  dans laquelle  vous  vous sentirez bien.</t>
  </si>
  <si>
    <t>703,MENUISIER.E.S POSEUR (H/F),https://www.france-emploi.com/offre-d-emploi/menuisier-e-s-poseur-h-f-10959747/,05/01/2023,Auray,IntÃ©rim,"Horaire, de 11,27â‚¬ Ã  15â‚¬",Horaire,"11,27â‚¬ ",15â‚¬,"Ergalis  Vannes, spÃ©cialiste des mÃ©tiers  du BTP, de l'industrie et de la logistique, reconnait vos compÃ©tences et votre potentiel pour intÃ©grer en intÃ©rim, CDD et CDI, l'entreprise  dans laquelle  vous  vous sentirez bien.</t>
  </si>
  <si>
    <t>704,Conducteur de travaux Ã©lectricitÃ© H/F,https://www.france-emploi.com/offre-d-emploi/conducteur-de-travaux-electricite-h-f-10959745/,05/01/2023,Ouistreham,CDI,"Annuel, de 30000â‚¬ Ã  40000â‚¬",Annuel,30000â‚¬ ,40000â‚¬,"Directement rattachÃ© au Responsable du service, vous prenez en chargeÂ :</t>
  </si>
  <si>
    <t>- Les chantiers neufs dâ€™Ã©lectricitÃ© (CFO/CFA) et de diagnostics Ã©lectriques (bÃ¢timents privÃ©s tertiaires, industriels et logements collectifs, et ouvrages publics variÃ©s)Â qui vous seront attribuÃ©sÂ </t>
  </si>
  <si>
    <t xml:space="preserve">- La planification des chantiers avec les entreprises dâ€™Ã©lectricitÃ© prÃ©alablement sÃ©lectionnÃ©es </t>
  </si>
  <si>
    <t>- Lâ€™analyse ..."</t>
  </si>
  <si>
    <t>705,Conducteur de travaux Ã©lectricitÃ© H/F,https://www.france-emploi.com/offre-d-emploi/conducteur-de-travaux-electricite-h-f-10959745/,05/01/2023,Caen,CDI,"Annuel, de 30000â‚¬ Ã  40000â‚¬",Annuel,30000â‚¬ ,40000â‚¬,"Directement rattachÃ© au Responsable du service, vous prenez en chargeÂ :</t>
  </si>
  <si>
    <t>706,Frigoriste industriel (H/F),https://www.france-emploi.com/offre-d-emploi/frigoriste-industriel-h-f-10788542/,05/01/2023,FinistÃ¨re,CDI,"Horaire, de 12â‚¬ Ã  13â‚¬",Horaire,12â‚¬ ,13â‚¬,"CRIT recrute en contrat CDI un FRIGORISTE / TECHNICIEN DE MAINTENANCE (H/F) pour une coopÃ©rative situÃ©e proche de St Brieuc.</t>
  </si>
  <si>
    <t>Vous participerez Ã  l'installation et la maintenance des refroidisseurs de lait sur les exploitations de des producteurs.</t>
  </si>
  <si>
    <t>Vous effectuerez la maintenance prÃ©ventive et curative (panne de froid)   Vous ..."</t>
  </si>
  <si>
    <t>707,Frigoriste industriel (H/F),https://www.france-emploi.com/offre-d-emploi/frigoriste-industriel-h-f-10788542/,05/01/2023,CÃ´tes-d'Armor,CDI,"Horaire, de 12â‚¬ Ã  13â‚¬",Horaire,12â‚¬ ,13â‚¬,"CRIT recrute en contrat CDI un FRIGORISTE / TECHNICIEN DE MAINTENANCE (H/F) pour une coopÃ©rative situÃ©e proche de St Brieuc.</t>
  </si>
  <si>
    <t>708,RESPONSABLE BE AUTOMATISME (H/F),https://www.france-emploi.com/offre-d-emploi/responsable-be-automatisme-h-f-10959736/,05/01/2023,Maine-et-Loire,CDI,"Annuel, de 40000â‚¬ Ã  45000â‚¬",Annuel,40000â‚¬ ,45000â‚¬,"RattachÃ©(e) Ã  la Direction Industrielle, vous aurez en charge:</t>
  </si>
  <si>
    <t>1) Le management de l'Ã©quipe BE</t>
  </si>
  <si>
    <t>- Piloter l'activitÃ© et accompagner l'Ã©volution des collaborateurs</t>
  </si>
  <si>
    <t>- Assurer la planification et gÃ©rer les ressources du service en conformitÃ© avec les attentes des projets confiÃ©s</t>
  </si>
  <si>
    <t>- Etre le garant de la qualitÃ© ..."</t>
  </si>
  <si>
    <t>709,MONTEUR - METTEUR AU POINT (H/F),https://www.france-emploi.com/offre-d-emploi/monteur-metteur-au-point-h-f-10959732/,05/01/2023,Maine-et-Loire,CDI,"Annuel, de 27000â‚¬ Ã  30000â‚¬",Annuel,27000â‚¬ ,30000â‚¬,"Au sein de l'Atelier, vous venez renforcer notre Ã©quipe de monteurs. Vous serez amenÃ© Ã  :</t>
  </si>
  <si>
    <t xml:space="preserve">			- 1)- Monter et Mettre au point la machine</t>
  </si>
  <si>
    <t xml:space="preserve">		Monter/Ajuster les sous-ensembles mÃ©caniques et pneumatiques suivant plan et schÃ©mas,</t>
  </si>
  <si>
    <t>Retoucher/ajuster certaines piÃ¨ces simples (Modifier le plan de la piÃ¨ce avant reprise ..."</t>
  </si>
  <si>
    <t xml:space="preserve">710,Comptable fournisseurs H/F,https://www.france-emploi.com/offre-d-emploi/comptable-fournisseurs-h-f-10959611/,05/01/2023,Saint-BarthÃ©lemy-d'Anjou,IntÃ©rim,"Horaire, de 12â‚¬ Ã  13â‚¬",Horaire,12â‚¬ ,13â‚¬,"L'agence ARTUS Angers recherche pour l'un de ses clients, un(e) Comptable fournisseurs H/F dans le cadre d'un contrat de plusieurs mois. </t>
  </si>
  <si>
    <t xml:space="preserve">Vous aurez pour principales missions : </t>
  </si>
  <si>
    <t xml:space="preserve">- GÃ©rer les comptes fournisseurs et entretenir les relations fournisseurs </t>
  </si>
  <si>
    <t>- Mettre Ã  jour ..."</t>
  </si>
  <si>
    <t>711,Technicien automaticien Roboticien Machines spÃ©ciales (H/F),https://www.france-emploi.com/offre-d-emploi/technicien-automaticien-roboticien-machines-speciales-h-f-10956837/,04/01/2023,Les Herbiers,CDI,"Annuel, de 32000â‚¬ Ã  42000â‚¬",Annuel,32000â‚¬ ,42000â‚¬,"Vous intÃ©grez le bureau dâ€™Ã©tudes Automatisme / Robotique constituÃ© dâ€™environ 10 personnes, et vous avez en charge la partie automatisme et robotique des machines spÃ©ciales (ex : palettiseurs, encaisseusesâ€¦), de la conception du programme automate Ã  la mise en service chez le client (VendÃ©e et Maine-et-Loire). Ã€ ..."</t>
  </si>
  <si>
    <t>712,Techniciens Chauffagistes (H/F),https://www.france-emploi.com/offre-d-emploi/techniciens-chauffagistes-h-f-10956798/,04/01/2023,Rennes,IntÃ©rim,"Horaire, de 12â‚¬ Ã  16â‚¬",Horaire,12â‚¬ ,16â‚¬,"Nous recherchons pour notre client situÃ© Ã  CESSON- SEVIGNE des techniciens chauffagistes :</t>
  </si>
  <si>
    <t>Au quotidien, plusieurs missions :</t>
  </si>
  <si>
    <t>ï‚· Assurer la maintenance des chaudiÃ¨res murales gaz et appareils de production eau</t>
  </si>
  <si>
    <t>chaude</t>
  </si>
  <si>
    <t>ï‚· Effectuer les visites dâ€™entretien, diagnostic et rÃ©paration de pannes</t>
  </si>
  <si>
    <t>ï‚· VÃ©rifier la conformitÃ© des installations</t>
  </si>
  <si>
    <t>Au-delÃ  de la maitrise ..."</t>
  </si>
  <si>
    <t>713,ElectromÃ©canicien(ne) (H/F),https://www.france-emploi.com/offre-d-emploi/electromecanicienne-h-f-10901467/,04/01/2023,Agen,CDI,"Mensuel, de 1800â‚¬ Ã  2000â‚¬",Mensuel,1800â‚¬ ,2000â‚¬,"Mission : Vous aurez la responsabilitÃ© de l'ensemble des tÃ¢ches et toutes les interventions liÃ©es au domaine Ã©lectromÃ©canique (Raccordement des Ã©quipements, postes de relÃ¨vement et de rÃ©seaux, gestion de la tÃ©lÃ©communication, rÃ©glages des automates,...).  Titulaire d'un Bac Pro ou BTS ElectromÃ©canique/EIE /Maintenance Industrielle ou expÃ©rience professionnelle Ã©quivalente ..."</t>
  </si>
  <si>
    <t>714,OpÃ©rateur(trice) Gestion des RÃ©seaux (H/F),https://www.france-emploi.com/offre-d-emploi/operateurtrice-gestion-des-reseaux-h-f-10901341/,04/01/2023,Mourenx,CDI,"Mensuel, de 1800â‚¬ Ã  2000â‚¬",Mensuel,1800â‚¬ ,2000â‚¬,"En tant qu'opÃ©rateur(trice) Gestion des RÃ©seaux, vos missions sont les suivantes:</t>
  </si>
  <si>
    <t>â€¢ Entretenir les rÃ©seaux dâ€™Eau potable et d'Assainissement</t>
  </si>
  <si>
    <t>â€¢ Assurer le nettoyage des rÃ©servoirs</t>
  </si>
  <si>
    <t>â€¢ Relever et renouveler les compteurs dâ€™eau potable</t>
  </si>
  <si>
    <t>â€¢ RÃ©parer et rechercher les fuites sur les rÃ©seaux</t>
  </si>
  <si>
    <t>â€¢ Effectuer divers travaux liÃ©s Ã  l ..."</t>
  </si>
  <si>
    <t>715,Agent de conduite d'engins de curage (F/H),https://www.france-emploi.com/offre-d-emploi/agent-de-conduite-d-engins-de-curage-f-h-10900749/,04/01/2023,Angers,CDI,"Annuel, de 20000â‚¬ Ã  25000â‚¬",Annuel,20000â‚¬ ,25000â‚¬,"-	Sous la responsabilitÃ© de l'agent de maÃ®trise du secteur gestion de rÃ©seau et au sein d'une Ã©quipe de 8 personnes, vous rÃ©aliserez le curage Ã  titre prÃ©ventif ou curatif des rÃ©seaux et branchement des eaux usÃ©es, ainsi que le nettoyage des ouvrages d'assainissement. Vous travaillerez en ..."</t>
  </si>
  <si>
    <t>716,Responsable du pole engins (H/F),https://www.france-emploi.com/offre-d-emploi/responsable-du-pole-engins-h-f-10900173/,04/01/2023,Angers,CDI,"Annuel, de 25000â‚¬ Ã  35000â‚¬",Annuel,25000â‚¬ ,35000â‚¬,"Dans le cadre du recrutement des moyens en engins et des vÃ©hicules poids lourds au sein service Exploitation du rÃ©seau d'eau potable, vous aurez en charge l'encadrement de 9 chauffeurs, l'objectif Ã©tant d'articuler la mise Ã  disposition des moyens en fonction des travaux programmÃ©s par ..."</t>
  </si>
  <si>
    <t>717,ElectromÃ©canicien(ne) (H/F),https://www.france-emploi.com/offre-d-emploi/electromecanicienne-h-f-10899480/,04/01/2023,Agen,CDI,"Mensuel, de 2000â‚¬ Ã  2100â‚¬",Mensuel,2000â‚¬ ,2100â‚¬,"En tant qu'ElectromÃ©canicien vous rÃ©alisez toute intervention prÃ©ventive ou curative sur les Ã©quipements (Ã©lectriques, mÃ©caniques, automatisme et tÃ©lÃ©gestion)</t>
  </si>
  <si>
    <t>ParamÃ©trer et fiabiliser le fonctionnement des capteurs, sondes et Ã©quipements de tÃ©lÃ©gestion (intervention prÃ©ventive, calibrages, dÃ©pannages, etc...) :</t>
  </si>
  <si>
    <t>- Installer et entretenir les Ã©quipements Ã©lectromÃ©caniques, tÃ©lÃ©gestions et automates (plan de renouvellement, curatif ..."</t>
  </si>
  <si>
    <t xml:space="preserve">718,MODELISTE (H/F) * FOUGERES * JOURNEE,https://www.france-emploi.com/offre-d-emploi/modeliste-h-f-fougeres-journee-10895296/,04/01/2023,Ille-et-Vilaine,IntÃ©rim,"Horaire, de 11,07â‚¬ Ã  13â‚¬",Horaire,"11,07â‚¬ ",13â‚¬,"Votre agence Interaction FougÃ¨res recrute pour son client spÃ©cialisÃ©s dans la fabrication d'article de luxe, un(e) modÃ©liste (H/F). </t>
  </si>
  <si>
    <t>Vous serez amenÃ©(e) Ã  :</t>
  </si>
  <si>
    <t>- Mettre au point les modÃ¨les en tenant compte de leurs critÃ¨res techniques et des matiÃ¨res souhaitÃ©es par le client</t>
  </si>
  <si>
    <t>- RÃ©diger les dossiers techniques ..."</t>
  </si>
  <si>
    <t>719,mandataire immobilier indÃ©pendant (H/F),https://www.france-emploi.com/offre-d-emploi/mandataire-immobilier-independant-h-f-10794013/,04/01/2023,Vignoc,,"Mensuel, de 4000â‚¬ Ã  8000â‚¬",Mensuel,4000â‚¬ ,8000â‚¬,"Devenez le CONSEILLER IMMOBILIER rÃ©fÃ©rent de votre rÃ©gion : Secteur gÃ©ographique rÃ©servÃ© et prÃ©servÃ© en exclusivitÃ© !</t>
  </si>
  <si>
    <t>720,mandataire immobilier indÃ©pendant (H/F),https://www.france-emploi.com/offre-d-emploi/mandataire-immobilier-independant-h-f-10794013/,04/01/2023,Saint-Didier,,"Mensuel, de 4000â‚¬ Ã  8000â‚¬",Mensuel,4000â‚¬ ,8000â‚¬,"Devenez le CONSEILLER IMMOBILIER rÃ©fÃ©rent de votre rÃ©gion : Secteur gÃ©ographique rÃ©servÃ© et prÃ©servÃ© en exclusivitÃ© !</t>
  </si>
  <si>
    <t>721,mandataire immobilier indÃ©pendant (H/F),https://www.france-emploi.com/offre-d-emploi/mandataire-immobilier-independant-h-f-10794013/,04/01/2023,BrÃ©cÃ©,,"Mensuel, de 4000â‚¬ Ã  8000â‚¬",Mensuel,4000â‚¬ ,8000â‚¬,"Devenez le CONSEILLER IMMOBILIER rÃ©fÃ©rent de votre rÃ©gion : Secteur gÃ©ographique rÃ©servÃ© et prÃ©servÃ© en exclusivitÃ© !</t>
  </si>
  <si>
    <t>722,Conseiller immobilier indÃ©pendant (H/F),https://www.france-emploi.com/offre-d-emploi/conseiller-immobilier-independant-h-f-10794002/,04/01/2023,Vignoc,,"Mensuel, de 4000â‚¬ Ã  8000â‚¬",Mensuel,4000â‚¬ ,8000â‚¬,"Devenez le CONSEILLER IMMOBILIER rÃ©fÃ©rent de votre rÃ©gion : Secteur gÃ©ographique rÃ©servÃ© et prÃ©servÃ© en exclusivitÃ© !</t>
  </si>
  <si>
    <t>723,Conseiller immobilier indÃ©pendant (H/F),https://www.france-emploi.com/offre-d-emploi/conseiller-immobilier-independant-h-f-10794002/,04/01/2023,Saint-Didier,,"Mensuel, de 4000â‚¬ Ã  8000â‚¬",Mensuel,4000â‚¬ ,8000â‚¬,"Devenez le CONSEILLER IMMOBILIER rÃ©fÃ©rent de votre rÃ©gion : Secteur gÃ©ographique rÃ©servÃ© et prÃ©servÃ© en exclusivitÃ© !</t>
  </si>
  <si>
    <t>724,Conseiller immobilier indÃ©pendant (H/F),https://www.france-emploi.com/offre-d-emploi/conseiller-immobilier-independant-h-f-10794002/,04/01/2023,BrÃ©cÃ©,,"Mensuel, de 4000â‚¬ Ã  8000â‚¬",Mensuel,4000â‚¬ ,8000â‚¬,"Devenez le CONSEILLER IMMOBILIER rÃ©fÃ©rent de votre rÃ©gion : Secteur gÃ©ographique rÃ©servÃ© et prÃ©servÃ© en exclusivitÃ© !</t>
  </si>
  <si>
    <t>725,NÃ©gociateur immobilier indÃ©pendant (H/F),https://www.france-emploi.com/offre-d-emploi/negociateur-immobilier-independant-h-f-10793927/,04/01/2023,Sixt-sur-Aff,,"Mensuel, de 4000â‚¬ Ã  8000â‚¬",Mensuel,4000â‚¬ ,8000â‚¬,"Devenez le CONSEILLER IMMOBILIER rÃ©fÃ©rent de votre rÃ©gion : Secteur gÃ©ographique rÃ©servÃ© et prÃ©servÃ© en exclusivitÃ© !</t>
  </si>
  <si>
    <t>726,NÃ©gociateur immobilier indÃ©pendant (H/F),https://www.france-emploi.com/offre-d-emploi/negociateur-immobilier-independant-h-f-10793927/,04/01/2023,Saint-Thurial,,"Mensuel, de 4000â‚¬ Ã  8000â‚¬",Mensuel,4000â‚¬ ,8000â‚¬,"Devenez le CONSEILLER IMMOBILIER rÃ©fÃ©rent de votre rÃ©gion : Secteur gÃ©ographique rÃ©servÃ© et prÃ©servÃ© en exclusivitÃ© !</t>
  </si>
  <si>
    <t>727,NÃ©gociateur immobilier indÃ©pendant (H/F),https://www.france-emploi.com/offre-d-emploi/negociateur-immobilier-independant-h-f-10793927/,04/01/2023,Saint-Germain-en-CoglÃ¨s,,"Mensuel, de 4000â‚¬ Ã  8000â‚¬",Mensuel,4000â‚¬ ,8000â‚¬,"Devenez le CONSEILLER IMMOBILIER rÃ©fÃ©rent de votre rÃ©gion : Secteur gÃ©ographique rÃ©servÃ© et prÃ©servÃ© en exclusivitÃ© !</t>
  </si>
  <si>
    <t>728,NÃ©gociateur immobilier indÃ©pendant (H/F),https://www.france-emploi.com/offre-d-emploi/negociateur-immobilier-independant-h-f-10793927/,04/01/2023,JavenÃ©,,"Mensuel, de 4000â‚¬ Ã  8000â‚¬",Mensuel,4000â‚¬ ,8000â‚¬,"Devenez le CONSEILLER IMMOBILIER rÃ©fÃ©rent de votre rÃ©gion : Secteur gÃ©ographique rÃ©servÃ© et prÃ©servÃ© en exclusivitÃ© !</t>
  </si>
  <si>
    <t>729,NÃ©gociateur immobilier indÃ©pendant (H/F),https://www.france-emploi.com/offre-d-emploi/negociateur-immobilier-independant-h-f-10793927/,04/01/2023,Baulon,,"Mensuel, de 4000â‚¬ Ã  8000â‚¬",Mensuel,4000â‚¬ ,8000â‚¬,"Devenez le CONSEILLER IMMOBILIER rÃ©fÃ©rent de votre rÃ©gion : Secteur gÃ©ographique rÃ©servÃ© et prÃ©servÃ© en exclusivitÃ© !</t>
  </si>
  <si>
    <t>730,mandataire immobilier indÃ©pendant (H/F),https://www.france-emploi.com/offre-d-emploi/mandataire-immobilier-independant-h-f-10793827/,04/01/2023,Sixt-sur-Aff,,"Mensuel, de 4000â‚¬ Ã  8000â‚¬",Mensuel,4000â‚¬ ,8000â‚¬,"Devenez le CONSEILLER IMMOBILIER rÃ©fÃ©rent de votre rÃ©gion : Secteur gÃ©ographique rÃ©servÃ© et prÃ©servÃ© en exclusivitÃ© !</t>
  </si>
  <si>
    <t>731,mandataire immobilier indÃ©pendant (H/F),https://www.france-emploi.com/offre-d-emploi/mandataire-immobilier-independant-h-f-10793827/,04/01/2023,Saint-Thurial,,"Mensuel, de 4000â‚¬ Ã  8000â‚¬",Mensuel,4000â‚¬ ,8000â‚¬,"Devenez le CONSEILLER IMMOBILIER rÃ©fÃ©rent de votre rÃ©gion : Secteur gÃ©ographique rÃ©servÃ© et prÃ©servÃ© en exclusivitÃ© !</t>
  </si>
  <si>
    <t>732,mandataire immobilier indÃ©pendant (H/F),https://www.france-emploi.com/offre-d-emploi/mandataire-immobilier-independant-h-f-10793827/,04/01/2023,Saint-Germain-en-CoglÃ¨s,,"Mensuel, de 4000â‚¬ Ã  8000â‚¬",Mensuel,4000â‚¬ ,8000â‚¬,"Devenez le CONSEILLER IMMOBILIER rÃ©fÃ©rent de votre rÃ©gion : Secteur gÃ©ographique rÃ©servÃ© et prÃ©servÃ© en exclusivitÃ© !</t>
  </si>
  <si>
    <t>733,mandataire immobilier indÃ©pendant (H/F),https://www.france-emploi.com/offre-d-emploi/mandataire-immobilier-independant-h-f-10793827/,04/01/2023,JavenÃ©,,"Mensuel, de 4000â‚¬ Ã  8000â‚¬",Mensuel,4000â‚¬ ,8000â‚¬,"Devenez le CONSEILLER IMMOBILIER rÃ©fÃ©rent de votre rÃ©gion : Secteur gÃ©ographique rÃ©servÃ© et prÃ©servÃ© en exclusivitÃ© !</t>
  </si>
  <si>
    <t>734,mandataire immobilier indÃ©pendant (H/F),https://www.france-emploi.com/offre-d-emploi/mandataire-immobilier-independant-h-f-10793827/,04/01/2023,Baulon,,"Mensuel, de 4000â‚¬ Ã  8000â‚¬",Mensuel,4000â‚¬ ,8000â‚¬,"Devenez le CONSEILLER IMMOBILIER rÃ©fÃ©rent de votre rÃ©gion : Secteur gÃ©ographique rÃ©servÃ© et prÃ©servÃ© en exclusivitÃ© !</t>
  </si>
  <si>
    <t>735,Conseiller immobilier indÃ©pendant (H/F),https://www.france-emploi.com/offre-d-emploi/conseiller-immobilier-independant-h-f-10793696/,04/01/2023,Sixt-sur-Aff,,"Mensuel, de 4000â‚¬ Ã  8000â‚¬",Mensuel,4000â‚¬ ,8000â‚¬,"Devenez le CONSEILLER IMMOBILIER rÃ©fÃ©rent de votre rÃ©gion : Secteur gÃ©ographique rÃ©servÃ© et prÃ©servÃ© en exclusivitÃ© !</t>
  </si>
  <si>
    <t>736,Conseiller immobilier indÃ©pendant (H/F),https://www.france-emploi.com/offre-d-emploi/conseiller-immobilier-independant-h-f-10793696/,04/01/2023,Saint-Thurial,,"Mensuel, de 4000â‚¬ Ã  8000â‚¬",Mensuel,4000â‚¬ ,8000â‚¬,"Devenez le CONSEILLER IMMOBILIER rÃ©fÃ©rent de votre rÃ©gion : Secteur gÃ©ographique rÃ©servÃ© et prÃ©servÃ© en exclusivitÃ© !</t>
  </si>
  <si>
    <t>737,Conseiller immobilier indÃ©pendant (H/F),https://www.france-emploi.com/offre-d-emploi/conseiller-immobilier-independant-h-f-10793696/,04/01/2023,Saint-Germain-en-CoglÃ¨s,,"Mensuel, de 4000â‚¬ Ã  8000â‚¬",Mensuel,4000â‚¬ ,8000â‚¬,"Devenez le CONSEILLER IMMOBILIER rÃ©fÃ©rent de votre rÃ©gion : Secteur gÃ©ographique rÃ©servÃ© et prÃ©servÃ© en exclusivitÃ© !</t>
  </si>
  <si>
    <t>738,Conseiller immobilier indÃ©pendant (H/F),https://www.france-emploi.com/offre-d-emploi/conseiller-immobilier-independant-h-f-10793696/,04/01/2023,JavenÃ©,,"Mensuel, de 4000â‚¬ Ã  8000â‚¬",Mensuel,4000â‚¬ ,8000â‚¬,"Devenez le CONSEILLER IMMOBILIER rÃ©fÃ©rent de votre rÃ©gion : Secteur gÃ©ographique rÃ©servÃ© et prÃ©servÃ© en exclusivitÃ© !</t>
  </si>
  <si>
    <t>739,Conseiller immobilier indÃ©pendant (H/F),https://www.france-emploi.com/offre-d-emploi/conseiller-immobilier-independant-h-f-10793696/,04/01/2023,Baulon,,"Mensuel, de 4000â‚¬ Ã  8000â‚¬",Mensuel,4000â‚¬ ,8000â‚¬,"Devenez le CONSEILLER IMMOBILIER rÃ©fÃ©rent de votre rÃ©gion : Secteur gÃ©ographique rÃ©servÃ© et prÃ©servÃ© en exclusivitÃ© !</t>
  </si>
  <si>
    <t>740,NÃ©gociateur immobilier indÃ©pendant (H/F),https://www.france-emploi.com/offre-d-emploi/negociateur-immobilier-independant-h-f-10793505/,04/01/2023,Saint-Briac-sur-Mer,,"Mensuel, de 4000â‚¬ Ã  8000â‚¬",Mensuel,4000â‚¬ ,8000â‚¬,"Devenez le CONSEILLER IMMOBILIER rÃ©fÃ©rent de votre rÃ©gion : Secteur gÃ©ographique rÃ©servÃ© et prÃ©servÃ© en exclusivitÃ© !</t>
  </si>
  <si>
    <t>741,NÃ©gociateur immobilier indÃ©pendant (H/F),https://www.france-emploi.com/offre-d-emploi/negociateur-immobilier-independant-h-f-10793505/,04/01/2023,Saint-Armel,,"Mensuel, de 4000â‚¬ Ã  8000â‚¬",Mensuel,4000â‚¬ ,8000â‚¬,"Devenez le CONSEILLER IMMOBILIER rÃ©fÃ©rent de votre rÃ©gion : Secteur gÃ©ographique rÃ©servÃ© et prÃ©servÃ© en exclusivitÃ© !</t>
  </si>
  <si>
    <t>742,NÃ©gociateur immobilier indÃ©pendant (H/F),https://www.france-emploi.com/offre-d-emploi/negociateur-immobilier-independant-h-f-10793505/,04/01/2023,HÃ©dÃ©-Bazouges,,"Mensuel, de 4000â‚¬ Ã  8000â‚¬",Mensuel,4000â‚¬ ,8000â‚¬,"Devenez le CONSEILLER IMMOBILIER rÃ©fÃ©rent de votre rÃ©gion : Secteur gÃ©ographique rÃ©servÃ© et prÃ©servÃ© en exclusivitÃ© !</t>
  </si>
  <si>
    <t>743,NÃ©gociateur immobilier indÃ©pendant (H/F),https://www.france-emploi.com/offre-d-emploi/negociateur-immobilier-independant-h-f-10793505/,04/01/2023,La Chapelle-Thouarault,,"Mensuel, de 4000â‚¬ Ã  8000â‚¬",Mensuel,4000â‚¬ ,8000â‚¬,"Devenez le CONSEILLER IMMOBILIER rÃ©fÃ©rent de votre rÃ©gion : Secteur gÃ©ographique rÃ©servÃ© et prÃ©servÃ© en exclusivitÃ© !</t>
  </si>
  <si>
    <t>744,NÃ©gociateur immobilier indÃ©pendant (H/F),https://www.france-emploi.com/offre-d-emploi/negociateur-immobilier-independant-h-f-10793505/,04/01/2023,BalazÃ©,,"Mensuel, de 4000â‚¬ Ã  8000â‚¬",Mensuel,4000â‚¬ ,8000â‚¬,"Devenez le CONSEILLER IMMOBILIER rÃ©fÃ©rent de votre rÃ©gion : Secteur gÃ©ographique rÃ©servÃ© et prÃ©servÃ© en exclusivitÃ© !</t>
  </si>
  <si>
    <t>745,mandataire immobilier indÃ©pendant (H/F),https://www.france-emploi.com/offre-d-emploi/mandataire-immobilier-independant-h-f-10793332/,04/01/2023,Saint-Briac-sur-Mer,,"Mensuel, de 4000â‚¬ Ã  8000â‚¬",Mensuel,4000â‚¬ ,8000â‚¬,"Devenez le CONSEILLER IMMOBILIER rÃ©fÃ©rent de votre rÃ©gion : Secteur gÃ©ographique rÃ©servÃ© et prÃ©servÃ© en exclusivitÃ© !</t>
  </si>
  <si>
    <t>746,mandataire immobilier indÃ©pendant (H/F),https://www.france-emploi.com/offre-d-emploi/mandataire-immobilier-independant-h-f-10793332/,04/01/2023,Saint-Armel,,"Mensuel, de 4000â‚¬ Ã  8000â‚¬",Mensuel,4000â‚¬ ,8000â‚¬,"Devenez le CONSEILLER IMMOBILIER rÃ©fÃ©rent de votre rÃ©gion : Secteur gÃ©ographique rÃ©servÃ© et prÃ©servÃ© en exclusivitÃ© !</t>
  </si>
  <si>
    <t>747,mandataire immobilier indÃ©pendant (H/F),https://www.france-emploi.com/offre-d-emploi/mandataire-immobilier-independant-h-f-10793332/,04/01/2023,HÃ©dÃ©-Bazouges,,"Mensuel, de 4000â‚¬ Ã  8000â‚¬",Mensuel,4000â‚¬ ,8000â‚¬,"Devenez le CONSEILLER IMMOBILIER rÃ©fÃ©rent de votre rÃ©gion : Secteur gÃ©ographique rÃ©servÃ© et prÃ©servÃ© en exclusivitÃ© !</t>
  </si>
  <si>
    <t>748,mandataire immobilier indÃ©pendant (H/F),https://www.france-emploi.com/offre-d-emploi/mandataire-immobilier-independant-h-f-10793332/,04/01/2023,La Chapelle-Thouarault,,"Mensuel, de 4000â‚¬ Ã  8000â‚¬",Mensuel,4000â‚¬ ,8000â‚¬,"Devenez le CONSEILLER IMMOBILIER rÃ©fÃ©rent de votre rÃ©gion : Secteur gÃ©ographique rÃ©servÃ© et prÃ©servÃ© en exclusivitÃ© !</t>
  </si>
  <si>
    <t>749,mandataire immobilier indÃ©pendant (H/F),https://www.france-emploi.com/offre-d-emploi/mandataire-immobilier-independant-h-f-10793332/,04/01/2023,BalazÃ©,,"Mensuel, de 4000â‚¬ Ã  8000â‚¬",Mensuel,4000â‚¬ ,8000â‚¬,"Devenez le CONSEILLER IMMOBILIER rÃ©fÃ©rent de votre rÃ©gion : Secteur gÃ©ographique rÃ©servÃ© et prÃ©servÃ© en exclusivitÃ© !</t>
  </si>
  <si>
    <t>750,Conseiller immobilier indÃ©pendant (H/F),https://www.france-emploi.com/offre-d-emploi/conseiller-immobilier-independant-h-f-10792805/,04/01/2023,Saint-Briac-sur-Mer,,"Mensuel, de 4000â‚¬ Ã  8000â‚¬",Mensuel,4000â‚¬ ,8000â‚¬,"Devenez le CONSEILLER IMMOBILIER rÃ©fÃ©rent de votre rÃ©gion : Secteur gÃ©ographique rÃ©servÃ© et prÃ©servÃ© en exclusivitÃ© !</t>
  </si>
  <si>
    <t>751,Conseiller immobilier indÃ©pendant (H/F),https://www.france-emploi.com/offre-d-emploi/conseiller-immobilier-independant-h-f-10792805/,04/01/2023,Saint-Armel,,"Mensuel, de 4000â‚¬ Ã  8000â‚¬",Mensuel,4000â‚¬ ,8000â‚¬,"Devenez le CONSEILLER IMMOBILIER rÃ©fÃ©rent de votre rÃ©gion : Secteur gÃ©ographique rÃ©servÃ© et prÃ©servÃ© en exclusivitÃ© !</t>
  </si>
  <si>
    <t>752,Conseiller immobilier indÃ©pendant (H/F),https://www.france-emploi.com/offre-d-emploi/conseiller-immobilier-independant-h-f-10792805/,04/01/2023,HÃ©dÃ©-Bazouges,,"Mensuel, de 4000â‚¬ Ã  8000â‚¬",Mensuel,4000â‚¬ ,8000â‚¬,"Devenez le CONSEILLER IMMOBILIER rÃ©fÃ©rent de votre rÃ©gion : Secteur gÃ©ographique rÃ©servÃ© et prÃ©servÃ© en exclusivitÃ© !</t>
  </si>
  <si>
    <t>753,Conseiller immobilier indÃ©pendant (H/F),https://www.france-emploi.com/offre-d-emploi/conseiller-immobilier-independant-h-f-10792805/,04/01/2023,La Chapelle-Thouarault,,"Mensuel, de 4000â‚¬ Ã  8000â‚¬",Mensuel,4000â‚¬ ,8000â‚¬,"Devenez le CONSEILLER IMMOBILIER rÃ©fÃ©rent de votre rÃ©gion : Secteur gÃ©ographique rÃ©servÃ© et prÃ©servÃ© en exclusivitÃ© !</t>
  </si>
  <si>
    <t>754,Conseiller immobilier indÃ©pendant (H/F),https://www.france-emploi.com/offre-d-emploi/conseiller-immobilier-independant-h-f-10792805/,04/01/2023,BalazÃ©,,"Mensuel, de 4000â‚¬ Ã  8000â‚¬",Mensuel,4000â‚¬ ,8000â‚¬,"Devenez le CONSEILLER IMMOBILIER rÃ©fÃ©rent de votre rÃ©gion : Secteur gÃ©ographique rÃ©servÃ© et prÃ©servÃ© en exclusivitÃ© !</t>
  </si>
  <si>
    <t>755,NÃ©gociateur immobilier indÃ©pendant (H/F),https://www.france-emploi.com/offre-d-emploi/negociateur-immobilier-independant-h-f-10792649/,04/01/2023,Sainte-Marie,,"Mensuel, de 4000â‚¬ Ã  8000â‚¬",Mensuel,4000â‚¬ ,8000â‚¬,"Devenez le CONSEILLER IMMOBILIER rÃ©fÃ©rent de votre rÃ©gion : Secteur gÃ©ographique rÃ©servÃ© et prÃ©servÃ© en exclusivitÃ© !</t>
  </si>
  <si>
    <t>756,NÃ©gociateur immobilier indÃ©pendant (H/F),https://www.france-emploi.com/offre-d-emploi/negociateur-immobilier-independant-h-f-10792649/,04/01/2023,Les Portes du Coglais,,"Mensuel, de 4000â‚¬ Ã  8000â‚¬",Mensuel,4000â‚¬ ,8000â‚¬,"Devenez le CONSEILLER IMMOBILIER rÃ©fÃ©rent de votre rÃ©gion : Secteur gÃ©ographique rÃ©servÃ© et prÃ©servÃ© en exclusivitÃ© !</t>
  </si>
  <si>
    <t>757,NÃ©gociateur immobilier indÃ©pendant (H/F),https://www.france-emploi.com/offre-d-emploi/negociateur-immobilier-independant-h-f-10792649/,04/01/2023,IrodouÃ«r,,"Mensuel, de 4000â‚¬ Ã  8000â‚¬",Mensuel,4000â‚¬ ,8000â‚¬,"Devenez le CONSEILLER IMMOBILIER rÃ©fÃ©rent de votre rÃ©gion : Secteur gÃ©ographique rÃ©servÃ© et prÃ©servÃ© en exclusivitÃ© !</t>
  </si>
  <si>
    <t>758,NÃ©gociateur immobilier indÃ©pendant (H/F),https://www.france-emploi.com/offre-d-emploi/negociateur-immobilier-independant-h-f-10792649/,04/01/2023,DomagnÃ©,,"Mensuel, de 4000â‚¬ Ã  8000â‚¬",Mensuel,4000â‚¬ ,8000â‚¬,"Devenez le CONSEILLER IMMOBILIER rÃ©fÃ©rent de votre rÃ©gion : Secteur gÃ©ographique rÃ©servÃ© et prÃ©servÃ© en exclusivitÃ© !</t>
  </si>
  <si>
    <t>759,NÃ©gociateur immobilier indÃ©pendant (H/F),https://www.france-emploi.com/offre-d-emploi/negociateur-immobilier-independant-h-f-10792649/,04/01/2023,ChevaignÃ©,,"Mensuel, de 4000â‚¬ Ã  8000â‚¬",Mensuel,4000â‚¬ ,8000â‚¬,"Devenez le CONSEILLER IMMOBILIER rÃ©fÃ©rent de votre rÃ©gion : Secteur gÃ©ographique rÃ©servÃ© et prÃ©servÃ© en exclusivitÃ© !</t>
  </si>
  <si>
    <t>760,mandataire immobilier indÃ©pendant (H/F),https://www.france-emploi.com/offre-d-emploi/mandataire-immobilier-independant-h-f-10792536/,04/01/2023,Sainte-Marie,,"Mensuel, de 4000â‚¬ Ã  8000â‚¬",Mensuel,4000â‚¬ ,8000â‚¬,"Devenez le CONSEILLER IMMOBILIER rÃ©fÃ©rent de votre rÃ©gion : Secteur gÃ©ographique rÃ©servÃ© et prÃ©servÃ© en exclusivitÃ© !</t>
  </si>
  <si>
    <t>761,mandataire immobilier indÃ©pendant (H/F),https://www.france-emploi.com/offre-d-emploi/mandataire-immobilier-independant-h-f-10792536/,04/01/2023,Les Portes du Coglais,,"Mensuel, de 4000â‚¬ Ã  8000â‚¬",Mensuel,4000â‚¬ ,8000â‚¬,"Devenez le CONSEILLER IMMOBILIER rÃ©fÃ©rent de votre rÃ©gion : Secteur gÃ©ographique rÃ©servÃ© et prÃ©servÃ© en exclusivitÃ© !</t>
  </si>
  <si>
    <t>762,mandataire immobilier indÃ©pendant (H/F),https://www.france-emploi.com/offre-d-emploi/mandataire-immobilier-independant-h-f-10792536/,04/01/2023,IrodouÃ«r,,"Mensuel, de 4000â‚¬ Ã  8000â‚¬",Mensuel,4000â‚¬ ,8000â‚¬,"Devenez le CONSEILLER IMMOBILIER rÃ©fÃ©rent de votre rÃ©gion : Secteur gÃ©ographique rÃ©servÃ© et prÃ©servÃ© en exclusivitÃ© !</t>
  </si>
  <si>
    <t>763,mandataire immobilier indÃ©pendant (H/F),https://www.france-emploi.com/offre-d-emploi/mandataire-immobilier-independant-h-f-10792536/,04/01/2023,DomagnÃ©,,"Mensuel, de 4000â‚¬ Ã  8000â‚¬",Mensuel,4000â‚¬ ,8000â‚¬,"Devenez le CONSEILLER IMMOBILIER rÃ©fÃ©rent de votre rÃ©gion : Secteur gÃ©ographique rÃ©servÃ© et prÃ©servÃ© en exclusivitÃ© !</t>
  </si>
  <si>
    <t>764,mandataire immobilier indÃ©pendant (H/F),https://www.france-emploi.com/offre-d-emploi/mandataire-immobilier-independant-h-f-10792536/,04/01/2023,ChevaignÃ©,,"Mensuel, de 4000â‚¬ Ã  8000â‚¬",Mensuel,4000â‚¬ ,8000â‚¬,"Devenez le CONSEILLER IMMOBILIER rÃ©fÃ©rent de votre rÃ©gion : Secteur gÃ©ographique rÃ©servÃ© et prÃ©servÃ© en exclusivitÃ© !</t>
  </si>
  <si>
    <t>765,Conseiller immobilier indÃ©pendant (H/F),https://www.france-emploi.com/offre-d-emploi/conseiller-immobilier-independant-h-f-10792448/,04/01/2023,Sainte-Marie,,"Mensuel, de 4000â‚¬ Ã  8000â‚¬",Mensuel,4000â‚¬ ,8000â‚¬,"Devenez le CONSEILLER IMMOBILIER rÃ©fÃ©rent de votre rÃ©gion : Secteur gÃ©ographique rÃ©servÃ© et prÃ©servÃ© en exclusivitÃ© !</t>
  </si>
  <si>
    <t>766,Conseiller immobilier indÃ©pendant (H/F),https://www.france-emploi.com/offre-d-emploi/conseiller-immobilier-independant-h-f-10792448/,04/01/2023,Les Portes du Coglais,,"Mensuel, de 4000â‚¬ Ã  8000â‚¬",Mensuel,4000â‚¬ ,8000â‚¬,"Devenez le CONSEILLER IMMOBILIER rÃ©fÃ©rent de votre rÃ©gion : Secteur gÃ©ographique rÃ©servÃ© et prÃ©servÃ© en exclusivitÃ© !</t>
  </si>
  <si>
    <t>767,Conseiller immobilier indÃ©pendant (H/F),https://www.france-emploi.com/offre-d-emploi/conseiller-immobilier-independant-h-f-10792448/,04/01/2023,IrodouÃ«r,,"Mensuel, de 4000â‚¬ Ã  8000â‚¬",Mensuel,4000â‚¬ ,8000â‚¬,"Devenez le CONSEILLER IMMOBILIER rÃ©fÃ©rent de votre rÃ©gion : Secteur gÃ©ographique rÃ©servÃ© et prÃ©servÃ© en exclusivitÃ© !</t>
  </si>
  <si>
    <t>768,Conseiller immobilier indÃ©pendant (H/F),https://www.france-emploi.com/offre-d-emploi/conseiller-immobilier-independant-h-f-10792448/,04/01/2023,DomagnÃ©,,"Mensuel, de 4000â‚¬ Ã  8000â‚¬",Mensuel,4000â‚¬ ,8000â‚¬,"Devenez le CONSEILLER IMMOBILIER rÃ©fÃ©rent de votre rÃ©gion : Secteur gÃ©ographique rÃ©servÃ© et prÃ©servÃ© en exclusivitÃ© !</t>
  </si>
  <si>
    <t>769,Conseiller immobilier indÃ©pendant (H/F),https://www.france-emploi.com/offre-d-emploi/conseiller-immobilier-independant-h-f-10792448/,04/01/2023,ChevaignÃ©,,"Mensuel, de 4000â‚¬ Ã  8000â‚¬",Mensuel,4000â‚¬ ,8000â‚¬,"Devenez le CONSEILLER IMMOBILIER rÃ©fÃ©rent de votre rÃ©gion : Secteur gÃ©ographique rÃ©servÃ© et prÃ©servÃ© en exclusivitÃ© !</t>
  </si>
  <si>
    <t>770,mandataire immobilier indÃ©pendant (H/F),https://www.france-emploi.com/offre-d-emploi/mandataire-immobilier-independant-h-f-10792087/,04/01/2023,La Richardais,,"Mensuel, de 4000â‚¬ Ã  8000â‚¬",Mensuel,4000â‚¬ ,8000â‚¬,"Devenez le CONSEILLER IMMOBILIER rÃ©fÃ©rent de votre rÃ©gion : Secteur gÃ©ographique rÃ©servÃ© et prÃ©servÃ© en exclusivitÃ© !</t>
  </si>
  <si>
    <t>771,mandataire immobilier indÃ©pendant (H/F),https://www.france-emploi.com/offre-d-emploi/mandataire-immobilier-independant-h-f-10792087/,04/01/2023,Montreuil-sur-Ille,,"Mensuel, de 4000â‚¬ Ã  8000â‚¬",Mensuel,4000â‚¬ ,8000â‚¬,"Devenez le CONSEILLER IMMOBILIER rÃ©fÃ©rent de votre rÃ©gion : Secteur gÃ©ographique rÃ©servÃ© et prÃ©servÃ© en exclusivitÃ© !</t>
  </si>
  <si>
    <t>772,mandataire immobilier indÃ©pendant (H/F),https://www.france-emploi.com/offre-d-emploi/mandataire-immobilier-independant-h-f-10792087/,04/01/2023,Grand-Fougeray,,"Mensuel, de 4000â‚¬ Ã  8000â‚¬",Mensuel,4000â‚¬ ,8000â‚¬,"Devenez le CONSEILLER IMMOBILIER rÃ©fÃ©rent de votre rÃ©gion : Secteur gÃ©ographique rÃ©servÃ© et prÃ©servÃ© en exclusivitÃ© !</t>
  </si>
  <si>
    <t>773,mandataire immobilier indÃ©pendant (H/F),https://www.france-emploi.com/offre-d-emploi/mandataire-immobilier-independant-h-f-10792087/,04/01/2023,CintrÃ©,,"Mensuel, de 4000â‚¬ Ã  8000â‚¬",Mensuel,4000â‚¬ ,8000â‚¬,"Devenez le CONSEILLER IMMOBILIER rÃ©fÃ©rent de votre rÃ©gion : Secteur gÃ©ographique rÃ©servÃ© et prÃ©servÃ© en exclusivitÃ© !</t>
  </si>
  <si>
    <t>774,mandataire immobilier indÃ©pendant (H/F),https://www.france-emploi.com/offre-d-emploi/mandataire-immobilier-independant-h-f-10792087/,04/01/2023,Bais,,"Mensuel, de 4000â‚¬ Ã  8000â‚¬",Mensuel,4000â‚¬ ,8000â‚¬,"Devenez le CONSEILLER IMMOBILIER rÃ©fÃ©rent de votre rÃ©gion : Secteur gÃ©ographique rÃ©servÃ© et prÃ©servÃ© en exclusivitÃ© !</t>
  </si>
  <si>
    <t>775,Conseiller immobilier indÃ©pendant (H/F),https://www.france-emploi.com/offre-d-emploi/conseiller-immobilier-independant-h-f-10792086/,04/01/2023,La Richardais,,"Mensuel, de 4000â‚¬ Ã  8000â‚¬",Mensuel,4000â‚¬ ,8000â‚¬,"Devenez le CONSEILLER IMMOBILIER rÃ©fÃ©rent de votre rÃ©gion : Secteur gÃ©ographique rÃ©servÃ© et prÃ©servÃ© en exclusivitÃ© !</t>
  </si>
  <si>
    <t>776,Conseiller immobilier indÃ©pendant (H/F),https://www.france-emploi.com/offre-d-emploi/conseiller-immobilier-independant-h-f-10792086/,04/01/2023,Montreuil-sur-Ille,,"Mensuel, de 4000â‚¬ Ã  8000â‚¬",Mensuel,4000â‚¬ ,8000â‚¬,"Devenez le CONSEILLER IMMOBILIER rÃ©fÃ©rent de votre rÃ©gion : Secteur gÃ©ographique rÃ©servÃ© et prÃ©servÃ© en exclusivitÃ© !</t>
  </si>
  <si>
    <t>777,Conseiller immobilier indÃ©pendant (H/F),https://www.france-emploi.com/offre-d-emploi/conseiller-immobilier-independant-h-f-10792086/,04/01/2023,Grand-Fougeray,,"Mensuel, de 4000â‚¬ Ã  8000â‚¬",Mensuel,4000â‚¬ ,8000â‚¬,"Devenez le CONSEILLER IMMOBILIER rÃ©fÃ©rent de votre rÃ©gion : Secteur gÃ©ographique rÃ©servÃ© et prÃ©servÃ© en exclusivitÃ© !</t>
  </si>
  <si>
    <t>778,Conseiller immobilier indÃ©pendant (H/F),https://www.france-emploi.com/offre-d-emploi/conseiller-immobilier-independant-h-f-10792086/,04/01/2023,CintrÃ©,,"Mensuel, de 4000â‚¬ Ã  8000â‚¬",Mensuel,4000â‚¬ ,8000â‚¬,"Devenez le CONSEILLER IMMOBILIER rÃ©fÃ©rent de votre rÃ©gion : Secteur gÃ©ographique rÃ©servÃ© et prÃ©servÃ© en exclusivitÃ© !</t>
  </si>
  <si>
    <t>779,Conseiller immobilier indÃ©pendant (H/F),https://www.france-emploi.com/offre-d-emploi/conseiller-immobilier-independant-h-f-10792086/,04/01/2023,Bais,,"Mensuel, de 4000â‚¬ Ã  8000â‚¬",Mensuel,4000â‚¬ ,8000â‚¬,"Devenez le CONSEILLER IMMOBILIER rÃ©fÃ©rent de votre rÃ©gion : Secteur gÃ©ographique rÃ©servÃ© et prÃ©servÃ© en exclusivitÃ© !</t>
  </si>
  <si>
    <t>780,NÃ©gociateur immobilier indÃ©pendant (H/F),https://www.france-emploi.com/offre-d-emploi/negociateur-immobilier-independant-h-f-10792085/,04/01/2023,Talensac,,"Mensuel, de 4000â‚¬ Ã  8000â‚¬",Mensuel,4000â‚¬ ,8000â‚¬,"Devenez le CONSEILLER IMMOBILIER rÃ©fÃ©rent de votre rÃ©gion : Secteur gÃ©ographique rÃ©servÃ© et prÃ©servÃ© en exclusivitÃ© !</t>
  </si>
  <si>
    <t>781,NÃ©gociateur immobilier indÃ©pendant (H/F),https://www.france-emploi.com/offre-d-emploi/negociateur-immobilier-independant-h-f-10792085/,04/01/2023,Sens-de-Bretagne,,"Mensuel, de 4000â‚¬ Ã  8000â‚¬",Mensuel,4000â‚¬ ,8000â‚¬,"Devenez le CONSEILLER IMMOBILIER rÃ©fÃ©rent de votre rÃ©gion : Secteur gÃ©ographique rÃ©servÃ© et prÃ©servÃ© en exclusivitÃ© !</t>
  </si>
  <si>
    <t>782,NÃ©gociateur immobilier indÃ©pendant (H/F),https://www.france-emploi.com/offre-d-emploi/negociateur-immobilier-independant-h-f-10792085/,04/01/2023,Saint-Lunaire,,"Mensuel, de 4000â‚¬ Ã  8000â‚¬",Mensuel,4000â‚¬ ,8000â‚¬,"Devenez le CONSEILLER IMMOBILIER rÃ©fÃ©rent de votre rÃ©gion : Secteur gÃ©ographique rÃ©servÃ© et prÃ©servÃ© en exclusivitÃ© !</t>
  </si>
  <si>
    <t>783,NÃ©gociateur immobilier indÃ©pendant (H/F),https://www.france-emploi.com/offre-d-emploi/negociateur-immobilier-independant-h-f-10792085/,04/01/2023,Saint-Domineuc,,"Mensuel, de 4000â‚¬ Ã  8000â‚¬",Mensuel,4000â‚¬ ,8000â‚¬,"Devenez le CONSEILLER IMMOBILIER rÃ©fÃ©rent de votre rÃ©gion : Secteur gÃ©ographique rÃ©servÃ© et prÃ©servÃ© en exclusivitÃ© !</t>
  </si>
  <si>
    <t>784,NÃ©gociateur immobilier indÃ©pendant (H/F),https://www.france-emploi.com/offre-d-emploi/negociateur-immobilier-independant-h-f-10792085/,04/01/2023,RomagnÃ©,,"Mensuel, de 4000â‚¬ Ã  8000â‚¬",Mensuel,4000â‚¬ ,8000â‚¬,"Devenez le CONSEILLER IMMOBILIER rÃ©fÃ©rent de votre rÃ©gion : Secteur gÃ©ographique rÃ©servÃ© et prÃ©servÃ© en exclusivitÃ© !</t>
  </si>
  <si>
    <t>785,mandataire immobilier indÃ©pendant (H/F),https://www.france-emploi.com/offre-d-emploi/mandataire-immobilier-independant-h-f-10792084/,04/01/2023,Talensac,,"Mensuel, de 4000â‚¬ Ã  8000â‚¬",Mensuel,4000â‚¬ ,8000â‚¬,"Devenez le CONSEILLER IMMOBILIER rÃ©fÃ©rent de votre rÃ©gion : Secteur gÃ©ographique rÃ©servÃ© et prÃ©servÃ© en exclusivitÃ© !</t>
  </si>
  <si>
    <t>786,mandataire immobilier indÃ©pendant (H/F),https://www.france-emploi.com/offre-d-emploi/mandataire-immobilier-independant-h-f-10792084/,04/01/2023,Sens-de-Bretagne,,"Mensuel, de 4000â‚¬ Ã  8000â‚¬",Mensuel,4000â‚¬ ,8000â‚¬,"Devenez le CONSEILLER IMMOBILIER rÃ©fÃ©rent de votre rÃ©gion : Secteur gÃ©ographique rÃ©servÃ© et prÃ©servÃ© en exclusivitÃ© !</t>
  </si>
  <si>
    <t>787,mandataire immobilier indÃ©pendant (H/F),https://www.france-emploi.com/offre-d-emploi/mandataire-immobilier-independant-h-f-10792084/,04/01/2023,Saint-Lunaire,,"Mensuel, de 4000â‚¬ Ã  8000â‚¬",Mensuel,4000â‚¬ ,8000â‚¬,"Devenez le CONSEILLER IMMOBILIER rÃ©fÃ©rent de votre rÃ©gion : Secteur gÃ©ographique rÃ©servÃ© et prÃ©servÃ© en exclusivitÃ© !</t>
  </si>
  <si>
    <t>788,mandataire immobilier indÃ©pendant (H/F),https://www.france-emploi.com/offre-d-emploi/mandataire-immobilier-independant-h-f-10792084/,04/01/2023,Saint-Domineuc,,"Mensuel, de 4000â‚¬ Ã  8000â‚¬",Mensuel,4000â‚¬ ,8000â‚¬,"Devenez le CONSEILLER IMMOBILIER rÃ©fÃ©rent de votre rÃ©gion : Secteur gÃ©ographique rÃ©servÃ© et prÃ©servÃ© en exclusivitÃ© !</t>
  </si>
  <si>
    <t>789,mandataire immobilier indÃ©pendant (H/F),https://www.france-emploi.com/offre-d-emploi/mandataire-immobilier-independant-h-f-10792084/,04/01/2023,RomagnÃ©,,"Mensuel, de 4000â‚¬ Ã  8000â‚¬",Mensuel,4000â‚¬ ,8000â‚¬,"Devenez le CONSEILLER IMMOBILIER rÃ©fÃ©rent de votre rÃ©gion : Secteur gÃ©ographique rÃ©servÃ© et prÃ©servÃ© en exclusivitÃ© !</t>
  </si>
  <si>
    <t>790,Conseiller immobilier indÃ©pendant (H/F),https://www.france-emploi.com/offre-d-emploi/conseiller-immobilier-independant-h-f-10792083/,04/01/2023,Talensac,,"Mensuel, de 4000â‚¬ Ã  8000â‚¬",Mensuel,4000â‚¬ ,8000â‚¬,"Devenez le CONSEILLER IMMOBILIER rÃ©fÃ©rent de votre rÃ©gion : Secteur gÃ©ographique rÃ©servÃ© et prÃ©servÃ© en exclusivitÃ© !</t>
  </si>
  <si>
    <t>791,Conseiller immobilier indÃ©pendant (H/F),https://www.france-emploi.com/offre-d-emploi/conseiller-immobilier-independant-h-f-10792083/,04/01/2023,Sens-de-Bretagne,,"Mensuel, de 4000â‚¬ Ã  8000â‚¬",Mensuel,4000â‚¬ ,8000â‚¬,"Devenez le CONSEILLER IMMOBILIER rÃ©fÃ©rent de votre rÃ©gion : Secteur gÃ©ographique rÃ©servÃ© et prÃ©servÃ© en exclusivitÃ© !</t>
  </si>
  <si>
    <t>792,Conseiller immobilier indÃ©pendant (H/F),https://www.france-emploi.com/offre-d-emploi/conseiller-immobilier-independant-h-f-10792083/,04/01/2023,Saint-Lunaire,,"Mensuel, de 4000â‚¬ Ã  8000â‚¬",Mensuel,4000â‚¬ ,8000â‚¬,"Devenez le CONSEILLER IMMOBILIER rÃ©fÃ©rent de votre rÃ©gion : Secteur gÃ©ographique rÃ©servÃ© et prÃ©servÃ© en exclusivitÃ© !</t>
  </si>
  <si>
    <t>793,Conseiller immobilier indÃ©pendant (H/F),https://www.france-emploi.com/offre-d-emploi/conseiller-immobilier-independant-h-f-10792083/,04/01/2023,Saint-Domineuc,,"Mensuel, de 4000â‚¬ Ã  8000â‚¬",Mensuel,4000â‚¬ ,8000â‚¬,"Devenez le CONSEILLER IMMOBILIER rÃ©fÃ©rent de votre rÃ©gion : Secteur gÃ©ographique rÃ©servÃ© et prÃ©servÃ© en exclusivitÃ© !</t>
  </si>
  <si>
    <t>794,Conseiller immobilier indÃ©pendant (H/F),https://www.france-emploi.com/offre-d-emploi/conseiller-immobilier-independant-h-f-10792083/,04/01/2023,RomagnÃ©,,"Mensuel, de 4000â‚¬ Ã  8000â‚¬",Mensuel,4000â‚¬ ,8000â‚¬,"Devenez le CONSEILLER IMMOBILIER rÃ©fÃ©rent de votre rÃ©gion : Secteur gÃ©ographique rÃ©servÃ© et prÃ©servÃ© en exclusivitÃ© !</t>
  </si>
  <si>
    <t xml:space="preserve">795,Agent d'entretien matÃ©riel BTP (H/F),https://www.france-emploi.com/offre-d-emploi/agent-d-entretien-materiel-btp-h-f-10790397/,04/01/2023,Carentan les Marais,CDI,"Mensuel, de 1900â‚¬ Ã  2100â‚¬",Mensuel,1900â‚¬ ,2100â‚¬,"Agent dâ€™entretien de matÃ©riel h/f, mÃ©canicien (ne) ou H/F de parc, </t>
  </si>
  <si>
    <t xml:space="preserve">Vos missions sont : </t>
  </si>
  <si>
    <t xml:space="preserve">-	lâ€™entretien et le contrÃ´le du matÃ©riel destinÃ© aux professionnels, </t>
  </si>
  <si>
    <t>-	le diagnostic de la panne,</t>
  </si>
  <si>
    <t>-	les rÃ©parations,</t>
  </si>
  <si>
    <t xml:space="preserve">-	la rÃ©ception et la vÃ©rification du bon Ã©tat de fonctionnement du matÃ©riel. </t>
  </si>
  <si>
    <t>Vous complÃ©tez tous ..."</t>
  </si>
  <si>
    <t>796,MÃ©canicien Hydraulique (H/F),https://www.france-emploi.com/offre-d-emploi/mecanicien-hydraulique-h-f-10782114/,04/01/2023,ChÃ¢telaudren,IntÃ©rim,"Horaire, 11,50â‚¬",Horaire," 11,50â‚¬"," 11,50â‚¬","Dans le cadre d'un dÃ©part, pour le compte de notre client, nous recherchons un mÃ©canicien hydraulique.</t>
  </si>
  <si>
    <t>- Installation des Ã©quipements hydrauliques sur chassis</t>
  </si>
  <si>
    <t>- Installation des Ã©quipements hydrauliques sur citernes</t>
  </si>
  <si>
    <t>Du lundi au jeudi 8h00-12h30 / 13h30 ..."</t>
  </si>
  <si>
    <t>797,MANOEUVRE H/F,https://www.france-emploi.com/offre-d-emploi/manoeuvre-h-f-10954520/,03/01/2023,Pommeret,IntÃ©rim,"Horaire, de 11,27â‚¬ Ã  12â‚¬",Horaire,"11,27â‚¬ ",12â‚¬,"RÃ©gional IntÃ©rim de Lamballe recherche pour l'un de ses clients des manoeuvres H/F.</t>
  </si>
  <si>
    <t xml:space="preserve">Dans une entreprise spÃ©cialisÃ©e dans le travail en hauteur vous aurez la charge des missions </t>
  </si>
  <si>
    <t>suivantes :</t>
  </si>
  <si>
    <t>- Aide Ã  la pose d'Ã©quipements d'Ã©lÃ©ments de sÃ©curisation de toitures</t>
  </si>
  <si>
    <t>- Intervention sur la Bretagne ..."</t>
  </si>
  <si>
    <t>798,Conducteur de ligne H/F,https://www.france-emploi.com/offre-d-emploi/conducteur-de-ligne-h-f-10954498/,03/01/2023,Landes,IntÃ©rim,"Horaire, de 11,27â‚¬ Ã  12â‚¬",Horaire,"11,27â‚¬ ",12â‚¬,"Votre agence RÃ©gional IntÃ©rim Dax, recherche pour un de ses clients du secteur Agroalimentaire un Conducteur de ligne H/F.</t>
  </si>
  <si>
    <t>Au sein de l'atelier de production et sous la responsabilitÃ© du chef d'Ã©quipe, vous superviser la ligne de production :</t>
  </si>
  <si>
    <t>-	Cadences, changement de programmes, ajustement approvisionnement</t>
  </si>
  <si>
    <t>-	RÃ©glage de ..."</t>
  </si>
  <si>
    <t>799,Responsable de salle (H/F),https://www.france-emploi.com/offre-d-emploi/responsable-de-salle-h-f-10954489/,03/01/2023,Saint-Herblain,CDI,"Mensuel, 2500â‚¬",Mensuel, 2500â‚¬, 2500â‚¬,"Pour un restaurant situÃ© Ã  Saint Herblain, tu seras manager/responsable de salle. Tes missions seront les suivantes :</t>
  </si>
  <si>
    <t>- encadrer une Ã©quipe cÃ´tÃ© salle,</t>
  </si>
  <si>
    <t>- gÃ©rer la caisse.  Tu disposes d'une expÃ©rience d'au moins 5 ans en tant que MaÃ®tre d'HÃ´tel ..."</t>
  </si>
  <si>
    <t>800,Responsable de salle (H/F),https://www.france-emploi.com/offre-d-emploi/responsable-de-salle-h-f-10954489/,03/01/2023,Nantes,CDI,"Mensuel, 2500â‚¬",Mensuel, 2500â‚¬, 2500â‚¬,"Pour un restaurant situÃ© Ã  Saint Herblain, tu seras manager/responsable de salle. Tes missions seront les suivantes :</t>
  </si>
  <si>
    <t>801,COACH DIGITAL h/f,https://www.france-emploi.com/offre-d-emploi/coach-digital-h-f-10954477/,03/01/2023,Le FaouÃ«t,CDD,"Annuel, de 20000â‚¬ Ã  25000â‚¬",Annuel,20000â‚¬ ,25000â‚¬,"Afin dâ€™accompagner nos clients Ã  lâ€™appropriation de cette solution et de renforcer notre Ã©quipe, nous recrutons 1Â CoachÂ DigitalÂ MyKineXo en CDD, pour une durÃ©e minimum de 6 mois (30/06/2023). Le poste est basÃ© Ã  Caudan ou Le Faouet. Un vÃ©hicule de service est mis ..."</t>
  </si>
  <si>
    <t xml:space="preserve">802,MENUISIER(E) CHEF D'EQUIPE (H/F),https://www.france-emploi.com/offre-d-emploi/menuisiere-chef-d-equipe-h-f-10954467/,03/01/2023,Guenrouet,CDI,"Mensuel, de 2000â‚¬ Ã  3000â‚¬",Mensuel,2000â‚¬ ,3000â‚¬,"Principales Missions : </t>
  </si>
  <si>
    <t>-	Coordonner lâ€™activitÃ© dâ€™une Ã©quipe</t>
  </si>
  <si>
    <t>-	PrÃ©parer et poser toutes fermetures intÃ©rieures et extÃ©rieures en bois, mÃ©tal, aluminium, PVC (portes, fenÃªtres, battants, volets roulants, murs, stores, clÃ´tures, portes de garages, ...) selon les rÃ¨gles de sÃ©curitÃ©.</t>
  </si>
  <si>
    <t>-	Installer et rÃ©gler des automatismes de fermetures.</t>
  </si>
  <si>
    <t>-	Entretenir, rÃ©parer, remplacer des Ã©lÃ©ments ..."</t>
  </si>
  <si>
    <t xml:space="preserve">803,DESSINATEUR CHARPENTE BOIS - DEVISEUR (H/F),https://www.france-emploi.com/offre-d-emploi/dessinateur-charpente-bois-deviseur-h-f-10746569/,03/01/2023,Saint-Gildas-des-Bois,CDI,"Mensuel, de 2000â‚¬ Ã  3000â‚¬",Mensuel,2000â‚¬ ,3000â‚¬,"Principales Missions : </t>
  </si>
  <si>
    <t>Vous travaillerez sur des projets de charpente, couverture, bardage et construction en ossature bois</t>
  </si>
  <si>
    <t>â€¢	Analyser une commande de production bois, d'ameublement (contraintes techniques, quantitÃ©s, ...) et vÃ©rifier sa faisabilitÃ©</t>
  </si>
  <si>
    <t>â€¢	Tracer les plans ou croquis d'un ouvrage</t>
  </si>
  <si>
    <t>â€¢	Identifier des contraintes dimensionnelles, fonctionnelles et physiques</t>
  </si>
  <si>
    <t>â€¢	Concevoir et faire ..."</t>
  </si>
  <si>
    <t xml:space="preserve">804,DESSINATEUR CHARPENTE BOIS - DEVISEUR (H/F),https://www.france-emploi.com/offre-d-emploi/dessinateur-charpente-bois-deviseur-h-f-10746569/,03/01/2023,Guenrouet,CDI,"Mensuel, de 2000â‚¬ Ã  3000â‚¬",Mensuel,2000â‚¬ ,3000â‚¬,"Principales Missions : </t>
  </si>
  <si>
    <t xml:space="preserve">805,CHARPENTIER (H/F),https://www.france-emploi.com/offre-d-emploi/charpentier-h-f-10746563/,03/01/2023,Guenrouet,CDI,"Mensuel, de 1820â‚¬ Ã  2300â‚¬",Mensuel,1820â‚¬ ,2300â‚¬,"Principales Missions : </t>
  </si>
  <si>
    <t>-	Fabrication et pose de charpente</t>
  </si>
  <si>
    <t>-	RÃ©alisation des ossatures bois</t>
  </si>
  <si>
    <t>-	Assembler des piÃ¨ces de charpente</t>
  </si>
  <si>
    <t>-	Prise de mesures et tracÃ©s</t>
  </si>
  <si>
    <t>-	DÃ©coupe dâ€™Ã©lÃ©ments</t>
  </si>
  <si>
    <t>-	Chargement et dÃ©chargement du matÃ©riel</t>
  </si>
  <si>
    <t>-	 â€¦â€¦â€¦</t>
  </si>
  <si>
    <t xml:space="preserve">  Nous vous proposons : </t>
  </si>
  <si>
    <t>-	Un CDI , temps complet, basÃ© Ã  Notre Dame de Grace (44)</t>
  </si>
  <si>
    <t>-	De la formation en fonction des ..."</t>
  </si>
  <si>
    <t>806,Manutentionnaires  H/F,https://www.france-emploi.com/offre-d-emploi/manutentionnaires-h-f-10954450/,03/01/2023,Calvados,IntÃ©rim,"Horaire, 11,27â‚¬",Horaire," 11,27â‚¬"," 11,27â‚¬","Nous recherchons pour une entreprise  situÃ©e  Ã  proximitÃ© de Moult  , 2 Manutentionnaires pour du ramassage de papier volant , de sac plastique , de cartons .. Poste nÃ©cessitant d'avoir le permis B car vous utiliserez un vÃ©hicule sur site pour vos dÃ©placements. Le travail se fait exclusivement en extÃ©rieur il faudra ..."</t>
  </si>
  <si>
    <t>807,Cariste (H/F),https://www.france-emploi.com/offre-d-emploi/cariste-h-f-10954448/,03/01/2023,Calvados,IntÃ©rim,"Horaire, de 11,27â‚¬ Ã  13â‚¬",Horaire,"11,27â‚¬ ",13â‚¬,"Nous recherchons dÃ¨s que possible pour notre client situÃ© sur le secteur de Mondeville un cariste grande hauteur. Vous devez bÃ©nÃ©ficiez du CACES R489 catÃ©gorie 5</t>
  </si>
  <si>
    <t xml:space="preserve">  anciennement R389 catÃ©gorie 5+.</t>
  </si>
  <si>
    <t>Vous serez en charge de la prÃ©paration des colis selon les bons de commandes gerbage en grande hauteur nÃ©cessitant ..."</t>
  </si>
  <si>
    <t xml:space="preserve">808,AIDE SOIGNANT (H/F),https://www.france-emploi.com/offre-d-emploi/aide-soignant-h-f-10954445/,03/01/2023,Calvados,IntÃ©rim,"Mensuel, de 1600â‚¬ Ã  2000â‚¬",Mensuel,1600â‚¬ ,2000â‚¬,"BEST INTERIM CAEN recherche pour l'un de ses clients un Aide-Soignant (H/F) dans un Ã©tablissement Ehpad situÃ© sur le secteur de Cabourg. </t>
  </si>
  <si>
    <t>Vos missions: RÃ©alisation des soins et de bien-Ãªtre, Surveillance de la prise de mÃ©dicaments, accompagnement des rÃ©sidents dÃ©pendants ou semi-dÃ©pendants dans la ..."</t>
  </si>
  <si>
    <t>809,Chauffeur SPL  (H/F),https://www.france-emploi.com/offre-d-emploi/chauffeur-spl-h-f-10954444/,03/01/2023,Calvados,IntÃ©rim,"Horaire, de 11,27â‚¬ Ã  13â‚¬",Horaire,"11,27â‚¬ ",13â‚¬,"Pour plusieurs  de nos clients,nous recherchons des chauffeurs spl   vous aurez en charge la conduite d'un SPL diffÃ©rents types de transports , bachÃ©, plateau , frigo, benne   . ÃŠtre titulaire du PERMIS CE et Ãªtre Ã  jour de toutes ses cartes (FIMO, FCOS, Carte conducteur), port de charge, chargement, dÃ©chargement ..."</t>
  </si>
  <si>
    <t xml:space="preserve">810,Agent de recouvrement (H/F),https://www.france-emploi.com/offre-d-emploi/agent-de-recouvrement-h-f-10954443/,03/01/2023,Calvados,IntÃ©rim,"Annuel, de 25000â‚¬ Ã  30000â‚¬",Annuel,25000â‚¬ ,30000â‚¬,"Nous recherchons pour un de nos clients en pÃ©riphÃ©rie de CAEN, un agent de recouvrement (H/F) dÃ¨s que possible pour un remplacement jusque Juin environ. </t>
  </si>
  <si>
    <t>Vous aurez en charge d'effectuer les relances de rÃ¨glements, lettres de relance, les extractions sur Excel, trÃ¨s bonne maitrise impÃ©rative,  courriers de ..."</t>
  </si>
  <si>
    <t xml:space="preserve">811,magasinier  Cariste (H/F),https://www.france-emploi.com/offre-d-emploi/magasinier-cariste-h-f-10954435/,03/01/2023,Calvados,IntÃ©rim,"Horaire, de 11,27â‚¬ Ã  13â‚¬",Horaire,"11,27â‚¬ ",13â‚¬,"Nous recherchons dÃ¨s que possible pour notre client un vendeur de matÃ©riaux de construction situÃ© sur le secteur de Caen sud  un cariste grande hauteur. Vous devez maitriser l'utilisation des caces du CACES R489 ( ou Ã©quivalent ) catÃ©gories 1.3.5 ( avoir des caces a jour ) </t>
  </si>
  <si>
    <t>Vous aurez en ..."</t>
  </si>
  <si>
    <t xml:space="preserve">812,Patissier Falaise (H/F),https://www.france-emploi.com/offre-d-emploi/patissier-falaise-h-f-10954432/,03/01/2023,Calvados,IntÃ©rim,"Horaire, de 11,27â‚¬ Ã  13â‚¬",Horaire,"11,27â‚¬ ",13â‚¬,"Nous recherchons pour l'un de nos client de Falaise, des pÃ¢tissiers pour le secteur agro alimentaire. </t>
  </si>
  <si>
    <t xml:space="preserve">Vous aurez en charge l'Ã©laboration des pÃ¢tisseries , flans , entremets, gÃ©noises etc .. </t>
  </si>
  <si>
    <t>Production industrielle avec recettes traditionnelles.</t>
  </si>
  <si>
    <t xml:space="preserve">Poste Ã  pourvoir au plus vite. Pas de travail le samedi et dimanche </t>
  </si>
  <si>
    <t xml:space="preserve">  boulanger boulangÃ¨re ..."</t>
  </si>
  <si>
    <t>813,AIDE SOIGNANT (H/F),https://www.france-emploi.com/offre-d-emploi/aide-soignant-h-f-10954429/,03/01/2023,Calvados,IntÃ©rim,"Mensuel, de 1600â‚¬ Ã  2000â‚¬",Mensuel,1600â‚¬ ,2000â‚¬,"BEST INTERIM CAEN recherche pour ses clients des Aides-Soignants (H/F) sur Caen et ses alentours.</t>
  </si>
  <si>
    <t>Vos missions: RÃ©alisation des soins d'hygiÃ¨ne et de confort Ã  la personne, observation et recueil de donnÃ©es relatives Ã  l'Ã©tat de santÃ© de la personne et aide de l'infirmier ..."</t>
  </si>
  <si>
    <t>814,patissier h/f,https://www.france-emploi.com/offre-d-emploi/patissier-h-f-10954428/,03/01/2023,Calvados,CDI,"Horaire, de 11,27â‚¬ Ã  14â‚¬",Horaire,"11,27â‚¬ ",14â‚¬,"Nous recherchons un pÃ¢tissier  (H/F) pour l'un de nos clients, de profil traditionnel et ou industriel  , vous aurez en charge la fabrication de  diffÃ©rentes pÃ¢tisseries, crÃ¨mes et  entremets , il y aura Ã©galement une partie assemblage en semi industriel  ,  Vous serez en renfort de l'Ã©quipe dÃ©jÃ  existante ..."</t>
  </si>
  <si>
    <t xml:space="preserve">815,EQUIPIER POLYVALENT (H/F),https://www.france-emploi.com/offre-d-emploi/equipier-polyvalent-h-f-10954381/,03/01/2023,Villaines-la-Gonais,IntÃ©rim,"Horaire, 11,27â‚¬",Horaire," 11,27â‚¬"," 11,27â‚¬","ARTUS INTERIM LA FERTE BERNARD recherche pour lâ€™un de ses clients un Ã©quipier polyvalent H/F. VÃ©ritable expert au service du client, le candidat exÃ©cutera l'intÃ©gralitÃ© des tÃ¢ches relatives Ã  la prÃ©paration, production, nettoyage et service. </t>
  </si>
  <si>
    <t xml:space="preserve">Ses missions principales : </t>
  </si>
  <si>
    <t>- service Ã  ..."</t>
  </si>
  <si>
    <t xml:space="preserve">816,PREPARATEUR DE COMMANDES (H/F),https://www.france-emploi.com/offre-d-emploi/preparateur-de-commandes-h-f-10954378/,03/01/2023,CherrÃ©,IntÃ©rim,"Horaire, 11,27â‚¬",Horaire," 11,27â‚¬"," 11,27â‚¬","ARTUS INTERIM LA FERTE BERNARD, recherche pour l'un de ses clients, UN PREPARATEUR DE COMMANDES H/F. </t>
  </si>
  <si>
    <t xml:space="preserve">&gt; La mission </t>
  </si>
  <si>
    <t xml:space="preserve">- Chargements / dÃ©chargements de camions </t>
  </si>
  <si>
    <t xml:space="preserve">- RÃ©ception et rangement des produits </t>
  </si>
  <si>
    <t xml:space="preserve">- PrÃ©paration de commandes (picking) </t>
  </si>
  <si>
    <t xml:space="preserve">- Utilisation basique de lâ€™informatique en place (flashage, validations, Ã©ditions) </t>
  </si>
  <si>
    <t>- Rangement plateforme, entretien poste ..."</t>
  </si>
  <si>
    <t>817,CONDUCTEUR DE LIGNES (H/F),https://www.france-emploi.com/offre-d-emploi/conducteur-de-lignes-h-f-10954369/,03/01/2023,TuffÃ© Val de la ChÃ©ronne,IntÃ©rim,"Horaire, 11,27â‚¬",Horaire," 11,27â‚¬"," 11,27â‚¬",ARTUS INTERIM LA FERTE BERNARD recherche pour l'un de ses clients UN CONDUCTEUR DE LIGNES H/F. La  mission: â€¢ RÃ©aliser les rÃ©glages de mise en route de la ligne de production â€¢ Assurer et prÃ©venir la maintenance de 1er niveau â€¢ Appliquer les procÃ©dures liÃ©es Ã  la sÃ©curitÃ© et l ...</t>
  </si>
  <si>
    <t xml:space="preserve">818,AffrÃ©teur (H/F),https://www.france-emploi.com/offre-d-emploi/affreteur-h-f-10800170/,03/01/2023,Le Mans,IntÃ©rim,"Mensuel, 2000â‚¬",Mensuel, 2000â‚¬, 2000â‚¬,"Vos missions seront : </t>
  </si>
  <si>
    <t xml:space="preserve">- Renseigner le client sur les conditions de transport des produits et trouver le meilleur rapport qualitÃ©/prix pour leur transport tout en respectant les dÃ©lais impartis </t>
  </si>
  <si>
    <t xml:space="preserve">- GÃ©rer les dispatchings des transports (environ 80 Ã  100 transports /jour) </t>
  </si>
  <si>
    <t>- S'assurer du suivi de la prestation (enlÃ¨vement, livraison ..."</t>
  </si>
  <si>
    <t xml:space="preserve">819,TECHNICIEN SYSTEME DES INFORMATIONS (H/F),https://www.france-emploi.com/offre-d-emploi/technicien-systeme-des-informations-h-f-10954362/,03/01/2023,Val-au-Perche,CDI,"Annuel, de 28000â‚¬ Ã  32000â‚¬",Annuel,28000â‚¬ ,32000â‚¬,"ARTUS INTERIM LA FERTE BERNARD, recherche pour l'un de ses clients, un TECHNICIEN SYSTEME DES INFORMATIONS H/F : </t>
  </si>
  <si>
    <t xml:space="preserve">Vos missions : </t>
  </si>
  <si>
    <t xml:space="preserve">- Gestion de lâ€™arborescence des rÃ©seaux </t>
  </si>
  <si>
    <t xml:space="preserve">- DÃ©ploiement sur lâ€™ensemble des sites </t>
  </si>
  <si>
    <t>- Formation des salariÃ©s Ã  ce ..."</t>
  </si>
  <si>
    <t>820,CONDUCTEUR DE LIGNE (H/F),https://www.france-emploi.com/offre-d-emploi/conducteur-de-ligne-h-f-10952622/,03/01/2023,VendÃ©e,IntÃ©rim,"Horaire, Ã  partir de 11,27â‚¬",Horaire,"11,27â‚¬",32000â‚¬,"Partnaire la Mothe, chercheur de talents en CDI, CDD, IntÃ©rim vous propose un poste de CONDUCTEUR DE LIGNE H/F pour le compte d'un de nos clients spÃ©cialisÃ© dans les viennoiseries.</t>
  </si>
  <si>
    <t xml:space="preserve">Missions confiÃ©es : </t>
  </si>
  <si>
    <t>- Vous assurez la bonne rÃ©alisation de toutes les Ã©tapes du process de fabrication, du faÃ§onnage ..."</t>
  </si>
  <si>
    <t xml:space="preserve">821,Coffreur bancheur H/F,https://www.france-emploi.com/offre-d-emploi/coffreur-bancheur-h-f-10884904/,03/01/2023,Loire-Atlantique,IntÃ©rim,"Horaire, de 11,07â‚¬ Ã  14â‚¬",Horaire,"11,07â‚¬ ",14â‚¬,"Best IntÃ©rim, vous propose d'intÃ©grer l'Ã©quipe de plusieurs de ses clients en tant que coffreur bancheur (H/F) ! </t>
  </si>
  <si>
    <t>Vos futur missions seront :</t>
  </si>
  <si>
    <t>- Dresser des murs en bÃ©ton armÃ©.</t>
  </si>
  <si>
    <t>- Equiper les banches, coulerez le bÃ©ton, puis retirerez le moule.</t>
  </si>
  <si>
    <t>- Assurer la qualitÃ© du travail, dans le respect des ..."</t>
  </si>
  <si>
    <t>822,Macon Traditionnel (H/F),https://www.france-emploi.com/offre-d-emploi/macon-traditionnel-h-f-10884556/,03/01/2023,Loire-Atlantique,IntÃ©rim,"Horaire, de 12â‚¬ Ã  14â‚¬",Horaire,12â‚¬ ,14â‚¬,"Best IntÃ©rim, vous propose d'intÃ©grer l'Ã©quipe de plusieurs de ses clients en tant que maÃ§on traditionnel (H/F) !</t>
  </si>
  <si>
    <t xml:space="preserve">Vos futurs missions seront  : </t>
  </si>
  <si>
    <t xml:space="preserve">- Assembler et positionner des armatures en bÃ©ton </t>
  </si>
  <si>
    <t>- Couler du bÃ©ton et autres mortiers</t>
  </si>
  <si>
    <t>Le poste est Ã  pourvoir dÃ¨s que ..."</t>
  </si>
  <si>
    <t>823,Agent de production agro alimentaire (H/F),https://www.france-emploi.com/offre-d-emploi/agent-de-production-agro-alimentaire-h-f-10952295/,02/01/2023,Calvados,IntÃ©rim,"Horaire, 11,27â‚¬",Horaire," 11,27â‚¬"," 11,27â‚¬","Agent de production (H/F)</t>
  </si>
  <si>
    <t>Mission</t>
  </si>
  <si>
    <t>Veiller Ã  la qualitÃ© et quantitÃ© des produits qui sortent de la chaÃ®ne de production, afin d'obtenir un produit conforme aux rÃ¨gles et aux normes</t>
  </si>
  <si>
    <t xml:space="preserve">Veiller et contrÃ´ler le bon fonctionnement de la ligne de production </t>
  </si>
  <si>
    <t>GÃ©rer l'approvisionnement de la chaÃ®ne ..."</t>
  </si>
  <si>
    <t xml:space="preserve">824,Vendeur en poissonnerie (H/F),https://www.france-emploi.com/offre-d-emploi/vendeur-en-poissonnerie-h-f-10952293/,02/01/2023,Calvados,IntÃ©rim,"Horaire, 11,27â‚¬",Horaire," 11,27â‚¬"," 11,27â‚¬","Nous recherchons pour plusieurs enseignes de magasins  Ã  Caen et alentours des vendeurs/vendeuses en poissonnerie. Vous aurez en charge l'installation, la remballe, la vente, petits travaux de dÃ©coupe, manutention et nettoyage. </t>
  </si>
  <si>
    <t>Sans expÃ©rience dans ce domaine, une formation peut Ãªtre envisagÃ©e.</t>
  </si>
  <si>
    <t>Poste Ã  pourvoir rapidement   vendeur vendeuse ..."</t>
  </si>
  <si>
    <t>825,Commercial (H/F) secteur vente materiaux,https://www.france-emploi.com/offre-d-emploi/commercial-h-f-secteur-vente-materiaux-10952292/,02/01/2023,Calvados,CDI,"Mensuel, de 1800â‚¬ Ã  2500â‚¬",Mensuel,1800â‚¬ ,2500â‚¬,"Pour notre client une entreprise de vente de matÃ©riaux btp , Nous recherchons  un commercial  H/F dÃ¨s que possible pour notre client situÃ© au sud de Caen, Vous possÃ©dez un sens aigu du relationnel , et aurez a coeur de dÃ©velopper une clientÃ¨le dÃ©jÃ  existante et aurez en charge la ..."</t>
  </si>
  <si>
    <t>826,conducteur d'engin Carriere (H/F),https://www.france-emploi.com/offre-d-emploi/conducteur-d-engin-carriere-h-f-10952288/,02/01/2023,Calvados,IntÃ©rim,"Horaire, de 11â‚¬ Ã  13â‚¬",Horaire,11â‚¬ ,13â‚¬,"Nous recherchons pour plusieurs clients des conducteurs d' engin(s) TP  caces1 2.4.9  ( et ou )  Missions sur Caen et alentours , divers travaux de manutention et aide sur site .     Caces R482 avec expÃ©rience chargeuse Ã  pneus et tÃ©lescopique  Depuis 20 ans, Isa DÃ©veloppement s'invite chez les professionnels ..."</t>
  </si>
  <si>
    <t>827,RÃ©viseur des Comptes en Cabinet (H/F),https://www.france-emploi.com/offre-d-emploi/reviseur-des-comptes-en-cabinet-h-f-10952276/,02/01/2023,Caen,CDI,"Annuel, de 30000â‚¬ Ã  40000â‚¬",Annuel,30000â‚¬ ,40000â‚¬,"En Ã©troite collaboration avec le Responsable du service vous prenez en charge :</t>
  </si>
  <si>
    <t xml:space="preserve">- Lâ€™accompagnement de la clientÃ¨leÂ (identification des besoins, dÃ©matÃ©rialisation des factures, conseils sur problÃ©matique diverses) </t>
  </si>
  <si>
    <t>- La bonne tenue administrative des dossiers qui vous sont attribuÃ©sÂ </t>
  </si>
  <si>
    <t>- Lâ€™enregistrement des Ã©critures de rÃ©vision dans lâ€™outil de gestion Ã©lectronique ..."</t>
  </si>
  <si>
    <t>828,Collaborateur Comptable en Cabinet (H/F),https://www.france-emploi.com/offre-d-emploi/collaborateur-comptable-en-cabinet-h-f-10952272/,02/01/2023,Caen,CDI,"Annuel, de 22000â‚¬ Ã  30000â‚¬",Annuel,22000â‚¬ ,30000â‚¬,"Sous la responsabilitÃ© dâ€™un Collaborateur Comptable confirmÃ©, et en Ã©troite collaboration avec les membres de votre Ã©quipe, vous prenez en charge :</t>
  </si>
  <si>
    <t xml:space="preserve">- La rÃ©alisation de lâ€™ensemble des travaux comptables </t>
  </si>
  <si>
    <t xml:space="preserve">- Le pointage et la justification des comptes auxiliaires et de la comptabilitÃ© gÃ©nÃ©rale </t>
  </si>
  <si>
    <t>- Lâ€™Ã©tablissement des dÃ©clarations de TVA ..."</t>
  </si>
  <si>
    <t>829,Chef de partie (H/F),https://www.france-emploi.com/offre-d-emploi/chef-de-partie-h-f-10952271/,02/01/2023,Nantes,CDI,"Mensuel, de 1800â‚¬ Ã  1900â‚¬",Mensuel,1800â‚¬ ,1900â‚¬,"Au sein d'un restaurant au centre ville de Nantes, tu seras chef de partie avec pour mission de rÃ©aliser des plats tout en respectant les rÃ¨gles d'hygiÃ¨ne et de sÃ©curitÃ©.</t>
  </si>
  <si>
    <t>Horaires du mardi au vendredi : 9h-14h, puis 18h-22h + samedi soir de 17h30 Ã  22h30.</t>
  </si>
  <si>
    <t>35 ..."</t>
  </si>
  <si>
    <t>830,Gestionnaire de Paie en Cabinet (H/F),https://www.france-emploi.com/offre-d-emploi/gestionnaire-de-paie-en-cabinet-h-f-10952260/,02/01/2023,Saint-Herblain,CDI,"Annuel, de 36000â‚¬ Ã  39000â‚¬",Annuel,36000â‚¬ ,39000â‚¬,"Directement rattachÃ© aux Directeurs dâ€™agence, vous prenez en charge :</t>
  </si>
  <si>
    <t xml:space="preserve">- La rÃ©alisation des bulletins de paieÂ (environ 300)Â et dÃ©clarations socialesÂ de clients diversifiÃ©sÂ (Professions libÃ©rales, BIC...)Â sur le logiciel interne du cabinet (lors de votre arrivÃ©e, vous bÃ©nÃ©ficierez d'une formation sur ce logiciel) </t>
  </si>
  <si>
    <t>- La gestion administrative du ..."</t>
  </si>
  <si>
    <t>831,Tourneur (H/F),https://www.france-emploi.com/offre-d-emploi/tourneur-h-f-10952258/,02/01/2023,Merdrignac,CDI,"Mensuel, de 2400â‚¬ Ã  3700â‚¬",Mensuel,2400â‚¬ ,3700â‚¬,"Poste Ã  pourvoir de suite sur ILLIFAUT (CÃ´tes-d'Armor).</t>
  </si>
  <si>
    <t xml:space="preserve">Dans le cadre de son dÃ©veloppement, la sociÃ©tÃ© PMA 22 recrute actuellement un tourneur en CDI (H/F) 39 heures. </t>
  </si>
  <si>
    <t>En tant que tourneur sur tour conventionnelle et Ã  Commande NumÃ©rique (langage HEIDENHAIN), vous Ãªtes rattachÃ©(e) directement au ..."</t>
  </si>
  <si>
    <t>832,Tourneur (H/F),https://www.france-emploi.com/offre-d-emploi/tourneur-h-f-10952258/,02/01/2023,LoudÃ©ac,CDI,"Mensuel, de 2400â‚¬ Ã  3700â‚¬",Mensuel,2400â‚¬ ,3700â‚¬,"Poste Ã  pourvoir de suite sur ILLIFAUT (CÃ´tes-d'Armor).</t>
  </si>
  <si>
    <t>833,Tourneur (H/F),https://www.france-emploi.com/offre-d-emploi/tourneur-h-f-10952258/,02/01/2023,Illifaut,CDI,"Mensuel, de 2400â‚¬ Ã  3700â‚¬",Mensuel,2400â‚¬ ,3700â‚¬,"Poste Ã  pourvoir de suite sur ILLIFAUT (CÃ´tes-d'Armor).</t>
  </si>
  <si>
    <t>834,Tourneur (H/F),https://www.france-emploi.com/offre-d-emploi/tourneur-h-f-10952258/,02/01/2023,PloÃ«rmel,CDI,"Mensuel, de 2400â‚¬ Ã  3700â‚¬",Mensuel,2400â‚¬ ,3700â‚¬,"Poste Ã  pourvoir de suite sur ILLIFAUT (CÃ´tes-d'Armor).</t>
  </si>
  <si>
    <t>835,Tourneur (H/F),https://www.france-emploi.com/offre-d-emploi/tourneur-h-f-10952258/,02/01/2023,Saint-MÃ©en-le-Grand,CDI,"Mensuel, de 2400â‚¬ Ã  3700â‚¬",Mensuel,2400â‚¬ ,3700â‚¬,"Poste Ã  pourvoir de suite sur ILLIFAUT (CÃ´tes-d'Armor).</t>
  </si>
  <si>
    <t>836,Gestionnaire de Paie ConfirmÃ© H/F,https://www.france-emploi.com/offre-d-emploi/gestionnaire-de-paie-confirme-h-f-10952256/,02/01/2023,Nantes,CDI,"Annuel, de 36000â‚¬ Ã  39000â‚¬",Annuel,36000â‚¬ ,39000â‚¬,"Directement rattachÃ© aux Directeurs dâ€™agence, vous prenez en charge :</t>
  </si>
  <si>
    <t>837,Gestionnaire de Paie ConfirmÃ© (H/F),https://www.france-emploi.com/offre-d-emploi/gestionnaire-de-paie-confirme-h-f-10952254/,02/01/2023,Saint-Nazaire,CDI,"Annuel, de 24000â‚¬ Ã  31000â‚¬",Annuel,24000â‚¬ ,31000â‚¬,"Directement rattachÃ© au Responsable dâ€™agence, et en Ã©troite collaboration avec les membres de votre Ã©quipe (11 personnes), vous prenez en charge :</t>
  </si>
  <si>
    <t>- La rÃ©alisation des bulletins de paieÂ (250 Ã  300)Â et dÃ©clarations socialesÂ de clients diversifiÃ©sÂ (Professions libÃ©rales, Restaurants, Bars, BTP, Coiffeursâ€¦)Â sur le logiciel interne du cabinet ..."</t>
  </si>
  <si>
    <t>838,Gestionnaire de Paie en Cabinet (H/F),https://www.france-emploi.com/offre-d-emploi/gestionnaire-de-paie-en-cabinet-h-f-10952253/,02/01/2023,La Baule-Escoublac,CDI,"Annuel, de 24000â‚¬ Ã  31000â‚¬",Annuel,24000â‚¬ ,31000â‚¬,"Directement rattachÃ© au Responsable dâ€™agence, et en Ã©troite collaboration avec les membres de votre Ã©quipe (11 personnes), vous prenez en charge :</t>
  </si>
  <si>
    <t>839,mandataire immobilier indÃ©pendant (H/F),https://www.france-emploi.com/offre-d-emploi/mandataire-immobilier-independant-h-f-10788919/,01/01/2023,Val-d'IzÃ©,,"Mensuel, de 4000â‚¬ Ã  8000â‚¬",Mensuel,4000â‚¬ ,8000â‚¬,"Devenez le CONSEILLER IMMOBILIER rÃ©fÃ©rent de votre rÃ©gion : Secteur gÃ©ographique rÃ©servÃ© et prÃ©servÃ© en exclusivitÃ© !</t>
  </si>
  <si>
    <t>840,mandataire immobilier indÃ©pendant (H/F),https://www.france-emploi.com/offre-d-emploi/mandataire-immobilier-independant-h-f-10788919/,01/01/2023,Saint-Jouan-des-GuÃ©rets,,"Mensuel, de 4000â‚¬ Ã  8000â‚¬",Mensuel,4000â‚¬ ,8000â‚¬,"Devenez le CONSEILLER IMMOBILIER rÃ©fÃ©rent de votre rÃ©gion : Secteur gÃ©ographique rÃ©servÃ© et prÃ©servÃ© en exclusivitÃ© !</t>
  </si>
  <si>
    <t>841,mandataire immobilier indÃ©pendant (H/F),https://www.france-emploi.com/offre-d-emploi/mandataire-immobilier-independant-h-f-10788919/,01/01/2023,MartignÃ©-Ferchaud,,"Mensuel, de 4000â‚¬ Ã  8000â‚¬",Mensuel,4000â‚¬ ,8000â‚¬,"Devenez le CONSEILLER IMMOBILIER rÃ©fÃ©rent de votre rÃ©gion : Secteur gÃ©ographique rÃ©servÃ© et prÃ©servÃ© en exclusivitÃ© !</t>
  </si>
  <si>
    <t>842,mandataire immobilier indÃ©pendant (H/F),https://www.france-emploi.com/offre-d-emploi/mandataire-immobilier-independant-h-f-10788919/,01/01/2023,La Fresnais,,"Mensuel, de 4000â‚¬ Ã  8000â‚¬",Mensuel,4000â‚¬ ,8000â‚¬,"Devenez le CONSEILLER IMMOBILIER rÃ©fÃ©rent de votre rÃ©gion : Secteur gÃ©ographique rÃ©servÃ© et prÃ©servÃ© en exclusivitÃ© !</t>
  </si>
  <si>
    <t>843,mandataire immobilier indÃ©pendant (H/F),https://www.france-emploi.com/offre-d-emploi/mandataire-immobilier-independant-h-f-10788919/,01/01/2023,Ã‰trelles,,"Mensuel, de 4000â‚¬ Ã  8000â‚¬",Mensuel,4000â‚¬ ,8000â‚¬,"Devenez le CONSEILLER IMMOBILIER rÃ©fÃ©rent de votre rÃ©gion : Secteur gÃ©ographique rÃ©servÃ© et prÃ©servÃ© en exclusivitÃ© !</t>
  </si>
  <si>
    <t>844,Conseiller immobilier indÃ©pendant (H/F),https://www.france-emploi.com/offre-d-emploi/conseiller-immobilier-independant-h-f-10788918/,01/01/2023,Val-d'IzÃ©,,"Mensuel, de 4000â‚¬ Ã  8000â‚¬",Mensuel,4000â‚¬ ,8000â‚¬,"Devenez le CONSEILLER IMMOBILIER rÃ©fÃ©rent de votre rÃ©gion : Secteur gÃ©ographique rÃ©servÃ© et prÃ©servÃ© en exclusivitÃ© !</t>
  </si>
  <si>
    <t>845,Conseiller immobilier indÃ©pendant (H/F),https://www.france-emploi.com/offre-d-emploi/conseiller-immobilier-independant-h-f-10788918/,01/01/2023,Saint-Jouan-des-GuÃ©rets,,"Mensuel, de 4000â‚¬ Ã  8000â‚¬",Mensuel,4000â‚¬ ,8000â‚¬,"Devenez le CONSEILLER IMMOBILIER rÃ©fÃ©rent de votre rÃ©gion : Secteur gÃ©ographique rÃ©servÃ© et prÃ©servÃ© en exclusivitÃ© !</t>
  </si>
  <si>
    <t>846,Conseiller immobilier indÃ©pendant (H/F),https://www.france-emploi.com/offre-d-emploi/conseiller-immobilier-independant-h-f-10788918/,01/01/2023,MartignÃ©-Ferchaud,,"Mensuel, de 4000â‚¬ Ã  8000â‚¬",Mensuel,4000â‚¬ ,8000â‚¬,"Devenez le CONSEILLER IMMOBILIER rÃ©fÃ©rent de votre rÃ©gion : Secteur gÃ©ographique rÃ©servÃ© et prÃ©servÃ© en exclusivitÃ© !</t>
  </si>
  <si>
    <t>847,Conseiller immobilier indÃ©pendant (H/F),https://www.france-emploi.com/offre-d-emploi/conseiller-immobilier-independant-h-f-10788918/,01/01/2023,La Fresnais,,"Mensuel, de 4000â‚¬ Ã  8000â‚¬",Mensuel,4000â‚¬ ,8000â‚¬,"Devenez le CONSEILLER IMMOBILIER rÃ©fÃ©rent de votre rÃ©gion : Secteur gÃ©ographique rÃ©servÃ© et prÃ©servÃ© en exclusivitÃ© !</t>
  </si>
  <si>
    <t>848,Conseiller immobilier indÃ©pendant (H/F),https://www.france-emploi.com/offre-d-emploi/conseiller-immobilier-independant-h-f-10788918/,01/01/2023,Ã‰trelles,,"Mensuel, de 4000â‚¬ Ã  8000â‚¬",Mensuel,4000â‚¬ ,8000â‚¬,"Devenez le CONSEILLER IMMOBILIER rÃ©fÃ©rent de votre rÃ©gion : Secteur gÃ©ographique rÃ©servÃ© et prÃ©servÃ© en exclusivitÃ© !</t>
  </si>
  <si>
    <t>849,NÃ©gociateur immobilier indÃ©pendant (H/F),https://www.france-emploi.com/offre-d-emploi/negociateur-immobilier-independant-h-f-10788917/,01/01/2023,Saint-Coulomb,,"Mensuel, de 4000â‚¬ Ã  8000â‚¬",Mensuel,4000â‚¬ ,8000â‚¬,"Devenez le CONSEILLER IMMOBILIER rÃ©fÃ©rent de votre rÃ©gion : Secteur gÃ©ographique rÃ©servÃ© et prÃ©servÃ© en exclusivitÃ© !</t>
  </si>
  <si>
    <t>850,NÃ©gociateur immobilier indÃ©pendant (H/F),https://www.france-emploi.com/offre-d-emploi/negociateur-immobilier-independant-h-f-10788917/,01/01/2023,Plerguer,,"Mensuel, de 4000â‚¬ Ã  8000â‚¬",Mensuel,4000â‚¬ ,8000â‚¬,"Devenez le CONSEILLER IMMOBILIER rÃ©fÃ©rent de votre rÃ©gion : Secteur gÃ©ographique rÃ©servÃ© et prÃ©servÃ© en exclusivitÃ© !</t>
  </si>
  <si>
    <t>851,NÃ©gociateur immobilier indÃ©pendant (H/F),https://www.france-emploi.com/offre-d-emploi/negociateur-immobilier-independant-h-f-10788917/,01/01/2023,PlÃ©chÃ¢tel,,"Mensuel, de 4000â‚¬ Ã  8000â‚¬",Mensuel,4000â‚¬ ,8000â‚¬,"Devenez le CONSEILLER IMMOBILIER rÃ©fÃ©rent de votre rÃ©gion : Secteur gÃ©ographique rÃ©servÃ© et prÃ©servÃ© en exclusivitÃ© !</t>
  </si>
  <si>
    <t>852,NÃ©gociateur immobilier indÃ©pendant (H/F),https://www.france-emploi.com/offre-d-emploi/negociateur-immobilier-independant-h-f-10788917/,01/01/2023,LÃ©cousse,,"Mensuel, de 4000â‚¬ Ã  8000â‚¬",Mensuel,4000â‚¬ ,8000â‚¬,"Devenez le CONSEILLER IMMOBILIER rÃ©fÃ©rent de votre rÃ©gion : Secteur gÃ©ographique rÃ©servÃ© et prÃ©servÃ© en exclusivitÃ© !</t>
  </si>
  <si>
    <t>853,NÃ©gociateur immobilier indÃ©pendant (H/F),https://www.france-emploi.com/offre-d-emploi/negociateur-immobilier-independant-h-f-10788917/,01/01/2023,Crevin,,"Mensuel, de 4000â‚¬ Ã  8000â‚¬",Mensuel,4000â‚¬ ,8000â‚¬,"Devenez le CONSEILLER IMMOBILIER rÃ©fÃ©rent de votre rÃ©gion : Secteur gÃ©ographique rÃ©servÃ© et prÃ©servÃ© en exclusivitÃ© !</t>
  </si>
  <si>
    <t>854,mandataire immobilier indÃ©pendant (H/F),https://www.france-emploi.com/offre-d-emploi/mandataire-immobilier-independant-h-f-10788916/,01/01/2023,Saint-Coulomb,,"Mensuel, de 4000â‚¬ Ã  8000â‚¬",Mensuel,4000â‚¬ ,8000â‚¬,"Devenez le CONSEILLER IMMOBILIER rÃ©fÃ©rent de votre rÃ©gion : Secteur gÃ©ographique rÃ©servÃ© et prÃ©servÃ© en exclusivitÃ© !</t>
  </si>
  <si>
    <t>855,mandataire immobilier indÃ©pendant (H/F),https://www.france-emploi.com/offre-d-emploi/mandataire-immobilier-independant-h-f-10788916/,01/01/2023,Plerguer,,"Mensuel, de 4000â‚¬ Ã  8000â‚¬",Mensuel,4000â‚¬ ,8000â‚¬,"Devenez le CONSEILLER IMMOBILIER rÃ©fÃ©rent de votre rÃ©gion : Secteur gÃ©ographique rÃ©servÃ© et prÃ©servÃ© en exclusivitÃ© !</t>
  </si>
  <si>
    <t>856,mandataire immobilier indÃ©pendant (H/F),https://www.france-emploi.com/offre-d-emploi/mandataire-immobilier-independant-h-f-10788916/,01/01/2023,PlÃ©chÃ¢tel,,"Mensuel, de 4000â‚¬ Ã  8000â‚¬",Mensuel,4000â‚¬ ,8000â‚¬,"Devenez le CONSEILLER IMMOBILIER rÃ©fÃ©rent de votre rÃ©gion : Secteur gÃ©ographique rÃ©servÃ© et prÃ©servÃ© en exclusivitÃ© !</t>
  </si>
  <si>
    <t>857,mandataire immobilier indÃ©pendant (H/F),https://www.france-emploi.com/offre-d-emploi/mandataire-immobilier-independant-h-f-10788916/,01/01/2023,LÃ©cousse,,"Mensuel, de 4000â‚¬ Ã  8000â‚¬",Mensuel,4000â‚¬ ,8000â‚¬,"Devenez le CONSEILLER IMMOBILIER rÃ©fÃ©rent de votre rÃ©gion : Secteur gÃ©ographique rÃ©servÃ© et prÃ©servÃ© en exclusivitÃ© !</t>
  </si>
  <si>
    <t>858,mandataire immobilier indÃ©pendant (H/F),https://www.france-emploi.com/offre-d-emploi/mandataire-immobilier-independant-h-f-10788916/,01/01/2023,Crevin,,"Mensuel, de 4000â‚¬ Ã  8000â‚¬",Mensuel,4000â‚¬ ,8000â‚¬,"Devenez le CONSEILLER IMMOBILIER rÃ©fÃ©rent de votre rÃ©gion : Secteur gÃ©ographique rÃ©servÃ© et prÃ©servÃ© en exclusivitÃ© !</t>
  </si>
  <si>
    <t>859,Conseiller immobilier indÃ©pendant (H/F),https://www.france-emploi.com/offre-d-emploi/conseiller-immobilier-independant-h-f-10788915/,01/01/2023,Saint-Coulomb,,"Mensuel, de 4000â‚¬ Ã  8000â‚¬",Mensuel,4000â‚¬ ,8000â‚¬,"Devenez le CONSEILLER IMMOBILIER rÃ©fÃ©rent de votre rÃ©gion : Secteur gÃ©ographique rÃ©servÃ© et prÃ©servÃ© en exclusivitÃ© !</t>
  </si>
  <si>
    <t>860,Conseiller immobilier indÃ©pendant (H/F),https://www.france-emploi.com/offre-d-emploi/conseiller-immobilier-independant-h-f-10788915/,01/01/2023,Plerguer,,"Mensuel, de 4000â‚¬ Ã  8000â‚¬",Mensuel,4000â‚¬ ,8000â‚¬,"Devenez le CONSEILLER IMMOBILIER rÃ©fÃ©rent de votre rÃ©gion : Secteur gÃ©ographique rÃ©servÃ© et prÃ©servÃ© en exclusivitÃ© !</t>
  </si>
  <si>
    <t>861,Conseiller immobilier indÃ©pendant (H/F),https://www.france-emploi.com/offre-d-emploi/conseiller-immobilier-independant-h-f-10788915/,01/01/2023,PlÃ©chÃ¢tel,,"Mensuel, de 4000â‚¬ Ã  8000â‚¬",Mensuel,4000â‚¬ ,8000â‚¬,"Devenez le CONSEILLER IMMOBILIER rÃ©fÃ©rent de votre rÃ©gion : Secteur gÃ©ographique rÃ©servÃ© et prÃ©servÃ© en exclusivitÃ© !</t>
  </si>
  <si>
    <t>862,Conseiller immobilier indÃ©pendant (H/F),https://www.france-emploi.com/offre-d-emploi/conseiller-immobilier-independant-h-f-10788915/,01/01/2023,LÃ©cousse,,"Mensuel, de 4000â‚¬ Ã  8000â‚¬",Mensuel,4000â‚¬ ,8000â‚¬,"Devenez le CONSEILLER IMMOBILIER rÃ©fÃ©rent de votre rÃ©gion : Secteur gÃ©ographique rÃ©servÃ© et prÃ©servÃ© en exclusivitÃ© !</t>
  </si>
  <si>
    <t>863,Conseiller immobilier indÃ©pendant (H/F),https://www.france-emploi.com/offre-d-emploi/conseiller-immobilier-independant-h-f-10788915/,01/01/2023,Crevin,,"Mensuel, de 4000â‚¬ Ã  8000â‚¬",Mensuel,4000â‚¬ ,8000â‚¬,"Devenez le CONSEILLER IMMOBILIER rÃ©fÃ©rent de votre rÃ©gion : Secteur gÃ©ographique rÃ©servÃ© et prÃ©servÃ© en exclusivitÃ© !</t>
  </si>
  <si>
    <t>864,NÃ©gociateur immobilier indÃ©pendant (H/F),https://www.france-emploi.com/offre-d-emploi/negociateur-immobilier-independant-h-f-10788914/,01/01/2023,Saint-Erblon,,"Mensuel, de 4000â‚¬ Ã  8000â‚¬",Mensuel,4000â‚¬ ,8000â‚¬,"Devenez le CONSEILLER IMMOBILIER rÃ©fÃ©rent de votre rÃ©gion : Secteur gÃ©ographique rÃ©servÃ© et prÃ©servÃ© en exclusivitÃ© !</t>
  </si>
  <si>
    <t>865,NÃ©gociateur immobilier indÃ©pendant (H/F),https://www.france-emploi.com/offre-d-emploi/negociateur-immobilier-independant-h-f-10788914/,01/01/2023,Nouvoitou,,"Mensuel, de 4000â‚¬ Ã  8000â‚¬",Mensuel,4000â‚¬ ,8000â‚¬,"Devenez le CONSEILLER IMMOBILIER rÃ©fÃ©rent de votre rÃ©gion : Secteur gÃ©ographique rÃ©servÃ© et prÃ©servÃ© en exclusivitÃ© !</t>
  </si>
  <si>
    <t>866,NÃ©gociateur immobilier indÃ©pendant (H/F),https://www.france-emploi.com/offre-d-emploi/negociateur-immobilier-independant-h-f-10788914/,01/01/2023,LouvignÃ©-du-DÃ©sert,,"Mensuel, de 4000â‚¬ Ã  8000â‚¬",Mensuel,4000â‚¬ ,8000â‚¬,"Devenez le CONSEILLER IMMOBILIER rÃ©fÃ©rent de votre rÃ©gion : Secteur gÃ©ographique rÃ©servÃ© et prÃ©servÃ© en exclusivitÃ© !</t>
  </si>
  <si>
    <t>867,NÃ©gociateur immobilier indÃ©pendant (H/F),https://www.france-emploi.com/offre-d-emploi/negociateur-immobilier-independant-h-f-10788914/,01/01/2023,Corps-Nuds,,"Mensuel, de 4000â‚¬ Ã  8000â‚¬",Mensuel,4000â‚¬ ,8000â‚¬,"Devenez le CONSEILLER IMMOBILIER rÃ©fÃ©rent de votre rÃ©gion : Secteur gÃ©ographique rÃ©servÃ© et prÃ©servÃ© en exclusivitÃ© !</t>
  </si>
  <si>
    <t>868,NÃ©gociateur immobilier indÃ©pendant (H/F),https://www.france-emploi.com/offre-d-emploi/negociateur-immobilier-independant-h-f-10788914/,01/01/2023,Bourg-des-Comptes,,"Mensuel, de 4000â‚¬ Ã  8000â‚¬",Mensuel,4000â‚¬ ,8000â‚¬,"Devenez le CONSEILLER IMMOBILIER rÃ©fÃ©rent de votre rÃ©gion : Secteur gÃ©ographique rÃ©servÃ© et prÃ©servÃ© en exclusivitÃ© !</t>
  </si>
  <si>
    <t>869,mandataire immobilier indÃ©pendant (H/F),https://www.france-emploi.com/offre-d-emploi/mandataire-immobilier-independant-h-f-10788913/,01/01/2023,Saint-Erblon,,"Mensuel, de 4000â‚¬ Ã  8000â‚¬",Mensuel,4000â‚¬ ,8000â‚¬,"Devenez le CONSEILLER IMMOBILIER rÃ©fÃ©rent de votre rÃ©gion : Secteur gÃ©ographique rÃ©servÃ© et prÃ©servÃ© en exclusivitÃ© !</t>
  </si>
  <si>
    <t>870,mandataire immobilier indÃ©pendant (H/F),https://www.france-emploi.com/offre-d-emploi/mandataire-immobilier-independant-h-f-10788913/,01/01/2023,Nouvoitou,,"Mensuel, de 4000â‚¬ Ã  8000â‚¬",Mensuel,4000â‚¬ ,8000â‚¬,"Devenez le CONSEILLER IMMOBILIER rÃ©fÃ©rent de votre rÃ©gion : Secteur gÃ©ographique rÃ©servÃ© et prÃ©servÃ© en exclusivitÃ© !</t>
  </si>
  <si>
    <t>871,mandataire immobilier indÃ©pendant (H/F),https://www.france-emploi.com/offre-d-emploi/mandataire-immobilier-independant-h-f-10788913/,01/01/2023,LouvignÃ©-du-DÃ©sert,,"Mensuel, de 4000â‚¬ Ã  8000â‚¬",Mensuel,4000â‚¬ ,8000â‚¬,"Devenez le CONSEILLER IMMOBILIER rÃ©fÃ©rent de votre rÃ©gion : Secteur gÃ©ographique rÃ©servÃ© et prÃ©servÃ© en exclusivitÃ© !</t>
  </si>
  <si>
    <t>872,mandataire immobilier indÃ©pendant (H/F),https://www.france-emploi.com/offre-d-emploi/mandataire-immobilier-independant-h-f-10788913/,01/01/2023,Corps-Nuds,,"Mensuel, de 4000â‚¬ Ã  8000â‚¬",Mensuel,4000â‚¬ ,8000â‚¬,"Devenez le CONSEILLER IMMOBILIER rÃ©fÃ©rent de votre rÃ©gion : Secteur gÃ©ographique rÃ©servÃ© et prÃ©servÃ© en exclusivitÃ© !</t>
  </si>
  <si>
    <t>873,mandataire immobilier indÃ©pendant (H/F),https://www.france-emploi.com/offre-d-emploi/mandataire-immobilier-independant-h-f-10788913/,01/01/2023,Bourg-des-Comptes,,"Mensuel, de 4000â‚¬ Ã  8000â‚¬",Mensuel,4000â‚¬ ,8000â‚¬,"Devenez le CONSEILLER IMMOBILIER rÃ©fÃ©rent de votre rÃ©gion : Secteur gÃ©ographique rÃ©servÃ© et prÃ©servÃ© en exclusivitÃ© !</t>
  </si>
  <si>
    <t>874,Conseiller immobilier indÃ©pendant (H/F),https://www.france-emploi.com/offre-d-emploi/conseiller-immobilier-independant-h-f-10788912/,01/01/2023,Saint-Erblon,,"Mensuel, de 4000â‚¬ Ã  8000â‚¬",Mensuel,4000â‚¬ ,8000â‚¬,"Devenez le CONSEILLER IMMOBILIER rÃ©fÃ©rent de votre rÃ©gion : Secteur gÃ©ographique rÃ©servÃ© et prÃ©servÃ© en exclusivitÃ© !</t>
  </si>
  <si>
    <t>875,Conseiller immobilier indÃ©pendant (H/F),https://www.france-emploi.com/offre-d-emploi/conseiller-immobilier-independant-h-f-10788912/,01/01/2023,Nouvoitou,,"Mensuel, de 4000â‚¬ Ã  8000â‚¬",Mensuel,4000â‚¬ ,8000â‚¬,"Devenez le CONSEILLER IMMOBILIER rÃ©fÃ©rent de votre rÃ©gion : Secteur gÃ©ographique rÃ©servÃ© et prÃ©servÃ© en exclusivitÃ© !</t>
  </si>
  <si>
    <t>876,Conseiller immobilier indÃ©pendant (H/F),https://www.france-emploi.com/offre-d-emploi/conseiller-immobilier-independant-h-f-10788912/,01/01/2023,LouvignÃ©-du-DÃ©sert,,"Mensuel, de 4000â‚¬ Ã  8000â‚¬",Mensuel,4000â‚¬ ,8000â‚¬,"Devenez le CONSEILLER IMMOBILIER rÃ©fÃ©rent de votre rÃ©gion : Secteur gÃ©ographique rÃ©servÃ© et prÃ©servÃ© en exclusivitÃ© !</t>
  </si>
  <si>
    <t>877,Conseiller immobilier indÃ©pendant (H/F),https://www.france-emploi.com/offre-d-emploi/conseiller-immobilier-independant-h-f-10788912/,01/01/2023,Corps-Nuds,,"Mensuel, de 4000â‚¬ Ã  8000â‚¬",Mensuel,4000â‚¬ ,8000â‚¬,"Devenez le CONSEILLER IMMOBILIER rÃ©fÃ©rent de votre rÃ©gion : Secteur gÃ©ographique rÃ©servÃ© et prÃ©servÃ© en exclusivitÃ© !</t>
  </si>
  <si>
    <t>878,Conseiller immobilier indÃ©pendant (H/F),https://www.france-emploi.com/offre-d-emploi/conseiller-immobilier-independant-h-f-10788912/,01/01/2023,Bourg-des-Comptes,,"Mensuel, de 4000â‚¬ Ã  8000â‚¬",Mensuel,4000â‚¬ ,8000â‚¬,"Devenez le CONSEILLER IMMOBILIER rÃ©fÃ©rent de votre rÃ©gion : Secteur gÃ©ographique rÃ©servÃ© et prÃ©servÃ© en exclusivitÃ© !</t>
  </si>
  <si>
    <t>879,NÃ©gociateur immobilier indÃ©pendant (H/F),https://www.france-emploi.com/offre-d-emploi/negociateur-immobilier-independant-h-f-10788911/,01/01/2023,Pleumeleuc,,"Mensuel, de 4000â‚¬ Ã  8000â‚¬",Mensuel,4000â‚¬ ,8000â‚¬,"Devenez le CONSEILLER IMMOBILIER rÃ©fÃ©rent de votre rÃ©gion : Secteur gÃ©ographique rÃ©servÃ© et prÃ©servÃ© en exclusivitÃ© !</t>
  </si>
  <si>
    <t>880,NÃ©gociateur immobilier indÃ©pendant (H/F),https://www.france-emploi.com/offre-d-emploi/negociateur-immobilier-independant-h-f-10788911/,01/01/2023,Montgermont,,"Mensuel, de 4000â‚¬ Ã  8000â‚¬",Mensuel,4000â‚¬ ,8000â‚¬,"Devenez le CONSEILLER IMMOBILIER rÃ©fÃ©rent de votre rÃ©gion : Secteur gÃ©ographique rÃ©servÃ© et prÃ©servÃ© en exclusivitÃ© !</t>
  </si>
  <si>
    <t>881,NÃ©gociateur immobilier indÃ©pendant (H/F),https://www.france-emploi.com/offre-d-emploi/negociateur-immobilier-independant-h-f-10788911/,01/01/2023,Domloup,,"Mensuel, de 4000â‚¬ Ã  8000â‚¬",Mensuel,4000â‚¬ ,8000â‚¬,"Devenez le CONSEILLER IMMOBILIER rÃ©fÃ©rent de votre rÃ©gion : Secteur gÃ©ographique rÃ©servÃ© et prÃ©servÃ© en exclusivitÃ© !</t>
  </si>
  <si>
    <t>882,NÃ©gociateur immobilier indÃ©pendant (H/F),https://www.france-emploi.com/offre-d-emploi/negociateur-immobilier-independant-h-f-10788911/,01/01/2023,Breteil,,"Mensuel, de 4000â‚¬ Ã  8000â‚¬",Mensuel,4000â‚¬ ,8000â‚¬,"Devenez le CONSEILLER IMMOBILIER rÃ©fÃ©rent de votre rÃ©gion : Secteur gÃ©ographique rÃ©servÃ© et prÃ©servÃ© en exclusivitÃ© !</t>
  </si>
  <si>
    <t>883,NÃ©gociateur immobilier indÃ©pendant (H/F),https://www.france-emploi.com/offre-d-emploi/negociateur-immobilier-independant-h-f-10788911/,01/01/2023,Bains-sur-Oust,,"Mensuel, de 4000â‚¬ Ã  8000â‚¬",Mensuel,4000â‚¬ ,8000â‚¬,"Devenez le CONSEILLER IMMOBILIER rÃ©fÃ©rent de votre rÃ©gion : Secteur gÃ©ographique rÃ©servÃ© et prÃ©servÃ© en exclusivitÃ© !</t>
  </si>
  <si>
    <t>884,mandataire immobilier indÃ©pendant (H/F),https://www.france-emploi.com/offre-d-emploi/mandataire-immobilier-independant-h-f-10788910/,01/01/2023,Pleumeleuc,,"Mensuel, de 4000â‚¬ Ã  8000â‚¬",Mensuel,4000â‚¬ ,8000â‚¬,"Devenez le CONSEILLER IMMOBILIER rÃ©fÃ©rent de votre rÃ©gion : Secteur gÃ©ographique rÃ©servÃ© et prÃ©servÃ© en exclusivitÃ© !</t>
  </si>
  <si>
    <t>885,mandataire immobilier indÃ©pendant (H/F),https://www.france-emploi.com/offre-d-emploi/mandataire-immobilier-independant-h-f-10788910/,01/01/2023,Montgermont,,"Mensuel, de 4000â‚¬ Ã  8000â‚¬",Mensuel,4000â‚¬ ,8000â‚¬,"Devenez le CONSEILLER IMMOBILIER rÃ©fÃ©rent de votre rÃ©gion : Secteur gÃ©ographique rÃ©servÃ© et prÃ©servÃ© en exclusivitÃ© !</t>
  </si>
  <si>
    <t>886,mandataire immobilier indÃ©pendant (H/F),https://www.france-emploi.com/offre-d-emploi/mandataire-immobilier-independant-h-f-10788910/,01/01/2023,Domloup,,"Mensuel, de 4000â‚¬ Ã  8000â‚¬",Mensuel,4000â‚¬ ,8000â‚¬,"Devenez le CONSEILLER IMMOBILIER rÃ©fÃ©rent de votre rÃ©gion : Secteur gÃ©ographique rÃ©servÃ© et prÃ©servÃ© en exclusivitÃ© !</t>
  </si>
  <si>
    <t>887,mandataire immobilier indÃ©pendant (H/F),https://www.france-emploi.com/offre-d-emploi/mandataire-immobilier-independant-h-f-10788910/,01/01/2023,Breteil,,"Mensuel, de 4000â‚¬ Ã  8000â‚¬",Mensuel,4000â‚¬ ,8000â‚¬,"Devenez le CONSEILLER IMMOBILIER rÃ©fÃ©rent de votre rÃ©gion : Secteur gÃ©ographique rÃ©servÃ© et prÃ©servÃ© en exclusivitÃ© !</t>
  </si>
  <si>
    <t>888,mandataire immobilier indÃ©pendant (H/F),https://www.france-emploi.com/offre-d-emploi/mandataire-immobilier-independant-h-f-10788910/,01/01/2023,Bains-sur-Oust,,"Mensuel, de 4000â‚¬ Ã  8000â‚¬",Mensuel,4000â‚¬ ,8000â‚¬,"Devenez le CONSEILLER IMMOBILIER rÃ©fÃ©rent de votre rÃ©gion : Secteur gÃ©ographique rÃ©servÃ© et prÃ©servÃ© en exclusivitÃ© !</t>
  </si>
  <si>
    <t>889,Conseiller immobilier indÃ©pendant (H/F),https://www.france-emploi.com/offre-d-emploi/conseiller-immobilier-independant-h-f-10788909/,01/01/2023,Pleumeleuc,,"Mensuel, de 4000â‚¬ Ã  8000â‚¬",Mensuel,4000â‚¬ ,8000â‚¬,"Devenez le CONSEILLER IMMOBILIER rÃ©fÃ©rent de votre rÃ©gion : Secteur gÃ©ographique rÃ©servÃ© et prÃ©servÃ© en exclusivitÃ© !</t>
  </si>
  <si>
    <t>890,Conseiller immobilier indÃ©pendant (H/F),https://www.france-emploi.com/offre-d-emploi/conseiller-immobilier-independant-h-f-10788909/,01/01/2023,Montgermont,,"Mensuel, de 4000â‚¬ Ã  8000â‚¬",Mensuel,4000â‚¬ ,8000â‚¬,"Devenez le CONSEILLER IMMOBILIER rÃ©fÃ©rent de votre rÃ©gion : Secteur gÃ©ographique rÃ©servÃ© et prÃ©servÃ© en exclusivitÃ© !</t>
  </si>
  <si>
    <t>891,Conseiller immobilier indÃ©pendant (H/F),https://www.france-emploi.com/offre-d-emploi/conseiller-immobilier-independant-h-f-10788909/,01/01/2023,Domloup,,"Mensuel, de 4000â‚¬ Ã  8000â‚¬",Mensuel,4000â‚¬ ,8000â‚¬,"Devenez le CONSEILLER IMMOBILIER rÃ©fÃ©rent de votre rÃ©gion : Secteur gÃ©ographique rÃ©servÃ© et prÃ©servÃ© en exclusivitÃ© !</t>
  </si>
  <si>
    <t>892,Conseiller immobilier indÃ©pendant (H/F),https://www.france-emploi.com/offre-d-emploi/conseiller-immobilier-independant-h-f-10788909/,01/01/2023,Breteil,,"Mensuel, de 4000â‚¬ Ã  8000â‚¬",Mensuel,4000â‚¬ ,8000â‚¬,"Devenez le CONSEILLER IMMOBILIER rÃ©fÃ©rent de votre rÃ©gion : Secteur gÃ©ographique rÃ©servÃ© et prÃ©servÃ© en exclusivitÃ© !</t>
  </si>
  <si>
    <t>893,Conseiller immobilier indÃ©pendant (H/F),https://www.france-emploi.com/offre-d-emploi/conseiller-immobilier-independant-h-f-10788909/,01/01/2023,Bains-sur-Oust,,"Mensuel, de 4000â‚¬ Ã  8000â‚¬",Mensuel,4000â‚¬ ,8000â‚¬,"Devenez le CONSEILLER IMMOBILIER rÃ©fÃ©rent de votre rÃ©gion : Secteur gÃ©ographique rÃ©servÃ© et prÃ©servÃ© en exclusivitÃ© !</t>
  </si>
  <si>
    <t>894,NÃ©gociateur immobilier indÃ©pendant (H/F),https://www.france-emploi.com/offre-d-emploi/negociateur-immobilier-independant-h-f-10788908/,01/01/2023,TintÃ©niac,,"Mensuel, de 4000â‚¬ Ã  8000â‚¬",Mensuel,4000â‚¬ ,8000â‚¬,"Devenez le CONSEILLER IMMOBILIER rÃ©fÃ©rent de votre rÃ©gion : Secteur gÃ©ographique rÃ©servÃ© et prÃ©servÃ© en exclusivitÃ© !</t>
  </si>
  <si>
    <t>895,NÃ©gociateur immobilier indÃ©pendant (H/F),https://www.france-emploi.com/offre-d-emploi/negociateur-immobilier-independant-h-f-10788908/,01/01/2023,Servon-sur-Vilaine,,"Mensuel, de 4000â‚¬ Ã  8000â‚¬",Mensuel,4000â‚¬ ,8000â‚¬,"Devenez le CONSEILLER IMMOBILIER rÃ©fÃ©rent de votre rÃ©gion : Secteur gÃ©ographique rÃ©servÃ© et prÃ©servÃ© en exclusivitÃ© !</t>
  </si>
  <si>
    <t>896,NÃ©gociateur immobilier indÃ©pendant (H/F),https://www.france-emploi.com/offre-d-emploi/negociateur-immobilier-independant-h-f-10788908/,01/01/2023,Saint-Aubin-d'AubignÃ©,,"Mensuel, de 4000â‚¬ Ã  8000â‚¬",Mensuel,4000â‚¬ ,8000â‚¬,"Devenez le CONSEILLER IMMOBILIER rÃ©fÃ©rent de votre rÃ©gion : Secteur gÃ©ographique rÃ©servÃ© et prÃ©servÃ© en exclusivitÃ© !</t>
  </si>
  <si>
    <t>897,NÃ©gociateur immobilier indÃ©pendant (H/F),https://www.france-emploi.com/offre-d-emploi/negociateur-immobilier-independant-h-f-10788908/,01/01/2023,Pipriac,,"Mensuel, de 4000â‚¬ Ã  8000â‚¬",Mensuel,4000â‚¬ ,8000â‚¬,"Devenez le CONSEILLER IMMOBILIER rÃ©fÃ©rent de votre rÃ©gion : Secteur gÃ©ographique rÃ©servÃ© et prÃ©servÃ© en exclusivitÃ© !</t>
  </si>
  <si>
    <t>898,NÃ©gociateur immobilier indÃ©pendant (H/F),https://www.france-emploi.com/offre-d-emploi/negociateur-immobilier-independant-h-f-10788908/,01/01/2023,Guignen,,"Mensuel, de 4000â‚¬ Ã  8000â‚¬",Mensuel,4000â‚¬ ,8000â‚¬,"Devenez le CONSEILLER IMMOBILIER rÃ©fÃ©rent de votre rÃ©gion : Secteur gÃ©ographique rÃ©servÃ© et prÃ©servÃ© en exclusivitÃ© !</t>
  </si>
  <si>
    <t>899,mandataire immobilier indÃ©pendant (H/F),https://www.france-emploi.com/offre-d-emploi/mandataire-immobilier-independant-h-f-10788907/,01/01/2023,TintÃ©niac,,"Mensuel, de 4000â‚¬ Ã  8000â‚¬",Mensuel,4000â‚¬ ,8000â‚¬,"Devenez le CONSEILLER IMMOBILIER rÃ©fÃ©rent de votre rÃ©gion : Secteur gÃ©ographique rÃ©servÃ© et prÃ©servÃ© en exclusivitÃ© !</t>
  </si>
  <si>
    <t>900,mandataire immobilier indÃ©pendant (H/F),https://www.france-emploi.com/offre-d-emploi/mandataire-immobilier-independant-h-f-10788907/,01/01/2023,Servon-sur-Vilaine,,"Mensuel, de 4000â‚¬ Ã  8000â‚¬",Mensuel,4000â‚¬ ,8000â‚¬,"Devenez le CONSEILLER IMMOBILIER rÃ©fÃ©rent de votre rÃ©gion : Secteur gÃ©ographique rÃ©servÃ© et prÃ©servÃ© en exclusivitÃ© !</t>
  </si>
  <si>
    <t>901,mandataire immobilier indÃ©pendant (H/F),https://www.france-emploi.com/offre-d-emploi/mandataire-immobilier-independant-h-f-10788907/,01/01/2023,Saint-Aubin-d'AubignÃ©,,"Mensuel, de 4000â‚¬ Ã  8000â‚¬",Mensuel,4000â‚¬ ,8000â‚¬,"Devenez le CONSEILLER IMMOBILIER rÃ©fÃ©rent de votre rÃ©gion : Secteur gÃ©ographique rÃ©servÃ© et prÃ©servÃ© en exclusivitÃ© !</t>
  </si>
  <si>
    <t>902,mandataire immobilier indÃ©pendant (H/F),https://www.france-emploi.com/offre-d-emploi/mandataire-immobilier-independant-h-f-10788907/,01/01/2023,Pipriac,,"Mensuel, de 4000â‚¬ Ã  8000â‚¬",Mensuel,4000â‚¬ ,8000â‚¬,"Devenez le CONSEILLER IMMOBILIER rÃ©fÃ©rent de votre rÃ©gion : Secteur gÃ©ographique rÃ©servÃ© et prÃ©servÃ© en exclusivitÃ© !</t>
  </si>
  <si>
    <t>903,mandataire immobilier indÃ©pendant (H/F),https://www.france-emploi.com/offre-d-emploi/mandataire-immobilier-independant-h-f-10788907/,01/01/2023,Guignen,,"Mensuel, de 4000â‚¬ Ã  8000â‚¬",Mensuel,4000â‚¬ ,8000â‚¬,"Devenez le CONSEILLER IMMOBILIER rÃ©fÃ©rent de votre rÃ©gion : Secteur gÃ©ographique rÃ©servÃ© et prÃ©servÃ© en exclusivitÃ© !</t>
  </si>
  <si>
    <t>904,NÃ©gociateur immobilier indÃ©pendant (H/F),https://www.france-emploi.com/offre-d-emploi/negociateur-immobilier-independant-h-f-10788905/,01/01/2023,Saint-Aubin-du-Cormier,,"Mensuel, de 4000â‚¬ Ã  8000â‚¬",Mensuel,4000â‚¬ ,8000â‚¬,"Devenez le CONSEILLER IMMOBILIER rÃ©fÃ©rent de votre rÃ©gion : Secteur gÃ©ographique rÃ©servÃ© et prÃ©servÃ© en exclusivitÃ© !</t>
  </si>
  <si>
    <t>905,NÃ©gociateur immobilier indÃ©pendant (H/F),https://www.france-emploi.com/offre-d-emploi/negociateur-immobilier-independant-h-f-10788905/,01/01/2023,RomillÃ©,,"Mensuel, de 4000â‚¬ Ã  8000â‚¬",Mensuel,4000â‚¬ ,8000â‚¬,"Devenez le CONSEILLER IMMOBILIER rÃ©fÃ©rent de votre rÃ©gion : Secteur gÃ©ographique rÃ©servÃ© et prÃ©servÃ© en exclusivitÃ© !</t>
  </si>
  <si>
    <t>906,NÃ©gociateur immobilier indÃ©pendant (H/F),https://www.france-emploi.com/offre-d-emploi/negociateur-immobilier-independant-h-f-10788905/,01/01/2023,PlÃ©lan-le-Grand,,"Mensuel, de 4000â‚¬ Ã  8000â‚¬",Mensuel,4000â‚¬ ,8000â‚¬,"Devenez le CONSEILLER IMMOBILIER rÃ©fÃ©rent de votre rÃ©gion : Secteur gÃ©ographique rÃ©servÃ© et prÃ©servÃ© en exclusivitÃ© !</t>
  </si>
  <si>
    <t>907,NÃ©gociateur immobilier indÃ©pendant (H/F),https://www.france-emploi.com/offre-d-emploi/negociateur-immobilier-independant-h-f-10788905/,01/01/2023,Miniac-Morvan,,"Mensuel, de 4000â‚¬ Ã  8000â‚¬",Mensuel,4000â‚¬ ,8000â‚¬,"Devenez le CONSEILLER IMMOBILIER rÃ©fÃ©rent de votre rÃ©gion : Secteur gÃ©ographique rÃ©servÃ© et prÃ©servÃ© en exclusivitÃ© !</t>
  </si>
  <si>
    <t>908,NÃ©gociateur immobilier indÃ©pendant (H/F),https://www.france-emploi.com/offre-d-emploi/negociateur-immobilier-independant-h-f-10788905/,01/01/2023,La Guerche-de-Bretagne,,"Mensuel, de 4000â‚¬ Ã  8000â‚¬",Mensuel,4000â‚¬ ,8000â‚¬,"Devenez le CONSEILLER IMMOBILIER rÃ©fÃ©rent de votre rÃ©gion : Secteur gÃ©ographique rÃ©servÃ© et prÃ©servÃ© en exclusivitÃ© !</t>
  </si>
  <si>
    <t>909,mandataire immobilier indÃ©pendant (H/F),https://www.france-emploi.com/offre-d-emploi/mandataire-immobilier-independant-h-f-10788904/,01/01/2023,Saint-Aubin-du-Cormier,,"Mensuel, de 4000â‚¬ Ã  8000â‚¬",Mensuel,4000â‚¬ ,8000â‚¬,"Devenez le CONSEILLER IMMOBILIER rÃ©fÃ©rent de votre rÃ©gion : Secteur gÃ©ographique rÃ©servÃ© et prÃ©servÃ© en exclusivitÃ© !</t>
  </si>
  <si>
    <t>910,mandataire immobilier indÃ©pendant (H/F),https://www.france-emploi.com/offre-d-emploi/mandataire-immobilier-independant-h-f-10788904/,01/01/2023,RomillÃ©,,"Mensuel, de 4000â‚¬ Ã  8000â‚¬",Mensuel,4000â‚¬ ,8000â‚¬,"Devenez le CONSEILLER IMMOBILIER rÃ©fÃ©rent de votre rÃ©gion : Secteur gÃ©ographique rÃ©servÃ© et prÃ©servÃ© en exclusivitÃ© !</t>
  </si>
  <si>
    <t>911,mandataire immobilier indÃ©pendant (H/F),https://www.france-emploi.com/offre-d-emploi/mandataire-immobilier-independant-h-f-10788904/,01/01/2023,PlÃ©lan-le-Grand,,"Mensuel, de 4000â‚¬ Ã  8000â‚¬",Mensuel,4000â‚¬ ,8000â‚¬,"Devenez le CONSEILLER IMMOBILIER rÃ©fÃ©rent de votre rÃ©gion : Secteur gÃ©ographique rÃ©servÃ© et prÃ©servÃ© en exclusivitÃ© !</t>
  </si>
  <si>
    <t>912,mandataire immobilier indÃ©pendant (H/F),https://www.france-emploi.com/offre-d-emploi/mandataire-immobilier-independant-h-f-10788904/,01/01/2023,Miniac-Morvan,,"Mensuel, de 4000â‚¬ Ã  8000â‚¬",Mensuel,4000â‚¬ ,8000â‚¬,"Devenez le CONSEILLER IMMOBILIER rÃ©fÃ©rent de votre rÃ©gion : Secteur gÃ©ographique rÃ©servÃ© et prÃ©servÃ© en exclusivitÃ© !</t>
  </si>
  <si>
    <t>913,mandataire immobilier indÃ©pendant (H/F),https://www.france-emploi.com/offre-d-emploi/mandataire-immobilier-independant-h-f-10788904/,01/01/2023,La Guerche-de-Bretagne,,"Mensuel, de 4000â‚¬ Ã  8000â‚¬",Mensuel,4000â‚¬ ,8000â‚¬,"Devenez le CONSEILLER IMMOBILIER rÃ©fÃ©rent de votre rÃ©gion : Secteur gÃ©ographique rÃ©servÃ© et prÃ©servÃ© en exclusivitÃ© !</t>
  </si>
  <si>
    <t>914,NÃ©gociateur immobilier indÃ©pendant (H/F),https://www.france-emploi.com/offre-d-emploi/negociateur-immobilier-independant-h-f-10788902/,01/01/2023,Pont-PÃ©an,,"Mensuel, de 4000â‚¬ Ã  8000â‚¬",Mensuel,4000â‚¬ ,8000â‚¬,"Devenez le CONSEILLER IMMOBILIER rÃ©fÃ©rent de votre rÃ©gion : Secteur gÃ©ographique rÃ©servÃ© et prÃ©servÃ© en exclusivitÃ© !</t>
  </si>
  <si>
    <t>915,NÃ©gociateur immobilier indÃ©pendant (H/F),https://www.france-emploi.com/offre-d-emploi/negociateur-immobilier-independant-h-f-10788902/,01/01/2023,Saint-MÃ©loir-des-Ondes,,"Mensuel, de 4000â‚¬ Ã  8000â‚¬",Mensuel,4000â‚¬ ,8000â‚¬,"Devenez le CONSEILLER IMMOBILIER rÃ©fÃ©rent de votre rÃ©gion : Secteur gÃ©ographique rÃ©servÃ© et prÃ©servÃ© en exclusivitÃ© !</t>
  </si>
  <si>
    <t>916,NÃ©gociateur immobilier indÃ©pendant (H/F),https://www.france-emploi.com/offre-d-emploi/negociateur-immobilier-independant-h-f-10788902/,01/01/2023,Goven,,"Mensuel, de 4000â‚¬ Ã  8000â‚¬",Mensuel,4000â‚¬ ,8000â‚¬,"Devenez le CONSEILLER IMMOBILIER rÃ©fÃ©rent de votre rÃ©gion : Secteur gÃ©ographique rÃ©servÃ© et prÃ©servÃ© en exclusivitÃ© !</t>
  </si>
  <si>
    <t>917,NÃ©gociateur immobilier indÃ©pendant (H/F),https://www.france-emploi.com/offre-d-emploi/negociateur-immobilier-independant-h-f-10788902/,01/01/2023,Chavagne,,"Mensuel, de 4000â‚¬ Ã  8000â‚¬",Mensuel,4000â‚¬ ,8000â‚¬,"Devenez le CONSEILLER IMMOBILIER rÃ©fÃ©rent de votre rÃ©gion : Secteur gÃ©ographique rÃ©servÃ© et prÃ©servÃ© en exclusivitÃ© !</t>
  </si>
  <si>
    <t>918,NÃ©gociateur immobilier indÃ©pendant (H/F),https://www.france-emploi.com/offre-d-emploi/negociateur-immobilier-independant-h-f-10788902/,01/01/2023,BÃ©dÃ©e,,"Mensuel, de 4000â‚¬ Ã  8000â‚¬",Mensuel,4000â‚¬ ,8000â‚¬,"Devenez le CONSEILLER IMMOBILIER rÃ©fÃ©rent de votre rÃ©gion : Secteur gÃ©ographique rÃ©servÃ© et prÃ©servÃ© en exclusivitÃ© !</t>
  </si>
  <si>
    <t>919,mandataire immobilier indÃ©pendant (H/F),https://www.france-emploi.com/offre-d-emploi/mandataire-immobilier-independant-h-f-10788901/,01/01/2023,Pont-PÃ©an,,"Mensuel, de 4000â‚¬ Ã  8000â‚¬",Mensuel,4000â‚¬ ,8000â‚¬,"Devenez le CONSEILLER IMMOBILIER rÃ©fÃ©rent de votre rÃ©gion : Secteur gÃ©ographique rÃ©servÃ© et prÃ©servÃ© en exclusivitÃ© !</t>
  </si>
  <si>
    <t>920,mandataire immobilier indÃ©pendant (H/F),https://www.france-emploi.com/offre-d-emploi/mandataire-immobilier-independant-h-f-10788901/,01/01/2023,Saint-MÃ©loir-des-Ondes,,"Mensuel, de 4000â‚¬ Ã  8000â‚¬",Mensuel,4000â‚¬ ,8000â‚¬,"Devenez le CONSEILLER IMMOBILIER rÃ©fÃ©rent de votre rÃ©gion : Secteur gÃ©ographique rÃ©servÃ© et prÃ©servÃ© en exclusivitÃ© !</t>
  </si>
  <si>
    <t>921,mandataire immobilier indÃ©pendant (H/F),https://www.france-emploi.com/offre-d-emploi/mandataire-immobilier-independant-h-f-10788901/,01/01/2023,Goven,,"Mensuel, de 4000â‚¬ Ã  8000â‚¬",Mensuel,4000â‚¬ ,8000â‚¬,"Devenez le CONSEILLER IMMOBILIER rÃ©fÃ©rent de votre rÃ©gion : Secteur gÃ©ographique rÃ©servÃ© et prÃ©servÃ© en exclusivitÃ© !</t>
  </si>
  <si>
    <t>922,mandataire immobilier indÃ©pendant (H/F),https://www.france-emploi.com/offre-d-emploi/mandataire-immobilier-independant-h-f-10788901/,01/01/2023,Chavagne,,"Mensuel, de 4000â‚¬ Ã  8000â‚¬",Mensuel,4000â‚¬ ,8000â‚¬,"Devenez le CONSEILLER IMMOBILIER rÃ©fÃ©rent de votre rÃ©gion : Secteur gÃ©ographique rÃ©servÃ© et prÃ©servÃ© en exclusivitÃ© !</t>
  </si>
  <si>
    <t>923,mandataire immobilier indÃ©pendant (H/F),https://www.france-emploi.com/offre-d-emploi/mandataire-immobilier-independant-h-f-10788901/,01/01/2023,BÃ©dÃ©e,,"Mensuel, de 4000â‚¬ Ã  8000â‚¬",Mensuel,4000â‚¬ ,8000â‚¬,"Devenez le CONSEILLER IMMOBILIER rÃ©fÃ©rent de votre rÃ©gion : Secteur gÃ©ographique rÃ©servÃ© et prÃ©servÃ© en exclusivitÃ© !</t>
  </si>
  <si>
    <t>924,Conseiller immobilier indÃ©pendant (H/F),https://www.france-emploi.com/offre-d-emploi/conseiller-immobilier-independant-h-f-10788900/,01/01/2023,Pont-PÃ©an,,"Mensuel, de 4000â‚¬ Ã  8000â‚¬",Mensuel,4000â‚¬ ,8000â‚¬,"Devenez le CONSEILLER IMMOBILIER rÃ©fÃ©rent de votre rÃ©gion : Secteur gÃ©ographique rÃ©servÃ© et prÃ©servÃ© en exclusivitÃ© !</t>
  </si>
  <si>
    <t>925,Conseiller immobilier indÃ©pendant (H/F),https://www.france-emploi.com/offre-d-emploi/conseiller-immobilier-independant-h-f-10788900/,01/01/2023,Saint-MÃ©loir-des-Ondes,,"Mensuel, de 4000â‚¬ Ã  8000â‚¬",Mensuel,4000â‚¬ ,8000â‚¬,"Devenez le CONSEILLER IMMOBILIER rÃ©fÃ©rent de votre rÃ©gion : Secteur gÃ©ographique rÃ©servÃ© et prÃ©servÃ© en exclusivitÃ© !</t>
  </si>
  <si>
    <t>926,Conseiller immobilier indÃ©pendant (H/F),https://www.france-emploi.com/offre-d-emploi/conseiller-immobilier-independant-h-f-10788900/,01/01/2023,Goven,,"Mensuel, de 4000â‚¬ Ã  8000â‚¬",Mensuel,4000â‚¬ ,8000â‚¬,"Devenez le CONSEILLER IMMOBILIER rÃ©fÃ©rent de votre rÃ©gion : Secteur gÃ©ographique rÃ©servÃ© et prÃ©servÃ© en exclusivitÃ© !</t>
  </si>
  <si>
    <t>927,Conseiller immobilier indÃ©pendant (H/F),https://www.france-emploi.com/offre-d-emploi/conseiller-immobilier-independant-h-f-10788900/,01/01/2023,Chavagne,,"Mensuel, de 4000â‚¬ Ã  8000â‚¬",Mensuel,4000â‚¬ ,8000â‚¬,"Devenez le CONSEILLER IMMOBILIER rÃ©fÃ©rent de votre rÃ©gion : Secteur gÃ©ographique rÃ©servÃ© et prÃ©servÃ© en exclusivitÃ© !</t>
  </si>
  <si>
    <t>928,Conseiller immobilier indÃ©pendant (H/F),https://www.france-emploi.com/offre-d-emploi/conseiller-immobilier-independant-h-f-10788900/,01/01/2023,BÃ©dÃ©e,,"Mensuel, de 4000â‚¬ Ã  8000â‚¬",Mensuel,4000â‚¬ ,8000â‚¬,"Devenez le CONSEILLER IMMOBILIER rÃ©fÃ©rent de votre rÃ©gion : Secteur gÃ©ographique rÃ©servÃ© et prÃ©servÃ© en exclusivitÃ© !</t>
  </si>
  <si>
    <t>929,NÃ©gociateur immobilier indÃ©pendant (H/F),https://www.france-emploi.com/offre-d-emploi/negociateur-immobilier-independant-h-f-10784651/,01/01/2023,Retiers,,"Mensuel, de 4000â‚¬ Ã  8000â‚¬",Mensuel,4000â‚¬ ,8000â‚¬,"Devenez le CONSEILLER IMMOBILIER rÃ©fÃ©rent de votre rÃ©gion : Secteur gÃ©ographique rÃ©servÃ© et prÃ©servÃ© en exclusivitÃ© !</t>
  </si>
  <si>
    <t>930,NÃ©gociateur immobilier indÃ©pendant (H/F),https://www.france-emploi.com/offre-d-emploi/negociateur-immobilier-independant-h-f-10784651/,01/01/2023,Iffendic,,"Mensuel, de 4000â‚¬ Ã  8000â‚¬",Mensuel,4000â‚¬ ,8000â‚¬,"Devenez le CONSEILLER IMMOBILIER rÃ©fÃ©rent de votre rÃ©gion : Secteur gÃ©ographique rÃ©servÃ© et prÃ©servÃ© en exclusivitÃ© !</t>
  </si>
  <si>
    <t>931,NÃ©gociateur immobilier indÃ©pendant (H/F),https://www.france-emploi.com/offre-d-emploi/negociateur-immobilier-independant-h-f-10784651/,01/01/2023,BourgbarrÃ©,,"Mensuel, de 4000â‚¬ Ã  8000â‚¬",Mensuel,4000â‚¬ ,8000â‚¬,"Devenez le CONSEILLER IMMOBILIER rÃ©fÃ©rent de votre rÃ©gion : Secteur gÃ©ographique rÃ©servÃ© et prÃ©servÃ© en exclusivitÃ© !</t>
  </si>
  <si>
    <t>932,NÃ©gociateur immobilier indÃ©pendant (H/F),https://www.france-emploi.com/offre-d-emploi/negociateur-immobilier-independant-h-f-10784651/,01/01/2023,La BouÃ«xiÃ¨re,,"Mensuel, de 4000â‚¬ Ã  8000â‚¬",Mensuel,4000â‚¬ ,8000â‚¬,"Devenez le CONSEILLER IMMOBILIER rÃ©fÃ©rent de votre rÃ©gion : Secteur gÃ©ographique rÃ©servÃ© et prÃ©servÃ© en exclusivitÃ© !</t>
  </si>
  <si>
    <t>933,NÃ©gociateur immobilier indÃ©pendant (H/F),https://www.france-emploi.com/offre-d-emploi/negociateur-immobilier-independant-h-f-10784651/,01/01/2023,ArgentrÃ©-du-Plessis,,"Mensuel, de 4000â‚¬ Ã  8000â‚¬",Mensuel,4000â‚¬ ,8000â‚¬,"Devenez le CONSEILLER IMMOBILIER rÃ©fÃ©rent de votre rÃ©gion : Secteur gÃ©ographique rÃ©servÃ© et prÃ©servÃ© en exclusivitÃ© !</t>
  </si>
  <si>
    <t>934,mandataire immobilier indÃ©pendant (H/F),https://www.france-emploi.com/offre-d-emploi/mandataire-immobilier-independant-h-f-10784650/,01/01/2023,Retiers,,"Mensuel, de 4000â‚¬ Ã  8000â‚¬",Mensuel,4000â‚¬ ,8000â‚¬,"Devenez le CONSEILLER IMMOBILIER rÃ©fÃ©rent de votre rÃ©gion : Secteur gÃ©ographique rÃ©servÃ© et prÃ©servÃ© en exclusivitÃ© !</t>
  </si>
  <si>
    <t>935,mandataire immobilier indÃ©pendant (H/F),https://www.france-emploi.com/offre-d-emploi/mandataire-immobilier-independant-h-f-10784650/,01/01/2023,Iffendic,,"Mensuel, de 4000â‚¬ Ã  8000â‚¬",Mensuel,4000â‚¬ ,8000â‚¬,"Devenez le CONSEILLER IMMOBILIER rÃ©fÃ©rent de votre rÃ©gion : Secteur gÃ©ographique rÃ©servÃ© et prÃ©servÃ© en exclusivitÃ© !</t>
  </si>
  <si>
    <t>936,mandataire immobilier indÃ©pendant (H/F),https://www.france-emploi.com/offre-d-emploi/mandataire-immobilier-independant-h-f-10784650/,01/01/2023,BourgbarrÃ©,,"Mensuel, de 4000â‚¬ Ã  8000â‚¬",Mensuel,4000â‚¬ ,8000â‚¬,"Devenez le CONSEILLER IMMOBILIER rÃ©fÃ©rent de votre rÃ©gion : Secteur gÃ©ographique rÃ©servÃ© et prÃ©servÃ© en exclusivitÃ© !</t>
  </si>
  <si>
    <t>937,mandataire immobilier indÃ©pendant (H/F),https://www.france-emploi.com/offre-d-emploi/mandataire-immobilier-independant-h-f-10784650/,01/01/2023,La BouÃ«xiÃ¨re,,"Mensuel, de 4000â‚¬ Ã  8000â‚¬",Mensuel,4000â‚¬ ,8000â‚¬,"Devenez le CONSEILLER IMMOBILIER rÃ©fÃ©rent de votre rÃ©gion : Secteur gÃ©ographique rÃ©servÃ© et prÃ©servÃ© en exclusivitÃ© !</t>
  </si>
  <si>
    <t>938,mandataire immobilier indÃ©pendant (H/F),https://www.france-emploi.com/offre-d-emploi/mandataire-immobilier-independant-h-f-10784650/,01/01/2023,ArgentrÃ©-du-Plessis,,"Mensuel, de 4000â‚¬ Ã  8000â‚¬",Mensuel,4000â‚¬ ,8000â‚¬,"Devenez le CONSEILLER IMMOBILIER rÃ©fÃ©rent de votre rÃ©gion : Secteur gÃ©ographique rÃ©servÃ© et prÃ©servÃ© en exclusivitÃ© !</t>
  </si>
  <si>
    <t>939,Conseiller immobilier indÃ©pendant (H/F),https://www.france-emploi.com/offre-d-emploi/conseiller-immobilier-independant-h-f-10784649/,01/01/2023,Retiers,,"Mensuel, de 4000â‚¬ Ã  8000â‚¬",Mensuel,4000â‚¬ ,8000â‚¬,"Devenez le CONSEILLER IMMOBILIER rÃ©fÃ©rent de votre rÃ©gion : Secteur gÃ©ographique rÃ©servÃ© et prÃ©servÃ© en exclusivitÃ© !</t>
  </si>
  <si>
    <t>940,Conseiller immobilier indÃ©pendant (H/F),https://www.france-emploi.com/offre-d-emploi/conseiller-immobilier-independant-h-f-10784649/,01/01/2023,Iffendic,,"Mensuel, de 4000â‚¬ Ã  8000â‚¬",Mensuel,4000â‚¬ ,8000â‚¬,"Devenez le CONSEILLER IMMOBILIER rÃ©fÃ©rent de votre rÃ©gion : Secteur gÃ©ographique rÃ©servÃ© et prÃ©servÃ© en exclusivitÃ© !</t>
  </si>
  <si>
    <t>941,Conseiller immobilier indÃ©pendant (H/F),https://www.france-emploi.com/offre-d-emploi/conseiller-immobilier-independant-h-f-10784649/,01/01/2023,BourgbarrÃ©,,"Mensuel, de 4000â‚¬ Ã  8000â‚¬",Mensuel,4000â‚¬ ,8000â‚¬,"Devenez le CONSEILLER IMMOBILIER rÃ©fÃ©rent de votre rÃ©gion : Secteur gÃ©ographique rÃ©servÃ© et prÃ©servÃ© en exclusivitÃ© !</t>
  </si>
  <si>
    <t>942,Conseiller immobilier indÃ©pendant (H/F),https://www.france-emploi.com/offre-d-emploi/conseiller-immobilier-independant-h-f-10784649/,01/01/2023,La BouÃ«xiÃ¨re,,"Mensuel, de 4000â‚¬ Ã  8000â‚¬",Mensuel,4000â‚¬ ,8000â‚¬,"Devenez le CONSEILLER IMMOBILIER rÃ©fÃ©rent de votre rÃ©gion : Secteur gÃ©ographique rÃ©servÃ© et prÃ©servÃ© en exclusivitÃ© !</t>
  </si>
  <si>
    <t>943,Conseiller immobilier indÃ©pendant (H/F),https://www.france-emploi.com/offre-d-emploi/conseiller-immobilier-independant-h-f-10784649/,01/01/2023,ArgentrÃ©-du-Plessis,,"Mensuel, de 4000â‚¬ Ã  8000â‚¬",Mensuel,4000â‚¬ ,8000â‚¬,"Devenez le CONSEILLER IMMOBILIER rÃ©fÃ©rent de votre rÃ©gion : Secteur gÃ©ographique rÃ©servÃ© et prÃ©servÃ© en exclusivitÃ© !</t>
  </si>
  <si>
    <t>944,NÃ©gociateur immobilier indÃ©pendant (H/F),https://www.france-emploi.com/offre-d-emploi/negociateur-immobilier-independant-h-f-10784648/,01/01/2023,Saint-MÃ©en-le-Grand,,"Mensuel, de 4000â‚¬ Ã  8000â‚¬",Mensuel,4000â‚¬ ,8000â‚¬,"Devenez le CONSEILLER IMMOBILIER rÃ©fÃ©rent de votre rÃ©gion : Secteur gÃ©ographique rÃ©servÃ© et prÃ©servÃ© en exclusivitÃ© !</t>
  </si>
  <si>
    <t>945,NÃ©gociateur immobilier indÃ©pendant (H/F),https://www.france-emploi.com/offre-d-emploi/negociateur-immobilier-independant-h-f-10784648/,01/01/2023,Maen Roch,,"Mensuel, de 4000â‚¬ Ã  8000â‚¬",Mensuel,4000â‚¬ ,8000â‚¬,"Devenez le CONSEILLER IMMOBILIER rÃ©fÃ©rent de votre rÃ©gion : Secteur gÃ©ographique rÃ©servÃ© et prÃ©servÃ© en exclusivitÃ© !</t>
  </si>
  <si>
    <t>946,NÃ©gociateur immobilier indÃ©pendant (H/F),https://www.france-emploi.com/offre-d-emploi/negociateur-immobilier-independant-h-f-10784648/,01/01/2023,La MÃ©ziÃ¨re,,"Mensuel, de 4000â‚¬ Ã  8000â‚¬",Mensuel,4000â‚¬ ,8000â‚¬,"Devenez le CONSEILLER IMMOBILIER rÃ©fÃ©rent de votre rÃ©gion : Secteur gÃ©ographique rÃ©servÃ© et prÃ©servÃ© en exclusivitÃ© !</t>
  </si>
  <si>
    <t>947,NÃ©gociateur immobilier indÃ©pendant (H/F),https://www.france-emploi.com/offre-d-emploi/negociateur-immobilier-independant-h-f-10784648/,01/01/2023,L'Hermitage,,"Mensuel, de 4000â‚¬ Ã  8000â‚¬",Mensuel,4000â‚¬ ,8000â‚¬,"Devenez le CONSEILLER IMMOBILIER rÃ©fÃ©rent de votre rÃ©gion : Secteur gÃ©ographique rÃ©servÃ© et prÃ©servÃ© en exclusivitÃ© !</t>
  </si>
  <si>
    <t>948,NÃ©gociateur immobilier indÃ©pendant (H/F),https://www.france-emploi.com/offre-d-emploi/negociateur-immobilier-independant-h-f-10784648/,01/01/2023,La Chapelle-des-Fougeretz,,"Mensuel, de 4000â‚¬ Ã  8000â‚¬",Mensuel,4000â‚¬ ,8000â‚¬,"Devenez le CONSEILLER IMMOBILIER rÃ©fÃ©rent de votre rÃ©gion : Secteur gÃ©ographique rÃ©servÃ© et prÃ©servÃ© en exclusivitÃ© !</t>
  </si>
  <si>
    <t>949,mandataire immobilier indÃ©pendant (H/F),https://www.france-emploi.com/offre-d-emploi/mandataire-immobilier-independant-h-f-10784647/,01/01/2023,Saint-MÃ©en-le-Grand,,"Mensuel, de 4000â‚¬ Ã  8000â‚¬",Mensuel,4000â‚¬ ,8000â‚¬,"Devenez le CONSEILLER IMMOBILIER rÃ©fÃ©rent de votre rÃ©gion : Secteur gÃ©ographique rÃ©servÃ© et prÃ©servÃ© en exclusivitÃ© !</t>
  </si>
  <si>
    <t>950,mandataire immobilier indÃ©pendant (H/F),https://www.france-emploi.com/offre-d-emploi/mandataire-immobilier-independant-h-f-10784647/,01/01/2023,Maen Roch,,"Mensuel, de 4000â‚¬ Ã  8000â‚¬",Mensuel,4000â‚¬ ,8000â‚¬,"Devenez le CONSEILLER IMMOBILIER rÃ©fÃ©rent de votre rÃ©gion : Secteur gÃ©ographique rÃ©servÃ© et prÃ©servÃ© en exclusivitÃ© !</t>
  </si>
  <si>
    <t>951,mandataire immobilier indÃ©pendant (H/F),https://www.france-emploi.com/offre-d-emploi/mandataire-immobilier-independant-h-f-10784647/,01/01/2023,La MÃ©ziÃ¨re,,"Mensuel, de 4000â‚¬ Ã  8000â‚¬",Mensuel,4000â‚¬ ,8000â‚¬,"Devenez le CONSEILLER IMMOBILIER rÃ©fÃ©rent de votre rÃ©gion : Secteur gÃ©ographique rÃ©servÃ© et prÃ©servÃ© en exclusivitÃ© !</t>
  </si>
  <si>
    <t>952,mandataire immobilier indÃ©pendant (H/F),https://www.france-emploi.com/offre-d-emploi/mandataire-immobilier-independant-h-f-10784647/,01/01/2023,L'Hermitage,,"Mensuel, de 4000â‚¬ Ã  8000â‚¬",Mensuel,4000â‚¬ ,8000â‚¬,"Devenez le CONSEILLER IMMOBILIER rÃ©fÃ©rent de votre rÃ©gion : Secteur gÃ©ographique rÃ©servÃ© et prÃ©servÃ© en exclusivitÃ© !</t>
  </si>
  <si>
    <t>953,mandataire immobilier indÃ©pendant (H/F),https://www.france-emploi.com/offre-d-emploi/mandataire-immobilier-independant-h-f-10784647/,01/01/2023,La Chapelle-des-Fougeretz,,"Mensuel, de 4000â‚¬ Ã  8000â‚¬",Mensuel,4000â‚¬ ,8000â‚¬,"Devenez le CONSEILLER IMMOBILIER rÃ©fÃ©rent de votre rÃ©gion : Secteur gÃ©ographique rÃ©servÃ© et prÃ©servÃ© en exclusivitÃ© !</t>
  </si>
  <si>
    <t>954,Conseiller immobilier indÃ©pendant (H/F),https://www.france-emploi.com/offre-d-emploi/conseiller-immobilier-independant-h-f-10784646/,01/01/2023,Saint-MÃ©en-le-Grand,,"Mensuel, de 4000â‚¬ Ã  8000â‚¬",Mensuel,4000â‚¬ ,8000â‚¬,"Devenez le CONSEILLER IMMOBILIER rÃ©fÃ©rent de votre rÃ©gion : Secteur gÃ©ographique rÃ©servÃ© et prÃ©servÃ© en exclusivitÃ© !</t>
  </si>
  <si>
    <t>955,Conseiller immobilier indÃ©pendant (H/F),https://www.france-emploi.com/offre-d-emploi/conseiller-immobilier-independant-h-f-10784646/,01/01/2023,Maen Roch,,"Mensuel, de 4000â‚¬ Ã  8000â‚¬",Mensuel,4000â‚¬ ,8000â‚¬,"Devenez le CONSEILLER IMMOBILIER rÃ©fÃ©rent de votre rÃ©gion : Secteur gÃ©ographique rÃ©servÃ© et prÃ©servÃ© en exclusivitÃ© !</t>
  </si>
  <si>
    <t>956,Conseiller immobilier indÃ©pendant (H/F),https://www.france-emploi.com/offre-d-emploi/conseiller-immobilier-independant-h-f-10784646/,01/01/2023,La MÃ©ziÃ¨re,,"Mensuel, de 4000â‚¬ Ã  8000â‚¬",Mensuel,4000â‚¬ ,8000â‚¬,"Devenez le CONSEILLER IMMOBILIER rÃ©fÃ©rent de votre rÃ©gion : Secteur gÃ©ographique rÃ©servÃ© et prÃ©servÃ© en exclusivitÃ© !</t>
  </si>
  <si>
    <t>957,Conseiller immobilier indÃ©pendant (H/F),https://www.france-emploi.com/offre-d-emploi/conseiller-immobilier-independant-h-f-10784646/,01/01/2023,L'Hermitage,,"Mensuel, de 4000â‚¬ Ã  8000â‚¬",Mensuel,4000â‚¬ ,8000â‚¬,"Devenez le CONSEILLER IMMOBILIER rÃ©fÃ©rent de votre rÃ©gion : Secteur gÃ©ographique rÃ©servÃ© et prÃ©servÃ© en exclusivitÃ© !</t>
  </si>
  <si>
    <t>958,Conseiller immobilier indÃ©pendant (H/F),https://www.france-emploi.com/offre-d-emploi/conseiller-immobilier-independant-h-f-10784646/,01/01/2023,La Chapelle-des-Fougeretz,,"Mensuel, de 4000â‚¬ Ã  8000â‚¬",Mensuel,4000â‚¬ ,8000â‚¬,"Devenez le CONSEILLER IMMOBILIER rÃ©fÃ©rent de votre rÃ©gion : Secteur gÃ©ographique rÃ©servÃ© et prÃ©servÃ© en exclusivitÃ© !</t>
  </si>
  <si>
    <t>959,mandataire immobilier indÃ©pendant (H/F),https://www.france-emploi.com/offre-d-emploi/mandataire-immobilier-independant-h-f-10784644/,01/01/2023,Saint-Gilles,,"Mensuel, de 4000â‚¬ Ã  8000â‚¬",Mensuel,4000â‚¬ ,8000â‚¬,"Devenez le CONSEILLER IMMOBILIER rÃ©fÃ©rent de votre rÃ©gion : Secteur gÃ©ographique rÃ©servÃ© et prÃ©servÃ© en exclusivitÃ© !</t>
  </si>
  <si>
    <t>960,mandataire immobilier indÃ©pendant (H/F),https://www.france-emploi.com/offre-d-emploi/mandataire-immobilier-independant-h-f-10784644/,01/01/2023,OrgÃ¨res,,"Mensuel, de 4000â‚¬ Ã  8000â‚¬",Mensuel,4000â‚¬ ,8000â‚¬,"Devenez le CONSEILLER IMMOBILIER rÃ©fÃ©rent de votre rÃ©gion : Secteur gÃ©ographique rÃ©servÃ© et prÃ©servÃ© en exclusivitÃ© !</t>
  </si>
  <si>
    <t>961,mandataire immobilier indÃ©pendant (H/F),https://www.france-emploi.com/offre-d-emploi/mandataire-immobilier-independant-h-f-10784644/,01/01/2023,LaillÃ©,,"Mensuel, de 4000â‚¬ Ã  8000â‚¬",Mensuel,4000â‚¬ ,8000â‚¬,"Devenez le CONSEILLER IMMOBILIER rÃ©fÃ©rent de votre rÃ©gion : Secteur gÃ©ographique rÃ©servÃ© et prÃ©servÃ© en exclusivitÃ© !</t>
  </si>
  <si>
    <t>962,mandataire immobilier indÃ©pendant (H/F),https://www.france-emploi.com/offre-d-emploi/mandataire-immobilier-independant-h-f-10784644/,01/01/2023,GÃ©vezÃ©,,"Mensuel, de 4000â‚¬ Ã  8000â‚¬",Mensuel,4000â‚¬ ,8000â‚¬,"Devenez le CONSEILLER IMMOBILIER rÃ©fÃ©rent de votre rÃ©gion : Secteur gÃ©ographique rÃ©servÃ© et prÃ©servÃ© en exclusivitÃ© !</t>
  </si>
  <si>
    <t>963,mandataire immobilier indÃ©pendant (H/F),https://www.france-emploi.com/offre-d-emploi/mandataire-immobilier-independant-h-f-10784644/,01/01/2023,Cancale,,"Mensuel, de 4000â‚¬ Ã  8000â‚¬",Mensuel,4000â‚¬ ,8000â‚¬,"Devenez le CONSEILLER IMMOBILIER rÃ©fÃ©rent de votre rÃ©gion : Secteur gÃ©ographique rÃ©servÃ© et prÃ©servÃ© en exclusivitÃ© !</t>
  </si>
  <si>
    <t>964,Conseiller immobilier indÃ©pendant (H/F),https://www.france-emploi.com/offre-d-emploi/conseiller-immobilier-independant-h-f-10784643/,01/01/2023,Saint-Gilles,,"Mensuel, de 4000â‚¬ Ã  8000â‚¬",Mensuel,4000â‚¬ ,8000â‚¬,"Devenez le CONSEILLER IMMOBILIER rÃ©fÃ©rent de votre rÃ©gion : Secteur gÃ©ographique rÃ©servÃ© et prÃ©servÃ© en exclusivitÃ© !</t>
  </si>
  <si>
    <t>965,Conseiller immobilier indÃ©pendant (H/F),https://www.france-emploi.com/offre-d-emploi/conseiller-immobilier-independant-h-f-10784643/,01/01/2023,OrgÃ¨res,,"Mensuel, de 4000â‚¬ Ã  8000â‚¬",Mensuel,4000â‚¬ ,8000â‚¬,"Devenez le CONSEILLER IMMOBILIER rÃ©fÃ©rent de votre rÃ©gion : Secteur gÃ©ographique rÃ©servÃ© et prÃ©servÃ© en exclusivitÃ© !</t>
  </si>
  <si>
    <t>966,Conseiller immobilier indÃ©pendant (H/F),https://www.france-emploi.com/offre-d-emploi/conseiller-immobilier-independant-h-f-10784643/,01/01/2023,LaillÃ©,,"Mensuel, de 4000â‚¬ Ã  8000â‚¬",Mensuel,4000â‚¬ ,8000â‚¬,"Devenez le CONSEILLER IMMOBILIER rÃ©fÃ©rent de votre rÃ©gion : Secteur gÃ©ographique rÃ©servÃ© et prÃ©servÃ© en exclusivitÃ© !</t>
  </si>
  <si>
    <t>967,Conseiller immobilier indÃ©pendant (H/F),https://www.france-emploi.com/offre-d-emploi/conseiller-immobilier-independant-h-f-10784643/,01/01/2023,GÃ©vezÃ©,,"Mensuel, de 4000â‚¬ Ã  8000â‚¬",Mensuel,4000â‚¬ ,8000â‚¬,"Devenez le CONSEILLER IMMOBILIER rÃ©fÃ©rent de votre rÃ©gion : Secteur gÃ©ographique rÃ©servÃ© et prÃ©servÃ© en exclusivitÃ© !</t>
  </si>
  <si>
    <t>968,Conseiller immobilier indÃ©pendant (H/F),https://www.france-emploi.com/offre-d-emploi/conseiller-immobilier-independant-h-f-10784643/,01/01/2023,Cancale,,"Mensuel, de 4000â‚¬ Ã  8000â‚¬",Mensuel,4000â‚¬ ,8000â‚¬,"Devenez le CONSEILLER IMMOBILIER rÃ©fÃ©rent de votre rÃ©gion : Secteur gÃ©ographique rÃ©servÃ© et prÃ©servÃ© en exclusivitÃ© !</t>
  </si>
  <si>
    <t>969,NÃ©gociateur immobilier indÃ©pendant (H/F),https://www.france-emploi.com/offre-d-emploi/negociateur-immobilier-independant-h-f-10784642/,01/01/2023,Vezin-le-Coquet,,"Mensuel, de 4000â‚¬ Ã  8000â‚¬",Mensuel,4000â‚¬ ,8000â‚¬,"Devenez le CONSEILLER IMMOBILIER rÃ©fÃ©rent de votre rÃ©gion : Secteur gÃ©ographique rÃ©servÃ© et prÃ©servÃ© en exclusivitÃ© !</t>
  </si>
  <si>
    <t>970,NÃ©gociateur immobilier indÃ©pendant (H/F),https://www.france-emploi.com/offre-d-emploi/negociateur-immobilier-independant-h-f-10784642/,01/01/2023,Noyal-sur-Vilaine,,"Mensuel, de 4000â‚¬ Ã  8000â‚¬",Mensuel,4000â‚¬ ,8000â‚¬,"Devenez le CONSEILLER IMMOBILIER rÃ©fÃ©rent de votre rÃ©gion : Secteur gÃ©ographique rÃ©servÃ© et prÃ©servÃ© en exclusivitÃ© !</t>
  </si>
  <si>
    <t>971,NÃ©gociateur immobilier indÃ©pendant (H/F),https://www.france-emploi.com/offre-d-emploi/negociateur-immobilier-independant-h-f-10784642/,01/01/2023,Montauban-de-Bretagne,,"Mensuel, de 4000â‚¬ Ã  8000â‚¬",Mensuel,4000â‚¬ ,8000â‚¬,"Devenez le CONSEILLER IMMOBILIER rÃ©fÃ©rent de votre rÃ©gion : Secteur gÃ©ographique rÃ©servÃ© et prÃ©servÃ© en exclusivitÃ© !</t>
  </si>
  <si>
    <t>972,NÃ©gociateur immobilier indÃ©pendant (H/F),https://www.france-emploi.com/offre-d-emploi/negociateur-immobilier-independant-h-f-10784642/,01/01/2023,Dol-de-Bretagne,,"Mensuel, de 4000â‚¬ Ã  8000â‚¬",Mensuel,4000â‚¬ ,8000â‚¬,"Devenez le CONSEILLER IMMOBILIER rÃ©fÃ©rent de votre rÃ©gion : Secteur gÃ©ographique rÃ©servÃ© et prÃ©servÃ© en exclusivitÃ© !</t>
  </si>
  <si>
    <t>973,NÃ©gociateur immobilier indÃ©pendant (H/F),https://www.france-emploi.com/offre-d-emploi/negociateur-immobilier-independant-h-f-10784642/,01/01/2023,Combourg,,"Mensuel, de 4000â‚¬ Ã  8000â‚¬",Mensuel,4000â‚¬ ,8000â‚¬,"Devenez le CONSEILLER IMMOBILIER rÃ©fÃ©rent de votre rÃ©gion : Secteur gÃ©ographique rÃ©servÃ© et prÃ©servÃ© en exclusivitÃ© !</t>
  </si>
  <si>
    <t>974,mandataire immobilier indÃ©pendant (H/F),https://www.france-emploi.com/offre-d-emploi/mandataire-immobilier-independant-h-f-10784641/,01/01/2023,Vezin-le-Coquet,,"Mensuel, de 4000â‚¬ Ã  8000â‚¬",Mensuel,4000â‚¬ ,8000â‚¬,"Devenez le CONSEILLER IMMOBILIER rÃ©fÃ©rent de votre rÃ©gion : Secteur gÃ©ographique rÃ©servÃ© et prÃ©servÃ© en exclusivitÃ© !</t>
  </si>
  <si>
    <t>975,mandataire immobilier indÃ©pendant (H/F),https://www.france-emploi.com/offre-d-emploi/mandataire-immobilier-independant-h-f-10784641/,01/01/2023,Noyal-sur-Vilaine,,"Mensuel, de 4000â‚¬ Ã  8000â‚¬",Mensuel,4000â‚¬ ,8000â‚¬,"Devenez le CONSEILLER IMMOBILIER rÃ©fÃ©rent de votre rÃ©gion : Secteur gÃ©ographique rÃ©servÃ© et prÃ©servÃ© en exclusivitÃ© !</t>
  </si>
  <si>
    <t>976,mandataire immobilier indÃ©pendant (H/F),https://www.france-emploi.com/offre-d-emploi/mandataire-immobilier-independant-h-f-10784641/,01/01/2023,Montauban-de-Bretagne,,"Mensuel, de 4000â‚¬ Ã  8000â‚¬",Mensuel,4000â‚¬ ,8000â‚¬,"Devenez le CONSEILLER IMMOBILIER rÃ©fÃ©rent de votre rÃ©gion : Secteur gÃ©ographique rÃ©servÃ© et prÃ©servÃ© en exclusivitÃ© !</t>
  </si>
  <si>
    <t>977,mandataire immobilier indÃ©pendant (H/F),https://www.france-emploi.com/offre-d-emploi/mandataire-immobilier-independant-h-f-10784641/,01/01/2023,Dol-de-Bretagne,,"Mensuel, de 4000â‚¬ Ã  8000â‚¬",Mensuel,4000â‚¬ ,8000â‚¬,"Devenez le CONSEILLER IMMOBILIER rÃ©fÃ©rent de votre rÃ©gion : Secteur gÃ©ographique rÃ©servÃ© et prÃ©servÃ© en exclusivitÃ© !</t>
  </si>
  <si>
    <t>978,mandataire immobilier indÃ©pendant (H/F),https://www.france-emploi.com/offre-d-emploi/mandataire-immobilier-independant-h-f-10784641/,01/01/2023,Combourg,,"Mensuel, de 4000â‚¬ Ã  8000â‚¬",Mensuel,4000â‚¬ ,8000â‚¬,"Devenez le CONSEILLER IMMOBILIER rÃ©fÃ©rent de votre rÃ©gion : Secteur gÃ©ographique rÃ©servÃ© et prÃ©servÃ© en exclusivitÃ© !</t>
  </si>
  <si>
    <t>979,Conseiller immobilier indÃ©pendant (H/F),https://www.france-emploi.com/offre-d-emploi/conseiller-immobilier-independant-h-f-10784640/,01/01/2023,Vezin-le-Coquet,,"Mensuel, de 4000â‚¬ Ã  8000â‚¬",Mensuel,4000â‚¬ ,8000â‚¬,"Devenez le CONSEILLER IMMOBILIER rÃ©fÃ©rent de votre rÃ©gion : Secteur gÃ©ographique rÃ©servÃ© et prÃ©servÃ© en exclusivitÃ© !</t>
  </si>
  <si>
    <t>980,Conseiller immobilier indÃ©pendant (H/F),https://www.france-emploi.com/offre-d-emploi/conseiller-immobilier-independant-h-f-10784640/,01/01/2023,Noyal-sur-Vilaine,,"Mensuel, de 4000â‚¬ Ã  8000â‚¬",Mensuel,4000â‚¬ ,8000â‚¬,"Devenez le CONSEILLER IMMOBILIER rÃ©fÃ©rent de votre rÃ©gion : Secteur gÃ©ographique rÃ©servÃ© et prÃ©servÃ© en exclusivitÃ© !</t>
  </si>
  <si>
    <t>981,Conseiller immobilier indÃ©pendant (H/F),https://www.france-emploi.com/offre-d-emploi/conseiller-immobilier-independant-h-f-10784640/,01/01/2023,Montauban-de-Bretagne,,"Mensuel, de 4000â‚¬ Ã  8000â‚¬",Mensuel,4000â‚¬ ,8000â‚¬,"Devenez le CONSEILLER IMMOBILIER rÃ©fÃ©rent de votre rÃ©gion : Secteur gÃ©ographique rÃ©servÃ© et prÃ©servÃ© en exclusivitÃ© !</t>
  </si>
  <si>
    <t>982,Conseiller immobilier indÃ©pendant (H/F),https://www.france-emploi.com/offre-d-emploi/conseiller-immobilier-independant-h-f-10784640/,01/01/2023,Dol-de-Bretagne,,"Mensuel, de 4000â‚¬ Ã  8000â‚¬",Mensuel,4000â‚¬ ,8000â‚¬,"Devenez le CONSEILLER IMMOBILIER rÃ©fÃ©rent de votre rÃ©gion : Secteur gÃ©ographique rÃ©servÃ© et prÃ©servÃ© en exclusivitÃ© !</t>
  </si>
  <si>
    <t>983,Conseiller immobilier indÃ©pendant (H/F),https://www.france-emploi.com/offre-d-emploi/conseiller-immobilier-independant-h-f-10784640/,01/01/2023,Combourg,,"Mensuel, de 4000â‚¬ Ã  8000â‚¬",Mensuel,4000â‚¬ ,8000â‚¬,"Devenez le CONSEILLER IMMOBILIER rÃ©fÃ©rent de votre rÃ©gion : Secteur gÃ©ographique rÃ©servÃ© et prÃ©servÃ© en exclusivitÃ© !</t>
  </si>
  <si>
    <t>984,NÃ©gociateur immobilier indÃ©pendant (H/F),https://www.france-emploi.com/offre-d-emploi/negociateur-immobilier-independant-h-f-10784639/,01/01/2023,Pleurtuit,,"Mensuel, de 4000â‚¬ Ã  8000â‚¬",Mensuel,4000â‚¬ ,8000â‚¬,"Devenez le CONSEILLER IMMOBILIER rÃ©fÃ©rent de votre rÃ©gion : Secteur gÃ©ographique rÃ©servÃ© et prÃ©servÃ© en exclusivitÃ© !</t>
  </si>
  <si>
    <t>985,NÃ©gociateur immobilier indÃ©pendant (H/F),https://www.france-emploi.com/offre-d-emploi/negociateur-immobilier-independant-h-f-10784639/,01/01/2023,Montfort-sur-Meu,,"Mensuel, de 4000â‚¬ Ã  8000â‚¬",Mensuel,4000â‚¬ ,8000â‚¬,"Devenez le CONSEILLER IMMOBILIER rÃ©fÃ©rent de votre rÃ©gion : Secteur gÃ©ographique rÃ©servÃ© et prÃ©servÃ© en exclusivitÃ© !</t>
  </si>
  <si>
    <t>986,NÃ©gociateur immobilier indÃ©pendant (H/F),https://www.france-emploi.com/offre-d-emploi/negociateur-immobilier-independant-h-f-10784639/,01/01/2023,Melesse,,"Mensuel, de 4000â‚¬ Ã  8000â‚¬",Mensuel,4000â‚¬ ,8000â‚¬,"Devenez le CONSEILLER IMMOBILIER rÃ©fÃ©rent de votre rÃ©gion : Secteur gÃ©ographique rÃ©servÃ© et prÃ©servÃ© en exclusivitÃ© !</t>
  </si>
  <si>
    <t>987,NÃ©gociateur immobilier indÃ©pendant (H/F),https://www.france-emploi.com/offre-d-emploi/negociateur-immobilier-independant-h-f-10784639/,01/01/2023,BrÃ©al-sous-Montfort,,"Mensuel, de 4000â‚¬ Ã  8000â‚¬",Mensuel,4000â‚¬ ,8000â‚¬,"Devenez le CONSEILLER IMMOBILIER rÃ©fÃ©rent de votre rÃ©gion : Secteur gÃ©ographique rÃ©servÃ© et prÃ©servÃ© en exclusivitÃ© !</t>
  </si>
  <si>
    <t>988,NÃ©gociateur immobilier indÃ©pendant (H/F),https://www.france-emploi.com/offre-d-emploi/negociateur-immobilier-independant-h-f-10784639/,01/01/2023,AcignÃ©,,"Mensuel, de 4000â‚¬ Ã  8000â‚¬",Mensuel,4000â‚¬ ,8000â‚¬,"Devenez le CONSEILLER IMMOBILIER rÃ©fÃ©rent de votre rÃ©gion : Secteur gÃ©ographique rÃ©servÃ© et prÃ©servÃ© en exclusivitÃ© !</t>
  </si>
  <si>
    <t>989,mandataire immobilier indÃ©pendant (H/F),https://www.france-emploi.com/offre-d-emploi/mandataire-immobilier-independant-h-f-10784638/,01/01/2023,Pleurtuit,,"Mensuel, de 4000â‚¬ Ã  8000â‚¬",Mensuel,4000â‚¬ ,8000â‚¬,"Devenez le CONSEILLER IMMOBILIER rÃ©fÃ©rent de votre rÃ©gion : Secteur gÃ©ographique rÃ©servÃ© et prÃ©servÃ© en exclusivitÃ© !</t>
  </si>
  <si>
    <t>990,mandataire immobilier indÃ©pendant (H/F),https://www.france-emploi.com/offre-d-emploi/mandataire-immobilier-independant-h-f-10784638/,01/01/2023,Montfort-sur-Meu,,"Mensuel, de 4000â‚¬ Ã  8000â‚¬",Mensuel,4000â‚¬ ,8000â‚¬,"Devenez le CONSEILLER IMMOBILIER rÃ©fÃ©rent de votre rÃ©gion : Secteur gÃ©ographique rÃ©servÃ© et prÃ©servÃ© en exclusivitÃ© !</t>
  </si>
  <si>
    <t>991,mandataire immobilier indÃ©pendant (H/F),https://www.france-emploi.com/offre-d-emploi/mandataire-immobilier-independant-h-f-10784638/,01/01/2023,Melesse,,"Mensuel, de 4000â‚¬ Ã  8000â‚¬",Mensuel,4000â‚¬ ,8000â‚¬,"Devenez le CONSEILLER IMMOBILIER rÃ©fÃ©rent de votre rÃ©gion : Secteur gÃ©ographique rÃ©servÃ© et prÃ©servÃ© en exclusivitÃ© !</t>
  </si>
  <si>
    <t>992,mandataire immobilier indÃ©pendant (H/F),https://www.france-emploi.com/offre-d-emploi/mandataire-immobilier-independant-h-f-10784638/,01/01/2023,BrÃ©al-sous-Montfort,,"Mensuel, de 4000â‚¬ Ã  8000â‚¬",Mensuel,4000â‚¬ ,8000â‚¬,"Devenez le CONSEILLER IMMOBILIER rÃ©fÃ©rent de votre rÃ©gion : Secteur gÃ©ographique rÃ©servÃ© et prÃ©servÃ© en exclusivitÃ© !</t>
  </si>
  <si>
    <t>993,mandataire immobilier indÃ©pendant (H/F),https://www.france-emploi.com/offre-d-emploi/mandataire-immobilier-independant-h-f-10784638/,01/01/2023,AcignÃ©,,"Mensuel, de 4000â‚¬ Ã  8000â‚¬",Mensuel,4000â‚¬ ,8000â‚¬,"Devenez le CONSEILLER IMMOBILIER rÃ©fÃ©rent de votre rÃ©gion : Secteur gÃ©ographique rÃ©servÃ© et prÃ©servÃ© en exclusivitÃ© !</t>
  </si>
  <si>
    <t>994,Conseiller immobilier indÃ©pendant (H/F),https://www.france-emploi.com/offre-d-emploi/conseiller-immobilier-independant-h-f-10784637/,01/01/2023,Pleurtuit,,"Mensuel, de 4000â‚¬ Ã  8000â‚¬",Mensuel,4000â‚¬ ,8000â‚¬,"Devenez le CONSEILLER IMMOBILIER rÃ©fÃ©rent de votre rÃ©gion : Secteur gÃ©ographique rÃ©servÃ© et prÃ©servÃ© en exclusivitÃ© !</t>
  </si>
  <si>
    <t>995,Conseiller immobilier indÃ©pendant (H/F),https://www.france-emploi.com/offre-d-emploi/conseiller-immobilier-independant-h-f-10784637/,01/01/2023,Montfort-sur-Meu,,"Mensuel, de 4000â‚¬ Ã  8000â‚¬",Mensuel,4000â‚¬ ,8000â‚¬,"Devenez le CONSEILLER IMMOBILIER rÃ©fÃ©rent de votre rÃ©gion : Secteur gÃ©ographique rÃ©servÃ© et prÃ©servÃ© en exclusivitÃ© !</t>
  </si>
  <si>
    <t>996,Conseiller immobilier indÃ©pendant (H/F),https://www.france-emploi.com/offre-d-emploi/conseiller-immobilier-independant-h-f-10784637/,01/01/2023,Melesse,,"Mensuel, de 4000â‚¬ Ã  8000â‚¬",Mensuel,4000â‚¬ ,8000â‚¬,"Devenez le CONSEILLER IMMOBILIER rÃ©fÃ©rent de votre rÃ©gion : Secteur gÃ©ographique rÃ©servÃ© et prÃ©servÃ© en exclusivitÃ© !</t>
  </si>
  <si>
    <t>997,Conseiller immobilier indÃ©pendant (H/F),https://www.france-emploi.com/offre-d-emploi/conseiller-immobilier-independant-h-f-10784637/,01/01/2023,BrÃ©al-sous-Montfort,,"Mensuel, de 4000â‚¬ Ã  8000â‚¬",Mensuel,4000â‚¬ ,8000â‚¬,"Devenez le CONSEILLER IMMOBILIER rÃ©fÃ©rent de votre rÃ©gion : Secteur gÃ©ographique rÃ©servÃ© et prÃ©servÃ© en exclusivitÃ© !</t>
  </si>
  <si>
    <t>998,Conseiller immobilier indÃ©pendant (H/F),https://www.france-emploi.com/offre-d-emploi/conseiller-immobilier-independant-h-f-10784637/,01/01/2023,AcignÃ©,,"Mensuel, de 4000â‚¬ Ã  8000â‚¬",Mensuel,4000â‚¬ ,8000â‚¬,"Devenez le CONSEILLER IMMOBILIER rÃ©fÃ©rent de votre rÃ©gion : Secteur gÃ©ographique rÃ©servÃ© et prÃ©servÃ© en exclusivitÃ© !</t>
  </si>
  <si>
    <t>999,NÃ©gociateur immobilier indÃ©pendant (H/F),https://www.france-emploi.com/offre-d-emploi/negociateur-immobilier-independant-h-f-10784636/,01/01/2023,Noyal-ChÃ¢tillon-sur-Seiche,,"Mensuel, de 4000â‚¬ Ã  8000â‚¬",Mensuel,4000â‚¬ ,8000â‚¬,"Devenez le CONSEILLER IMMOBILIER rÃ©fÃ©rent de votre rÃ©gion : Secteur gÃ©ographique rÃ©servÃ© et prÃ©servÃ© en exclusivitÃ© !</t>
  </si>
  <si>
    <t>1000,SOUDEUR (H/F),https://www.france-emploi.com/offre-d-emploi/soudeur-h-f-10970296/,10/01/2023,FougÃ¨res,CDI,,,,,"Nous recherchons pour l'un de nos clients un SOUDEUR H/F</t>
  </si>
  <si>
    <t xml:space="preserve">Vos missions seront les suivantes :  </t>
  </si>
  <si>
    <t xml:space="preserve">- Soudures en sÃ©rie sur piÃ¨ces </t>
  </si>
  <si>
    <t>Votre mission se dÃ©roulera du lundi au vendredi en ..."</t>
  </si>
  <si>
    <t xml:space="preserve">1001,LOGISTICIEN (H/F),https://www.france-emploi.com/offre-d-emploi/logisticien-h-f-10970295/,10/01/2023,Cesson-SÃ©vignÃ©,IntÃ©rim,,,,,"L'agence AWEL INTERIM de Rennes recherche pour l'un de ses clients spÃ©cialisÃ© dans les tÃ©lÃ©communications un logisticien (H/F) : </t>
  </si>
  <si>
    <t>- Assurer et tracer les commandes de fournitures en se basant sur les besoins exprimÃ©s par les rÃ©fÃ©rents ou les responsables d'Ã©quipes</t>
  </si>
  <si>
    <t>- Suivre, tracer les commandes ..."</t>
  </si>
  <si>
    <t>1002,BOBINIER H/F,https://www.france-emploi.com/offre-d-emploi/bobinier-h-f-10970291/,10/01/2023,Saint-Cyr-en-Val,IntÃ©rim,,,,,"Votre agence REGIONAL INTERIM ORLEANS recherche des bobiniers (H/F) pour un de ses clients industriel.</t>
  </si>
  <si>
    <t>Vos tÃ¢ches :</t>
  </si>
  <si>
    <t xml:space="preserve">			Enrouler les diffÃ©rentes bobines sur un rotorRÃ©aliser des bobines de transformateurs avec flexibilitÃ© et polyvalenceAssurer la conformitÃ© produit en cours et fin de process</t>
  </si>
  <si>
    <t xml:space="preserve">		</t>
  </si>
  <si>
    <t>Poste basÃ© sur St-Cyr-en Val ..."</t>
  </si>
  <si>
    <t xml:space="preserve">1003,MANUTENTIONNAIRE CARISTE (H/F),https://www.france-emploi.com/offre-d-emploi/manutentionnaire-cariste-h-f-10970286/,10/01/2023,FougÃ¨res,CDI,,,,,"Nous recherchons pour un de nos clients, un MANUTENTIONNAIRE (H/F) </t>
  </si>
  <si>
    <t xml:space="preserve">Vos missions seront les suivantes : </t>
  </si>
  <si>
    <t xml:space="preserve">- PrÃ©paration de commandes de contenants </t>
  </si>
  <si>
    <t>Votre mission se dÃ©roulera du lundi au vendredi en horaires de journÃ©e.</t>
  </si>
  <si>
    <t>Le CACES 3 est un plus !  Vous ..."</t>
  </si>
  <si>
    <t>1004,MECANICIEN TP CDI H/F,https://www.france-emploi.com/offre-d-emploi/mecanicien-tp-cdi-h-f-10970273/,10/01/2023,Maine-et-Loire,CDI,,,,,"METIER INTERIM et CDI recrute pour un de ses clients spÃ©cialisÃ© en location et vente de matÃ©riel : un MECANICIEN TP en CDI.</t>
  </si>
  <si>
    <t>Le mÃ©canicien est rattachÃ© au responsable d'agence, il a pour missions :</t>
  </si>
  <si>
    <t>- Entretien et rÃ©parations des engins de chantier (vidange - graissage - remise Ã  niveau, etc.)</t>
  </si>
  <si>
    <t>- Lavage des ..."</t>
  </si>
  <si>
    <t xml:space="preserve">1005,POMPISTE (H/F),https://www.france-emploi.com/offre-d-emploi/pompiste-h-f-10970272/,10/01/2023,Ille-et-Vilaine,IntÃ©rim,,,,,"Nous recherchons pour notre client basÃ© sur St Malo, un caissier pompiste en station service (H/F). </t>
  </si>
  <si>
    <t xml:space="preserve">Vous aurez pour missions: </t>
  </si>
  <si>
    <t xml:space="preserve">- Accueillir les clients, </t>
  </si>
  <si>
    <t>- Encaisser les clients,</t>
  </si>
  <si>
    <t xml:space="preserve">- Entretenir la zone de distribution, </t>
  </si>
  <si>
    <t>- S'assurer du bon fonctionnement des pompes...</t>
  </si>
  <si>
    <t>Horaires de journÃ©e, possibilitÃ© de travail le samedi  DÃ©butant acceptÃ© ..."</t>
  </si>
  <si>
    <t>1006,TECHNICIEN BE (H/F),https://www.france-emploi.com/offre-d-emploi/technicien-be-h-f-10970271/,10/01/2023,Rennes,CDI,,,,,"Groupe rÃ©gional qui emploie 160 personnes et qui rÃ©alise 15 millions dâ€™euros de chiffre dâ€™affaires, notre client est un expert du gÃ©nie climatique. Sa notoriÃ©tÃ© et son savoir-faire lui permettent de se hisser parmi les acteurs majeurs de sa rÃ©gion.</t>
  </si>
  <si>
    <t>Afin de lâ€™accompagner dans sa ..."</t>
  </si>
  <si>
    <t>1007,Travailleur social adultes (H/F),https://www.france-emploi.com/offre-d-emploi/travailleur-social-adultes-h-f-10970266/,10/01/2023,Rennes,CDD,,,,,"Lâ€™APASE, association de 340 salariÃ©s sur 9 sites dans le dÃ©partement dâ€™Ille et Vilaine</t>
  </si>
  <si>
    <t xml:space="preserve">â€¢	mÃ¨ne des actions Ã©ducatives, judiciaires ou administratives visant si possible, au maintien de lâ€™enfant dans sa famille </t>
  </si>
  <si>
    <t>â€¢	exerce des mesures de protection juridique,</t>
  </si>
  <si>
    <t>â€¢	assure un accompagnement social et mÃ©dico-social (Accueil Familial ..."</t>
  </si>
  <si>
    <t>1008,Cheffe / Chef d'Equipe (H/F),https://www.france-emploi.com/offre-d-emploi/cheffe-chef-d-equipe-h-f-10970269/,10/01/2023,Pouzauges,CDI,,,,,"Dans le cadre de son dÃ©veloppement, notre client, entreprise familiale forte de plus de 50 ans d'expÃ©rience qui a su garder les mÃ©thodes et valeurs de l'artisanat, est Ã  la recherche d'un profil tel que le votre, pour occuper un poste de Cheffe / Chef d'Equipe ..."</t>
  </si>
  <si>
    <t>1009,Cheffe / Chef d'Equipe (H/F),https://www.france-emploi.com/offre-d-emploi/cheffe-chef-d-equipe-h-f-10970269/,10/01/2023,Mortagne-sur-SÃ¨vre,CDI,,,,,"Dans le cadre de son dÃ©veloppement, notre client, entreprise familiale forte de plus de 50 ans d'expÃ©rience qui a su garder les mÃ©thodes et valeurs de l'artisanat, est Ã  la recherche d'un profil tel que le votre, pour occuper un poste de Cheffe / Chef d'Equipe ..."</t>
  </si>
  <si>
    <t>1010,Cheffe / Chef d'Equipe (H/F),https://www.france-emploi.com/offre-d-emploi/cheffe-chef-d-equipe-h-f-10970269/,10/01/2023,Les Herbiers,CDI,,,,,"Dans le cadre de son dÃ©veloppement, notre client, entreprise familiale forte de plus de 50 ans d'expÃ©rience qui a su garder les mÃ©thodes et valeurs de l'artisanat, est Ã  la recherche d'un profil tel que le votre, pour occuper un poste de Cheffe / Chef d'Equipe ..."</t>
  </si>
  <si>
    <t>1011,Cheffe / Chef d'Equipe (H/F),https://www.france-emploi.com/offre-d-emploi/cheffe-chef-d-equipe-h-f-10970269/,10/01/2023,Chantonnay,CDI,,,,,"Dans le cadre de son dÃ©veloppement, notre client, entreprise familiale forte de plus de 50 ans d'expÃ©rience qui a su garder les mÃ©thodes et valeurs de l'artisanat, est Ã  la recherche d'un profil tel que le votre, pour occuper un poste de Cheffe / Chef d'Equipe ..."</t>
  </si>
  <si>
    <t>1012,OPERATEUR CN BOIS (H/F),https://www.france-emploi.com/offre-d-emploi/operateur-cn-bois-h-f-10970267/,10/01/2023,SÃ¨vremoine,IntÃ©rim,,,,,"METIER INTERIM et CDI recrute pour un de ses clients : un OPERATEUR COMMANDE NUMERIQUE BOIS.</t>
  </si>
  <si>
    <t>Mission INTERIM puis embauche CDI</t>
  </si>
  <si>
    <t xml:space="preserve">RÃ©glage de la CN </t>
  </si>
  <si>
    <t xml:space="preserve">- Mise en place des outils aprÃ¨s les avoir mesurÃ© si besoin, </t>
  </si>
  <si>
    <t xml:space="preserve">- Mise en place des gabarits ou des Ã©quipements de maintien des piÃ¨ces, </t>
  </si>
  <si>
    <t>- Appel ..."</t>
  </si>
  <si>
    <t>1013,TECHNICIEN DE MAINTENANCE ELECTRIQUE H/F,https://www.france-emploi.com/offre-d-emploi/technicien-de-maintenance-electrique-h-f-10970265/,10/01/2023,Ille-et-Vilaine,IntÃ©rim,,,,,"Notre agence Awel IntÃ©rim Saint-Malo recherche pour l'un de ses clients un(e) :</t>
  </si>
  <si>
    <t>TECHNICIEN DE MAINTENANCE H/F</t>
  </si>
  <si>
    <t>- Participer Ã  la surveillance, l'entretien et le dÃ©pannage des installations Ã©lectriques</t>
  </si>
  <si>
    <t>- Suivi de projets d'intÃ©gration des nouveaux Ã©quipements</t>
  </si>
  <si>
    <t>- Assurer le suivi ..."</t>
  </si>
  <si>
    <t>1014,CUISINIER COLLECTIVITE H/F,https://www.france-emploi.com/offre-d-emploi/cuisinier-collectivite-h-f-10970264/,10/01/2023,Ille-et-Vilaine,IntÃ©rim,,,,,"L'agence Awel Interim Ã  Saint-Malo recherche pour l'un de ses clients basÃ© Ã  Saint-Malo un(e) :</t>
  </si>
  <si>
    <t>CUISINIER EN COLLECTIVITE H/F</t>
  </si>
  <si>
    <t>- PrÃ©paration des repas : entrÃ©es, plats, desserts</t>
  </si>
  <si>
    <t>- Vous connaissez et appliquez les rÃ¨gles d'hygiÃ¨ne et de sÃ©curitÃ©</t>
  </si>
  <si>
    <t>- Connaissance des textures modifiÃ©es</t>
  </si>
  <si>
    <t xml:space="preserve">  Commis ..."</t>
  </si>
  <si>
    <t>1015,PLOMBIER(H/F),https://www.france-emploi.com/offre-d-emploi/plombierh-f-10970262/,10/01/2023,Mayenne,IntÃ©rim,,,,,"INTERACTION LAVAL, recherche pour l'un de ses clients, un PLOMBIER  H/F.</t>
  </si>
  <si>
    <t>Chantier sur Laval pour des appartements en centre ville.</t>
  </si>
  <si>
    <t>Votre mission :</t>
  </si>
  <si>
    <t>* poser des sanitaires</t>
  </si>
  <si>
    <t>* poser des radiateurs, faire du raccordement multi couches</t>
  </si>
  <si>
    <t>Vous Ãªtes organisÃ©(e) et consciencieux et vous avez une expÃ©rience d'au moins ..."</t>
  </si>
  <si>
    <t>1016,CONDUCTEUR DE TRAVAUX (H/F),https://www.france-emploi.com/offre-d-emploi/conducteur-de-travaux-h-f-10970259/,10/01/2023,Montauban-de-Bretagne,CDI,,,,,"INDIGOO, marque de BREIZH INTERIM, un acteur majeur du recrutement sur le Grand Ouest. Multi-spÃ©cialiste, nous sommes proche de nos candidats et de nos clients. Constamment Ã  l'Ã©coute du marchÃ© et de ses attentes, nos Ã©quipes mettent tout en oeuvre pour vous apporter les meilleures solutions en ..."</t>
  </si>
  <si>
    <t>1017,IngÃ©nieur en expertise technique (H/F),https://www.france-emploi.com/offre-d-emploi/ingenieur-en-expertise-technique-h-f-10970255/,10/01/2023,Bruz,CDI,,,,,"DGA MaÃ®trise de lâ€™Information (DGA MI), site de Bruz (prÃ¨s de Rennes), est lâ€™expert technique du ministÃ¨re des armÃ©es pour les systÃ¨mes dâ€™information et de communication, la cybersÃ©curitÃ©, lâ€™intelligence artificielle, la guerre Ã©lectronique, les fonctions de navigation des systÃ¨mes dâ€™armes et les systÃ¨mes de ..."</t>
  </si>
  <si>
    <t>1018,Conseiller/Vendeur - Magasinier silo et collecte (H/F),https://www.france-emploi.com/offre-d-emploi/conseiller-vendeur-magasinier-silo-et-collecte-h-f-10970250/,10/01/2023,La Suze-sur-Sarthe,CDD,,,,,"En lien avec le responsable d'activitÃ© cÃ©rÃ©ales :</t>
  </si>
  <si>
    <t>Â·         Conseiller et vendre les produits de la gamme du magasin</t>
  </si>
  <si>
    <t>Â·         Assurer le suivi des stocks et rÃ©aliser les inventaires</t>
  </si>
  <si>
    <t>Â·         Assurer l'accueil, le service clientÃ¨le et la prÃ©sentation attractive des produits et des rayons</t>
  </si>
  <si>
    <t>Â·         Vous avez la responsabilitÃ© de la caisse ..."</t>
  </si>
  <si>
    <t>1019,Assistant qualite (H/F),https://www.france-emploi.com/offre-d-emploi/assistant-qualite-h-f-10970249/,10/01/2023,Josselin,CDD,,,,,"PARTNAIRE, chercheur de talents CDI, CDD, intÃ©rim, recherche pour son agence de LocminÃ©, reconnue par ses clients pour sa qualitÃ© du service et pour son implication au quotidien, un assistant qualitÃ© H/F pour son client spÃ©cialisÃ© dans la transformation de viande porcine. Vous souhaitez intÃ©grer une sociÃ©tÃ© cultivant ..."</t>
  </si>
  <si>
    <t>1020,ContrÃ´leur de gestion commercial F/H,https://www.france-emploi.com/offre-d-emploi/controleur-de-gestion-commercial-f-h-10970245/,10/01/2023,Ancenis,CDI,,,,,"OÃ¹ ?  Ancenis (44)  Quoi ?  CDI  Quand ?  DÃ¨s que possible</t>
  </si>
  <si>
    <t>Vous rejoignez notre Ã©quipe finance au sein de la Direction Terrena Pro et Services AdhÃ©rents et prenez en charge le contrÃ´le de gestion du rÃ©seau de distribution de la coopÃ©rative (118 magasins).</t>
  </si>
  <si>
    <t>Vous serez ainsi amenÃ© Ã  :</t>
  </si>
  <si>
    <t xml:space="preserve"> â€¢ Elaborer les clÃ´tures ..."</t>
  </si>
  <si>
    <t>1021,CONDUCTEUR D'ENGINS (H/F),https://www.france-emploi.com/offre-d-emploi/conducteur-d-engins-h-f-10970244/,10/01/2023,Maine-et-Loire,IntÃ©rim,,,,,"Interaction de SegrÃ© recherche pour nos clients du secteur des Travaux Publics des CONDUCTEURS D'ENGINS. BasÃ© Ã  JuignÃ© les Moutiers, acteurs reconnus, nos clients n'attendent plus que vous !!!!</t>
  </si>
  <si>
    <t>Secteur du chantier : St Aubin de ChÃ¢teau   Vous Ãªtes un spÃ©cialiste maÃ®trisant la conduite d'engins (mini pelle, dumper ..."</t>
  </si>
  <si>
    <t>1022,RECEPTIONNISTE (H/F),https://www.france-emploi.com/offre-d-emploi/receptionniste-h-f-10970231/,10/01/2023,Plogoff,Saisonnier,,,,,"HÃ”TEL RESTAURANT DE LA BAIE DES TRÃ‰PASSÃ‰S recherche pour complÃ©ter son Ã©quipe : RÃ©ceptionniste (H/F).</t>
  </si>
  <si>
    <t>- CONTRAT CDD 35 OU 39H, plein-temps, du 15 FÃ‰VRIER A LA MI- NOVEMBRE.</t>
  </si>
  <si>
    <t>Salaire selon expÃ©riences.</t>
  </si>
  <si>
    <t>ExpÃ©rience souhaitÃ©e entre 6 mois et 2 ans</t>
  </si>
  <si>
    <t xml:space="preserve">Polyvalence demandÃ©e. </t>
  </si>
  <si>
    <t>PossibilitÃ© de logement, Ã  4.5 KM ..."</t>
  </si>
  <si>
    <t>1023,BARMAN (H/F),https://www.france-emploi.com/offre-d-emploi/barman-h-f-10970239/,10/01/2023,Plogoff,Saisonnier,,,,,"HÃ”TEL RESTAURANT DE LA BAIE DES TRÃ‰PASSÃ‰S recherche pour complÃ©ter son Ã©quipe : BARMAN(H/F).</t>
  </si>
  <si>
    <t>- CONTRAT CDD 35 OU 39H, plein-temps, d'AVRIL A SEPTEMBRE</t>
  </si>
  <si>
    <t>PossibilitÃ© de logement, Ã  4.5 KM, vÃ©hicule conseillÃ©.</t>
  </si>
  <si>
    <t>Rejoignez ..."</t>
  </si>
  <si>
    <t>1024,FEMME DE CHAMBRE (H/F),https://www.france-emploi.com/offre-d-emploi/femme-de-chambre-h-f-10970238/,10/01/2023,Plogoff,Saisonnier,,,,,"HÃ”TEL RESTAURANT DE LA BAIE DES TRÃ‰PASSÃ‰S recherche pour complÃ©ter son Ã©quipe : FEMME DE CHAMBRE(H/F).</t>
  </si>
  <si>
    <t xml:space="preserve">ExpÃ©rience et polyvalence demandÃ©e. </t>
  </si>
  <si>
    <t>Rejoignez notre ..."</t>
  </si>
  <si>
    <t>1025,Cariste (H/F),https://www.france-emploi.com/offre-d-emploi/cariste-h-f-10970242/,10/01/2023,Erdre-en-Anjou,IntÃ©rim,,,,,"Interaction de SegrÃ© recherche pour l'un de nos clients spÃ©cialisÃ© dans le secteur de l'industrie, 4 cariste (h/f).</t>
  </si>
  <si>
    <t>RattachÃ© au Responsable logistique, vous serez en charge de la prÃ©paration des commandes et du chargement des camions, vous serez amenÃ© Ã  participer Ã  la gestion des stocks ..."</t>
  </si>
  <si>
    <t>1026,COMMIS DE CUISINE (H/F),https://www.france-emploi.com/offre-d-emploi/commis-de-cuisine-h-f-10970236/,10/01/2023,Plogoff,Saisonnier,,,,,"HÃ”TEL RESTAURANT DE LA BAIE DES TRÃ‰PASSÃ‰S recherche pour complÃ©ter son Ã©quipe : COMMIS DE CUISINE(H/F).</t>
  </si>
  <si>
    <t>1027,SERVEUR (H/F),https://www.france-emploi.com/offre-d-emploi/serveur-h-f-10970235/,10/01/2023,Plogoff,Saisonnier,,,,,"HÃ”TEL RESTAURANT DE LA BAIE DES TRÃ‰PASSÃ‰S recherche pour complÃ©ter son Ã©quipe : SERVEUR (H/F).</t>
  </si>
  <si>
    <t>Rejoignez notre Ã©quipe en ..."</t>
  </si>
  <si>
    <t>1028,CUISINIER (H/F),https://www.france-emploi.com/offre-d-emploi/cuisinier-h-f-10970234/,10/01/2023,Plogoff,Saisonnier,,,,,"HÃ”TEL RESTAURANT DE LA BAIE DES TRÃ‰PASSÃ‰S recherche pour complÃ©ter son Ã©quipe : CUISINIER (H/F).</t>
  </si>
  <si>
    <t>1029,Technicien vitrage automobile (H/F),https://www.france-emploi.com/offre-d-emploi/technicien-vitrage-automobile-h-f-10970232/,10/01/2023,Vandoeuvre-lÃ¨s-Nancy,CDI,,,,,"Pour nous accompagner dans le dÃ©veloppement de notre activitÃ©, nous recherchons  un(e) Technicien(ne) Poseur(se) basÃ© Ã   Vandoeuvre les Nancy (54).</t>
  </si>
  <si>
    <t>RattachÃ©(e) Ã  l'un de nos Responsable de centre, vous avez pour principale mission de rÃ©parer et/ou remplacer tous vitrage (pare-brise, glace latÃ©rale ..."</t>
  </si>
  <si>
    <t xml:space="preserve">1030,Technicien vitrage automobile (H/F),https://www.france-emploi.com/offre-d-emploi/technicien-vitrage-automobile-h-f-10970230/,10/01/2023,Thionville,CDI,,,,,"Pour nous accompagner dans le dÃ©veloppement de notre activitÃ©, nous recherchons  un(e) Technicien(ne) Poseur(se) basÃ© Ã  Thionville (57). </t>
  </si>
  <si>
    <t>RattachÃ©(e) Ã  l'un de nos Responsable de centre, vous avez pour principale mission de rÃ©parer et/ou remplacer tous vitrage (pare-brise, glace latÃ©rale, optique de ..."</t>
  </si>
  <si>
    <t>1031,Magasinier/Cariste (H/F),https://www.france-emploi.com/offre-d-emploi/magasinier-cariste-h-f-10970229/,10/01/2023,Terranjou,CDD,,,,,"Sous la responsabilitÃ© de lâ€™Adjoint Responsable Plateforme, et dans le respect des rÃ¨gles de sÃ©curitÃ©, vous aurez notamment pour missions :</t>
  </si>
  <si>
    <t>-	Reception de Marchandises (DÃ©chargement / ContrÃ´le)</t>
  </si>
  <si>
    <t>-	Mise en stock</t>
  </si>
  <si>
    <t>-	PrÃ©paration de commandes</t>
  </si>
  <si>
    <t>-	ExpÃ©dition (Chargement de camion avec chariot Cat 3)</t>
  </si>
  <si>
    <t>-	Inventaire</t>
  </si>
  <si>
    <t>Profil :</t>
  </si>
  <si>
    <t>Vous avez le goÃ»t du travail en ..."</t>
  </si>
  <si>
    <t>1032,Technicien vitrage automobile (H/F),https://www.france-emploi.com/offre-d-emploi/technicien-vitrage-automobile-h-f-10970227/,10/01/2023,Meyzieu,CDI,,,,,"Pour nous accompagner dans le dÃ©veloppement de notre activitÃ©, nous recherchons  un(e) Technicien(ne) Poseur(se) basÃ© Ã  Meyzieu (69).</t>
  </si>
  <si>
    <t xml:space="preserve">1033,Technicien vitrage automobile (H/F),https://www.france-emploi.com/offre-d-emploi/technicien-vitrage-automobile-h-f-10970226/,10/01/2023,La Rochelle,CDI,,,,,"Pour nous accompagner dans le dÃ©veloppement de notre activitÃ©, nous recherchons  un(e) Technicien(ne) Poseur(se) basÃ© Ã  La Rochelle (17). </t>
  </si>
  <si>
    <t>RattachÃ©(e) Ã  l'un de nos Responsable de centre, vous avez pour principale mission de rÃ©parer et/ou remplacer tous vitrage (pare-brise, glace latÃ©rale, optique ..."</t>
  </si>
  <si>
    <t>1034,Operateur d'elevage (H/F),https://www.france-emploi.com/offre-d-emploi/operateur-d-elevage-h-f-10970225/,10/01/2023,Erdre-en-Anjou,CDI,,,,,"Interaction de SegrÃ© recherche pour l'un de nos clients spÃ©cialisÃ© dans la production d'alimentation animale Ã  base d'insectes, nous recherchons un opÃ©rateur d'Ã©levage (h/f).</t>
  </si>
  <si>
    <t>Dans le respect des rÃ¨gles sanitaires e commerciales, vous assurez la traÃ§abilitÃ© et la qualitÃ© des produits en intervenant tout ..."</t>
  </si>
  <si>
    <t>1035,Chauff SPL avec Grue (H/F),https://www.france-emploi.com/offre-d-emploi/chauff-spl-avec-grue-h-f-10970224/,10/01/2023,Maine-et-Loire,IntÃ©rim,,,,,"Interaction SEGRE recherche des chauffeurs PL 8x4 CACES GRUE AUXILIAIRE  (h/f) pour l'un de nos clients spÃ©cialisÃ© dans la distribution de matÃ©riaux.</t>
  </si>
  <si>
    <t xml:space="preserve"> Vous serez amenÃ©(e) Ã  Livrer les clients professionnels et particuliers sur les chantiers. Vous serez Ã©galement amenÃ© Ã  faire des navettes inter-agences. L ..."</t>
  </si>
  <si>
    <t>1036,Technicien vitrage automobile (H/F),https://www.france-emploi.com/offre-d-emploi/technicien-vitrage-automobile-h-f-10970222/,10/01/2023,Brive-la-Gaillarde,CDI,,,,,"Pour nous accompagner dans le dÃ©veloppement de notre activitÃ©, nous recherchons  un(e) Technicien(ne) Poseur(se) basÃ© Ã  Brive la Gaillarde (19).</t>
  </si>
  <si>
    <t xml:space="preserve">1037,Technicien vitrage automobile (H/F),https://www.france-emploi.com/offre-d-emploi/technicien-vitrage-automobile-h-f-10970221/,10/01/2023,Boulogne-Billancourt,CDI,,,,,"Pour nous accompagner dans le dÃ©veloppement de notre activitÃ©, nous recherchons  un(e) Technicien(ne) Poseur(se) basÃ© Ã  Boulogne Billancourt (92). </t>
  </si>
  <si>
    <t xml:space="preserve">1038,Technicien vitrage automobile (H/F),https://www.france-emploi.com/offre-d-emploi/technicien-vitrage-automobile-h-f-10970220/,10/01/2023,BesanÃ§on,CDI,,,,,"Pour nous accompagner dans le dÃ©veloppement de notre activitÃ©, nous recherchons  un(e) Technicien(ne) Poseur(se) basÃ© Ã  BesanÃ§on (25). </t>
  </si>
  <si>
    <t xml:space="preserve">1039,Technicien vitrage automobile (H/F),https://www.france-emploi.com/offre-d-emploi/technicien-vitrage-automobile-h-f-10970219/,10/01/2023,Belfort,CDI,,,,,"Pour nous accompagner dans le dÃ©veloppement de notre activitÃ©, nous recherchons  un(e) Technicien(ne) Poseur(se) basÃ© Ã  Belfort (90). </t>
  </si>
  <si>
    <t xml:space="preserve">1040,Technicien vitrage automobile (H/F),https://www.france-emploi.com/offre-d-emploi/technicien-vitrage-automobile-h-f-10970218/,10/01/2023,Albertville,CDI,,,,,"Pour nous accompagner dans le dÃ©veloppement de notre activitÃ©, nous recherchons  un(e) Technicien(ne) Poseur(se) basÃ© Ã  Albertville (73). </t>
  </si>
  <si>
    <t xml:space="preserve">1041,Responsable formation technique (H/F),https://www.france-emploi.com/offre-d-emploi/responsable-formation-technique-h-f-10970215/,10/01/2023,Rueil-Malmaison,CDI,,,,,"RattachÃ©(e) au Centre de Formation Mondial Pare-Brise et sous la responsabilitÃ© du Directeur des Ressources Humaines, vous avez pour mission principale d'accompagner le dÃ©veloppement des compÃ©tences mÃ©tiers de l'ensemble des collaborateurs et acteurs franchisÃ©s du rÃ©seau Mondial Pare-Brise.  </t>
  </si>
  <si>
    <t>Vous serez plus particuliÃ¨rement en charge ..."</t>
  </si>
  <si>
    <t xml:space="preserve">1042,Un(e) Responsable centre technique vitrage automobile (H/F),https://www.france-emploi.com/offre-d-emploi/une-responsable-centre-technique-vitrage-automobile-h-f-10970214/,10/01/2023,Saint-Louis,CDI,,,,,"Pour nous accompagner dans le dÃ©veloppement de notre activitÃ©, nous recherchons  un(e) Responsable de centre technique vitrage automobile (H/F) basÃ© Ã  Saint Louis (68).  </t>
  </si>
  <si>
    <t>RattachÃ©(e) Ã  l'un de nos Responsables rÃ©gionaux, vous avez pour principale mission de manager votre centre et l'ensemble des prestations ..."</t>
  </si>
  <si>
    <t>1043,PREPARATEUR DE COMMANDES H/F,https://www.france-emploi.com/offre-d-emploi/preparateur-de-commandes-h-f-10970212/,10/01/2023,Le Grand-Celland,IntÃ©rim,,,,,"AWEL INTERIM ST JAMES recherche pour un de ses clients un PREPARATEUR DE COMMANDES H/F.</t>
  </si>
  <si>
    <t>- prÃ©parer les commandes de la journÃ©e</t>
  </si>
  <si>
    <t>Le poste nÃ©cessite une connaissance de base en informatique pour utiliser le logiciel ..."</t>
  </si>
  <si>
    <t>1044,Un(e) Responsable centre technique vitrage automobile (H/F),https://www.france-emploi.com/offre-d-emploi/une-responsable-centre-technique-vitrage-automobile-h-f-10970211/,10/01/2023,Toulouse,CDI,,,,,"Pour nous accompagner dans le dÃ©veloppement de notre activitÃ©, nous recherchons  un(e) Responsable de centre technique vitrage automobile (H/F) basÃ© Ã  Toulouse (31).</t>
  </si>
  <si>
    <t>RattachÃ©(e) Ã  l'un de nos Responsables rÃ©gionaux, vous avez pour principale mission de manager votre centre et l'ensemble des prestations rÃ©alisÃ©es ..."</t>
  </si>
  <si>
    <t xml:space="preserve">1045,DÃ©lÃ©guÃ© rÃ©gional franchisÃ© - Nord Est (H/F),https://www.france-emploi.com/offre-d-emploi/delegue-regional-franchise-nord-est-h-f-10970209/,10/01/2023,Rueil-Malmaison,CDI,,,,,"Pour nous accompagner dans le dÃ©veloppement de notre activitÃ©, nous recherchons  un(e) DÃ©lÃ©guÃ©(e) RÃ©gional Franchise (H/F)sur un grand quart Nord Est allant de l'Aisne (02) jusqu'Ã  l'Ain (01). </t>
  </si>
  <si>
    <t>Le/La DÃ©lÃ©guÃ©(e) RÃ©gional Franchise est le/la garant(e) du dÃ©veloppement commercial ..."</t>
  </si>
  <si>
    <t xml:space="preserve">1046,Technicien de maintenance (H/F),https://www.france-emploi.com/offre-d-emploi/technicien-de-maintenance-h-f-10970206/,10/01/2023,Plouigneau,IntÃ©rim,,,,,"Au sein de l'Ã©quipe maintenance, vous serez rattachÃ©.e au chef d'Ã©quipe maintenance et interviendrez sur l'usine en horaires de journÃ©e et en 2X8 en fonction d'un planning dÃ©fini sur plusieurs semaines Ã  l'avance. </t>
  </si>
  <si>
    <t>Vous aurez pour principales missions :</t>
  </si>
  <si>
    <t>- RÃ©aliser les actions de maintenance ..."</t>
  </si>
  <si>
    <t>1047,Comptable fournisseurs (H/F),https://www.france-emploi.com/offre-d-emploi/comptable-fournisseurs-h-f-10970205/,10/01/2023,Rueil-Malmaison,CDI,,,,,"Pour nous accompagner dans le dÃ©veloppement de notre activitÃ©, nous recherchons  Comptable fournisseurs (H/F).</t>
  </si>
  <si>
    <t>Sous la responsabilitÃ© du responsable comptabilitÃ© fournisseur, le(a) comptable fournisseurs aura pour mission la prise en charge d'un portefeuille succursales. Il/elle pourra aussi Ã  la demande de sa responsable rÃ©aliser des ..."</t>
  </si>
  <si>
    <t>1048,Operateur de fabrication(H/F),https://www.france-emploi.com/offre-d-emploi/operateur-de-fabricationh-f-10970204/,10/01/2023,FinistÃ¨re,IntÃ©rim,,,,,"Notre agence Interaction de Morlaix recherche pour son client, une entreprise spÃ©cialisÃ©e dans la fabrication de matÃ©riels sportifs, un(e) opÃ©rateur(rice) de fabrication.</t>
  </si>
  <si>
    <t xml:space="preserve">A ce titre vos missions seront: </t>
  </si>
  <si>
    <t>-Assembler les Ã©lÃ©ments de carbone</t>
  </si>
  <si>
    <t>-RÃ©aliser les finitions des matÃ©riaux composites (ponÃ§age, vernissage)</t>
  </si>
  <si>
    <t>-Assurer le contrÃ´le qualitÃ© visuel</t>
  </si>
  <si>
    <t>1049,BROCHEUR(H/F),https://www.france-emploi.com/offre-d-emploi/brocheurh-f-10970200/,10/01/2023,Mayenne,IntÃ©rim,,,,,"INTERACTION LAVAL, recherche pour l'un de ses clients, un BROCHEUR  H/F sur Bonchamp.</t>
  </si>
  <si>
    <t>*Vous devez rÃ©aliser des opÃ©rations de finition</t>
  </si>
  <si>
    <t>* Des opÃ©rations de faÃ§onnage de montage du document Ã  imprimer</t>
  </si>
  <si>
    <t>Vous Ãªtes organisÃ©(e) et consciencieux et vous avez une expÃ©rience d'au moins 2ans ..."</t>
  </si>
  <si>
    <t>1050,Ouvrier TP / Canalisateur (h/f),https://www.france-emploi.com/offre-d-emploi/ouvrier-tp-canalisateur-h-f-10970197/,10/01/2023,Le Lion-d'Angers,IntÃ©rim,,,,,"Nous recherchons pour notre client spÃ©cialisÃ© dans les travaux publics, 4 ouvriers TP - Canalisateurs H/F.</t>
  </si>
  <si>
    <t>Sur les chantiers, vous installerez les rÃ©seaux de canalisations, effectuerez les raccordements et procÃ©derez Ã  la maintenance des Ã©quipements.  Vous possÃ©dez le CACES 1 engins TP et justifiez d'une premiÃ¨re expÃ©rience rÃ©ussie ..."</t>
  </si>
  <si>
    <t>1051,Chef de projet SI Junior  (H.F) (H/F),https://www.france-emploi.com/offre-d-emploi/chef-de-projet-si-junior-h-f-h-f-10970194/,10/01/2023,Rueil-Malmaison,CDI,,,,,"Sous la responsabilitÃ© de la Responsable Applicatif SI, le/la Chef de projet systÃ¨me d'information sera chargÃ©(e) de :</t>
  </si>
  <si>
    <t xml:space="preserve"> â€¢ Cadrer et piloter un portefeuille de projets informatiques, que ce soit des nouveaux projets ou des Ã©volutions des applications informatiques existantes,</t>
  </si>
  <si>
    <t xml:space="preserve"> â€¢ Exprimer/recueillir les besoins des entitÃ©s utilisatrices et ..."</t>
  </si>
  <si>
    <t>1052,Conducteur de ligne (H/F),https://www.france-emploi.com/offre-d-emploi/conducteur-de-ligne-h-f-10970192/,10/01/2023,OmbrÃ©e d'Anjou,CDI,,,,,"Interaction de SegrÃ© recherche Ã  la suite d'installation de nouvelles lignes Ã  l'atelier extrusion pour la fabrication des sacs poubelles mais Ã©galement l'installation de nouvelles lignes de tri au sein de l'atelier recyclage, notre client spÃ©cialisÃ© dans le secteur industriel, recherche un conducteur de ligne ..."</t>
  </si>
  <si>
    <t>1053,ChargÃ©(e) de recrutement (H/F),https://www.france-emploi.com/offre-d-emploi/chargee-de-recrutement-h-f-10970190/,10/01/2023,Rueil-Malmaison,CDI,,,,,"RattachÃ©(e) Ã  la Direction des Ressources Humaines, tu intÃ©greras une Ã©quipe composÃ©e de 6 personnes.</t>
  </si>
  <si>
    <t>En lien Ã©troit avec une chargÃ©e RH en alternance, tu auras pour mission de recruter nos futurs talents dans un contexte pÃ©nurique. Tu interviendras Ã  la fois en support sur nos recrutements terrains ..."</t>
  </si>
  <si>
    <t>1054,Palettiseur (H/F),https://www.france-emploi.com/offre-d-emploi/palettiseur-h-f-10970189/,10/01/2023,CandÃ©,IntÃ©rim,,,,,"INTERACTION DE SEGRE  recherche pour l'un de nos clients spÃ©cialisÃ© dans le secteur industriel, un palettiseur (h/f).</t>
  </si>
  <si>
    <t>Vous assurez la prÃ©paration des commandes pour l'expÃ©dition chez les clients. Vous rÃ©alisez la mise en palette des marchandises et rÃ©alisez le filmage de celles-ci. Vous veillez Ã  ..."</t>
  </si>
  <si>
    <t xml:space="preserve">1055,Technicien vitrage automobile (H/F),https://www.france-emploi.com/offre-d-emploi/technicien-vitrage-automobile-h-f-10970187/,10/01/2023,Brie-Comte-Robert,CDD,,,,,"Pour nous accompagner dans le dÃ©veloppement de notre activitÃ©, nous recherchons  un(e) Technicien(ne) Poseur(se) en CDD basÃ© Ã  Brie Compte Robert (40). </t>
  </si>
  <si>
    <t>RattachÃ©(e) Ã  l'un de nos Responsable de centre, vous avez pour principale mission de rÃ©parer et/ou remplacer tous vitrage (pare-brise ..."</t>
  </si>
  <si>
    <t>1056,Cadre de santÃ© (H/F),https://www.france-emploi.com/offre-d-emploi/cadre-de-sante-h-f-10970185/,10/01/2023,Rennes,CDI,,,,,"Vous intÃ©grerez une Ã©quipe d'encadrement dynamique et motivÃ©e</t>
  </si>
  <si>
    <t>Vous souhaitez conduire et dÃ©velopper des projets liÃ© Ã  la rÃ©habilitation psycho sociale et la remÃ©diation cognitive</t>
  </si>
  <si>
    <t>Vous souhaitez accompagner des Ã©quipes de soins exerÃ§ant en CMP/CATTP/HDJ</t>
  </si>
  <si>
    <t>Vous souhaitez avoir des missions transversales et vous investir dans le ..."</t>
  </si>
  <si>
    <t xml:space="preserve">1057,Technicien vitrage automobile (H/F),https://www.france-emploi.com/offre-d-emploi/technicien-vitrage-automobile-h-f-10970184/,10/01/2023,BesanÃ§on,CDD,,,,,"Pour nous accompagner dans le dÃ©veloppement de notre activitÃ©, nous recherchons  un(e) Technicien(ne) Poseur(se) en CDD basÃ© Ã  BesanÃ§on (25). </t>
  </si>
  <si>
    <t>1058,METALLIER POSEUR (H/F),https://www.france-emploi.com/offre-d-emploi/metallier-poseur-h-f-10970183/,10/01/2023,Mondeville,IntÃ©rim,,,,,"Pour une entreprise spÃ©cialisÃ©e dans l'installation, la maintenance de fermetures industrielles, nous recherchons un METALLIER POSEUR (H/F).</t>
  </si>
  <si>
    <t>En lien avec le conducteur de travaux, vous rÃ©alisez des travaux de pose, de maintenance de rideaux mÃ©talliques, de porte sectionnelles et diverses mÃ©talleries.</t>
  </si>
  <si>
    <t>Vous maÃ®trisez les travaux de mÃ©tallerie ..."</t>
  </si>
  <si>
    <t>1059,METALLIER POSEUR (H/F),https://www.france-emploi.com/offre-d-emploi/metallier-poseur-h-f-10970183/,10/01/2023,Ifs,IntÃ©rim,,,,,"Pour une entreprise spÃ©cialisÃ©e dans l'installation, la maintenance de fermetures industrielles, nous recherchons un METALLIER POSEUR (H/F).</t>
  </si>
  <si>
    <t>1060,METALLIER POSEUR (H/F),https://www.france-emploi.com/offre-d-emploi/metallier-poseur-h-f-10970183/,10/01/2023,HÃ©rouville-Saint-Clair,IntÃ©rim,,,,,"Pour une entreprise spÃ©cialisÃ©e dans l'installation, la maintenance de fermetures industrielles, nous recherchons un METALLIER POSEUR (H/F).</t>
  </si>
  <si>
    <t>1061,METALLIER POSEUR (H/F),https://www.france-emploi.com/offre-d-emploi/metallier-poseur-h-f-10970183/,10/01/2023,Caen,IntÃ©rim,,,,,"Pour une entreprise spÃ©cialisÃ©e dans l'installation, la maintenance de fermetures industrielles, nous recherchons un METALLIER POSEUR (H/F).</t>
  </si>
  <si>
    <t>1062,ContrÃ´leur(se) de gestion (H/F),https://www.france-emploi.com/offre-d-emploi/controleurse-de-gestion-h-f-10970182/,10/01/2023,Rueil-Malmaison,CDD,,,,,"Sous la responsabilitÃ© du Directeur Administratif et Financier, vous venez temporairement en soutien du service ContrÃ´le de Gestion (3 personnes) pour :</t>
  </si>
  <si>
    <t xml:space="preserve"> â€¢  Elaborer le reporting mensuel : participer aux clÃ´tures mensuelles et effectuer les contrÃ´les</t>
  </si>
  <si>
    <t>affÃ©rents, rÃ©aliser le reporting package pour la Direction GÃ©nÃ©rale et l'actionnaire, produire les KPI's ..."</t>
  </si>
  <si>
    <t>1063,assistant commercial et administration des ventes (H/F),https://www.france-emploi.com/offre-d-emploi/assistant-commercial-et-administration-des-ventes-h-f-10970181/,10/01/2023,Sarthe,CDI,,,,,"Dans le cadre de notre dÃ©veloppement, nous sommes Ã  la recherche dâ€™une nouvelle collaboratrice ou collaborateur, pour un poste dâ€™assistant(e) commercial(e) et administration des ventes en CDI.</t>
  </si>
  <si>
    <t>Vos missions principales :</t>
  </si>
  <si>
    <t>-	Gestion de commande clients France et Europe depuis sa rÃ©ception jusquâ€™Ã  la livraison, facturation ..."</t>
  </si>
  <si>
    <t>1064,MANOEUVRE H/F,https://www.france-emploi.com/offre-d-emploi/manoeuvre-h-f-10970179/,10/01/2023,CÃ´tes-d'Armor,IntÃ©rim,,,,,"Vos Missions :</t>
  </si>
  <si>
    <t>Ouvrir et fermer une tranchÃ©e pour passage de fourreaux TPC</t>
  </si>
  <si>
    <t>Pose de chambre L1T.</t>
  </si>
  <si>
    <t>Pose de regards EP.</t>
  </si>
  <si>
    <t>Passage de fourreau TPC.</t>
  </si>
  <si>
    <t>DÃ©pose et pose de pavÃ©s.</t>
  </si>
  <si>
    <t>Chantiers : Morbihan + secteur Dinan. Grand dÃ©placement : semaine du lundi au vendredi midi.  Personne de profil TP avec le CACES mini ..."</t>
  </si>
  <si>
    <t>1065,MANOEUVRE (H/F),https://www.france-emploi.com/offre-d-emploi/manoeuvre-h-f-10970178/,10/01/2023,Venansault,IntÃ©rim,,,,,"Votre agence ABALONE INTERIM la Roche sur Yon recrute pour l'un de ses clients plusieurs manoeuvres (H/F) sur le secteur de Venansault, pour de la pose de glissiÃ¨res de sÃ©curitÃ© et/ou de la peinture au sol.</t>
  </si>
  <si>
    <t>Horaires de journÃ©e. Longue mission. 39h / semaine.</t>
  </si>
  <si>
    <t>Si cette offre ..."</t>
  </si>
  <si>
    <t>1066,MANOEUVRE (H/F),https://www.france-emploi.com/offre-d-emploi/manoeuvre-h-f-10970178/,10/01/2023,Aizenay,IntÃ©rim,,,,,"Votre agence ABALONE INTERIM la Roche sur Yon recrute pour l'un de ses clients plusieurs manoeuvres (H/F) sur le secteur de Venansault, pour de la pose de glissiÃ¨res de sÃ©curitÃ© et/ou de la peinture au sol.</t>
  </si>
  <si>
    <t>1067,Conducteur de travaux en maisons individuelles (H/F),https://www.france-emploi.com/offre-d-emploi/conducteur-de-travaux-en-maisons-individuelles-h-f-10970177/,10/01/2023,Rennes,CDI,,,,,"Le responsable technique de Maisons CrÃ©ation sera votre rÃ©fÃ©rent direct. Vos missions seront les suivantesâ€¯:</t>
  </si>
  <si>
    <t>- Assurer le suivi des travaux de construction ou dâ€™extension de maisons individuelles, du lancement du chantier jusquâ€™Ã  la livraisonâ€¯</t>
  </si>
  <si>
    <t>- Accompagner les maÃ®tres dâ€™ouvrage tout au long de leur projet</t>
  </si>
  <si>
    <t>- Garantir le ..."</t>
  </si>
  <si>
    <t>1068,MENUISIER POSEUR (H/F),https://www.france-emploi.com/offre-d-emploi/menuisier-poseur-h-f-10970174/,10/01/2023,Vivy,IntÃ©rim,,,,,"Pour une entreprise spÃ©cialisÃ©e dans la pose de menuiseries, nous recherchons un MENUISIER POSEUR (H/F).</t>
  </si>
  <si>
    <t>Vous effectuez des travaux dÃ©pose et pose de fenÃªtres PVC et diverses menuiseries. Autonome sur ces travaux, vous intervenez dans les logements des particuliers sur des travaux de rÃ©novation.  Vous disposez d'une ..."</t>
  </si>
  <si>
    <t>1069,MENUISIER POSEUR (H/F),https://www.france-emploi.com/offre-d-emploi/menuisier-poseur-h-f-10970174/,10/01/2023,Saumur,IntÃ©rim,,,,,"Pour une entreprise spÃ©cialisÃ©e dans la pose de menuiseries, nous recherchons un MENUISIER POSEUR (H/F).</t>
  </si>
  <si>
    <t>1070,MENUISIER POSEUR (H/F),https://www.france-emploi.com/offre-d-emploi/menuisier-poseur-h-f-10970174/,10/01/2023,Montsoreau,IntÃ©rim,,,,,"Pour une entreprise spÃ©cialisÃ©e dans la pose de menuiseries, nous recherchons un MENUISIER POSEUR (H/F).</t>
  </si>
  <si>
    <t>1071,MENUISIER POSEUR (H/F),https://www.france-emploi.com/offre-d-emploi/menuisier-poseur-h-f-10970174/,10/01/2023,DouÃ©-en-Anjou,IntÃ©rim,,,,,"Pour une entreprise spÃ©cialisÃ©e dans la pose de menuiseries, nous recherchons un MENUISIER POSEUR (H/F).</t>
  </si>
  <si>
    <t>1072,PREPARATEUR DE COMMANDES (H/F),https://www.france-emploi.com/offre-d-emploi/preparateur-de-commandes-h-f-10970173/,10/01/2023,Floirac,CDI,,,,,"Ã‰lu meilleur employeur depuis 5 ans en France, Parts Holding Europe (PHE) est un acteur europÃ©en multicanal majeur de la distribution de piÃ¨ces dÃ©tachÃ©es et de la rÃ©paration indÃ©pendante multimarques Automobile et Poids Lourds. Le Groupe PHE est composÃ© de 7 900 collaborateurs rÃ©partis majoritairement en France au travers ..."</t>
  </si>
  <si>
    <t>1073,CHAUDRONNIER H/F,https://www.france-emploi.com/offre-d-emploi/chaudronnier-h-f-10970172/,10/01/2023,Dinan,IntÃ©rim,,,,,"Depuis 2002, BREIZH INTERIM est un acteur majeur du recrutement sur le Grand Ouest dans les domaines de l'Industrie, de l'Agroalimentaire, de la Construction et du Tertiaire.</t>
  </si>
  <si>
    <t>Proches de nos candidats et de nos clients, nos Ã©quipes mettent tout en oeuvre pour vous apporter la solution qui ..."</t>
  </si>
  <si>
    <t>1074,CHAUDRONNIER H/F,https://www.france-emploi.com/offre-d-emploi/chaudronnier-h-f-10970172/,10/01/2023,Caulnes,IntÃ©rim,,,,,"Depuis 2002, BREIZH INTERIM est un acteur majeur du recrutement sur le Grand Ouest dans les domaines de l'Industrie, de l'Agroalimentaire, de la Construction et du Tertiaire.</t>
  </si>
  <si>
    <t>1075,CHAUDRONNIER H/F,https://www.france-emploi.com/offre-d-emploi/chaudronnier-h-f-10970172/,10/01/2023,Broons,IntÃ©rim,,,,,"Depuis 2002, BREIZH INTERIM est un acteur majeur du recrutement sur le Grand Ouest dans les domaines de l'Industrie, de l'Agroalimentaire, de la Construction et du Tertiaire.</t>
  </si>
  <si>
    <t>1076,MAGASINIER - CHAUFFEUR LIVREUR H/F,https://www.france-emploi.com/offre-d-emploi/magasinier-chauffeur-livreur-h-f-10970167/,10/01/2023,BruguiÃ¨res,CDI,,,,,"Rejoignez notre Ã©quipe et dÃ©veloppez vos compÃ©tences en matiÃ¨re de croissance de nos marques et de nos enseignes.  AUTODISTRIBUTION POIDS LOURDS, spÃ©cialisÃ©e dans la distribution de piÃ¨ces Poids Lourds, implante sur le bassin Toulousain, recrute pour son site de  BruguiÃ¨res (Proche Toulouse)  un :  MAGASINIER - CHAUFFEUR LIVREUR (H/F) en ..."</t>
  </si>
  <si>
    <t>1077,Vendeur Conseil PiÃ¨ces poids lourds -  H/F,https://www.france-emploi.com/offre-d-emploi/vendeur-conseil-pieces-poids-lourds-h-f-10970166/,10/01/2023,Saint-Jacques-de-la-Lande,CDI,,,,,"AD POIDS-LOURDS FPLS  recherche un  Vendeur Conseil Centre d'Appels   piÃ¨ces dÃ©tachÃ©es poids lourds  pour son site basÃ© Ã   St Jacques de la Lande (35 - proche Rennes)  :</t>
  </si>
  <si>
    <t>Vous travaillerez dans un centre d'appels et serez rattachÃ© au Responsable du Centre d'appels (C2A).</t>
  </si>
  <si>
    <t>Le rÃ´le du Vendeur ..."</t>
  </si>
  <si>
    <t>1078,AGENT DE PRODUCTION AGROALIMENTAIRE (H/F),https://www.france-emploi.com/offre-d-emploi/agent-de-production-agroalimentaire-h-f-10970165/,10/01/2023,RoÃ©zÃ©-sur-Sarthe,IntÃ©rim,,,,,"Votre agence ABALONE LE MANS, vous propose un poste d'OUVRIER AGROALIMENTAIRE (H/F) sur ROEZE SUR SARTHE.</t>
  </si>
  <si>
    <t xml:space="preserve">Plusieurs postes: </t>
  </si>
  <si>
    <t>- effectuer la pesÃ©e des aliments, la mise en barquette, le conditionnement des produits, tenir son poste de travail propre.</t>
  </si>
  <si>
    <t>- OU mission boucherie (parage etc) afin ..."</t>
  </si>
  <si>
    <t xml:space="preserve">1079,PREPARATEUR DE COMMANDES (H/F),https://www.france-emploi.com/offre-d-emploi/preparateur-de-commandes-h-f-10970164/,10/01/2023,ChampagnÃ©,IntÃ©rim,,,,,"Nouvelle rÃ©solution Janvier 2023 : s'inscrire chez Abalone Le Mans !! </t>
  </si>
  <si>
    <t>Pourquoi ne pas vous lancer un nouveau dÃ©fis   On vous propose un poste en tant que PREPARATEUR DE COMMANDE (H/F). SituÃ© sur la commune de CHAMPAGNE (72), Ã  25 minutes du Mans. Vous travaillerez avec une grande Ã©quipe ..."</t>
  </si>
  <si>
    <t>1080,PREPARATEUR DE COMMANDES (H/F),https://www.france-emploi.com/offre-d-emploi/preparateur-de-commandes-h-f-10970161/,10/01/2023,Saint-Jacques-de-la-Lande,CDI,,,,,"AD FPLS, spÃ©cialisÃ©e dans la distribution de piÃ¨ces Poids Lourds, recrute pour son site logistique de  St Jacques de la Lande (35 - Proche Rennes)  un :  PREPARATEUR DE COMMANDES (H/F) en CDI.</t>
  </si>
  <si>
    <t>Le rÃ´le du prÃ©parateur de commande est de rÃ©parer, contrÃ´ler et dÃ©livrer les marchandises suivant les bons ..."</t>
  </si>
  <si>
    <t>1081,MECANICIEN VEHICULES UTILITAIRES -  H/F,https://www.france-emploi.com/offre-d-emploi/mecanicien-vehicules-utilitaires-h-f-10970156/,10/01/2023,Le Coudray,CDI,,,,,"AD POIDS-LOURDS FPLS  recherche un  MÃ©canicien VÃ©hicules Utilitaires H/F  pour son site basÃ© au Coudray  (28 - proche Chartres)  :</t>
  </si>
  <si>
    <t>Vous travaillerez dans un atelier poids-lourds et serez rattachÃ© au Responsable atelier.</t>
  </si>
  <si>
    <t>Vous aurez pour missions principales :</t>
  </si>
  <si>
    <t>Assurer les opÃ©rations de maintenance prÃ©ventive et corrective des vÃ©hicules utilitaires ..."</t>
  </si>
  <si>
    <t>1082,MECANICIEN POIDS LOURDS -  H/F,https://www.france-emploi.com/offre-d-emploi/mecanicien-poids-lourds-h-f-10970151/,10/01/2023,Rennes,CDI,,,,,"AD POIDS-LOURDS FPLS  recherche un  MÃ©canicien Poids Lourds (H/F)  pour son site basÃ© Ã   Rennes (35)  :</t>
  </si>
  <si>
    <t>Assurer les opÃ©rations de maintenance prÃ©ventive et corrective des vÃ©hicules industriels :</t>
  </si>
  <si>
    <t>â€“ RÃ©alise l ..."</t>
  </si>
  <si>
    <t>1083,MECANICIEN POIDS LOURDS -  H/F,https://www.france-emploi.com/offre-d-emploi/mecanicien-poids-lourds-h-f-10970150/,10/01/2023,Quimper,CDI,,,,,"AD FPLS  recherche un  MÃ©canicien Poids Lourds H/F  pour son site basÃ© Ã   Quimper (29)  :</t>
  </si>
  <si>
    <t>Vous travaillerez dans un atelier poids-lourds et serez rattachÃ©(e) au Responsable atelier.</t>
  </si>
  <si>
    <t>â€“ RÃ©alise l'ensemble ..."</t>
  </si>
  <si>
    <t xml:space="preserve">1084,TECHNICIEN DE MAINTENANCE (H/F),https://www.france-emploi.com/offre-d-emploi/technicien-de-maintenance-h-f-10970149/,10/01/2023,Saint-Paul-Mont-Penit,IntÃ©rim,,,,,"METIER INTERIM ET CDI CHALLANS recrute pour notre client spÃ©cialisÃ© dans la fabrication de matÃ©riel mÃ©dical, 1 TECHNICIEN DE MAINTENANCE H/F. </t>
  </si>
  <si>
    <t>Vos principales missions seront les suivantes :</t>
  </si>
  <si>
    <t>- ProcÃ©der Ã  des interventions de maintenance prÃ©ventive et curative sur des champs techniques et technologiques diffÃ©rents (Ã©lectricitÃ©, Ã©lectronique, mÃ©canique, pneumatique, hydraulique ..."</t>
  </si>
  <si>
    <t>1085,Agent d'accueil et de surveillance (H/F),https://www.france-emploi.com/offre-d-emploi/agent-d-accueil-et-de-surveillance-h-f-10970147/,10/01/2023,Angers,CDD,,,,,"La Ville d'Angers recrute pour son Conservatoire Ã  Rayonnement RÃ©gional (CRR) un agent d'accueil et de surveillance (F/H) - CDD 2 mois</t>
  </si>
  <si>
    <t>MISSIONS</t>
  </si>
  <si>
    <t>RattachÃ© au Responsable administratif du Conservatoire Ã  Rayonnement RÃ©gional (CRR), vous serez chargÃ© des fonctions d'accueil et de surveillance de l'Ã©tablissement, mais ..."</t>
  </si>
  <si>
    <t>1086,MECANICIEN POIDS LOURDS -  H/F,https://www.france-emploi.com/offre-d-emploi/mecanicien-poids-lourds-h-f-10970146/,10/01/2023,CouÃ«ron,CDI,,,,,"AD POIDS-LOURDS FPLS  recherche un  MÃ©canicien Poids Lourds H/F  pour son site basÃ© Ã   Nantes (44)  :</t>
  </si>
  <si>
    <t>1087,OPERATEURS ASSEMBLAGE (H/F),https://www.france-emploi.com/offre-d-emploi/operateurs-assemblage-h-f-10970143/,10/01/2023,VendÃ©e,IntÃ©rim,,,,,"METIER INTERIM ET CDI CHALLANS recrute pour notre client spÃ©cialisÃ© dans la fabrication de cycles des OpÃ©rateurs fabrication.</t>
  </si>
  <si>
    <t>Au sein de l'atelier au secteur assemblage, vous serez en charge des rÃ©glages et de l'assemblage des composants (pÃ©daliers, jeux de direction, vÃ©los Ã©lectriques...), du contrÃ´le  des vÃ©lo en ..."</t>
  </si>
  <si>
    <t>1088,MECANICIEN POIDS LOURDS -  H/F,https://www.france-emploi.com/offre-d-emploi/mecanicien-poids-lourds-h-f-10970141/,10/01/2023,Caudan,CDI,,,,,"AD POIDS-LOURDS FPLS  recherche un  MÃ©canicien Poids Lourds H/F  confirmÃ©(e) pour son site basÃ© Ã   Caudan (56 - proche Lorient)  :</t>
  </si>
  <si>
    <t>Assurer les opÃ©rations de maintenance prÃ©ventive et corrective des ..."</t>
  </si>
  <si>
    <t xml:space="preserve">1089,CARISTE (H/F),https://www.france-emploi.com/offre-d-emploi/cariste-h-f-10970140/,10/01/2023,Ouistreham,IntÃ©rim,,,,,"Pour une entreprise spÃ©cialisÃ©e dans le traitement et revÃªtement des mÃ©taux, nous recherchons un CARISTE (H/F). </t>
  </si>
  <si>
    <t>Sous la responsabilitÃ© du chef de parc, vous effectuez la manutention, le levage et transport d'Ã©lÃ©ments chaudronnÃ©s de gros volume et de grande taille. En assurer le chargement et dÃ©chargement. Pour ..."</t>
  </si>
  <si>
    <t xml:space="preserve">1090,CARISTE (H/F),https://www.france-emploi.com/offre-d-emploi/cariste-h-f-10970140/,10/01/2023,Colombelles,IntÃ©rim,,,,,"Pour une entreprise spÃ©cialisÃ©e dans le traitement et revÃªtement des mÃ©taux, nous recherchons un CARISTE (H/F). </t>
  </si>
  <si>
    <t xml:space="preserve">1091,CARISTE (H/F),https://www.france-emploi.com/offre-d-emploi/cariste-h-f-10970140/,10/01/2023,Caen,IntÃ©rim,,,,,"Pour une entreprise spÃ©cialisÃ©e dans le traitement et revÃªtement des mÃ©taux, nous recherchons un CARISTE (H/F). </t>
  </si>
  <si>
    <t xml:space="preserve">1092,CARISTE (H/F),https://www.france-emploi.com/offre-d-emploi/cariste-h-f-10970140/,10/01/2023,Blainville-sur-Orne,IntÃ©rim,,,,,"Pour une entreprise spÃ©cialisÃ©e dans le traitement et revÃªtement des mÃ©taux, nous recherchons un CARISTE (H/F). </t>
  </si>
  <si>
    <t>1093,MECANICIEN POIDS LOURDS -  H/F,https://www.france-emploi.com/offre-d-emploi/mecanicien-poids-lourds-h-f-10970139/,10/01/2023,Le Coudray,CDI,,,,,"AD POIDS-LOURDS FPLS  recherche un  MÃ©canicien Poids Lourds  pour son site basÃ© au  Coudray (28 - proche Chartres)  :</t>
  </si>
  <si>
    <t>1094,MECANICIEN POIDS LOURDS -  H/F,https://www.france-emploi.com/offre-d-emploi/mecanicien-poids-lourds-h-f-10970136/,10/01/2023,Augan,CDI,,,,,"AD POIDS-LOURDS FPLS  recherche un  MÃ©canicien Poids Lourds H/F   confirmÃ©(e)  pour son site basÃ© Ã   Augan (56)  :</t>
  </si>
  <si>
    <t>Assurer les opÃ©rations de maintenance prÃ©ventive et corrective des vÃ©hicules industriels ..."</t>
  </si>
  <si>
    <t>1095,MECANICIEN POIDS LOURDS -  H/F,https://www.france-emploi.com/offre-d-emploi/mecanicien-poids-lourds-h-f-10970135/,10/01/2023,ArÃ§onnay,CDI,,,,,"AD POIDS-LOURDS FPLS  recherche un  MÃ©canicien Poids Lourds H/F   confirmÃ©(e)  pour son site basÃ© Ã   ArÃ§onnay (72 - proche AlenÃ§on)  :</t>
  </si>
  <si>
    <t>1096,MECANICIEN POIDS LOURDS - H/F,https://www.france-emploi.com/offre-d-emploi/mecanicien-poids-lourds-h-f-10970134/,10/01/2023,VitrÃ©,CDI,,,,,"AD FPLS   recherche un  MÃ©canicien Poids Lourds  (H/F)  pour son site basÃ© Ã   VitrÃ© (35).</t>
  </si>
  <si>
    <t>1097,MECANICIEN POIDS LOURDS -  H/F,https://www.france-emploi.com/offre-d-emploi/mecanicien-poids-lourds-h-f-10970132/,10/01/2023,Augan,CDI,,,,,"AD POIDS-LOURDS FPLS  recherche un  Chef d'Equipe atelier Poids Lourds (H/F)  pour son site basÃ© Ã   Augan (56 - Proche PloÃ«rmel)  :</t>
  </si>
  <si>
    <t xml:space="preserve"> â€¢ Organiser l'activitÃ© :</t>
  </si>
  <si>
    <t xml:space="preserve"> â€¢ Organise et planifie les interventions ..."</t>
  </si>
  <si>
    <t>1098,CONDUCTEUR DE MACHINE OU D'INSTALLATION H/F,https://www.france-emploi.com/offre-d-emploi/conducteur-de-machine-ou-d-installation-h-f-10970131/,10/01/2023,Elven,IntÃ©rim,,,,,"Notre agence INTERACTION Vannes recrute un conducteur de machine ou d'installation h/f Ã  Elven.</t>
  </si>
  <si>
    <t>Objectif:</t>
  </si>
  <si>
    <t>Assurer une production Ã  l'aide d'un Ã©quipement industriel de base ou servant sur machine</t>
  </si>
  <si>
    <t>(mouleuse, cageuse, etc..) ou d'un Ã©quipement de carriÃ¨re (installation de traitement des roches et granulats ..."</t>
  </si>
  <si>
    <t>1099,PEINTRE INDUSTRIEL (H/F),https://www.france-emploi.com/offre-d-emploi/peintre-industriel-h-f-10970130/,10/01/2023,Ouistreham,IntÃ©rim,,,,,"Pour une entreprise spÃ©cialisÃ©e dans le traitement et revÃªtement des mÃ©taux, nous recherchons un PEINTRE INDUSTRIEL (H/F).</t>
  </si>
  <si>
    <t>Vous rÃ©alisez en cabine des travaux de peinture  au pistolet d'Ã©lÃ©ments de charpente  et ouvrages chaudronnÃ©s en acier. Vous prÃ©parez les supports et maÃ®trisez l'utilisation du pistolet peinture liquide ..."</t>
  </si>
  <si>
    <t>1100,PEINTRE INDUSTRIEL (H/F),https://www.france-emploi.com/offre-d-emploi/peintre-industriel-h-f-10970130/,10/01/2023,Mondeville,IntÃ©rim,,,,,"Pour une entreprise spÃ©cialisÃ©e dans le traitement et revÃªtement des mÃ©taux, nous recherchons un PEINTRE INDUSTRIEL (H/F).</t>
  </si>
  <si>
    <t>1101,PEINTRE INDUSTRIEL (H/F),https://www.france-emploi.com/offre-d-emploi/peintre-industriel-h-f-10970130/,10/01/2023,Caen,IntÃ©rim,,,,,"Pour une entreprise spÃ©cialisÃ©e dans le traitement et revÃªtement des mÃ©taux, nous recherchons un PEINTRE INDUSTRIEL (H/F).</t>
  </si>
  <si>
    <t>1102,PEINTRE INDUSTRIEL (H/F),https://www.france-emploi.com/offre-d-emploi/peintre-industriel-h-f-10970130/,10/01/2023,Blainville-sur-Orne,IntÃ©rim,,,,,"Pour une entreprise spÃ©cialisÃ©e dans le traitement et revÃªtement des mÃ©taux, nous recherchons un PEINTRE INDUSTRIEL (H/F).</t>
  </si>
  <si>
    <t>1103,Assistant(e) Commercial(e) (H/F),https://www.france-emploi.com/offre-d-emploi/assistante-commerciale-h-f-10970129/,10/01/2023,Saint-Jacques-de-la-Lande,CDI,,,,,"AD POIDS-LOURDS FPLS  recherche un  Assistant Commercial H/F, poste basÃ© Ã   St Jacques de la Lande (35 - proche Rennes)  :</t>
  </si>
  <si>
    <t xml:space="preserve">Mission Globale : </t>
  </si>
  <si>
    <t>ÃŠtre en support de l'Ã©quipe Commerciale (Responsables des ventes et Responsable de Secteurs Commerciaux (RSC)) sur les dossiers transverses Ã  l'Ã©quipe (indicateurs, appels d ..."</t>
  </si>
  <si>
    <t>1104,Dessinateur etudes agencement (H/F),https://www.france-emploi.com/offre-d-emploi/dessinateur-etudes-agencement-h-f-10970127/,10/01/2023,Saint-Philbert-de-Grand-Lieu,IntÃ©rim,,,,,"METIER INTERIM ET CDI BouffÃ©rÃ© recrute pour son client, spÃ©cialiste de l'agencement naval et terrestre un dessinateur Ã©tudes H/F.</t>
  </si>
  <si>
    <t xml:space="preserve">Au sein d'une Ã©quipe de 6 collaborateurs et sous la responsabilitÃ© du Responsable BE, nous </t>
  </si>
  <si>
    <t>recherchons un Dessinateur-Projeteur (H/F) pour concevoir des modules bois pour ..."</t>
  </si>
  <si>
    <t>1105,TECHNICO - COMMERCIAL POIDS LOURDS (H/F),https://www.france-emploi.com/offre-d-emploi/technico-commercial-poids-lourds-h-f-10970125/,10/01/2023,Les Gonds,CDI,,,,,"Nous recherchons, pour notre enseigne AD POIDS LOURDS, un  Technico-Commercial PiÃ¨ces Poids Lourds (H/F)  pour le dÃ©partement de la  Charente Maritime (17).</t>
  </si>
  <si>
    <t>ChargÃ©(e) de commercialiser l'ensemble des produits et des services de l'entreprise, vous dÃ©veloppez votre portefeuille clients, Ã©tablissez et entretenez la relation commerciale ..."</t>
  </si>
  <si>
    <t>1106,MECANICIEN POIDS LOURDS -  H/F,https://www.france-emploi.com/offre-d-emploi/mecanicien-poids-lourds-h-f-10970124/,10/01/2023,Les Gonds,CDI,,,,,"AD POIDS-LOURDS Centre Ouest  recherche un  MÃ©canicien Poids Lourds H/F  confirmÃ©(e) pour son site basÃ© Ã   Les Gonds (17 - proche Saintes)  :</t>
  </si>
  <si>
    <t>Assurer les opÃ©rations de maintenance prÃ©ventive et ..."</t>
  </si>
  <si>
    <t xml:space="preserve">1107,Assistant Administratif et Commercial (H/F),https://www.france-emploi.com/offre-d-emploi/assistant-administratif-et-commercial-h-f-10970123/,10/01/2023,ChamptocÃ©-sur-Loire,IntÃ©rim,,,,,"En ce dÃ©but d'annÃ©e 2023, on maintient le cap ! </t>
  </si>
  <si>
    <t xml:space="preserve">Toujours Ã  vos cÃ´tÃ©s, nous nous engageons et vous accompagnons pour votre emploi. </t>
  </si>
  <si>
    <t>Par cette offre, nous proposons une mission au sein d'une entreprise spÃ©cialisÃ©e dans le traitement et le recyclage de matiÃ¨res.</t>
  </si>
  <si>
    <t>Vous Ã©voluerez dans une Ã©quipe ..."</t>
  </si>
  <si>
    <t xml:space="preserve">1108,MECANICIEN POIDS LOURDS - H/F,https://www.france-emploi.com/offre-d-emploi/mecanicien-poids-lourds-h-f-10970122/,10/01/2023,Chasseneuil-du-Poitou,CDI,,,,,"AD POIDS-LOURDS CENTRE OUEST   recherche un  MÃ©canicien Poids Lourds (H/F)  pour son site basÃ© Ã   CHASSENEUIL DU POITOU (86).                                                                                                                                                                                                                                                                                                                                                                                                                                                                                                                                                                                                                                                                                                                                                            </t>
  </si>
  <si>
    <t>Assurer les opÃ©rations de maintenance prÃ©ventive et corrective des vÃ©hicules ..."</t>
  </si>
  <si>
    <t>1109,KINESITHERAPEUTE (H/F),https://www.france-emploi.com/offre-d-emploi/kinesitherapeute-h-f-10970120/,10/01/2023,Ploemeur,CDD,,,,,"Poste Ã  pourvoir le 16/01/2023</t>
  </si>
  <si>
    <t>CDD 80%</t>
  </si>
  <si>
    <t xml:space="preserve">RÃ©parti sur 2 structures </t>
  </si>
  <si>
    <t>FOYER SOLEIL 50%</t>
  </si>
  <si>
    <t>IEM AR MEN 30%</t>
  </si>
  <si>
    <t>Missions</t>
  </si>
  <si>
    <t>Au sein d'une Ã©quipe pluridisciplinaire (direction, mÃ©decins, orthophonistes, psychomotriciennes, ergothÃ©rapeutes, Ã©quipes Ã©ducatives, enseignants, psychologues...) et en collaboration avec des acteurs du territoire, vous contribuez Ã  dÃ©velopper le ..."</t>
  </si>
  <si>
    <t>1110,KINESITHERAPEUTE (H/F),https://www.france-emploi.com/offre-d-emploi/kinesitherapeute-h-f-10970120/,10/01/2023,Lorient,CDD,,,,,"Poste Ã  pourvoir le 16/01/2023</t>
  </si>
  <si>
    <t>1111,Aide monteur  (H/F),https://www.france-emploi.com/offre-d-emploi/aide-monteur-h-f-10970119/,10/01/2023,Rennes,IntÃ©rim,,,,,"Partnaire Renneq BTP recherche pour son client un monteur Ã©chafaudage (H/F), pour des chantiers sur Rennes et ses alentours.</t>
  </si>
  <si>
    <t>A quoi ressemble votre future entreprise   Une entreprise rÃ©active et dynamique  spÃ©cialisÃ© dans la location et le montage d'Ã©chafaudage.</t>
  </si>
  <si>
    <t>Cette entreprise est prÃ©sente depuis plus de 15 ans ..."</t>
  </si>
  <si>
    <t>1112,Aide monteur  (H/F),https://www.france-emploi.com/offre-d-emploi/aide-monteur-h-f-10970119/,10/01/2023,La MÃ©ziÃ¨re,IntÃ©rim,,,,,"Partnaire Renneq BTP recherche pour son client un monteur Ã©chafaudage (H/F), pour des chantiers sur Rennes et ses alentours.</t>
  </si>
  <si>
    <t xml:space="preserve">1113,Menuisier atelier Bois (H/F),https://www.france-emploi.com/offre-d-emploi/menuisier-atelier-bois-h-f-10970117/,10/01/2023,La MÃ©ziÃ¨re,IntÃ©rim,,,,,"Artus IntÃ©rim Rennes recherche pour son client basÃ© Ã  La MeziÃ¨re et spÃ©cialisÃ©e dans le secteur d'activitÃ© des travaux de menuiserie bois et pvc, un menuisier pour de la pose de menuiserie en atelier et en chantier. </t>
  </si>
  <si>
    <t xml:space="preserve">Contrat a la semaine renouvelable. </t>
  </si>
  <si>
    <t xml:space="preserve">Horaire en journÃ©e. </t>
  </si>
  <si>
    <t>Si vous Ãªtes ..."</t>
  </si>
  <si>
    <t xml:space="preserve">1114,AGENT DE PRODUCTION (H/F),https://www.france-emploi.com/offre-d-emploi/agent-de-production-h-f-10970116/,10/01/2023,Vannes,IntÃ©rim,,,,,"MÃ©tier intÃ©rim Vannes recrute un de ses clients 5 opÃ©rateurs de production </t>
  </si>
  <si>
    <t>- Mise en barquette de produits Ã©laborÃ©s</t>
  </si>
  <si>
    <t>Travail dans le froid, Ãªtre disponible sur tout types d'horaires, possibilitÃ© de port de charge et de travail rÃ©pÃ©titif  DÃ©butant acceptÃ©</t>
  </si>
  <si>
    <t>disponible sur ..."</t>
  </si>
  <si>
    <t>1115,MECANICIEN  POIDS LOURDS - H/F,https://www.france-emploi.com/offre-d-emploi/mecanicien-poids-lourds-h-f-10970115/,10/01/2023,Ormes,CDI,,,,,"AD POIDS-LOURDS CENTRE OUEST  recherche un  MÃ©canicien Poids Lourds (H/F)  pour son site basÃ© Ã   Ormes (45 - proche OrlÃ©ans).</t>
  </si>
  <si>
    <t>1116,MECANICIEN POIDS LOURDS -  H/F,https://www.france-emploi.com/offre-d-emploi/mecanicien-poids-lourds-h-f-10970114/,10/01/2023,FossÃ©,CDI,,,,,"AD POIDS-LOURDS CENTRE OUEST  recherche un  MÃ©canicien Poids Lourds H/F  confirmÃ©(e) pour son site basÃ© Ã   FossÃ© (41 - proche Blois)  :</t>
  </si>
  <si>
    <t>1117,Vendeur Comptoir - Magasinier (H/F),https://www.france-emploi.com/offre-d-emploi/vendeur-comptoir-magasinier-h-f-10970113/,10/01/2023,FossÃ©,CDI,,,,,"AD poids Lourds Centre Ouest recherche un(e)  Vendeur Comptoir - Magasinier (H/F)  pour son site de  FossÃ© (41).</t>
  </si>
  <si>
    <t>Les missions du vendeur comptoir (H/F) sont les suivantes :</t>
  </si>
  <si>
    <t xml:space="preserve"> â€¢ DÃ©velopper les ventes comptoir,</t>
  </si>
  <si>
    <t xml:space="preserve"> â€¢ Accueillir, rÃ©pondre, conseiller, prendre et prÃ©parer les commandes des clients comptoir et de l'atelier de ..."</t>
  </si>
  <si>
    <t xml:space="preserve">1118,Chauffeur PL F/H,https://www.france-emploi.com/offre-d-emploi/chauffeur-pl-f-h-10970112/,10/01/2023,Seine-Maritime,IntÃ©rim,,,,,"INTERACTION ROUEN recherche chauffeurs PL (F/H) pour l'un de ses clients, sociÃ©tÃ© de transport frigorifique. </t>
  </si>
  <si>
    <t xml:space="preserve">- Utiliser le tirpal Ã©lectrique ainsi que le hayon pour effectuer vos livraisons. </t>
  </si>
  <si>
    <t>- Renseigner les documents de transport et d'informer l'exploitation en temps rÃ©el de ..."</t>
  </si>
  <si>
    <t>1119,PRÃ‰PARATEUR E-COMMERCE H/F,https://www.france-emploi.com/offre-d-emploi/pr-parateur-e-commerce-h-f-10970110/,10/01/2023,ChÃ¢teaubourg,CDI,,,,,"Rejoindre une coopÃ©rative en plein dÃ©veloppement digital, mais aussi basÃ©e sur un Â« commerce autrement Â», Ã§a vous tente ? Rejoignez-nous et devenez le prochain prÃ©parateur e-commerce H/F de notre magasin U.</t>
  </si>
  <si>
    <t>Faites de vos clients des adeptes du service Courses U grÃ¢ce Ã  lâ€™attention que vous portez ..."</t>
  </si>
  <si>
    <t>1120,PLAQUISTE (H/F),https://www.france-emploi.com/offre-d-emploi/plaquiste-h-f-10970108/,10/01/2023,Vannes,CDI,,,,,"MÃ©tier intÃ©rim VANNES recrute 1 plaquiste N2 dans l'idÃ©al</t>
  </si>
  <si>
    <t>Poste urgent Ã  pourvoir dÃ¨s que possible</t>
  </si>
  <si>
    <t xml:space="preserve">Missions : </t>
  </si>
  <si>
    <t>- RÃ©alisation de doublages, cloisonnements, faux-plafonds</t>
  </si>
  <si>
    <t>- RÃ©alisation d'enduits et bandes</t>
  </si>
  <si>
    <t>Mission longue</t>
  </si>
  <si>
    <t xml:space="preserve">  - Titulaire d'un CAP/BEP Plaquiste ou Bac Pro AmÃ©nagement et Finition du bÃ¢timent.</t>
  </si>
  <si>
    <t>- ExpÃ©rience rÃ©ussie sur le ..."</t>
  </si>
  <si>
    <t xml:space="preserve">1121,HÃ”TE DE CAISSE H/F POLYVALENCE STATION SERVICE,https://www.france-emploi.com/offre-d-emploi/h-te-de-caisse-h-f-polyvalence-station-service-10970107/,10/01/2023,ChÃ¢teaubourg,CDI,,,,,"Vous Ãªtes convaincu que la qualitÃ© des relations humaines est la clÃ© pour dÃ©velopper un commerce au quotidien ? </t>
  </si>
  <si>
    <t>Vous voulez travailler pour une coopÃ©rative de Â« commerÃ§ants autrement Â», qui vous permettra de vous Ã©panouir ? Alors, devenez  hÃ´te/hÃ´tesse de caisse H/F de notre magasin U.</t>
  </si>
  <si>
    <t>Vous accueillez et informez ..."</t>
  </si>
  <si>
    <t>1122,Manutentionnaire H/F,https://www.france-emploi.com/offre-d-emploi/manutentionnaire-h-f-10970106/,10/01/2023,Pouzauges,IntÃ©rim,,,,,"Travaux de manutention et de nettoyage des ateliers de production. Participation au tri, au dÃ©coffrage, au nettoyage des moules et Ã  la dÃ©coupe de treillis.</t>
  </si>
  <si>
    <t xml:space="preserve"> 38h semaine, de matin (4h45-13h, avec 30min de pause dÃ©jeuner) du lundi au jeudi et jusquâ€™Ã  12h15 le vendredi. + prime matin de ..."</t>
  </si>
  <si>
    <t>1123,Manutentionnaire H/F,https://www.france-emploi.com/offre-d-emploi/manutentionnaire-h-f-10970106/,10/01/2023,SÃ¨vremont,IntÃ©rim,,,,,"Travaux de manutention et de nettoyage des ateliers de production. Participation au tri, au dÃ©coffrage, au nettoyage des moules et Ã  la dÃ©coupe de treillis.</t>
  </si>
  <si>
    <t>1124,Assistant Comptable Clients F/H,https://www.france-emploi.com/offre-d-emploi/assistant-comptable-clients-f-h-10970102/,10/01/2023,Les Herbiers,CDI,,,,,"CLIENTS</t>
  </si>
  <si>
    <t>Gestion de la comptabilitÃ© clients :</t>
  </si>
  <si>
    <t>Relances clients (Ã©crites, tÃ©lÃ©phoniques, lettre recommandÃ©e)</t>
  </si>
  <si>
    <t>Gestion des clients Ã  risque</t>
  </si>
  <si>
    <t>Suivi de lâ€™avancement des dossiers clients en situation de contentieux</t>
  </si>
  <si>
    <t>Gestion assurance clients :</t>
  </si>
  <si>
    <t>Suivi attestations assurance annuelle</t>
  </si>
  <si>
    <t>FACTURATION</t>
  </si>
  <si>
    <t>Lancement de la prÃ© facturation et facturation pour les clients particuliers</t>
  </si>
  <si>
    <t>Production de ..."</t>
  </si>
  <si>
    <t>1125,Cariste preparateur de commandes (H/F),https://www.france-emploi.com/offre-d-emploi/cariste-preparateur-de-commandes-h-f-10970091/,10/01/2023,La CopechagniÃ¨re,IntÃ©rim,,,,,"METIER INTERIM BouffÃ©rÃ© recrute pour son client entreprise de mÃ©tallurgie basÃ©e Ã  La CopechagniÃ¨re un prÃ©parateur de commandes / cariste.</t>
  </si>
  <si>
    <t>Vous aurez en charge le groupage des produits destinÃ©s Ã  un ordre de fabrication, le contrÃ´le de la conformitÃ© des produits rÃ©ceptionnÃ©s et livrÃ©s, le chargement des vÃ©hicules de transport ..."</t>
  </si>
  <si>
    <t>1126,Technicien incendie itinerant (H/F),https://www.france-emploi.com/offre-d-emploi/technicien-incendie-itinerant-h-f-10970078/,10/01/2023,Rennes,IntÃ©rim,,,,,"Nous recrutons pour le compte de notre client spÃ©cialisÃ© dans les SystÃ¨mes de SÃ©curitÃ© Incendie (SSI), un Technicien de maintenance en dÃ©tection d'incendie CFA  (H/F).</t>
  </si>
  <si>
    <t xml:space="preserve">A travers le dÃ©partement d'Ille-et-Vilaine, vous devrez au quotidien : </t>
  </si>
  <si>
    <t xml:space="preserve">- Effectuer des missions de maintenance prÃ©ventives chez vos clients, </t>
  </si>
  <si>
    <t>- Planifier ..."</t>
  </si>
  <si>
    <t>1127,OPERATEUR DE TRAVAUX DE BRANCHEMENT ET Dâ€™EXPLOITATION H/F,https://www.france-emploi.com/offre-d-emploi/operateur-de-travaux-de-branchement-et-d-exploitation-h-f-10970074/,10/01/2023,Vannes,CDI,,,,,"Golfe du Morbihan â€“ Vannes agglomÃ©ration est une communautÃ© dâ€™agglomÃ©ration Ã  la fois littorale et rurale. Sa ville centre dynamise ce territoire Ã  fort potentiel et dotÃ© dâ€™une reconnaissance internationale.</t>
  </si>
  <si>
    <t>Ce territoire Ã  la dimension touristique trÃ¨s marquÃ©e se dÃ©finit par son service aux habitants et aux communes ..."</t>
  </si>
  <si>
    <t>1128,Comptable clients (H/F),https://www.france-emploi.com/offre-d-emploi/comptable-clients-h-f-10970075/,10/01/2023,Clisson,CDI,,,,,"METIER INTERIM ET CDI BouffÃ©rÃ© recrute pour son client, entreprise de plomberie-chauffage-Ã©lectricitÃ©, un(e) comptable clients H/F.</t>
  </si>
  <si>
    <t>Poste basÃ© Ã  Clisson</t>
  </si>
  <si>
    <t>IntÃ©grÃ©(e) dans le service travaux, en coordination avec les Conducteurs de Travaux et sous la responsabilitÃ© de la direction, vous rÃ©alisez la partie administrative ..."</t>
  </si>
  <si>
    <t>1129,Apprenti maintenance (H/F),https://www.france-emploi.com/offre-d-emploi/apprenti-maintenance-h-f-10970058/,10/01/2023,Saint-Paul-en-Pareds,Alternance,,,,,"La Minoterie Planchot recrute pour la rentrÃ©e de septembre 2023 un apprenti BTS dans le domaine de la maintenance.</t>
  </si>
  <si>
    <t>Missions du poste :</t>
  </si>
  <si>
    <t>- Assurer les interventions de maintenance prÃ©ventive et curative</t>
  </si>
  <si>
    <t>- DÃ©panner le matÃ©riel de production agro alimentaire</t>
  </si>
  <si>
    <t>- GÃ©rer le stock de piÃ¨ces dÃ©tachÃ©es</t>
  </si>
  <si>
    <t>- RÃ©aliser des demandes d'interventions et ..."</t>
  </si>
  <si>
    <t>1130,Apprenti maintenance (H/F),https://www.france-emploi.com/offre-d-emploi/apprenti-maintenance-h-f-10970058/,10/01/2023,Les Herbiers,Alternance,,,,,"La Minoterie Planchot recrute pour la rentrÃ©e de septembre 2023 un apprenti BTS dans le domaine de la maintenance.</t>
  </si>
  <si>
    <t xml:space="preserve">1131,PEINTRE H/F,https://www.france-emploi.com/offre-d-emploi/peintre-h-f-10970070/,10/01/2023,Rennes,IntÃ©rim,,,,,"AWEL INTERIM CHANTEPIE recherche pour l'un de ses clients un Peintre H/F. </t>
  </si>
  <si>
    <t>Vous serez en charge de la prÃ©paration des supports ainsi que la prÃ©paration d'enduits, application de peinture etc..</t>
  </si>
  <si>
    <t xml:space="preserve">  Vous Ãªtes rigoureux(euse), bricoleur(euse), polyvalent(e) et apprÃ©ciez le travail d'Ã©quipe. Vous disposez ..."</t>
  </si>
  <si>
    <t>1132,Boucher  (H/F),https://www.france-emploi.com/offre-d-emploi/boucher-h-f-10970068/,10/01/2023,Saint-Ã‰varzec,IntÃ©rim,,,,,"Cook IntÃ©rim recherche pour l'un des ses clients Un Boucher (H/F) situÃ© Ã  Saint-Evarzec (29)</t>
  </si>
  <si>
    <t>Vos principales missions :</t>
  </si>
  <si>
    <t xml:space="preserve">    DÃ©coupe</t>
  </si>
  <si>
    <t xml:space="preserve">    DÃ©sossage</t>
  </si>
  <si>
    <t xml:space="preserve">    Emballage</t>
  </si>
  <si>
    <t>Poste Ã  pourvoir dÃ¨s que possible      Minutieux,</t>
  </si>
  <si>
    <t xml:space="preserve">    Vous possÃ©dez le sens de la propretÃ© et de l'organisation</t>
  </si>
  <si>
    <t xml:space="preserve"> et nous envoyer votre CV Ã  : contact ..."</t>
  </si>
  <si>
    <t>1133,Boucher  (H/F),https://www.france-emploi.com/offre-d-emploi/boucher-h-f-10970068/,10/01/2023,Quimper,IntÃ©rim,,,,,"Cook IntÃ©rim recherche pour l'un des ses clients Un Boucher (H/F) situÃ© Ã  Saint-Evarzec (29)</t>
  </si>
  <si>
    <t>1134,Boucher  (H/F),https://www.france-emploi.com/offre-d-emploi/boucher-h-f-10970068/,10/01/2023,Fouesnant,IntÃ©rim,,,,,"Cook IntÃ©rim recherche pour l'un des ses clients Un Boucher (H/F) situÃ© Ã  Saint-Evarzec (29)</t>
  </si>
  <si>
    <t>1135,Boucher  (H/F),https://www.france-emploi.com/offre-d-emploi/boucher-h-f-10970068/,10/01/2023,ErguÃ©-GabÃ©ric,IntÃ©rim,,,,,"Cook IntÃ©rim recherche pour l'un des ses clients Un Boucher (H/F) situÃ© Ã  Saint-Evarzec (29)</t>
  </si>
  <si>
    <t>1136,Boucher  (H/F),https://www.france-emploi.com/offre-d-emploi/boucher-h-f-10970068/,10/01/2023,Briec,IntÃ©rim,,,,,"Cook IntÃ©rim recherche pour l'un des ses clients Un Boucher (H/F) situÃ© Ã  Saint-Evarzec (29)</t>
  </si>
  <si>
    <t>1137,Boulanger  point chaud Lisieux (H/F),https://www.france-emploi.com/offre-d-emploi/boulanger-point-chaud-lisieux-h-f-10970067/,10/01/2023,Calvados,IntÃ©rim,,,,,"Pour un de  de nos clients Ã  Colombelles nous  recherchons un  boulanger point chaud   H/F Vous aurez en charge la mise en chambre de pousse , la cuisson du pain surgelÃ© et des viennoiseries ( une expÃ©rience sur un terminal de cuisson  serait un plus ) vous aurez Ã©galement en charge ..."</t>
  </si>
  <si>
    <t>1138,CARISTE CACES 5 (H/F),https://www.france-emploi.com/offre-d-emploi/cariste-caces-5-h-f-10970054/,10/01/2023,Rennes,IntÃ©rim,,,,,"Notre agence Interaction spÃ©cialisÃ©e dans la logistique recherche pour son client situÃ© Ã  Rennes un CARISTE CACES 5 (H/F).</t>
  </si>
  <si>
    <t xml:space="preserve">- prÃ©paration de commandes </t>
  </si>
  <si>
    <t>- chargement et dÃ©chargement de camions</t>
  </si>
  <si>
    <t xml:space="preserve">- rangement de la marchandises et de l'entrepÃ´t </t>
  </si>
  <si>
    <t xml:space="preserve">Il y a 3 crÃ©neaux horaires : </t>
  </si>
  <si>
    <t>-	06h00-14h00</t>
  </si>
  <si>
    <t>-	14h00 ..."</t>
  </si>
  <si>
    <t>1139,Assistante paie / comptabilite (H/F),https://www.france-emploi.com/offre-d-emploi/assistante-paie-comptabilite-h-f-10970043/,10/01/2023,Cugand,CDI,,,,,"METIER INTERIM ET CDI BouffÃ©rÃ© recrute pour son client fabriquant de menuiseries un(e) assistant(e) paie / comptabilitÃ© H/F.</t>
  </si>
  <si>
    <t>Vous assurez la rÃ©alisation de la paie, de l'administration du personnel et de la comptabilitÃ© d'une des filiales du groupe comptant 90 salariÃ©s.</t>
  </si>
  <si>
    <t>- Etablissement des ..."</t>
  </si>
  <si>
    <t xml:space="preserve">1140,Technicien regleur en decolletage (H/F),https://www.france-emploi.com/offre-d-emploi/technicien-regleur-en-decolletage-h-f-10970037/,10/01/2023,RezÃ©,IntÃ©rim,,,,,"METIER INTERIM ET CDI NANTES INDUSTRIE recrute pour l'un de ses clients spÃ©cialisÃ© dans la fabrication de matÃ©riel mÃ©dico-chirurgical, un Technicien RÃ©gleur en DÃ©colletage H/F. </t>
  </si>
  <si>
    <t>- Lancer et modifier le ..."</t>
  </si>
  <si>
    <t xml:space="preserve">1141,Technicien regleur en decolletage (H/F),https://www.france-emploi.com/offre-d-emploi/technicien-regleur-en-decolletage-h-f-10970037/,10/01/2023,Haute-Goulaine,IntÃ©rim,,,,,"METIER INTERIM ET CDI NANTES INDUSTRIE recrute pour l'un de ses clients spÃ©cialisÃ© dans la fabrication de matÃ©riel mÃ©dico-chirurgical, un Technicien RÃ©gleur en DÃ©colletage H/F. </t>
  </si>
  <si>
    <t xml:space="preserve">1142,Technicien regleur en decolletage (H/F),https://www.france-emploi.com/offre-d-emploi/technicien-regleur-en-decolletage-h-f-10970037/,10/01/2023,Basse-Goulaine,IntÃ©rim,,,,,"METIER INTERIM ET CDI NANTES INDUSTRIE recrute pour l'un de ses clients spÃ©cialisÃ© dans la fabrication de matÃ©riel mÃ©dico-chirurgical, un Technicien RÃ©gleur en DÃ©colletage H/F. </t>
  </si>
  <si>
    <t xml:space="preserve">1143,Peintre industriel (H/F),https://www.france-emploi.com/offre-d-emploi/peintre-industriel-h-f-10970035/,10/01/2023,SucÃ©-sur-Erdre,IntÃ©rim,,,,,"METIER INTERIM ET CDI NANTES INDUSTRIE recherche pour l'un de ses clients spÃ©cialisÃ© dans le machinisme agricole , un(e) Peintre industriel (H/F) : </t>
  </si>
  <si>
    <t>Nettoyage et dÃ©graissage des piÃ¨ces</t>
  </si>
  <si>
    <t>PrÃ©paration de la peinture</t>
  </si>
  <si>
    <t xml:space="preserve">Application liquide </t>
  </si>
  <si>
    <t xml:space="preserve">Taux horaire selon profil </t>
  </si>
  <si>
    <t>Horaires de journÃ©e du lundi au vendredi : 7h30 ..."</t>
  </si>
  <si>
    <t xml:space="preserve">1144,Peintre industriel (H/F),https://www.france-emploi.com/offre-d-emploi/peintre-industriel-h-f-10970035/,10/01/2023,La Chapelle-sur-Erdre,IntÃ©rim,,,,,"METIER INTERIM ET CDI NANTES INDUSTRIE recherche pour l'un de ses clients spÃ©cialisÃ© dans le machinisme agricole , un(e) Peintre industriel (H/F) : </t>
  </si>
  <si>
    <t xml:space="preserve">1145,Peintre industriel (H/F),https://www.france-emploi.com/offre-d-emploi/peintre-industriel-h-f-10970035/,10/01/2023,Carquefou,IntÃ©rim,,,,,"METIER INTERIM ET CDI NANTES INDUSTRIE recherche pour l'un de ses clients spÃ©cialisÃ© dans le machinisme agricole , un(e) Peintre industriel (H/F) : </t>
  </si>
  <si>
    <t>1146,TECHNICIEN SAV H/F,https://www.france-emploi.com/offre-d-emploi/technicien-sav-h-f-10970029/,10/01/2023,Angers,CDI,,,,,"Nous recherchons, pour notre enseigne AUTODISTRIBUTION MAYENNE VAL DE LOIRE, secteur d'Angers (49), un :</t>
  </si>
  <si>
    <t>Technicien SAV H/F</t>
  </si>
  <si>
    <t>RattachÃ©(e) au site d'Angers et sous la ResponsabilitÃ© du Responsable SAV votre mission consiste Ã  installer, entretenir et dÃ©panner les Ã©quipements et matÃ©riels (station de recharge climatisation, dÃ©monte ..."</t>
  </si>
  <si>
    <t>1147,TECHNICIEN SAV H/F,https://www.france-emploi.com/offre-d-emploi/technicien-sav-h-f-10970020/,10/01/2023,Chambray-lÃ¨s-Tours,CDI,,,,,"Nous recherchons, pour notre enseigne AUTODISTRIBUTION MAYENNE VAL DE LOIRE, secteur Chambray les Tours (37), un :</t>
  </si>
  <si>
    <t>RattachÃ©(e) au site de Chambray les Tours (37) et sous la ResponsabilitÃ© du Responsable SAV votre mission consiste Ã  installer, entretenir et dÃ©panner les Ã©quipements et matÃ©riels (station ..."</t>
  </si>
  <si>
    <t>1148,Employe polyvalent de restauration (H/F),https://www.france-emploi.com/offre-d-emploi/employe-polyvalent-de-restauration-h-f-10970016/,10/01/2023,Saint-Jacut-de-la-Mer,IntÃ©rim,,,,,"COOK INTERIM est Ã  la recherche pour l'un de ses clients, d'un employÃ© de restauration ( H/F ), Ã  CrÃ©hen ( 22 ) :</t>
  </si>
  <si>
    <t xml:space="preserve">    PrÃ©parer et cuisiner les entrÃ©es et les desserts,</t>
  </si>
  <si>
    <t xml:space="preserve">    Participer Ã  l'entretien du matÃ©riel de cuisine et des locaux,</t>
  </si>
  <si>
    <t xml:space="preserve">    Respecter les rÃ¨gles d'hygiÃ¨ne et ..."</t>
  </si>
  <si>
    <t>1149,Employe polyvalent de restauration (H/F),https://www.france-emploi.com/offre-d-emploi/employe-polyvalent-de-restauration-h-f-10970016/,10/01/2023,PlancoÃ«t,IntÃ©rim,,,,,"COOK INTERIM est Ã  la recherche pour l'un de ses clients, d'un employÃ© de restauration ( H/F ), Ã  CrÃ©hen ( 22 ) :</t>
  </si>
  <si>
    <t>1150,Employe polyvalent de restauration (H/F),https://www.france-emploi.com/offre-d-emploi/employe-polyvalent-de-restauration-h-f-10970016/,10/01/2023,Languenan,IntÃ©rim,,,,,"COOK INTERIM est Ã  la recherche pour l'un de ses clients, d'un employÃ© de restauration ( H/F ), Ã  CrÃ©hen ( 22 ) :</t>
  </si>
  <si>
    <t>1151,Employe polyvalent de restauration (H/F),https://www.france-emploi.com/offre-d-emploi/employe-polyvalent-de-restauration-h-f-10970016/,10/01/2023,Dinan,IntÃ©rim,,,,,"COOK INTERIM est Ã  la recherche pour l'un de ses clients, d'un employÃ© de restauration ( H/F ), Ã  CrÃ©hen ( 22 ) :</t>
  </si>
  <si>
    <t>1152,Employe polyvalent de restauration (H/F),https://www.france-emploi.com/offre-d-emploi/employe-polyvalent-de-restauration-h-f-10970016/,10/01/2023,CrÃ©hen,IntÃ©rim,,,,,"COOK INTERIM est Ã  la recherche pour l'un de ses clients, d'un employÃ© de restauration ( H/F ), Ã  CrÃ©hen ( 22 ) :</t>
  </si>
  <si>
    <t>1153,MENUISIER OSSATURE BOIS (H/F),https://www.france-emploi.com/offre-d-emploi/menuisier-ossature-bois-h-f-10970015/,10/01/2023,VendÃ©e,IntÃ©rim,,,,,"METIER INTERIM ET CDI CHALLANS recrute pour notre client spÃ©cialisÃ© dans le domaine de la fabrication de maisons en ossature bois, un MENUISIER ATELIER H/F pour une longue mission.</t>
  </si>
  <si>
    <t xml:space="preserve">Vous principales missions </t>
  </si>
  <si>
    <t>Lecture de plans</t>
  </si>
  <si>
    <t>PrÃ©paration murs extÃ©rieurs</t>
  </si>
  <si>
    <t>bardage</t>
  </si>
  <si>
    <t>montage ossature bois</t>
  </si>
  <si>
    <t>Mission d'intÃ©rim Ã  pourvoir de ..."</t>
  </si>
  <si>
    <t>1154,CHAUFFEUR LIVREUR H/F,https://www.france-emploi.com/offre-d-emploi/chauffeur-livreur-h-f-10970011/,10/01/2023,Maisons-Alfort,CDI,,,,,"Nous recherchons, pour notre enseigne AUTODISTRIBUTION MAP AUMERLE, secteur de Maisons Alfort (94), un :</t>
  </si>
  <si>
    <t>Chauffeur Livreur H/F</t>
  </si>
  <si>
    <t>Vous assurez la livraison ou les enlÃ¨vements de piÃ¨ces, colis, Ã  partir d'une tournÃ©e prÃ©dÃ©finie et sur un pÃ©rimÃ¨tre gÃ©ographique restreint.</t>
  </si>
  <si>
    <t>Vous effectuez les circuits de livraison au moyen d ..."</t>
  </si>
  <si>
    <t>1155,AGENT DE QUAI (H/F),https://www.france-emploi.com/offre-d-emploi/agent-de-quai-h-f-10970006/,10/01/2023,Brignoles,IntÃ©rim,,,,,"Votre agence R Interim DRAGUIGNAN (83) recherche pour l'un de ses clients spÃ©cialisÃ©s dans le transport de marchandise, un AGENT DE QUAI (H/F) sur le secteur de BRIGNOLES. Vos missions seront les suivantes :</t>
  </si>
  <si>
    <t xml:space="preserve">- Charger et dÃ©charger des camions. </t>
  </si>
  <si>
    <t>- Aider Ã  la manutention ..."</t>
  </si>
  <si>
    <t>1156,CHAUFFEUR PL (H/F),https://www.france-emploi.com/offre-d-emploi/chauffeur-pl-h-f-10970002/,10/01/2023,Noyal-sur-Vilaine,IntÃ©rim,,,,,"Notre agence INTERACTION spÃ©cialisÃ©e dans le TRANSPORT recherche pour l'un de ses client situÃ© Ã  Noyal sur Vilaine un CHAUFFEUR PL (H/F).</t>
  </si>
  <si>
    <t>Votre mission consiste Ã  livrer des sacs de farine en Bretagne. Les livraisons se font Ã  la palette ou avec un systÃ¨me de vrac.</t>
  </si>
  <si>
    <t>Beaucoup ..."</t>
  </si>
  <si>
    <t>1157,AGENT DE PRODUCTION MONTAGE (H/F),https://www.france-emploi.com/offre-d-emploi/agent-de-production-montage-h-f-10969994/,10/01/2023,MachÃ©,IntÃ©rim,,,,,"METIER INTERIM ET CDI recrute pour notre client spÃ©cialisÃ© dans la conception, fabrication et installation de modulaires des Agent de production (H/F).</t>
  </si>
  <si>
    <t>Vous Ãªtes formÃ©(e) sur le poste - aucune compÃ©tence particuliÃ¨re n'est demandÃ©e.</t>
  </si>
  <si>
    <t>Vous Ãªtes avant tout motivÃ©(e) et Ã  la recherche d'une mission ..."</t>
  </si>
  <si>
    <t>1158,MONTEUR-CABLEUR EN ATELIER H/F,https://www.france-emploi.com/offre-d-emploi/monteur-cableur-en-atelier-h-f-10969977/,10/01/2023,Saint-Jacques-de-la-Lande,IntÃ©rim,,,,,"AWEL INTERIM RECRUTE</t>
  </si>
  <si>
    <t xml:space="preserve">AWEL INTERIM recherche pour l'un de ses clients basÃ©s sur la pÃ©riphÃ©rie de Rennes des </t>
  </si>
  <si>
    <t xml:space="preserve">monteurs-cÃ¢bleurs en atelier H/F. </t>
  </si>
  <si>
    <t xml:space="preserve">Au sein de l'atelier, vos missions seront les suivantes : </t>
  </si>
  <si>
    <t>-SÃ©lectionner l'appareillage Ã  partir du schÃ©ma Ã©lectrique</t>
  </si>
  <si>
    <t>-PrÃ©parer et assembler les supports (armoire ..."</t>
  </si>
  <si>
    <t xml:space="preserve">1159,Technicien vitrage automobile (H/F),https://www.france-emploi.com/offre-d-emploi/technicien-vitrage-automobile-h-f-10969896/,10/01/2023,Rillieux-la-Pape,CDI,,,,,"Pour nous accompagner dans le dÃ©veloppement de notre activitÃ©, nous recherchons  un(e) Technicien(ne) Poseur(se) basÃ© Ã  Rillieux la Pape (69). </t>
  </si>
  <si>
    <t>1160,ELECTRICIEN BATIMENT H/F,https://www.france-emploi.com/offre-d-emploi/electricien-batiment-h-f-10969787/,10/01/2023,Rennes,CDI,,,,,"AWEL INTERIM RECRUTE AWEL INTERIM recherche pour l'un de ses clients un(e) Electricien(ne) H/F. Vous serez en charge d'installer des matÃ©riels Ã©lectriques Ã  partir d'un plan et des consignes d'installation (pose de luminaires, pose d'appareillages, tirage de cÃ¢bles etc)</t>
  </si>
  <si>
    <t>Poste Ã  ..."</t>
  </si>
  <si>
    <t>1161,COMPTABLE (H/F),https://www.france-emploi.com/offre-d-emploi/comptable-h-f-10969760/,10/01/2023,Angers,CDI,,,,,"Nous recherchons un comptable (H/F) basÃ© Ã  Angers (49) pour aider l'Ã©quipe de comptables de biens immobiliers. Votre mission consistera Ã  la saisie de facture et autres opÃ©rations diverses suivant vos capacitÃ©s et votre expÃ©rience.  Vous vous distinguerez par vos capacitÃ©s dâ€™analyse, votre sens de l ..."</t>
  </si>
  <si>
    <t>1162,Macon (H/F),https://www.france-emploi.com/offre-d-emploi/macon-h-f-10969747/,10/01/2023,Pontivy,IntÃ©rim,,,,,"MÃ©tier IntÃ©rim et CDI Pontivy recrute pour l'un de ses clients, une entreprise du bÃ¢timent, des MaÃ§ons (H/F). Vous aurez pour missions : - Mettre en place des structures horizontales (fondations, chapes, dalles, planchers, etc.), - Assembler et positionner des Ã©lÃ©ments d'armature de bÃ©ton - Poser des coffrages, - Couler du ..."</t>
  </si>
  <si>
    <t>1163,Peintre (H/F),https://www.france-emploi.com/offre-d-emploi/peintre-h-f-10969745/,10/01/2023,Morbihan,IntÃ©rim,,,,,"MÃ©tier IntÃ©rim et CDI Pontivy recrute pour l'un de ses clients, un Peintre en bÃ¢timent H/F. Vos missions : - Assurer la finition intÃ©rieure et extÃ©rieure des bÃ¢timents neufs, en rÃ©habilitation ou en rÃ©novation. - Effectuer les travaux de prÃ©paration et d'apprÃªt, - Appliquer divers types de peintures, - Poser les ..."</t>
  </si>
  <si>
    <t>1164,Manoeuvre (H/F),https://www.france-emploi.com/offre-d-emploi/manoeuvre-h-f-10969699/,10/01/2023,LocminÃ©,IntÃ©rim,,,,,"MÃ©tier IntÃ©rim et CDI Pontivy recrute pour l'un de ses clients, , un Manoeuvre H/F. Vos missions : -prÃ©parer les matÃ©riaux, les outils et l'espace d'intervention, approvisionner le chantier, transporter le matÃ©riel, nettoyer avant et aprÃ¨s les travaux, mettre en place les bÃ¢ches de protection, monter les ..."</t>
  </si>
  <si>
    <t>1165,Technicien de maintenance bÃ¢timents d'Ã©levage -ItinÃ©rance Ã  la journÃ©e H/F,https://www.france-emploi.com/offre-d-emploi/technicien-de-maintenance-batiments-d-elevage-itinerance-a-la-journee-h-f-10970217/,10/01/2023,Cholet,CDI,"Annuel, de 29000â‚¬ Ã  33000â‚¬",Annuel,29000â‚¬ ,33000â‚¬,"Directement rattachÃ© au responsable maintenance de lâ€™activitÃ©, et en grande autonomie dans le cadre de vos interventions, vous :</t>
  </si>
  <si>
    <t>1166,Electrotechnicien /Technicien de maintenance Industrielle H/F,https://www.france-emploi.com/offre-d-emploi/electrotechnicien-technicien-de-maintenance-industrielle-h-f-10970180/,10/01/2023,TrÃ©lazÃ©,CDI,"Annuel, de 27000â‚¬ Ã  34000â‚¬",Annuel,27000â‚¬ ,34000â‚¬,"Sur son site, dÃ©diÃ© Ã  l'assemblage de vÃ©hicules de transport, vous serez rattachÃ© au Responsable de Maintenance, et intÃ©grÃ© au sein d'une Ã©quipe d'environ 10 techniciens.</t>
  </si>
  <si>
    <t>Vous serez en charge dâ€™entretenir et de dÃ©panner les lignes dâ€™assemblage et pour ce faire, vous devrez :</t>
  </si>
  <si>
    <t>RÃ©aliser ..."</t>
  </si>
  <si>
    <t>1167,Assistant commercial (H/F),https://www.france-emploi.com/offre-d-emploi/assistant-commercial-h-f-10969988/,10/01/2023,MouazÃ©,IntÃ©rim,"Mensuel, 2240â‚¬",Mensuel, 2240â‚¬, 2240â‚¬,"L'agence d'emploi (CDI, intÃ©rim et formation) Temporis Rennes Est Consulting est Ã  la recherche pour un de ses clients un-une Â« assistant commercial Â» H/F.</t>
  </si>
  <si>
    <t>Au sein de cette PME de nÃ©goce de matÃ©riaux dâ€™embellissement pour le bÃ¢timent en dÃ©veloppement continu, vous Ãªtes le relais de ..."</t>
  </si>
  <si>
    <t>1168,Consultant en recrutement (H/F),https://www.france-emploi.com/offre-d-emploi/consultant-en-recrutement-h-f-10969983/,10/01/2023,Cesson-SÃ©vignÃ©,CDI,"Annuel, de 27000â‚¬ Ã  30000â‚¬",Annuel,27000â‚¬ ,30000â‚¬,"Nous recherchons pour notre agence Temporis Consulting de Cesson-SÃ©vignÃ©, un(e) consultant(e) en recrutement tertiaire.</t>
  </si>
  <si>
    <t>Sur un poste polyvalent, vous aurez en charge de :</t>
  </si>
  <si>
    <t>â€¢ Piloter toutes les Ã©tapes des missions de recrutement :</t>
  </si>
  <si>
    <t>- DÃ©finition du poste, du proï¬l et des compÃ©tences des candidats visÃ©s</t>
  </si>
  <si>
    <t>- Recherche des candidats (annonces ..."</t>
  </si>
  <si>
    <t>1169,VENDEUR  H/F,https://www.france-emploi.com/offre-d-emploi/vendeur-h-f-10969836/,10/01/2023,Sarthe,IntÃ©rim,"Annuel, de 20000â‚¬ Ã  22000â‚¬",Annuel,20000â‚¬ ,22000â‚¬,"Notre agence Awel IntÃ©rim Saint-Malo recherche pour l'un de nos clients un(e) :</t>
  </si>
  <si>
    <t>VENDEUR H/F sur les marchÃ©s</t>
  </si>
  <si>
    <t>vos missions seront :</t>
  </si>
  <si>
    <t>- Accueillir et conseiller la clientÃ¨le sur les marchÃ©s</t>
  </si>
  <si>
    <t>- RÃ©alisation des ventes</t>
  </si>
  <si>
    <t xml:space="preserve">  Imaginez travailler dans un cadre privilÃ©giÃ©, au coeur de la cÃ´te d'Emeraude ..."</t>
  </si>
  <si>
    <t xml:space="preserve">1170,ChargÃ© d'opÃ©rations travaux F/H,https://www.france-emploi.com/offre-d-emploi/charge-d-operations-travaux-f-h-10969786/,10/01/2023,Miniac-Morvan,CDI,"Mensuel, de 2850â‚¬ Ã  3350â‚¬",Mensuel,2850â‚¬ ,3350â‚¬,"Vos missions : </t>
  </si>
  <si>
    <t xml:space="preserve">Suivi de la rÃ©alisation d'installation de centrales photovoltaÃ¯ques : </t>
  </si>
  <si>
    <t>- RÃ©alisation et envoi des dossiers EXE, des plans de rÃ©servation, dÃ©tails et toutes piÃ¨ces dues au marchÃ©</t>
  </si>
  <si>
    <t>- Interlocuteur privilÃ©giÃ© du MOE/MOA</t>
  </si>
  <si>
    <t>- Suivi (en coordination avec le chef d'Ã©quipe de pose et le chef de chantier Ã©lectricitÃ© ..."</t>
  </si>
  <si>
    <t>1171,ChargÃ© de mission RH stagiaire (H/F),https://www.france-emploi.com/offre-d-emploi/charge-de-mission-rh-stagiaire-h-f-10969744/,10/01/2023,Nantes,Stage,"Mensuel, de 591â‚¬ Ã  900â‚¬",Mensuel,591â‚¬ ,900â‚¬,"Sous la responsabilitÃ© de la direction et en lien avec l'assistante RH et la chargÃ©e de recrutement, vos missions seront les suivantes :</t>
  </si>
  <si>
    <t xml:space="preserve">Gestion administrative du personnel : </t>
  </si>
  <si>
    <t>-saisie des dossiers administratifs des salariÃ©s, dÃ©clarations prÃ©alable Ã  lâ€™embauche, gestion des arrÃªts maladie, visites mÃ©dicales, adhÃ©sions mutuelle</t>
  </si>
  <si>
    <t>-Accueil physique et ..."</t>
  </si>
  <si>
    <t>1172,Commercial en Communication H/F ,https://www.france-emploi.com/offre-d-emploi/commercial-en-communication-h-f-10970294/,10/01/2023,Cholet,CDI,,,,,"Nous recherchons un.e Commerciale.e en Communication pour nous accompagner dans le dÃ©veloppement de la Business Unit Commerce &amp; Loisirs, un marchÃ© en pleine croissance !</t>
  </si>
  <si>
    <t>Â </t>
  </si>
  <si>
    <t>Sous la responsabilitÃ© du Directeur Commercial, vous serez amenÃ© Ã  dÃ©velopper un portefeuille de clients constituÃ© de professionnels de la santÃ© (opticiens, services Ã  ..."</t>
  </si>
  <si>
    <t>1173,Responsable Inbound H/F,https://www.france-emploi.com/offre-d-emploi/responsable-inbound-h-f-10970293/,10/01/2023,Rennes,CDI,,,,,"RattachÃ©(e) au Directeur Commercial et Business Marketing, vous intÃ©grerez une Business unit avec de fortes ambitions.Â Vous participerez Ã  la mise en Å“uvre de la stratÃ©gie marketing et communication et aux opÃ©rations de lead gÃ©nÃ©ration et de fidÃ©lisation clients.</t>
  </si>
  <si>
    <t>Vous serez au cÅ“ur de nos actions dâ€™acquisition ..."</t>
  </si>
  <si>
    <t>1174,Directeur Commercial et Marketing H/F,https://www.france-emploi.com/offre-d-emploi/directeur-commercial-et-marketing-h-f-10970292/,10/01/2023,Rennes,CDI,,,,,"RattachÃ© au Directeur de la Business Unit Immo, vous devrez collaborer Ã  la stratÃ©gie de lâ€™offre de la BU, mettre en place la politique de commercialisation en vue dâ€™optimiser la lisibilitÃ© de lâ€™offre, le chiffre dâ€™affaires et la rentabilitÃ© de lâ€™activitÃ©.</t>
  </si>
  <si>
    <t>En Ã©valuant le ..."</t>
  </si>
  <si>
    <t>1175,Lead DÃ©veloppeur PHP SÃ©nior H/F,https://www.france-emploi.com/offre-d-emploi/lead-developpeur-php-senior-h-f-10970289/,10/01/2023,Rennes,CDI,,,,,"RattachÃ© au Chef de projet Technique, vos missions sont les suivantes:</t>
  </si>
  <si>
    <t xml:space="preserve"> * Piloter les projets backend</t>
  </si>
  <si>
    <t xml:space="preserve"> * Accompagner une Ã©quipe technique Ã  taille humaine</t>
  </si>
  <si>
    <t xml:space="preserve"> * Garder un focus permanent sur lâ€™expÃ©rience utilisateur et les performances</t>
  </si>
  <si>
    <t xml:space="preserve"> * Utiliser les best practices de dÃ©veloppement back-end incluant des revues de code, du monitoring de ..."</t>
  </si>
  <si>
    <t xml:space="preserve">1176,Responsable de magasin H/F,https://www.france-emploi.com/offre-d-emploi/responsable-de-magasin-h-f-10970290/,10/01/2023,CÃ´tes-d'Armor,CDI,,,,,"TES MISSIONS :  En vÃ©ritable leader, tu pilotes l'ensemble du magasin (rien que Ã§a !).  Tes objectifs sont multiples et de la plus haute importance :   </t>
  </si>
  <si>
    <t xml:space="preserve">	-Â Rendre ton magasin toujours plus performant: dÃ©veloppement du CA, rÃ©duction des coÃ»ts, analyse des indicateurs commerciaux ou Â« KPI Â» (IV, PM, TT ...), reporting de l'activitÃ© ..."</t>
  </si>
  <si>
    <t>1177,Testeur Logiciel H/F,https://www.france-emploi.com/offre-d-emploi/testeur-logiciel-h-f-10970288/,10/01/2023,Rennes,CDI,,,,,"Venez travailler sur des sites immobiliers Ã  trÃ¨s forte audience, leader dans leurs marchÃ©s.</t>
  </si>
  <si>
    <t>Vous apporterez votre expÃ©rience dans la bonne humeur au sein dâ€™une Ã©quipe Ã  taille humaine sous la responsabilitÃ© du chef de projet technique. Vous aurez pour mission de fiabiliser et tester les diffÃ©rentes applications ..."</t>
  </si>
  <si>
    <t xml:space="preserve">1178,Directeur de magasin H/F,https://www.france-emploi.com/offre-d-emploi/directeur-de-magasin-h-f-10970287/,10/01/2023,Loire-Atlantique,CDI,,,,,"TES MISSIONS :  En vÃ©ritable leader, tu pilotes l'ensemble du magasin (rien que Ã§a !).  Tes objectifs sont multiples et de la plus haute importance :   </t>
  </si>
  <si>
    <t>1179,Chef de projet Marketing (H/F),https://www.france-emploi.com/offre-d-emploi/chef-de-projet-marketing-h-f-10969947/,10/01/2023,Rennes,CDI,,,,,"Directement rattachÃ©(e)â€¯au responsable marketing stratÃ©gique, vos missions seront les suivantesâ€¯:Â </t>
  </si>
  <si>
    <t xml:space="preserve"> 1. PILOTAGE DES PRODUITS &amp; OUTILSÂ </t>
  </si>
  <si>
    <t>&gt; Gestion de lâ€™offre existanteÂ </t>
  </si>
  <si>
    <t xml:space="preserve"> * Analyser la qualitÃ©, la rentabilitÃ©, comparer les rÃ©sultats aux objectifsÂ </t>
  </si>
  <si>
    <t xml:space="preserve"> * Coordonner les rÃ©solutions de problÃ¨mes relatifs aux produits, rÃ©ajuster le mix, proposer des amÃ©liorationsÂ </t>
  </si>
  <si>
    <t xml:space="preserve"> * PrÃ©senter les rÃ©sultats ..."</t>
  </si>
  <si>
    <t>1180,DÃ©veloppeur Full-stack H/F,https://www.france-emploi.com/offre-d-emploi/developpeur-full-stack-h-f-10970003/,10/01/2023,Rennes,CDI,,,,,"Dans le cadre dâ€™un renforcement des Ã©quipes techniques au sein de la BU auto, nous cherchons Ã  recruter un nouveau membre pour notre incroyable Ã©quipe de dÃ©veloppeurs.</t>
  </si>
  <si>
    <t>Sous lâ€™impulsion de votre lead dev et du directeur Technique, vous participerez Ã  de nombreux projets passionnants, motivants et novateurs ..."</t>
  </si>
  <si>
    <t>1181,TECHNICIEN DE BUREAU Dâ€™ETUDES HVAC / CVC  (H/ (H/F),https://www.france-emploi.com/offre-d-emploi/technicien-de-bureau-d-etudes-hvac-cvc-h-h-f-10970285/,10/01/2023,Carpiquet,CDD,,,,,"Nous recherchons un technicien de bureau d'Ã©tudes pour notre client spÃ©cialisÃ© dans l'isolation industrielle.</t>
  </si>
  <si>
    <t>- Effectuer des relevÃ©s de cotes sur site</t>
  </si>
  <si>
    <t xml:space="preserve">- Installer et vÃ©rifier l'efficacitÃ© des produits sur site </t>
  </si>
  <si>
    <t>Vous bÃ©nÃ©ficiez des avantages de la convention ..."</t>
  </si>
  <si>
    <t>1182,AGENT ADMINISTRATIF D'EXPLOITATION  (H/F),https://www.france-emploi.com/offre-d-emploi/agent-administratif-d-exploitation-h-f-10970284/,10/01/2023,Bruz,IntÃ©rim,,,,,"Nous recherchons pour l'un de nos clients spÃ©cialisÃ© dans le secteur TRANSPORT/LOGISTIQUE une personne pour un poste d'administratif d'exploitation dont voici les missions :</t>
  </si>
  <si>
    <t>- Mission principale : Suivi des prestataires pour l'utilisation d'un portail de tracing et relance de ces derniers si besoin</t>
  </si>
  <si>
    <t>- Mission secondaire ..."</t>
  </si>
  <si>
    <t>1183,BOULANGER (H/F),https://www.france-emploi.com/offre-d-emploi/boulanger-h-f-10970283/,10/01/2023,LegÃ©,CDI,,,,,"Nous recrutons pour notre client en grande distribution sur LEGE - un BOULANGER(H/F) en CDI. Sous la responsabilitÃ© du Responsable de Rayon et au sein d'une Ã©quipe de 9 personnes vos missions seront les suivantes :</t>
  </si>
  <si>
    <t>Choisir et doser les ingrÃ©dients pour la confection de pains et viennoiserie ..."</t>
  </si>
  <si>
    <t>1184,COFFREUR (H/F),https://www.france-emploi.com/offre-d-emploi/coffreur-h-f-10970282/,10/01/2023,Rennes,IntÃ©rim,,,,,"RattachÃ©(e) Ã  un chef de chantier vos missions sont les suivantes:</t>
  </si>
  <si>
    <t>Monter des banches</t>
  </si>
  <si>
    <t>Positionner les coffrages et les armatures (ferraille, treillis soudÃ©s...)</t>
  </si>
  <si>
    <t>Mettre en place les rÃ©servations</t>
  </si>
  <si>
    <t>RÃ©gler des vÃ©rins</t>
  </si>
  <si>
    <t>Couler et vibrer le bÃ©ton</t>
  </si>
  <si>
    <t>DÃ©coffrer et rÃ©aliser les finitions</t>
  </si>
  <si>
    <t>RÃ©aliser divers travaux de maÃ§onnerie (parpaing, rebouchage ..."</t>
  </si>
  <si>
    <t>1185,CORRESPONDANT QSE (H/F),https://www.france-emploi.com/offre-d-emploi/correspondant-qse-h-f-10970281/,10/01/2023,Sainte-Pazanne,IntÃ©rim,,,,,"Description du poste:</t>
  </si>
  <si>
    <t>Le correspondant sera basÃ© sur l'agence de Ste Pazanne, sous la responsabilitÃ© du l'animatrice QSE Infrastructures. La mission</t>
  </si>
  <si>
    <t>recouvre trois agences : Ste Pazanne (44), Montaigu (85) et Nort sur Erdre (44). Des dÃ©placements rÃ©guliers sur ces 3 sites</t>
  </si>
  <si>
    <t>sont donc Ã  prÃ©voir.</t>
  </si>
  <si>
    <t xml:space="preserve"> Accompagner l ..."</t>
  </si>
  <si>
    <t>1186,Responsable Comptable H/F,https://www.france-emploi.com/offre-d-emploi/responsable-comptable-h-f-10970278/,10/01/2023,Sarthe,CDI,,,,,"Rejoignez nous !Vous souhaitez intÃ©grer un groupe en pleine croissance, solide et pÃ©renne, nous recherchons pour une sociÃ©tÃ© situÃ©e Ã  proximitÃ© du Mans.RattachÃ©(e) hiÃ©rarchiquement au Directeur du site et fonctionnellement au DAF du pÃ´le Amont, vous aurez la responsabilitÃ© de la gestion du site, dans le cadre ..."</t>
  </si>
  <si>
    <t xml:space="preserve">1187,MaÃ§on qualifiÃ© (h/f),https://www.france-emploi.com/offre-d-emploi/macon-qualifie-h-f-10970277/,10/01/2023,MÃ©rignac,CDI,,,,,"Vous Ãªtes passionnÃ©(e) par le bÃ¢timent ? Plus exactement le gros-Å“uvreÂ ? </t>
  </si>
  <si>
    <t xml:space="preserve">  Et si vous Ãªtes cette personneÂ :</t>
  </si>
  <si>
    <t xml:space="preserve"> Une expÃ©rience significative en chantier en tant que maÃ§on (niveau N3P1 au minimum obligatoire) vous permettra de rÃ©pondre efficacement Ã  la demande de mon client et aux projets de rÃ©alisations.</t>
  </si>
  <si>
    <t xml:space="preserve"> Vous ..."</t>
  </si>
  <si>
    <t>1188,Assistant Comptable et Administratif (h/f),https://www.france-emploi.com/offre-d-emploi/assistant-comptable-et-administratif-h-f-10970276/,10/01/2023,SÃ¨vremont,IntÃ©rim,,,,,"ADECCO accompagne les entreprises du secteur dans leurs dÃ©marches de recrutement. A ce titre, nous recherchons pour notre client basÃ© sur SÃ¨vremont un ASSISTANT COMPTABLE et ADMINISTRTIF h/f pour un contrat en CDI</t>
  </si>
  <si>
    <t>Au sein d'une PME d'environ 15 salariÃ©s, vous serez amenÃ© Ã  :</t>
  </si>
  <si>
    <t xml:space="preserve"> gÃ©rer la ..."</t>
  </si>
  <si>
    <t>1189,Technicien Informatique (h/f),https://www.france-emploi.com/offre-d-emploi/technicien-informatique-h-f-10970275/,10/01/2023,Essarts en Bocage,CDI,,,,,"ADECCO accompagne les entreprises du secteur dans leurs dÃ©marches de recrutement. A ce titre, nous recherchons pour notre client un TECHNICIEN SUPPORT VIP h/f pour un contrat en CDI sur les ESSARTS EN BOCAGE (85)</t>
  </si>
  <si>
    <t>Vous serez amenÃ© a gÃ©rer et Ãªtre en support du bon fonctionnement du ..."</t>
  </si>
  <si>
    <t>1190,Dessinateur MÃ©canique (h/f),https://www.france-emploi.com/offre-d-emploi/dessinateur-mecanique-h-f-10970274/,10/01/2023,Chartres,CDI,,,,,"Adecco Pme Chartres recherche pour un de ses clients spÃ©cialisÃ© dans la conception des modules pour chaine de production pharmaceutique, UN DESSINATEUR INDUSTRIEL H/F.</t>
  </si>
  <si>
    <t>RattachÃ©(e) au directeur technique &amp; commercial au sein dâ€™une structure dynamique, les tÃ¢ches confiÃ©es serontÂ :</t>
  </si>
  <si>
    <t>-Â Â Â Â Â Â Â Â Â RelevÃ© de cÃ´tes</t>
  </si>
  <si>
    <t>-Â Â Â Â Â Â Â Â Â Conception / rÃ©alisation de plans d ..."</t>
  </si>
  <si>
    <t>1191,Assistant Commercial H/F -  Nantes - CDI,https://www.france-emploi.com/offre-d-emploi/assistant-commercial-h-f-nantes-cdi-10970263/,10/01/2023,Nantes,CDI,,,,,"Vos missions :</t>
  </si>
  <si>
    <t>VÃ©ritable rÃ´le-clÃ©, vous Ãªtes le relai opÃ©rationnel des commerciaux que vous suivez et soutenez grÃ¢ce Ã  :</t>
  </si>
  <si>
    <t xml:space="preserve"> * Lâ€™Ã©laboration des propositions commerciales en vous aidant des outils mis Ã  dispositionÂ </t>
  </si>
  <si>
    <t xml:space="preserve"> * Au suivi administratif des dispositifs publicitaires vendus (commerciaux/Ã©diteurs/clients)Â </t>
  </si>
  <si>
    <t xml:space="preserve"> * A la mise Ã  jour des donnÃ©es ..."</t>
  </si>
  <si>
    <t>1192,Technicien Vitrage Bayonne CDI - (H/F),https://www.france-emploi.com/offre-d-emploi/technicien-vitrage-bayonne-cdi-h-f-10970260/,10/01/2023,PyrÃ©nÃ©es-Atlantiques,CDI,,,,,"Titre: Technicien Vitrage H/F ____________________________________________________________Rattachement hiÃ©rarchique : Chef de Centre (ou Responsable d'atelier ou chef d'Ã©quipe selon l'importance et l'organisation du centre)Qualification et classification professionnelle : ouvrier____________________________________________________________ CARGLASS RÃ©pare, CARGLASS remplace vous avez toujours entendu ce jingle dans votre voiture   Et si cette fois-ci ..."</t>
  </si>
  <si>
    <t>1193,CDD Assistant(e) des ventes H/F,https://www.france-emploi.com/offre-d-emploi/cdd-assistante-des-ventes-h-f-10970258/,10/01/2023,CÃ´tes-d'Armor,CDD,,,,,Nous recherchons un(e) Assistant(e) des Ventes pour notre Branche Cooperl Salaisons au sein de notre service ADV-Service Clients situÃ© sur le site BrocÃ©liande de LoudÃ©ac (22)Nous recherchons un(e) Assistant(e) des Ventes pour notre Branche Cooperl Salaisons au sein de notre service ADV-Service ...</t>
  </si>
  <si>
    <t>1194,Assistant Administratif (H/F) - CHANGE,https://www.france-emploi.com/offre-d-emploi/assistant-administratif-h-f-change-10970257/,10/01/2023,Mayenne,CDD,,,,,"RattachÃ©(e) Ã  la rÃ©gion Mayenne et en collaboration avec le service CÃ©rÃ©ales, vous assurez les missions suivantes : * Vous assurez la gestion des contrats * Vous valorisez les apports cÃ©rÃ©ales * Vous saisissez les mouvements de cÃ©rÃ©ales des sites non informatisÃ©s * Vous assurez le suivi de la collecte tiers * Vous assurez ..."</t>
  </si>
  <si>
    <t>1195,TECHNICIEN.NE VITRAGE - CHAMBOURCY - CDI - 78 (H/F),https://www.france-emploi.com/offre-d-emploi/technicien-ne-vitrage-chambourcy-cdi-78-h-f-10970256/,10/01/2023,Yvelines,CDI,,,,,"CARGLASS RÃ©pare, CARGLASS remplace vous avez toujours entendu ce jingle dans votre voiture   Et si cette fois-ci, vous nous rejoigniez pour faire partie d'une aventure sportive et conviviale. Quel que soit votre parcours, nous recherchons avant tout un(e) collaborateur(rice) qui a envie de dÃ©couvrir un ..."</t>
  </si>
  <si>
    <t>1196,Responsable des Comptes AdhÃ©rents (H/F) -  MARESCHE,https://www.france-emploi.com/offre-d-emploi/responsable-des-comptes-adherents-h-f-maresche-10970254/,10/01/2023,Sarthe,CDI,,,,,"RattachÃ© au Directeur de la RÃ©gion Sarthe, vous assurez les missions suivantes : * Vous pilotez l'activitÃ© des comptes des adhÃ©rents de votre pÃ©rimÃ¨tre (gestion de la fiche tiers dans notre systÃ¨me d'information, validation et traitement des rÃ¨glements, suivi du capital social, ) ainsi que des Ã©lÃ©ments statutaires des adhÃ©rents ..."</t>
  </si>
  <si>
    <t>1197,Conseiller Vendeur MatÃ©riaux (H/F) - ST AMAND,https://www.france-emploi.com/offre-d-emploi/conseiller-vendeur-materiaux-h-f-st-amand-10970253/,10/01/2023,Manche,CDI,,,,,"Dans un rÃ©seau de 280 magasins rattachÃ© Ã  une coopÃ©rative de proximitÃ© implantÃ©e en milieu rural, rejoignez, l'Ã©quipe souriante et conviviale de notre Magasin laMaison.fr de Saint Amand. Ce que l'on attend de vous :  * Intervention sur la cour Ã  matÃ©riaux et le rayon bricolage * Polyvalence et ..."</t>
  </si>
  <si>
    <t>1198,Conseiller Vendeur Bricolage (H/F) - VIBRAYE,https://www.france-emploi.com/offre-d-emploi/conseiller-vendeur-bricolage-h-f-vibraye-10970252/,10/01/2023,Sarthe,CDI,,,,,"Dans un rÃ©seau de 280 magasins rattachÃ© Ã  une coopÃ©rative de proximitÃ© implantÃ©e en milieu rural, rejoignez, l'Ã©quipe souriante et conviviale de notre Magasin laMaison.fr de Vibraye (72) Ce que l'on attend de vous :  * Gestion et animation de rayon  * Polyvalence et autonomie sur l'ensemble des ..."</t>
  </si>
  <si>
    <t>1199,Conseiller Productions VÃ©gÃ©tales (H/F) - QUESTEMBERT,https://www.france-emploi.com/offre-d-emploi/conseiller-productions-vegetales-h-f-questembert-10970251/,10/01/2023,Morbihan,CDI,,,,,"Dans un rÃ©seau de plus de 200 conseillers agricoles d'une coopÃ©rative de proximitÃ© implantÃ©e en milieu rural, vous rejoignez l' Ã©quipe de conseillers de la rÃ©gion Bretagne, et intervenez sur un secteur dÃ©fini.  Ce que l'on attend de vous : * Suivi technique, Ã©conomique et commercial des ateliers de ..."</t>
  </si>
  <si>
    <t>1200,Conseiller Vendeur MatÃ©riaux (H/F) - PARTHENAY,https://www.france-emploi.com/offre-d-emploi/conseiller-vendeur-materiaux-h-f-parthenay-10970248/,10/01/2023,Deux-SÃ¨vres,CDD,,,,,"Dans un rÃ©seau de 280 magasins rattachÃ© Ã  une coopÃ©rative de proximitÃ© implantÃ©e en milieu rural, rejoignez, l'Ã©quipe souriante et conviviale de notre Magasin laMaison.fr de Parthenay. Ce que l'on attend de vous :  * Gestion et animation du rayon matÃ©riaux * Polyvalence et autonomie sur l'ensemble des ..."</t>
  </si>
  <si>
    <t>1201,Magasinier Vendeur Agricole (H/F) - CESNY,https://www.france-emploi.com/offre-d-emploi/magasinier-vendeur-agricole-h-f-cesny-10970247/,10/01/2023,Calvados,CDD,,,,,"Dans un rÃ©seau de 280 magasins rattachÃ© Ã  une coopÃ©rative de proximitÃ© implantÃ©e en milieu rural, rejoignez, l'Ã©quipe souriante et conviviale de notre Magasin Agrial de Cesny-Bois-Halbout (14).   Ce que l'on attend de vous : * Gestion et animation de rayon * Expertise technique sur les produits agricoles ..."</t>
  </si>
  <si>
    <t>1202,Conseiller Vendeur Jardin (H/F) - FRESNAY SUR SARTHE,https://www.france-emploi.com/offre-d-emploi/conseiller-vendeur-jardin-h-f-fresnay-sur-sarthe-10970243/,10/01/2023,Sarthe,CDI,,,,,"Dans un rÃ©seau de 280 magasins rattachÃ© Ã  une coopÃ©rative de proximitÃ© implantÃ©e en milieu rural, rejoignez, l'Ã©quipe souriante et conviviale de notre Magasin laMaison.fr de Fresnay sur Sarthe (72). Ce que l'on attend de vous :  * Gestion et animation de rayon * Polyvalence et autonomie sur l ..."</t>
  </si>
  <si>
    <t>1203,Aide soignant - EHPAD CDI (H/F) 80%,https://www.france-emploi.com/offre-d-emploi/aide-soignant-ehpad-cdi-h-f-80-10970240/,10/01/2023,Loire-Atlantique,CDI,,,,,"Nous recherchons pour notre rÃ©sidence ""Jean MacÃ© "" situÃ©e Ã  Saint Nazaire, un Aide soignant - EHPAD CDI (H/F) Ã  80%.Missions principales : * Prendre en charge les soins d'hygiÃ¨ne et de confort * Apporter une aide dans l'accomplissement des actes de la vie quotidienne des personnes Ã¢gÃ©es * Assister les ..."</t>
  </si>
  <si>
    <t>1204,Magasinier Vendeur Agricole (H/F) - ST HILAIRE DU HARCOUET,https://www.france-emploi.com/offre-d-emploi/magasinier-vendeur-agricole-h-f-st-hilaire-du-harcouet-10970233/,10/01/2023,Manche,CDI,,,,,"Dans un rÃ©seau de 280 magasins rattachÃ© Ã  une coopÃ©rative de proximitÃ© implantÃ©e en milieu rural, rejoignez, l'Ã©quipe souriante et conviviale de notre Magasin laMaison.fr de Saint-Hilaire-du-HarcouÃ«t (50).Ce que l'on attend de vous : * Gestion et animation de rayon * Expertise technique sur les ..."</t>
  </si>
  <si>
    <t>1205,Vendeur Magasinier (H/F) - ST AIGNAN DE CRAMESNIL,https://www.france-emploi.com/offre-d-emploi/vendeur-magasinier-h-f-st-aignan-de-cramesnil-10970228/,10/01/2023,Calvados,CDI,,,,,"SM3 CLAAS recherche pour son site de Saint-Aignan-de-Cramesnil (14) un Vendeur Magasinier.Vous aurez pour missions : * Accueil, conseil et vente des piÃ¨ces dÃ©tachÃ©es aux clients, * Conseils techniques et proposition de produits adaptÃ©s aux besoins du client, * RÃ©ception, rangement et mise en rayon des produits, * Animation et ..."</t>
  </si>
  <si>
    <t>1206,Conseiller Vendeur ItinÃ©rant (H/F) - ST LO,https://www.france-emploi.com/offre-d-emploi/conseiller-vendeur-itinerant-h-f-st-lo-10970223/,10/01/2023,Manche,CDI,,,,,"Ce que l'on attend de vous : *  Vous dÃ©veloppez et fidÃ©lisez le portefeuille adhÃ©rents/clients qui vous est affectÃ©, *  Vous visitez et accueillez les adhÃ©rents/clients et identifiez leurs besoins, *  En adÃ©quation avec les conseils techniques apportÃ©s sur le terrain, vous vendez, livrez et dÃ©posez chez les clients/adhÃ©rents ..."</t>
  </si>
  <si>
    <t>1207,Conducteur d'installation (H/F) - HEROUVILLE ST CLAIR,https://www.france-emploi.com/offre-d-emploi/conducteur-d-installation-h-f-herouville-st-clair-10970216/,10/01/2023,Calvados,CDI,,,,,"Au sein de la plateforme d'engrais d'HÃ©rouville Saint Clair, vous occupez le poste de conducteur d'installation.Ce que l'on attend de vous : * Piloter les installations et rÃ©ceptionner les bateaux (horaires et amplitudes variables). * Piloter les installations de mÃ©lange, assurer la formulation et la qualitÃ© des ..."</t>
  </si>
  <si>
    <t>1208,Assistant Logistique (H/F) - HEROUVILLE ST CLAIR,https://www.france-emploi.com/offre-d-emploi/assistant-logistique-h-f-herouville-st-clair-10970213/,10/01/2023,Calvados,CDI,,,,,Au sein de la plateforme d'engrais d'HÃ©rouville-Saint-Clair vous occupez le poste d'assistant logistique.Ce que l'on attend de vous : * Garantir la synergie de mise en uvre des moyens. * Garantir la prise en compte des volumes et des contraintes identifiÃ©es * Respecter les politiques de ...</t>
  </si>
  <si>
    <t xml:space="preserve">1209,Menuisier Atelier (menuiserie bois int/ext) F/H,https://www.france-emploi.com/offre-d-emploi/menuisier-atelier-menuiserie-bois-int-ext-f-h-10970210/,10/01/2023,La MÃ©ziÃ¨re,IntÃ©rim,,,,,"Vos missions : </t>
  </si>
  <si>
    <t>- Concevoir des Ã©lÃ©ments de menuiserie sur mesure ou en sÃ©rie</t>
  </si>
  <si>
    <t>- Utiliser les machines de dÃ©coupe, d'assemblage, Ã  commande numÃ©rique</t>
  </si>
  <si>
    <t>- Assurer le rÃ©glage des fermetures</t>
  </si>
  <si>
    <t>- ContrÃ´ler la qualitÃ© des Ã©lÃ©ments rÃ©alisÃ©s</t>
  </si>
  <si>
    <t xml:space="preserve">  </t>
  </si>
  <si>
    <t>Votre profil :</t>
  </si>
  <si>
    <t>- Vous possÃ©dez idÃ©alement une premiÃ¨re expÃ©rience en menuiserie sur ..."</t>
  </si>
  <si>
    <t>1210,Educateur de jeunes enfants H/F,https://www.france-emploi.com/offre-d-emploi/educateur-de-jeunes-enfants-h-f-10970208/,10/01/2023,Maine-et-Loire,CDI,,,,,"Le multi-accueil Les Petits de l'Aube est un Ã©tablissement d'accueil de jeunes enfants ouvert de 6h30 Ã  21h. Nous accueillons 24 enfants, en prioritÃ© les enfants dont les parents ont des besoins d'accueil atypique. Ils sont accueillis sur un groupe d'Ã¢ges mÃ©langÃ©s. La structure ..."</t>
  </si>
  <si>
    <t>1211,Cariste (H/F) - HEROUVILLE ST CLAIR,https://www.france-emploi.com/offre-d-emploi/cariste-h-f-herouville-st-clair-10970207/,10/01/2023,Calvados,CDI,,,,,Au sein de la plateforme d'engrais d'HÃ©rouville-Saint-Clair vous occupez le poste de cariste.Ce que l'on attend de vous : * Garantir la conformitÃ© des dÃ©placements aux consignes donnÃ©es * Contribuer au bon Ã©tat des matÃ©riels et articles dont il a la responsabilitÃ© * Faire preuve d'adaptation ...</t>
  </si>
  <si>
    <t>1212,Conduite de ligne automatisÃ©e en industrie H/F,https://www.france-emploi.com/offre-d-emploi/conduite-de-ligne-automatisee-en-industrie-h-f-10970203/,10/01/2023,VendÃ©e,CDI,,,,,"Vous souhaitez intÃ©grer un groupe en pleine croissance, solide et pÃ©renne, rejoignez la sociÃ©tÃ© ARRIVE MAITRE COQ, 2300 salariÃ©s, spÃ©cialiste de la volaille. ARRIVE MAITRE COQ est une filiale du groupe agroalimentaire LDC connu pour ses marques LouÃ©, Le Gaulois, MaÃ®tre Coq, Marie et Traditions d'Asie.Sous la ..."</t>
  </si>
  <si>
    <t>1213,Conseiller Vendeur Bricolage (H/F) - AVRANCHES,https://www.france-emploi.com/offre-d-emploi/conseiller-vendeur-bricolage-h-f-avranches-10970202/,10/01/2023,Manche,CDI,,,,,"Dans un rÃ©seau de 280 magasins rattachÃ© Ã  une coopÃ©rative de proximitÃ© implantÃ©e en milieu rural, rejoignez, l'Ã©quipe souriante et conviviale de notre Magasin laMaison.fr d'Avranches.  Ce que l'on attend de vous :  * Gestion et animation des rayons Ã©lectricitÃ©, plomberie et bois. * Polyvalence et autonomie sur ..."</t>
  </si>
  <si>
    <t>1214,Conseiller Vendeur MatÃ©riaux (H/F) - AVRANCHES,https://www.france-emploi.com/offre-d-emploi/conseiller-vendeur-materiaux-h-f-avranches-10970198/,10/01/2023,Manche,CDI,,,,,"Dans un rÃ©seau de 280 magasins rattachÃ© Ã  une coopÃ©rative de proximitÃ© implantÃ©e en milieu rural, rejoignez, l'Ã©quipe souriante et conviviale de notre Magasin laMaison.fr de Saint-Senier-sous-Avranches.  Ce que l'on attend de vous : * Gestion et animation de rayon * Polyvalence et autonomie sur l ..."</t>
  </si>
  <si>
    <t xml:space="preserve">1215,Technicien de maintenance informatique(H/F),https://www.france-emploi.com/offre-d-emploi/technicien-de-maintenance-informatiqueh-f-10970196/,10/01/2023,SegrÃ©-en-Anjou Bleu,CDI,,,,,"Interaction de SegrÃ© recherche un passionnÃ©(e) d'informatique   </t>
  </si>
  <si>
    <t>Venez rejoindre notre client, sociÃ©tÃ© reconnue et implantÃ©e dans le segrÃ©en et forte de son expertise en maintenance informatique.</t>
  </si>
  <si>
    <t>Sous la responsabilitÃ© du Directeur Technique, vous assurez l'entretien et la rÃ©paration des matÃ©riels informatiques des clients tant particuliers que ..."</t>
  </si>
  <si>
    <t>1216,Educateur de Jeunes Enfants H/F,https://www.france-emploi.com/offre-d-emploi/educateur-de-jeunes-enfants-h-f-10970193/,10/01/2023,Maine-et-Loire,CDI,,,,,"Le Multi accueil "" Mine d'Ã‰veil "", situÃ© Ã  TrÃ©lazÃ©, est ouvert du lundi au vendredi de 7h30 Ã  18h30 et accueille 18 enfants par jour.Quel sera votre rÃ´le chez nous En contact avec l'Ã©quipe pluridisciplinaire et dans le respect du projet de la structure, vos missions seront ..."</t>
  </si>
  <si>
    <t>1217,Accompagnant Ã©ducatif petite enfance H/F,https://www.france-emploi.com/offre-d-emploi/accompagnant-educatif-petite-enfance-h-f-10970191/,10/01/2023,Maine-et-Loire,CDI,,,,,"Le Multi accueil "" Mine d'Ã‰veil "", situÃ© Ã  TrÃ©lazÃ©, est ouvert du lundi au vendredi de 7h30 Ã  18h30 et accueille 18 enfants par jour.Quel sera votre rÃ´le chez nous En contact avec l'Ã©quipe pluridisciplinaire et dans le respect du projet de la structure, vos missions seront ..."</t>
  </si>
  <si>
    <t>1218,Accompagnant Ã©ducatif petite enfance H/F,https://www.france-emploi.com/offre-d-emploi/accompagnant-educatif-petite-enfance-h-f-10970188/,10/01/2023,Maine-et-Loire,CDI,,,,,"Le Multi accueil "" Mine d'Ã‰veil "", situÃ© Ã  TrÃ©lazÃ©, est ouvert du lundi au vendredi de 7h30 Ã  18h30 et accueille 18 enfants par jour.Quel sera votre rÃ´le chez nous Poste cuisine, lingerie et prÃ©sence enfant.En contact avec l'Ã©quipe pluridisciplinaire et dans le respect du projet ..."</t>
  </si>
  <si>
    <t xml:space="preserve">1219,Tourier (H/F),https://www.france-emploi.com/offre-d-emploi/tourier-h-f-10970186/,10/01/2023,Saint-Malo,CDI,,,,,"SÃ©duits par les crÃ©ations de GaÃ©tan Bourcin, nous nous sommes mis Ã  rÃªver de lieux dÃ©diÃ©s aux gourmands. </t>
  </si>
  <si>
    <t>Aux petits et aux grands qui comme nous sont transportÃ©s par l'odeur d'un croissant qui sort du four, Ã  la vue d'un gÃ¢teau brillant du jour, au gout ..."</t>
  </si>
  <si>
    <t xml:space="preserve">1220,Tourier (H/F),https://www.france-emploi.com/offre-d-emploi/tourier-h-f-10970186/,10/01/2023,Saint-Lunaire,CDI,,,,,"SÃ©duits par les crÃ©ations de GaÃ©tan Bourcin, nous nous sommes mis Ã  rÃªver de lieux dÃ©diÃ©s aux gourmands. </t>
  </si>
  <si>
    <t xml:space="preserve">1221,Tourier (H/F),https://www.france-emploi.com/offre-d-emploi/tourier-h-f-10970186/,10/01/2023,Saint-Briac-sur-Mer,CDI,,,,,"SÃ©duits par les crÃ©ations de GaÃ©tan Bourcin, nous nous sommes mis Ã  rÃªver de lieux dÃ©diÃ©s aux gourmands. </t>
  </si>
  <si>
    <t xml:space="preserve">1222,Tourier (H/F),https://www.france-emploi.com/offre-d-emploi/tourier-h-f-10970186/,10/01/2023,Dinard,CDI,,,,,"SÃ©duits par les crÃ©ations de GaÃ©tan Bourcin, nous nous sommes mis Ã  rÃªver de lieux dÃ©diÃ©s aux gourmands. </t>
  </si>
  <si>
    <t>1223,Coordinateur SantÃ©-SÃ©curitÃ© H/F,https://www.france-emploi.com/offre-d-emploi/coordinateur-sante-securite-h-f-10970175/,10/01/2023,Sarthe,CDI,,,,,"Rejoignez une SociÃ©tÃ© d'un groupe agro-alimentaire leader, solide et en pleine croissance !Le groupe LDC ( 93 sites - 23 500 collaborateurs - 5.1 Md CA) est le leader franÃ§ais et europÃ©en du marchÃ© de la volaille (marques LouÃ©, Le Gaulois et MaÃ®tre Coq) et le leader franÃ§ais du ..."</t>
  </si>
  <si>
    <t>1224,Cadre de SantÃ© PÃ´le MIG F/H,https://www.france-emploi.com/offre-d-emploi/cadre-de-sante-pole-mig-f-h-10970121/,10/01/2023,Rennes,CDI,,,,,Le CHU de Rennes recherche un Cadre de SantÃ© (H/F) Aile 2 MÃ©decine Interne et Immunologie au sein du PÃ´le MIG site de lâ€™HÃ´pital sud.Ã‰tablissement support du Groupement Hospitalier Haute Bretagne et classÃ© parmi les 9 meilleurs Ã©tablissements publics de santÃ© en matiÃ¨re de qualitÃ© des ...</t>
  </si>
  <si>
    <t>1225,Charpentier metaux - Ecole des Chantiers (H/F),https://www.france-emploi.com/offre-d-emploi/charpentier-metaux-ecole-des-chantiers-h-f-10970170/,10/01/2023,Saint-Nazaire,Alternance,,,,,"L'Ã‰cole Chantiers de l'Atlantique "" a Ã©tÃ© crÃ©Ã©e en 2019, c'est un lieu de formation dont l'objectif est de pÃ©renniser les savoirs spÃ©cifiques de l'entreprise. Dans le cadre d'un contrat de professionnalisation en alternance visant l'obtention d'un CQPM chaudronnerie (certificat reconnu par ..."</t>
  </si>
  <si>
    <t>1226,Alternant soudeur - Ecole des Chantiers H/F,https://www.france-emploi.com/offre-d-emploi/alternant-soudeur-ecole-des-chantiers-h-f-10970169/,10/01/2023,Saint-Nazaire,Alternance,,,,,"L'Ã‰cole Chantiers de l'Atlantique "" a Ã©tÃ© crÃ©Ã©e en 2019, c'est un lieu de formation dont l'objectif est de pÃ©renniser les savoirs spÃ©cifiques de l'entreprise.</t>
  </si>
  <si>
    <t>Dans le cadre d'un contrat de professionnalisation en alternance visant l'obtention d'un CQPM chaudronnerie (certificat reconnu par ..."</t>
  </si>
  <si>
    <t>1227,Alternant monteur en tuyauterie (H/F),https://www.france-emploi.com/offre-d-emploi/alternant-monteur-en-tuyauterie-h-f-10970168/,10/01/2023,Saint-Nazaire,Alternance,,,,,"Vous aimez le terrain et la techniqueÂ ! Mettre l'excellence au coeur de votre mÃ©tierÂ !</t>
  </si>
  <si>
    <t>Dans le cadre d'un contrat de professionnalisation en alternance visant l'obtention d'un CQPM tuyauteur (certificat reconnu par la convention de la mÃ©tallurgie), nous vous accompagnons pendant 15 mois afin de devenir ..."</t>
  </si>
  <si>
    <t>1228,Alternant electricien H/F,https://www.france-emploi.com/offre-d-emploi/alternant-electricien-h-f-10970144/,10/01/2023,Saint-Nazaire,Alternance,,,,,"Vous aimez le terrain et la technique, Vous mettez l'excellence au coeur de votre mÃ©tier</t>
  </si>
  <si>
    <t>Dans le cadre d'un contrat de professionnalisation en alternance visant l'obtention d'un CQPM Ã©lectricien (certificat reconnu par la convention de la mÃ©tallurgie), nous vous accompagnons pendant 15 mois afin de ..."</t>
  </si>
  <si>
    <t>1229,TECHNICIEN DE MAINTENANCE (H/F),https://www.france-emploi.com/offre-d-emploi/technicien-de-maintenance-h-f-10970137/,10/01/2023,VendÃ©e,IntÃ©rim,,,,,"METIER INTERIM ET CDI CHALLANS recrute pour notre client spÃ©cialisÃ© dans la fabrication d'aliments pour bÃ©tail, des TECHNICIENS DE MAINTENANCE H/F.</t>
  </si>
  <si>
    <t>Au sein d'un groupe rÃ©gional renommÃ© et en lien avec votre responsable de maintenance, Vous serez chargÃ© de maintenir les machines dans un bon Ã©tat ..."</t>
  </si>
  <si>
    <t>1230,AGENT DE MAINTENANCE DU PATRIMOINE ITINERANT (H/F),https://www.france-emploi.com/offre-d-emploi/agent-de-maintenance-du-patrimoine-itinerant-h-f-10970126/,10/01/2023,FinistÃ¨re,CDI,,,,,"Mettez vos talents au service dâ€™un territoire dâ€™exception ! Riche, diverse et spÃ©cifique, tant par ses paysages que ses habitants, la Bretagne est un mÃ©lange de cultures, de traditions et dâ€™innovations. Porteuse de nombreux projets ambitieux dans ses domaines de compÃ©tences propres que sont le dÃ©veloppement Ã©conomique ..."</t>
  </si>
  <si>
    <t>1231,TECHNICIEN DE RECHERCHE AGRICOLE (H/F),https://www.france-emploi.com/offre-d-emploi/technicien-de-recherche-agricole-h-f-10970118/,10/01/2023,Chartres,CDI,,,,,"Votre mission principale est d'intÃ©grer et de contribuer Ã  la rÃ©ussite des programmes de sÃ©lection MaÃ¯s et ainsi renforcer une Ã©quipe.</t>
  </si>
  <si>
    <t xml:space="preserve"> -Participer Ã  la prÃ©paration des semences de nos pÃ©piniÃ¨res et parcelles de production Ã  partir des instructions donnÃ©es par les Ã©quipes de sÃ©lection. </t>
  </si>
  <si>
    <t>-Encadrement de personnel saisonnier ..."</t>
  </si>
  <si>
    <t>1232,Assistant Familial H/F,https://www.france-emploi.com/offre-d-emploi/assistant-familial-h-f-10970111/,10/01/2023,Maine-et-Loire,CDI,,,,,"Quel sera votre rÃ´le chez nous  * Accueillir Ã  votre domicile 1 ou 2 enfants, Ã¢gÃ©s de moins de 3 ans, parfois dÃ¨s la naissance, Ã  la demande du Centre Maternel : - temporairement et en complÃ©ment de la prise en charge des parents,- Ã  la journÃ©e, pour la nuit, pour le ..."</t>
  </si>
  <si>
    <t>1233,Educateur Jeunes Enfants H/F,https://www.france-emploi.com/offre-d-emploi/educateur-jeunes-enfants-h-f-10970109/,10/01/2023,Maine-et-Loire,CDI,,,,,"Le multi-accueil Chantelune est une structure de 12 places situÃ©e Ã  ChampignÃ© sur la CommunautÃ© de Communes des VallÃ©es du Haut Anjou.Elle est implantÃ©e dans un cadre rural, ce qui favorise une grande proximitÃ© avec les diffÃ©rents partenaires (commune, bibliothÃ¨que, EHPAD...).De plus, de nombreuses actions sont ..."</t>
  </si>
  <si>
    <t>1234,Alternance Conseiller Nutrition Animale (H/F) - ORBEC,https://www.france-emploi.com/offre-d-emploi/alternance-conseiller-nutrition-animale-h-f-orbec-10970104/,10/01/2023,Calvados,Alternance,,,,,"Vous Ãªtes Ã  la recherche d'une alternance avec des projets captivants au sein d'une Ã©quipe dynamique N'hÃ©sitez plus, postulez !Agrial organise un job dating le mercredi 8 mars 2023 dans une exploitation agricole.Ce job dating est principalement dÃ©diÃ© aux mÃ©tiers de la nutrition animale.Au ..."</t>
  </si>
  <si>
    <t>1235,Responsable d'Ã©quipe H/F,https://www.france-emploi.com/offre-d-emploi/responsable-d-equipe-h-f-10970103/,10/01/2023,Sarthe,CDI,,,,,"Vos missions RattachÃ©(e) au Responsable d'atelier, vous aurez en charge d'organiser, animer et superviser les travaux des membres de votre Ã©quipe dans le respect des rÃ¨gles de sÃ©curitÃ©, qualitÃ© et performance.Pour cela, vous aurez en charge les missions suivantes : Le management des Ã©quipes : - Animer l ..."</t>
  </si>
  <si>
    <t>1236,Responsable Comptes AdhÃ©rents (H/F) - ARGENTAN,https://www.france-emploi.com/offre-d-emploi/responsable-comptes-adherents-h-f-argentan-10970101/,10/01/2023,Orne,CDI,,,,,"RattachÃ© au Directeur de la RÃ©gion Les Terres de l'Orne, vous partagez les missions de Responsable de compte avec une autre collÃ¨gue de la RÃ©gion en assurant les missions suivantes : * Vous pilotez l'activitÃ© des comptes des adhÃ©rents de votre pÃ©rimÃ¨tre (gestion de la fiche tiers dans notre ..."</t>
  </si>
  <si>
    <t>1237,Responsable paie et administration du personnel H/F,https://www.france-emploi.com/offre-d-emploi/responsable-paie-et-administration-du-personnel-h-f-10970100/,10/01/2023,Sarthe,CDI,,,,,"Vos missions Dans le cadre d'une future mobilitÃ© LDC SablÃ©, filiale du Groupe LDC, recrute un Responsable paie et Administration du personnel H/F.RattachÃ©(e) au Directeur des Ressources Humaines du pÃ´le SablÃ© , vous assurez la gestion administrative et la paie de l'ensemble des salariÃ©s des ..."</t>
  </si>
  <si>
    <t>1238,Alternant qualitÃ© matiÃ¨res premiÃ¨res H/F,https://www.france-emploi.com/offre-d-emploi/alternant-qualite-matieres-premieres-h-f-10970099/,10/01/2023,Sarthe,Alternance,,,,,"RattachÃ© au service des achats et au responsable qualitÃ© des matiÃ¨res premiÃ¨res du site, vous aurez notamment pour missions : - Recenser et suivre les non conformitÃ©s matiÃ¨res sur l'ensemble des activitÃ©s de DPE (charcuterie, rÃ´tisserie, produits panÃ©s, confits).- Proposer des objectifs d'amÃ©liorations qualitÃ© par matiÃ¨re.- Suivre les indicateurs ..."</t>
  </si>
  <si>
    <t>1239,Responsable de Secteur H/F,https://www.france-emploi.com/offre-d-emploi/responsable-de-secteur-h-f-10970096/,10/01/2023,Yonne,CDI,,,,,"Dans le cadre d'un remplacement et pour reprendre un portefeuille, notre client recherche un Responsable de Secteur qui souhaite commencer ou continuer sa carriÃ¨re chez le leader de la distribution de produits de tabac (cigarettes, e-cigarettes, papier Ã  rouler, etc.) pour les Buralistes.Vous serez en charge ..."</t>
  </si>
  <si>
    <t>1240,Ã‰lectromÃ©canicien H/F,https://www.france-emploi.com/offre-d-emploi/lectromecanicien-h-f-10970095/,10/01/2023,Bouches-du-RhÃ´ne,IntÃ©rim,,,,,"RattachÃ© au Responsable Atelier, en tant qu'ElectromÃ©canicien, vous intervenez chez les clients ou en atelier. Vos principales missions sont :  * Localiser et diagnostiquer la panne ou l'anomalie, que ce soit d'origine Ã©lectrique ou Ã©lectromÃ©canique, * RÃ©parer, par remplacement ou remise en Ã©tat, les Ã©lÃ©ments dÃ©fectueux, * RÃ©aliser le montage ..."</t>
  </si>
  <si>
    <t>1241,ChargÃ© de Facturation H/F,https://www.france-emploi.com/offre-d-emploi/charge-de-facturation-h-f-10970094/,10/01/2023,Hauts-de-Seine,CDI,,,,,"En tant que ChargÃ© de Facturation, vous Ãªtes rattachÃ© au Responsable Adjoint Facturation Clients et Ãªtes en charge de la facturation de diffÃ©rentes entitÃ©s du Groupe.Vos principales missions sont :  * Initialiser et facturer les contrats dans le systÃ¨me, * S'assurer du respect des dÃ©lais, de la justesse et de ..."</t>
  </si>
  <si>
    <t>1242,Technicien de Maintenance 3x8 H/F,https://www.france-emploi.com/offre-d-emploi/technicien-de-maintenance-3x8-h-f-10970092/,10/01/2023,Essonne,CDI,,,,,"En tant que Technicien de Maintenance Industrielle, vos missions sont :  * Fournir un soutien technique en vue d'exÃ©cuter les changements de produit et de format ainsi que les routines de nettoyage incontournables, * Assurer l'exÃ©cution de toutes les tÃ¢ches de maintenance prÃ©ventive dÃ©finies sur le plan d'exÃ©cution de ..."</t>
  </si>
  <si>
    <t>1243,MÃ©canicien d&amp;#039</t>
  </si>
  <si>
    <t>Atelier PL H/F,https://www.france-emploi.com/offre-d-emploi/mecanicien-d-039-atelier-pl-h-f-10970090/,10/01/2023,Essonne,CDI,,,,,"En tant que MÃ©canicien d'Atelier PL, vos missions sont :  * Assurer la rÃ©ception et la restitution des matÃ©riels sous votre responsabilitÃ©, * RÃ©aliser les entretiens et les rÃ©parations des matÃ©riels de nos clients, * RÃ©aliser des travaux de soudage, * DÃ©tecter les pannes mÃ©caniques, hydrauliques, Ã©lectriques/automates/systÃ¨mes Ã©lectroniques embarquÃ©s, * Assurer l ..."</t>
  </si>
  <si>
    <t>1244,Technicien de Laboratoire Immunologie H/F,https://www.france-emploi.com/offre-d-emploi/technicien-de-laboratoire-immunologie-h-f-10970089/,10/01/2023,Bouches-du-RhÃ´ne,IntÃ©rim,,,,,"En tant que Technicien de Laboratoire Immunologie, vous avez pour missions :  * Effectuer des contrÃ´les, des expÃ©riences ou fabriquer des rÃ©actifs selon des procÃ©dures, protocoles (description des manipulations techniques, de matiÃ¨res premiÃ¨res Ã  utiliser dans un environnement donnÃ©) et instructions en vigueur, dans le respect des rÃ¨gles de qualitÃ© et ..."</t>
  </si>
  <si>
    <t>1245,Technicien de Maintenance Industrielle H/F,https://www.france-emploi.com/offre-d-emploi/technicien-de-maintenance-industrielle-h-f-10970088/,10/01/2023,Essonne,CDI,,,,,"En tant que Technicien de Maintenance Industrielle, vous assurez la maintenance prÃ©ventive 65 %, curative 20% et prÃ©dictive 15% des Ã©quipements et des matÃ©riels de production en journÃ©e du lundi au vendredi. Il est possible de faire des astreintes le week-end toutes les 6 Ã  7 semaines. Vos missions ..."</t>
  </si>
  <si>
    <t>1246,Technicien de Maintenance Industrielle 2x8 H/F,https://www.france-emploi.com/offre-d-emploi/technicien-de-maintenance-industrielle-2x8-h-f-10970087/,10/01/2023,Essonne,CDI,,,,,"Au sein d'une Ã©quipe de 3 - 4 personnes dont un apprenti, vous jouez un rÃ´le fondamental dans le bon fonctionnement de nos machines et des infrastructures de notre entreprise.En fonction des directives reÃ§ues, vous assurez la continuitÃ© du fonctionnement de l'outil de production par la maintenance ..."</t>
  </si>
  <si>
    <t>1247,Chef d&amp;#039</t>
  </si>
  <si>
    <t>Ã‰quipe Brasage-Usinage H/F,https://www.france-emploi.com/offre-d-emploi/chef-d-039-quipe-brasage-usinage-h-f-10970086/,10/01/2023,Essonne,CDI,,,,,"RattachÃ© au Responsable d'Atelier, en tant que Chef d'Ã‰quipe Brasage-Usinage, vous assurez le brasage et l'usinage de piÃ¨ces de l'intÃ©gralitÃ© des outils de la gamme construction de location et SAV (machines outil carottage, scies murales, scies Ã  cÃ¢ble, groupe Ã©lectrogÃ¨ne, sciage de sol, traitement ..."</t>
  </si>
  <si>
    <t>1248,ANIMATEUR(TRICE) SANTE SECURITE PREVENTION H/F,https://www.france-emploi.com/offre-d-emploi/animateurtrice-sante-securite-prevention-h-f-10970085/,10/01/2023,Ille-et-Vilaine,CDI,,,,,"Nous recherchons un(e) Animateur(trice) SantÃ© SÃ©curitÃ© PrÃ©vention pour notre Branche Cooperl Salaisons au sein de notre service santÃ© sÃ©curitÃ© prÃ©vention sur le site BrocÃ©liande de BÃ©cherel (35).Sous la responsabilitÃ© du Directeur de Site et en Ã©troite collaboration avec les Responsables SÃ©curitÃ© Groupe et Branche, vous serez ..."</t>
  </si>
  <si>
    <t>1249,TrÃ©sorier H/F,https://www.france-emploi.com/offre-d-emploi/tresorier-h-f-10970084/,10/01/2023,Maine-et-Loire,CDI,,,,,"Dans une Direction FinanciÃ¨re de 4 personnes Ã  Angers, vous intervenez en qualitÃ© de TrÃ©sorier.En relation directe avec les 2 Comptables, vos missions seront les suivantes :  * Gestion des flux, des soldes et des liquiditÃ©s, * Gestion du prÃ©visionnel de flux, * Prise en charge de la relation avec les Ã©tablissements ..."</t>
  </si>
  <si>
    <t xml:space="preserve">1250,Gestionnaire Back Office - Structure Patrimoniale H/F,https://www.france-emploi.com/offre-d-emploi/gestionnaire-back-office-structure-patrimoniale-h-f-10970083/,10/01/2023,Paris,CDI,,,,,"Vos missions sont les suivantes :  * PrÃ©paration des RDV clients : Documents rÃ©glementaires et documents relatifs aux opÃ©rations (souscriptions, versements, arbitrages...) </t>
  </si>
  <si>
    <t xml:space="preserve"> * Enregistrement des opÃ©rations et mise Ã  jour des dossiers dans l'outil de gestion </t>
  </si>
  <si>
    <t xml:space="preserve"> * Relations en direct avec les clients pour traiter et valider les opÃ©rations sur les comptes </t>
  </si>
  <si>
    <t xml:space="preserve"> * Suivi ..."</t>
  </si>
  <si>
    <t>1251,Ã‰lectromÃ©canicien SAV ItinÃ©rant Groupe Ã‰lectrogÃ¨ne H/F,https://www.france-emploi.com/offre-d-emploi/lectromecanicien-sav-itinerant-groupe-lectrogene-h-f-10970082/,10/01/2023,Essonne,CDI,,,,,"En tant qu'Ã‰lectromÃ©canicien SAV ItinÃ©rant, vous Ãªtes rattachÃ© Ã  un Chef d'Ã‰quipe Technique et vos missions sont les suivantes :  * Installation sur site, * RÃ©alisation des entretiens courants au niveau de l'installation dans les dÃ©pÃ´ts et sur site, * ContrÃ´le du support de piÃ¨ces de rechange conformÃ©ment aux procÃ©dures ..."</t>
  </si>
  <si>
    <t>1252,ElectromÃ©canicien Groupe Ã‰lectrogÃ¨ne H/F,https://www.france-emploi.com/offre-d-emploi/electromecanicien-groupe-lectrogene-h-f-10970081/,10/01/2023,Val-de-Marne,CDI,,,,,"En tant qu'Ã‰lectromÃ©canicien ItinÃ©rant, vous intÃ©grez le site situÃ© Ã  Villeneuve-Saint-Georges au cÃ´tÃ© d'une Ã©quipe de 2 - 3 autres Ã‰lectromÃ©caniciens dÃ©jÃ  en poste.En tant qu'Ã‰lectromÃ©canicien, vous Ãªtes rattachÃ© Ã  un Responsable d'Atelier et vos missions sont les suivantes :  * ContrÃ´ler l'entrÃ©e et ..."</t>
  </si>
  <si>
    <t xml:space="preserve">1253,ChargÃ© de Budget Junior H/F,https://www.france-emploi.com/offre-d-emploi/charge-de-budget-junior-h-f-10970080/,10/01/2023,Paris,CDD,,,,,"Vos missions :  * Ã‰laboration et pilotage du processus budgÃ©taire : Renforcer les procÃ©dures de construction budgÃ©taire et les faire appliquer par les opÃ©rationnels non financiers </t>
  </si>
  <si>
    <t xml:space="preserve"> Collecter, analyser et synthÃ©tiser les donnÃ©es budgÃ©taires venant des services opÃ©rationnels, * PrÃ©visions : Apporter son soutien Ã  l'Ã©tablissement des prÃ©visions de fin d'annÃ©e sur la ..."</t>
  </si>
  <si>
    <t>1254,Alternance Conseiller Production VÃ©gÃ©tale (H/F) - ST LO,https://www.france-emploi.com/offre-d-emploi/alternance-conseiller-production-vegetale-h-f-st-lo-10970079/,10/01/2023,Manche,Alternance,,,,,"Vous Ãªtes Ã  la recherche d'une alternance avec des projets captivants au sein d'une Ã©quipe dynamique N'hÃ©sitez plus, postulez !Agrial organise un job dating le mercredi 8 mars 2023 dans une exploitation agricole.Ce job dating est principalement dÃ©diÃ© aux mÃ©tiers des productions vÃ©gÃ©tales.Au programme ..."</t>
  </si>
  <si>
    <t>1255,OpÃ©rateur Chimie Fine H/F,https://www.france-emploi.com/offre-d-emploi/operateur-chimie-fine-h-f-10970077/,10/01/2023,Gard,IntÃ©rim,,,,,"En tant qu'OpÃ©rateur Fabrication en Chimie, vous avez pour missions :  * RÃ©aliser les fabrications en atelier selon le programme Ã©tabli par le Responsable de Planification, * Veiller au respect des exigences en matiÃ¨re de qualitÃ©, de sÃ©curitÃ© et d'environnement, * RÃ©agir aux imprÃ©vues et aux alÃ©as techniques, * Superviser et encadrer ..."</t>
  </si>
  <si>
    <t>1256,OpÃ©rateur PÃ©trochimie H/F,https://www.france-emploi.com/offre-d-emploi/operateur-petrochimie-h-f-10970076/,10/01/2023,Bouches-du-RhÃ´ne,IntÃ©rim,,,,,"En tant qu'OpÃ©rateur PÃ©trochimie, vous avez pour missions les suivantes :  * Assurer la sÃ©curitÃ© et l'hygiÃ¨ne industrielles du site, * DÃ©marrer et arrÃªter les installations, * RÃ©aliser des opÃ©rations de maintenance prÃ©ventive et des interventions simples en cas d'incident sur les installations, * Surveiller les installations et le bon dÃ©roulement ..."</t>
  </si>
  <si>
    <t>1257,ChargÃ© d&amp;#039</t>
  </si>
  <si>
    <t>Affaires VMC/Plomberie H/F,https://www.france-emploi.com/offre-d-emploi/charge-d-039-affaires-vmc-plomberie-h-f-10970073/,10/01/2023,Haute-Garonne,CDI,,,,,"En relation avec les Commerciaux, en tant que ChargÃ© d'Affaires VMC/Plomberie, vos missions sont les suivantes :  * Prise en charge de la demande client, * Etude/chiffrage des travaux, * Visite technique, * Consultation des fournisseurs, achats de matÃ©riel, * Lancement des maintenances en rapport avec le Service Planification, * Gestion des Ã©quipes ..."</t>
  </si>
  <si>
    <t>1258,Comptable GÃ©nÃ©ral H/F,https://www.france-emploi.com/offre-d-emploi/comptable-general-h-f-10970069/,10/01/2023,Loire-Atlantique,CDI,,,,,"Directement rattachÃ© Ã  la Responsable Comptable du Groupe, vous intervenez en qualitÃ© de Comptable GÃ©nÃ©ral sur ces missions :  * Tenue de la comptabilitÃ© gÃ©nÃ©rale sur les sociÃ©tÃ©s de votre pÃ©rimÃ¨tre, * Ã‰tablissement des dÃ©clarations fiscales, * Production des reportings mensuels, * RÃ©alisation des clÃ´tures mensuelles en J+11, * Travaux de fin d'exercice ..."</t>
  </si>
  <si>
    <t>1259,OpÃ©rateur PÃ©trochimie Chargement H/F,https://www.france-emploi.com/offre-d-emploi/operateur-petrochimie-chargement-h-f-10970066/,10/01/2023,Bouches-du-RhÃ´ne,IntÃ©rim,,,,,"En tant qu'OpÃ©rateur PÃ©trochimie Chargement, vous avez pour missions :  * RÃ©aliser les opÃ©rations suivantes : Chargement/dÃ©chargement des camions et wagons, vÃ©rifier et mettre en conformitÃ© lorsque c'est nÃ©cessaire, * PrÃ©lever des Ã©chantillons, veiller au bon Ã©tiquetage et signale toute anomalie, * RÃ©aliser des audits camions, * Veiller au bon fonctionnement et ..."</t>
  </si>
  <si>
    <t>1260,Dessinateur SystÃ¨me Electrique H/F - Groupe Airbus,https://www.france-emploi.com/offre-d-emploi/dessinateur-systeme-electrique-h-f-groupe-airbus-10970065/,10/01/2023,Bouches-du-RhÃ´ne,IntÃ©rim,,,,,"En tant que Dessinateur SystÃ¨me Ã‰lectrique - Groupe Airbus, vous serez en charge de :  * RÃ©aliser les diagrammes fonctionnels avec l'Outil SEE - IGEXAO, * GÃ©nÃ©rer et diffuser les harnais Ã©lectriques Ã  lancer en fabrication, * GÃ©rer les bases de donnÃ©es des harnais Ã©lectriques, * Assurer la cohÃ©rence entre les diagrammes associÃ©s, * Traiter et ..."</t>
  </si>
  <si>
    <t>1261,Technicien SAV SÃ©dentaire/ItinÃ©rant H/F,https://www.france-emploi.com/offre-d-emploi/technicien-sav-sedentaire-itinerant-h-f-10970064/,10/01/2023,Essonne,CDI,,,,,"En tant que Technicien SAV SÃ©dentaire/ItinÃ©rant, vos missions sont les suivantes :  * Assurer la maintenance, le dÃ©pannage et la rÃ©paration du parc de matÃ©riels dont vous avez la charge. ÃŠtre capable de mener un dÃ©pannage fiable : Diagnostic et rÃ©paration. Assurer la satisfaction client et la rentabilitÃ© de votre activitÃ© ..."</t>
  </si>
  <si>
    <t>1262,Documentaliste H/F,https://www.france-emploi.com/offre-d-emploi/documentaliste-h-f-10970063/,10/01/2023,Paris,CDD,,,,,"Au sein d'une Ã©quipe de 6 personnes, vous aurez pour missions principales :  * Gestion d'une base documentaire : Alimentation quotidienne de la base de donnÃ©es hÃ©bergÃ©e sous SharePoint et rÃ©ponse aux requÃªtes des utilisateurs, * Gestion des abonnements market data (bases de donnÃ©es externes et presse spÃ©cialisÃ©e), * Gestion de la ..."</t>
  </si>
  <si>
    <t>1263,Technicien en MÃ©trologie H/F,https://www.france-emploi.com/offre-d-emploi/technicien-en-metrologie-h-f-10970062/,10/01/2023,Nord,CDI,,,,,"Au sein du DÃ©partement Production, en tant que Technicien en MÃ©trologie, vos missions seront :  * Suivi du systÃ¨me qualitÃ© de la mÃ©trologie Ã©lectrique, * Ã‰talonnage des Ã©quipements d'essais portatifs et montÃ©s sur pupitres, * Audits, * Validation des mÃ©thodes d'essais en plate-forme, * Validation des programmes de calcul utilisÃ©s dans les ..."</t>
  </si>
  <si>
    <t xml:space="preserve">1264,Collaborateur Comptable H/F,https://www.france-emploi.com/offre-d-emploi/collaborateur-comptable-h-f-10970061/,10/01/2023,Bouches-du-RhÃ´ne,CDI,,,,,"En tant que Collaborateur Comptable, vous serez amenÃ© Ã  travailler en autonomie sur un portefeuille de clients. Plus prÃ©cisÃ©ment, vous aurez les missions suivantes :  * Participer Ã  la saisie et tenue comptables des dossiers </t>
  </si>
  <si>
    <t xml:space="preserve"> * Participer Ã  la rÃ©vision des comptes : OpÃ©rations de clÃ´tures, Ã©laboration des bilans </t>
  </si>
  <si>
    <t xml:space="preserve"> aller jusqu'Ã  la ..."</t>
  </si>
  <si>
    <t xml:space="preserve">1265,OpÃ©rateur PÃ©trochimie Stockage H/F,https://www.france-emploi.com/offre-d-emploi/operateur-petrochimie-stockage-h-f-10970060/,10/01/2023,Bouches-du-RhÃ´ne,IntÃ©rim,,,,,"En tant qu'OpÃ©rateur PÃ©trochimie Stockage, vous avez pour missions :  * Assurer les tournÃ©es systÃ©matiques de contrÃ´le des installations Ã  sa charge </t>
  </si>
  <si>
    <t xml:space="preserve"> * Effectuer et valider les opÃ©rations nÃ©cessaires aux mises Ã  disposition </t>
  </si>
  <si>
    <t xml:space="preserve"> * RÃ©aliser les prises d'Ã©chantillons et les relevÃ©s sur les installations, modifier les rÃ©glages si nÃ©cessaire </t>
  </si>
  <si>
    <t xml:space="preserve"> * Assurer l ..."</t>
  </si>
  <si>
    <t>1266,Technicien de Maintenance H/F - Groupe Airbus,https://www.france-emploi.com/offre-d-emploi/technicien-de-maintenance-h-f-groupe-airbus-10970059/,10/01/2023,Bouches-du-RhÃ´ne,IntÃ©rim,,,,,"En tant que Technicien de Maintenance - Groupe Airbus, vous serez en charge de :  * Remplacer des composants Ã©lectriques, mÃ©caniques, hydrauliques, pneumatiques sur moyens industriels, * CÃ¢bler armoire Ã©lectrique suivant plan Ã©lectrique, * RÃ©aliser des gÃ©omÃ©tries machines, * Renseigner les rapports d'intervention dans la gestion maintenance assistÃ© par ordinateur (SAP).Vous diagnostiquez et ..."</t>
  </si>
  <si>
    <t>1267,Comptable GÃ©nÃ©ral H/F,https://www.france-emploi.com/offre-d-emploi/comptable-general-h-f-10970057/,10/01/2023,Loire-Atlantique,CDI,,,,,"Au sein de la Direction FinanciÃ¨re et rattachÃ© directement au Responsable Comptable, vos missions en tant que Comptable GÃ©nÃ©ral seront les suivantes :  * Prise en charge de la comptabilitÃ© gÃ©nÃ©rale pour les sociÃ©tÃ©s du Groupe dans votre pÃ©rimÃ¨tre, * Travaux de clÃ´tures mensuelles et annuelles, * RÃ©alisation des documents de fin d ..."</t>
  </si>
  <si>
    <t>1268,DÃ©veloppeur Java H/F,https://www.france-emploi.com/offre-d-emploi/developpeur-java-h-f-10970056/,10/01/2023,Ille-et-Vilaine,CDI,,,,,"Au quotidien, en tant que DÃ©veloppeur Java, vous dÃ©veloppez :  * Les progiciels que l'on vend Ã  nos clients, * Les composants nÃ©cessaires pour les intÃ©grer, * Les outils internes, histoire de se simplifier la vie.Et comme vous Ãªtes autonome, vous pouvez aussi administrer le SI.Vous allez principalement :  * L'Ã©criture ..."</t>
  </si>
  <si>
    <t>1269,Comptable Polyvalent H/F,https://www.france-emploi.com/offre-d-emploi/comptable-polyvalent-h-f-10970053/,10/01/2023,Loire-Atlantique,CDI,,,,,"Au sein d'une Ã©quipe financiÃ¨re dÃ©jÃ  bien en place Ã  Vertou, le futur Comptable Polyvalent se verra confier des missions diversifiÃ©es au quotidien.Une partie de ces missions seront en lien avec l'activitÃ© immobiliÃ¨re du Groupe :  * PrÃ©paration des paiements de loyers et contrÃ´le de leur reversement, * PrÃ©paration ..."</t>
  </si>
  <si>
    <t>1270,ChargÃ© de ClientÃ¨le ADV H/F,https://www.france-emploi.com/offre-d-emploi/charge-de-clientele-adv-h-f-10970052/,10/01/2023,Hauts-de-Seine,IntÃ©rim,,,,,"Sous la responsabilitÃ© du Responsable de Service, vous avez pour principales missions :  * Gestion des demandes clients et fournisseurs (appels entrants et sortants), * Gestion des devis, * Saisie et suivi des commandes, * Ã‰tablissement de la facturation, * Gestion des litiges et des rÃ©clamations (SAV), * Gestion des contrats et des bons de livraisons ..."</t>
  </si>
  <si>
    <t>1271,OpÃ©rateur PÃ©trochimie H/F,https://www.france-emploi.com/offre-d-emploi/operateur-petrochimie-h-f-10970051/,10/01/2023,Bouches-du-RhÃ´ne,IntÃ©rim,,,,,"En tant qu'OpÃ©rateur PÃ©trochimie, vous aurez pour missions d'assurer les missions suivantes :  * Assurer le bon fonctionnement de l'unitÃ© (manoeuvres, tournÃ©es de surveillance, prise d'Ã©chantillons) dans le respect des procÃ©dures d'exploitation, des rÃ¨gles de sÃ©curitÃ©, qualitÃ©, hygiÃ¨ne, environnement et inspection, * Transmettre les informations et consignes ..."</t>
  </si>
  <si>
    <t>1272,OpÃ©rateur de Production PostÃ© H/F,https://www.france-emploi.com/offre-d-emploi/operateur-de-production-poste-h-f-10970050/,10/01/2023,Bouches-du-RhÃ´ne,IntÃ©rim,,,,,"En tant qu'OpÃ©rateur de Production PostÃ©, vous avez pour missions :  * Conduire des Ã©quipements de production selon les procÃ©dures en vigueur, * Effectuer les autocontrÃ´les en vigueur, * Tracer les opÃ©rations en cours dans les documents de fabrication, * Respecter les objectifs fixÃ©s en termes de productivitÃ©/performance en respectant l'ensemble ..."</t>
  </si>
  <si>
    <t>1273,Assistant Gestion ImmobiliÃ¨re H/F,https://www.france-emploi.com/offre-d-emploi/assistant-gestion-immobiliere-h-f-10970049/,10/01/2023,Seine-Saint-Denis,IntÃ©rim,,,,,"En tant qu'un acteur international spÃ©cialisÃ© dans la gestion d'actifs, vous assurez les missions ci-dessous :  * Vous gÃ©rez et traitez les appels (rÃ©ponse aux demandes et suivi des actions), * Vous contribuez Ã  l'organisation des entrÃ©es/sorties des locataires, * Vous assurez le suivi de l'obtention par ..."</t>
  </si>
  <si>
    <t>1274,Assistant de Direction DRH H/F,https://www.france-emploi.com/offre-d-emploi/assistant-de-direction-drh-h-f-10970048/,10/01/2023,Paris,IntÃ©rim,,,,,"Vous interviendrez en Ã©troite collaboration avec le DRH EMEA dans son quotidien et notamment sur les missions suivantes :  * Organisation de rÃ©unions, * Organisation voyages en France et Ã  l'international, * Organisation des entretiens candidats (impression des CV, mails et documents divers), * Mise Ã  jour des organigrammes,  * Suivi et mise Ã  ..."</t>
  </si>
  <si>
    <t>1275,Assistant HÃ©bergement et Services H/F,https://www.france-emploi.com/offre-d-emploi/assistant-hebergement-et-services-h-f-10970047/,10/01/2023,Val-de-Marne,CDI,,,,,"RattachÃ© au Directeur de la RÃ©sidence, votre mission principale en tant qu'Adjoint de Direction sera de seconder votre Directeur dans son travail portant sur l'intÃ©gralitÃ© de l'exploitation de la rÃ©sidence avec pour objectif la qualitÃ© et la rentabilitÃ© de l'Ã©tablissement.Vous aurez Ã©galement pour missions ..."</t>
  </si>
  <si>
    <t>1276,Technicien Bioproduction BPF H/F,https://www.france-emploi.com/offre-d-emploi/technicien-bioproduction-bpf-h-f-10970046/,10/01/2023,Essonne,CDI,,,,,"Au sein du DÃ©partement Bioproduction de Vecteurs, en tant que Technicien Bioproduction BPF H/F rattachÃ© au Superviseur de Production, votre mission principale consiste Ã  rÃ©aliser tout ou une partie des opÃ©rations du procÃ©dÃ© de production (culture cellulaire et/ou purification) dans le respect des Bonnes Pratiques de Fabrication ..."</t>
  </si>
  <si>
    <t>1277,OpÃ©rateur ExtÃ©rieur H/F,https://www.france-emploi.com/offre-d-emploi/operateur-exterieur-h-f-10970045/,10/01/2023,Bouches-du-RhÃ´ne,IntÃ©rim,,,,,"En tant qu'OpÃ©rateur ExtÃ©rieur Mouvements, vos missions sont :  * Assurer les tournÃ©es systÃ©matiques de contrÃ´le dÃ©sinstallations Ã  votre charge, purger les bacs selon la liste prÃ©Ã©tablie et enregistrer les informations demandÃ©es, * Effectuer et valider les opÃ©rations nÃ©cessaires aux mises Ã  disposition, * RÃ©aliser les prises d'Ã©chantillons et les relevÃ©s ..."</t>
  </si>
  <si>
    <t>1278,Assistant(e) ADV - Junior H/F,https://www.france-emploi.com/offre-d-emploi/assistante-adv-junior-h-f-10970044/,10/01/2023,Vaucluse,CDI,,,,,"En qualitÃ© d'Assistant ADV - Junior, vos missions sont les suivantes :  * Gestion d'un portefeuille client, * Gestion des commandes clients, * Lien avec les expÃ©ditions, * Suivi des envois, * Saisie des commandes dans l'ERP, * Devis, factures, relances...  Assistant ADV - Junior :De formation Bac +2 minimum, vous disposez d'au moins ..."</t>
  </si>
  <si>
    <t>1279,Technicien de Travaux en Ascenseurs H/F - Paris,https://www.france-emploi.com/offre-d-emploi/technicien-de-travaux-en-ascenseurs-h-f-paris-10970042/,10/01/2023,Paris,CDI,,,,,"Vous intÃ©grez l'agence de Paris et intervenez en Ile-de-France en tant que Technicien de Travaux en Ascenseurs.Votre prioritÃ© : Assurer la sÃ©curitÃ© des passagers et celle de tous les intervenants techniques en garantissant la rÃ©paration et la modernisation des appareils.Au quotidien, vos missions sont les ..."</t>
  </si>
  <si>
    <t>1280,IngÃ©nieur Certification et Qualification H/F - Groupe Airbus,https://www.france-emploi.com/offre-d-emploi/ingenieur-certification-et-qualification-h-f-groupe-airbus-10970041/,10/01/2023,Bouches-du-RhÃ´ne,IntÃ©rim,,,,,"En tant qu'IngÃ©nieur Certification et Qualification - Groupe Airbus, vous serez en charge de :  * Suivre des activitÃ©s de certification civiles, incluant la vÃ©rification et la validation des documents de dÃ©monstration de la conformitÃ© prÃ©parÃ©s par le bureau d'Ã©tude et harmonisation du contenu avec l'Ã©quipe de l'IngÃ©nieur ..."</t>
  </si>
  <si>
    <t>1281,Consultant ERP H/F,https://www.france-emploi.com/offre-d-emploi/consultant-erp-h-f-10970040/,10/01/2023,Ille-et-Vilaine,CDI,,,,,"AprÃ¨s une pÃ©riode d'intÃ©gration, vous rejoignez une Ã©quipe projet Ã  taille humaine pour accompagner le dÃ©veloppement de l'ERP et des solutions logicielles qui lui sont associÃ©es.Vous maÃ®trisez les processus de gestion dans l'entreprise : Gestion commerciale, comptable, logistique.Vous vous appuyez sur la mÃ©thodologie de projet ..."</t>
  </si>
  <si>
    <t>1282,Analyste DonnÃ©es H/F - Groupe Airbus,https://www.france-emploi.com/offre-d-emploi/analyste-donnees-h-f-groupe-airbus-10970039/,10/01/2023,Bouches-du-RhÃ´ne,IntÃ©rim,,,,,"En tant qu'Analyste DonnÃ©es - Groupe Airbus, vous serez en charge de :  * SÃ©lectionner des piÃ¨ces de rechanges nÃ©cessaires Ã  la maintenance des appareils, * Modifier le design pour correspondre aux besoins logistiques, * Mettre Ã  jour la base de donnÃ©es rechange en fonction des modifications du design et des questions clients ..."</t>
  </si>
  <si>
    <t>1283,Technicien Support Informatique H/F,https://www.france-emploi.com/offre-d-emploi/technicien-support-informatique-h-f-10970038/,10/01/2023,Bouches-du-RhÃ´ne,CDI,,,,,"Missions :  * Installer les Ã©quipements informatique et tÃ©lÃ©com, * Identifier et analyser les besoins techniques auprÃ¨s des clients, * Organiser les installations d'Ã©quipement en prenant en compte des paramÃ¨tres d'environnements, * Former les clients et les services Ã  l'utilisation des Ã©quipements, * PrÃ©senter les produits aux clients, * Faire la dÃ©monstration de ..."</t>
  </si>
  <si>
    <t xml:space="preserve">1284,Comptable GÃ©nÃ©ral H/F,https://www.france-emploi.com/offre-d-emploi/comptable-general-h-f-10970036/,10/01/2023,HÃ©rault,CDI,,,,,"Vos missions :  * Enregistrer les factures de la sociÃ©tÃ© mÃ¨re et de ses filiales </t>
  </si>
  <si>
    <t xml:space="preserve"> * Enregistrer les encaissements des clients et les rÃ¨glements fournisseurs de faÃ§on quotidienne </t>
  </si>
  <si>
    <t xml:space="preserve"> * RÃ©aliser les rapprochements bancaires </t>
  </si>
  <si>
    <t xml:space="preserve"> * Aider dans la production des documents comptables et lÃ©gaux (bilans, comptes de rÃ©sultat, annexes, rapports de gestion...).  Issu d'une ..."</t>
  </si>
  <si>
    <t>1285,Responsable ADV H/F,https://www.france-emploi.com/offre-d-emploi/responsable-adv-h-f-10970034/,10/01/2023,Hauts-de-Seine,IntÃ©rim,,,,,"RattachÃ© au Responsable Administratif et Financier, vos principales missions sont les suivantes :  * Gestion et management d'une Ã©quipe de 3 personnes, * Analyse et suivi des KPIs de l'Ã©quipe, * Mise en place et amÃ©lioration des process du service, * Missions d'accompagner et de faire monter en compÃ©tences l'Ã©quipe ..."</t>
  </si>
  <si>
    <t>1286,Ã‰conomiste de la Construction H/F,https://www.france-emploi.com/offre-d-emploi/conomiste-de-la-construction-h-f-10970033/,10/01/2023,Haute-Garonne,CDI,,,,,"En tant qu'Ã‰conomiste de la Construction, vos principales missions seront alors :  * Collecter les infos nÃ©cessaires au montage du dossier, * Assurer les rÃ©unions DCE, * Contact/rÃ©unions avec Concessionnaires, Architectes, MO, intervenants extÃ©rieurs, * Ã‰tablir CCTP TCE et montage des dossiers DCE et marchÃ© et estimatif, * RÃ©diger les piÃ¨ces Ã©crites pour ..."</t>
  </si>
  <si>
    <t>1287,OpÃ©rateur de Conditionnement H/F,https://www.france-emploi.com/offre-d-emploi/operateur-de-conditionnement-h-f-10970032/,10/01/2023,Bouches-du-RhÃ´ne,IntÃ©rim,,,,,"En tant qu'OpÃ©rateur de Conditionnement, vous avez pour missions :  * Vous assurez la surveillance du dÃ©roulement de nos process pour garantir l'atteinte des objectifs de production dans le respect des exigences coÃ»ts, dÃ©lais, hygiÃ¨ne, sÃ©curitÃ©, qualitÃ© et environnement, * Vous effectuez les contrÃ´les tout au long du process pour ..."</t>
  </si>
  <si>
    <t>1288,Assistant ADV H/F,https://www.france-emploi.com/offre-d-emploi/assistant-adv-h-f-10970031/,10/01/2023,Val-d'Oise,IntÃ©rim,,,,,"RattachÃ© au Responsable ADV, vos missions principales sont les suivantes :  * PrÃ©paration des offres de prix, * Saisie et suivi des commandes, * Gestion des tÃ¢ches administratives classiques, * Suivi des dÃ©lais de livraisons, * Gestion des relances clients, * Saisie des offres dans l'ERP.  Vous avez un niveau Bac +2 minimum et justifiez ..."</t>
  </si>
  <si>
    <t>1289,Responsable Comptable H/F,https://www.france-emploi.com/offre-d-emploi/responsable-comptable-h-f-10970030/,10/01/2023,Bouches-du-RhÃ´ne,CDI,,,,,"RattachÃ© au Groupe basÃ© Ã  Montpellier, vous encadrerez l'Ã©quipe comptable de 2 personnes. A ce titre, vos missions sont :  * Saisir, contrÃ´ler et rÃ©gler les factures, * Saisir les Ã©critures bancaires et effectuer les rapprochements bancaires, * Ã‰tablir les dÃ©clarations fiscales (TVA,TVS, IS), * Effectuer les arrÃªtÃ©s de comptes, les Ã©critures ..."</t>
  </si>
  <si>
    <t>1290,MANOEUVRE (H/F),https://www.france-emploi.com/offre-d-emploi/manoeuvre-h-f-10970028/,10/01/2023,Rennes,IntÃ©rim,,,,,"Nous recherchons actuellement un manoeuvre H/F</t>
  </si>
  <si>
    <t>Vous serez principalement en charge de passer le matÃ©riel au chef sondeur  Titulaire du permis BE, vous avez de l'expÃ©rience en conduite de remorque</t>
  </si>
  <si>
    <t>Vous acceptez les dÃ©placements sur la rÃ©gion et souhaitez vous engager sur du long terme  Au sein ..."</t>
  </si>
  <si>
    <t>1291,OpÃ©rateur MÃ©canique H/F,https://www.france-emploi.com/offre-d-emploi/operateur-mecanique-h-f-10970027/,10/01/2023,Bouches-du-RhÃ´ne,IntÃ©rim,,,,,"En tant qu'OpÃ©rateur MÃ©canique, vous avez pour missions :  * RÃ©aliser le plan de maintenance des pompes Quervels, * RÃ©aliser le plan de maintenance prÃ©ventive des machines critiques, * RÃ©aliser les opÃ©rations de maintenance curative nÃ©cessaires suites aux tournÃ©es prÃ©ventives sur les machines critiques, * ÃŠtre attentif au fonctionnement des machines et remonter ..."</t>
  </si>
  <si>
    <t>1292,MANÅ’UVRE H/F,https://www.france-emploi.com/offre-d-emploi/man-uvre-h-f-10970026/,10/01/2023,Rennes,IntÃ©rim,,,,,"AWEL INTERIM RECRUTE</t>
  </si>
  <si>
    <t>AWEL INTERIM BATIMENT recherche pour l'un de ses clients un manoeuvre H/F sur Rennes.</t>
  </si>
  <si>
    <t>Au sein d'Ã©quipes et en relation avec le chef d'Ã©quipe, vous aurez pour mission</t>
  </si>
  <si>
    <t>- aider les maÃ§ons Ã  effectuer les travaux de maÃ§onnerie ou de Travaux publics sur ..."</t>
  </si>
  <si>
    <t>1293,OpÃ©rateur Fabrication PostÃ© H/F,https://www.france-emploi.com/offre-d-emploi/operateur-fabrication-poste-h-f-10970024/,10/01/2023,Bouches-du-RhÃ´ne,IntÃ©rim,,,,,"En tant qu'OpÃ©rateur Fabrication PostÃ©, vous avez pour missions :  * Contribuer activement Ã  l'amÃ©lioration des rÃ©sultats sÃ©curitÃ©, * Conduire pendant votre poste les installations dont on a la responsabilitÃ©, dans le respect des consignes, des standards et des modes opÃ©ratoires en vigueur (observer et interprÃ©ter les paramÃ¨tres, rÃ©agir aux ..."</t>
  </si>
  <si>
    <t>1294,OpÃ©rateur AciÃ©rie H/F,https://www.france-emploi.com/offre-d-emploi/operateur-acierie-h-f-10970023/,10/01/2023,Bouches-du-RhÃ´ne,IntÃ©rim,,,,,"En tant qu'OpÃ©rateur AciÃ©rie, vous avez pour missions :  * Participer Ã  la fusion et l'Ã©laboration de l'acier liquide en pilotant des fours dans le respect des procÃ©dures en vigueur, * Transformer le mÃ©tal liquide en produits solide : Approvisionnement du matÃ©riel, prÃ©paration du chantier, rÃ©alisation de la coulÃ©e, expÃ©dition ..."</t>
  </si>
  <si>
    <t>1295,OpÃ©rateur Chimie Fine 3*8 H/F,https://www.france-emploi.com/offre-d-emploi/operateur-chimie-fine-3-8-h-f-10970022/,10/01/2023,Gard,IntÃ©rim,,,,,"En tant que qu'OpÃ©rateur Chimie Fine 3*8, vous avez pour missions :  * Participer Ã  la mise en route et appliquer les consignes Ã©crites afin de rÃ©aliser des opÃ©rations de production, * Conduire et surveiller un ensemble limitÃ© d'appareils de fabrication et de conditionnement exigeant un mode opÃ©ratoire prÃ©cis ..."</t>
  </si>
  <si>
    <t xml:space="preserve">1296,Architecte IntÃ©gration Ã‰lectrique H/F - Groupe Airbus,https://www.france-emploi.com/offre-d-emploi/architecte-integration-lectrique-h-f-groupe-airbus-10970021/,10/01/2023,Bouches-du-RhÃ´ne,IntÃ©rim,,,,,"En tant qu'Architecte IntÃ©gration Ã‰lectrique - Groupe Airbus, vous serez en charge de :  * Diriger l'architecte du systÃ¨me d'interconnexion de cÃ¢blage Ã©lectrique (EWIS) </t>
  </si>
  <si>
    <t xml:space="preserve"> * Diriger l'analyse des caractÃ©ristiques et des performances </t>
  </si>
  <si>
    <t xml:space="preserve"> * Diriger l'analyse d'impact des changements de conception tout au long du cycle de vie du ..."</t>
  </si>
  <si>
    <t>1297,Responsable de la ComptabilitÃ© Auxiliaire H/F,https://www.france-emploi.com/offre-d-emploi/responsable-de-la-comptabilite-auxiliaire-h-f-10970019/,10/01/2023,Sarthe,CDI,,,,,"Une filiale importante du Groupe recherche son futur Responsable de la ComptabilitÃ© Auxiliaire, poste Ã  SablÃ©-sur-Sarthe.Le poste devient vacant suite Ã  une mobilitÃ© interne.Sous la supervision du Responsable Administratif et Financier de la Filiale, vous prenez en charge une Ã©quipe de 5 comptables auxiliaires. Vous ..."</t>
  </si>
  <si>
    <t>1298,IngÃ©nieur Assemblage Industriel H/F - Groupe Airbus,https://www.france-emploi.com/offre-d-emploi/ingenieur-assemblage-industriel-h-f-groupe-airbus-10970018/,10/01/2023,Bouches-du-RhÃ´ne,IntÃ©rim,,,,,"En tant qu'IngÃ©nieur Assemblage Industriel - Groupe Airbus, vous serez en charge de :  * GÃ©rer la configuration de production pour les hÃ©licoptÃ¨res, l'encours ainsi que le prÃ©visionnel, * DÃ©tecter, animer, analyser et justifier des Ã©carts entre le rÃ©fÃ©rentiel du bureau d'Ã©tude et celui de la production, * PrÃ©senter les Ã©carts ..."</t>
  </si>
  <si>
    <t>1299,Comptable Clients H/F,https://www.france-emploi.com/offre-d-emploi/comptable-clients-h-f-10970017/,10/01/2023,Hauts-de-Seine,IntÃ©rim,,,,,"Au sein du PÃ´le Administratif et Financier, vous prenez en charge le suivi de la comptabilitÃ© fournisseurs.Ã€ ce titre, vos principales missions seront :  * ContrÃ´le des limites crÃ©dits, * Participation aux travaux de clÃ´tures mensuelles, * Recouvrement des crÃ©ances, * Encaissement clients, * Analyse et lettrage des comptes.Cette description tient compte des ..."</t>
  </si>
  <si>
    <t>1300,OpÃ©rateur Assemblage Double Vitrage H/F,https://www.france-emploi.com/offre-d-emploi/operateur-assemblage-double-vitrage-h-f-10970014/,10/01/2023,Seine-Saint-Denis,IntÃ©rim,,,,,"RattachÃ© au Responsable de Production, vous serez en charge de rÃ©aliser les coupes de verre sur machine afin d'approvisionner la ligne d'assemblage double vitrage/faÃ§onnage.Ã€ ce titre, vous aurez pour principales missions de :  * Approvisionner la table de dÃ©coupe, * ParamÃ©trer le systÃ¨me de dÃ©coupe, * Effectuer la dÃ©coupe ..."</t>
  </si>
  <si>
    <t>1301,OpÃ©rateur Soudure Brasure H/F,https://www.france-emploi.com/offre-d-emploi/operateur-soudure-brasure-h-f-10970013/,10/01/2023,Seine-et-Marne,IntÃ©rim,,,,,"En tant qu'OpÃ©rateur Soudure Brasure, vous rÃ©alisez des opÃ©rations de soudure et brasure lors des Ã©tapes de fabrication des produits de notre client, de type filtres, condensateurs, rÃ©sistances.Ã€ ce titre, vous avez pour principales missions :  * ContrÃ´ler l'aspect et la quantitÃ© de la matiÃ¨re, * RÃ©aliser des brasures ..."</t>
  </si>
  <si>
    <t>1302,OpÃ©rateur DÃ©coupe Vitrage H/F,https://www.france-emploi.com/offre-d-emploi/operateur-decoupe-vitrage-h-f-10970012/,10/01/2023,Seine-Saint-Denis,IntÃ©rim,,,,,"RattachÃ© au Responsable de Production, vous Ãªtes en charge de l'approvisionnement de la table de dÃ©coupe, de la coupe automatisÃ©e et du dÃ©chargement des volumes jusqu'Ã  la zone de stockage.Ã€ ce titre, vous aurez pour principales missions de :  * Approvisionner la table de dÃ©coupe, * ParamÃ©trer le systÃ¨me ..."</t>
  </si>
  <si>
    <t>1303,Conducteur de Ligne H/F,https://www.france-emploi.com/offre-d-emploi/conducteur-de-ligne-h-f-10970010/,10/01/2023,Bouches-du-RhÃ´ne,IntÃ©rim,,,,,"Au sein d'une Ã©quipe, vous aurez pour missions :  * Participer Ã  la rÃ©alisation d'un programme de production, par la conduite d'une ou plusieurs machines/lignes, * Assurer la surveillance du dÃ©roulement de nos process pour garantir l'atteinte des objectifs de production dans le respect des exigences coÃ»ts ..."</t>
  </si>
  <si>
    <t xml:space="preserve">1304,Technicien DÃ©tecteurs Gaz et Liquides H/F,https://www.france-emploi.com/offre-d-emploi/technicien-detecteurs-gaz-et-liquides-h-f-10970009/,10/01/2023,Essonne,CDI,,,,,"En tant que Technicien DÃ©tection et Analyse, vous Ãªtes rattachÃ© au Coordinateur Technique.Vos missions sont les suivantes :  * Assurer la mise en service des Ã©quipements </t>
  </si>
  <si>
    <t xml:space="preserve"> * RÃ©aliser les interventions de maintenance et de dÃ©pannage </t>
  </si>
  <si>
    <t xml:space="preserve"> * RÃ©diger des comptes-rendus d'intervention </t>
  </si>
  <si>
    <t xml:space="preserve"> * Conseiller et former les clients sur les Ã©quipements </t>
  </si>
  <si>
    <t xml:space="preserve"> * Ã‰laborer des ..."</t>
  </si>
  <si>
    <t>1305,Product Owner H/F,https://www.france-emploi.com/offre-d-emploi/product-owner-h-f-10970008/,10/01/2023,Ille-et-Vilaine,CDI,,,,,"En tant que Product Owner, vous :  * IntÃ©grer une Ã©quipe d'une vingtaine de personnes au sein de l'Ã©quipe Digitale et travailler notamment au dÃ©veloppement et Ã  l'optimisation des applications, * Rejoindre une organisation agile Scrum dont vous serez amenÃ© Ã  prendre le pilotage d'un ou plusieurs produits ..."</t>
  </si>
  <si>
    <t>1306,MÃ©canicien Engin Levage Atelier H/F,https://www.france-emploi.com/offre-d-emploi/mecanicien-engin-levage-atelier-h-f-10970007/,10/01/2023,Var,IntÃ©rim,,,,,"En tant que MÃ©canicien Engin Levage Atelier, vous avez pour missions :  * ExÃ©cuter la maintenance prÃ©ventive du matÃ©riel, * Effectuer l'entretien pÃ©riodique et rÃ©visions, * Assurer les interventions et les diagnostics sur le parc, * RÃ©ceptionner et mettre en route les chariots, * RÃ©parer les machines, * Faire du prÃ©ventif et curatif, * Diagnostiquer une ..."</t>
  </si>
  <si>
    <t>1307,Assistant Affaires MÃ©dicales - Anglais Courant H/F,https://www.france-emploi.com/offre-d-emploi/assistant-affaires-medicales-anglais-courant-h-f-10970005/,10/01/2023,Hauts-de-Seine,CDD,,,,,"En tant qu'Assistant Affaires MÃ©dicales - Anglais Courant, vous serez responsable des missions suivantes :  * Gestion des rÃ©visions de documents dans le cadre de la conformitÃ© mÃ©dicale, juridique et rÃ©glementaire, * Mission d'accompagner le Senior Vice-PrÃ©sident et l'Ã©quipe mÃ©diale dans les dossiers affaires mÃ©dicales confidentiels (contrats orateurs, hospitalitÃ©s ..."</t>
  </si>
  <si>
    <t>1308,Lead DÃ©veloppeur Fullstack H/F,https://www.france-emploi.com/offre-d-emploi/lead-developpeur-fullstack-h-f-10970004/,10/01/2023,Ille-et-Vilaine,CDI,,,,,"Ã€ cheval entre le Service Marketing et la DSI, vous intervenez en tant que Lead DÃ©veloppeur Fullstack sur ces aspects :  * La crÃ©ation, maintenance et administration des nouveaux sites internet (vitrines et e-commerce), * Le dÃ©veloppement de l'intranet interne, directement liÃ©e Ã  l'ERP de l'entreprise qui gÃ¨re ..."</t>
  </si>
  <si>
    <t>1309,RÃ©gleur Tourneur/Fraiseur CN 2x8 H/F,https://www.france-emploi.com/offre-d-emploi/regleur-tourneur-fraiseur-cn-2x8-h-f-10970001/,10/01/2023,Essonne,CDI,,,,,"En tant que RÃ©gleur Tourneur/Fraiseur CN 2x8, vos principales tÃ¢ches et missions sont : * PrÃ©parer et monter les outillages sur machine, 5 axes - Bi broche, * Effectuer les rÃ©glages de la machine (avec transfert Ã©ventuel du programme), * Modifier les programmes en partant du plan piÃ¨ce, avec l'accord du Programmeur ..."</t>
  </si>
  <si>
    <t>1310,Conseiller Service Client H/F,https://www.france-emploi.com/offre-d-emploi/conseiller-service-client-h-f-10970000/,10/01/2023,Hauts-de-Seine,CDD,,,,,"En tant que Conseiller Service Client, vous contribuerez chaque jour Ã  la satisfaction des clients prenant contact avec vous, au sein d'une Ã©quipe engagÃ©e et soudÃ©e :  * Informer les clients sur les offres, * Accompagner les utilisateurs du site web, * RÃ©pondre aux clients sur leurs diverses questions (utilisation du service ..."</t>
  </si>
  <si>
    <t xml:space="preserve">1311,Concepteur Installation MÃ©canique H/F - Groupe Airbus,https://www.france-emploi.com/offre-d-emploi/concepteur-installation-mecanique-h-f-groupe-airbus-10969999/,10/01/2023,Bouches-du-RhÃ´ne,IntÃ©rim,,,,,"En tant que Concepteur Installation MÃ©canique - Groupe Airbus, vous Ãªtes en charge de :  * RÃ©aliser des Ã©tudes 3D pour des piÃ¨ces </t>
  </si>
  <si>
    <t xml:space="preserve"> * PrÃ©parer les documents obligatoires.Vous travaillerez sur la conception d'installation systÃ¨me mÃ©canique et des ensembles optimisÃ©s en termes de poids, de coÃ»t, de performances conformes aux exigences.  De ..."</t>
  </si>
  <si>
    <t>1312,Responsable Comptable Adjoint H/F,https://www.france-emploi.com/offre-d-emploi/responsable-comptable-adjoint-h-f-10969998/,10/01/2023,Maine-et-Loire,CDD,,,,,"Dans un Service Financier de 6 personnes, le Responsable Comptable Adjoint intervient en renfort pour le suivi comptable et fiscal des 4 sociÃ©tÃ©s du territoire.Vos principales missions seront les suivantes :  * Rapprochement des comptes et travaux sur les clÃ´tures mensuelles, trimestrielles et annuelles, * Intervention sur la mise en place ..."</t>
  </si>
  <si>
    <t xml:space="preserve">1313,ChargÃ© RH - Institution Culturelle H/F,https://www.france-emploi.com/offre-d-emploi/charge-rh-institution-culturelle-h-f-10969997/,10/01/2023,Paris,IntÃ©rim,,,,,"Missions :Mise en oeuvre de la stratÃ©gie :  * Suivi des demandes de recrutements en lien avec les Directeurs </t>
  </si>
  <si>
    <t xml:space="preserve"> * PrÃ©paration de l'intÃ©gration des nouveaux collaborateurs (accueil, processus d'intÃ©gration, etc.) </t>
  </si>
  <si>
    <t xml:space="preserve"> * Suivi des actions de dÃ©veloppement des compÃ©tences des salariÃ©s (entretiens annuels, formation, etc.) </t>
  </si>
  <si>
    <t xml:space="preserve"> * Accompagnement des Managers sur tous les sujets ..."</t>
  </si>
  <si>
    <t>1314,ContrÃ´leur de Gestion Commercial H/F,https://www.france-emploi.com/offre-d-emploi/controleur-de-gestion-commercial-h-f-10969996/,10/01/2023,Maine-et-Loire,CDI,,,,,"En relais du ContrÃ´leur Commercial Europe, vous serez le garant de l'analyse des performances commerciales pour les deux sites de production du territoire.En tant que ContrÃ´leur de Gestion Commercial, vous serez l'interface entre les Ã©quipes commerciales et les sites de production.Au quotidien, vos principales missions ..."</t>
  </si>
  <si>
    <t>1315,Administrateur RÃ©seaux et TÃ©lÃ©coms H/F,https://www.france-emploi.com/offre-d-emploi/administrateur-reseaux-et-telecoms-h-f-10969995/,10/01/2023,FinistÃ¨re,CDI,,,,,"En tant qu'Administrateur RÃ©seaux et TÃ©lÃ©coms, vous interviendrez au sein d'une Ã©quipe composÃ©e d'Administrateurs SystÃ¨mes et RÃ©seaux.Vos missions se dÃ©coupent en 3 PÃ´les principaux :Mode projet :  * Ã‰tude de besoins et design de solutions, * DÃ©finition et mise en place de configurations rÃ©seaux et sÃ©curitÃ©, * Interventions sur ..."</t>
  </si>
  <si>
    <t>1316,PrÃ©parateur MÃ©thode TÃ´lerie H/F - Groupe Airbus,https://www.france-emploi.com/offre-d-emploi/preparateur-methode-tolerie-h-f-groupe-airbus-10969992/,10/01/2023,Bouches-du-RhÃ´ne,IntÃ©rim,,,,,"En tant que PrÃ©parateur MÃ©thode TÃ´lerie - Groupe Airbus, vous serez en charge de :Co-design/co-indus :  * Contribuer Ã  toutes les phases de la conception pour assurer la prise en compte des besoins industriels, * SpÃ©cifier les besoins en actifs industriels (Jigs, Outillages, Outillages, Machine...) pour la crÃ©ation ou la ..."</t>
  </si>
  <si>
    <t>1317,PrÃ©parateur MÃ©thode MÃ©canique H/F - Groupe Airbus,https://www.france-emploi.com/offre-d-emploi/preparateur-methode-mecanique-h-f-groupe-airbus-10969991/,10/01/2023,Bouches-du-RhÃ´ne,IntÃ©rim,,,,,"En tant que PrÃ©parateur MÃ©thode MÃ©canique - Groupe Airbus, vous serez en charge de :Co-design/co-indus :  * Contribuer Ã  toutes les phases de la conception pour s'assurer que les besoins industriels sont pris en compte, * Faire valoir les besoins industriels auprÃ¨s de l'engineering (specific design/M&amp;P ..."</t>
  </si>
  <si>
    <t>1318,Responsable Commercial H/F,https://www.france-emploi.com/offre-d-emploi/responsable-commercial-h-f-10969990/,10/01/2023,Val-de-Marne,CDI,,,,,"Dans le cadre de son dÃ©veloppement et pour une reprise de portefeuille, notre client recherche un Responsable Commercial, spÃ©cialisÃ© sur de l'emballage carton (GC1, GC2, Kraft) rattachÃ© Ã  la Direction Commerciale.Vous Ãªtes en charge du dÃ©veloppement et de la gestion de votre portefeuille composÃ© principalement d'industriels ..."</t>
  </si>
  <si>
    <t>1319,Metteur au Bain JournÃ©e H/F,https://www.france-emploi.com/offre-d-emploi/metteur-au-bain-journee-h-f-10969989/,10/01/2023,Seine-et-Marne,IntÃ©rim,,,,,"Sur le site de Marne-la-VallÃ©e de notre client et sous la responsabilitÃ© du Responsable du Service Traitement de Surface, vous avez pour missions, en tant que Metteur au Bain, les suivantes :  * Assurer le suivi analytique des effluents et des bains et faire ou demander Ã  faire le ..."</t>
  </si>
  <si>
    <t>1320,IngÃ©nieur Laboratoire Biochimie Biotechnologie H/F,https://www.france-emploi.com/offre-d-emploi/ingenieur-laboratoire-biochimie-biotechnologie-h-f-10969987/,10/01/2023,Bouches-du-RhÃ´ne,IntÃ©rim,,,,,"En tant qu'IngÃ©nieur Laboratoire, vous avez pour missions :  * Participer Ã  la veille technologique, * Mettre en oeuvre et conduire les expÃ©rimentations, * Collecter, traiter, analyser, interprÃ©ter et communiquer les rÃ©sultats des expÃ©riences, * DÃ©finir un problÃ¨me, investiguer jusqu'Ã  la cause racine et proposer des contre-mesures, * Fabriquer, contrÃ´ler ou accepter ..."</t>
  </si>
  <si>
    <t>1321,Superviseur de Production H/F - Groupe Airbus,https://www.france-emploi.com/offre-d-emploi/superviseur-de-production-h-f-groupe-airbus-10969986/,10/01/2023,Seine-Saint-Denis,IntÃ©rim,,,,,"En tant que Superviseur de Production - Groupe Airbus, vous serez en charge de :  * Mettre en application les rÃ¨gles HSE (incluant la formation rÃ©glementaire) sur tout votre pÃ©riphÃ©rique, * ArrÃªter une activitÃ© si elle n'est pas en accord avec les rÃ¨gles de sÃ©curitÃ© pour les Ã©quipes et/ou le produit ..."</t>
  </si>
  <si>
    <t>1322,Responsable ContrÃ´le Export H/F - Groupe Airbus,https://www.france-emploi.com/offre-d-emploi/responsable-controle-export-h-f-groupe-airbus-10969982/,10/01/2023,Bouches-du-RhÃ´ne,IntÃ©rim,,,,,"En tant que Responsable ContrÃ´le Export - Groupe Airbus, vous serez en charge de :Soutenir les fonctions de NHI pour assurer le dÃ©ploiement de tous les processus de contrÃ´le des exportations au sein de NHI en :  * DÃ©finir des processus spÃ©cifiques adaptÃ©s Ã  chaque fonction pour couvrir les Ã©carts identifiÃ©s, * Assurer ..."</t>
  </si>
  <si>
    <t>1323,Gestionnaire QualitÃ© ConformitÃ© H/F - Groupe Airbus,https://www.france-emploi.com/offre-d-emploi/gestionnaire-qualite-conformite-h-f-groupe-airbus-10969981/,10/01/2023,Bouches-du-RhÃ´ne,IntÃ©rim,,,,,"En tant que Gestionnaire QualitÃ© ConformitÃ© - Groupe Airbus, vous serez en charge de :Vous dirigerez et piloterez la rÃ©solution de problÃ¨mes complexes de qualitÃ© et de projets d'amÃ©lioration continue en dÃ©finissant les normes de mesure et en identifiant/facilitant les amÃ©liorations pour augmenter :  * La performance des processus et ..."</t>
  </si>
  <si>
    <t>1324,Gestionnaire RH - Anglais Professionnel H/F,https://www.france-emploi.com/offre-d-emploi/gestionnaire-rh-anglais-professionnel-h-f-10969980/,10/01/2023,Essonne,CDI,,,,,"En tant que Gestionnaire RH, vous serez rattachÃ© Ã  l'Ã©quipe RH et vos missions seront les suivantes :  * Aide Ã  la saisie des Ã©lÃ©ments variables de paie, * Mise Ã  jour et tenue des dossiers RH des collaborateurs, * Suivi des absences (congÃ©s de maladie, vacances, maternitÃ©, etc.), * Soutien sur la ..."</t>
  </si>
  <si>
    <t>1325,Coordinateur Export H/F,https://www.france-emploi.com/offre-d-emploi/coordinateur-export-h-f-10969979/,10/01/2023,Hauts-de-Seine,IntÃ©rim,,,,,"Au sein du Service Logistique, vos principales missions sont :  * GÃ©rer des expÃ©ditions de commandes export, * RÃ©cupÃ©rer et traiter les bons de rÃ©ception fournisseurs, * Suivre des expÃ©ditions : RÃ©server et confirmer les transports, Ã©tablir les documents d'expÃ©dition et administratifs (liasse douaniÃ¨re), * VÃ©rifier et valider la facturation des prestataires et des ..."</t>
  </si>
  <si>
    <t>1326,Commercial SÃ©dentaire BtoB H/F,https://www.france-emploi.com/offre-d-emploi/commercial-sedentaire-btob-h-f-10969978/,10/01/2023,Seine-et-Marne,CDI,,,,,"Afin de soutenir son dÃ©veloppement, notre client recherche un Commercial SÃ©dentaire BtoB, basÃ© Ã  CollÃ©gien (77)  * FidÃ©lisation des comptes clients et entretien de la relation client au tÃ©lÃ©phone, * DÃ©veloppement de l'activitÃ© auprÃ¨s des prospects, * Satisfaction des clients en se montrant pro-actif et disponible concernant les problÃ©matiques de ..."</t>
  </si>
  <si>
    <t>1327,Technicien de Maintenance en Ascenseurs H/F - Eaubonne,https://www.france-emploi.com/offre-d-emploi/technicien-de-maintenance-en-ascenseurs-h-f-eaubonne-10969976/,10/01/2023,Val-d'Oise,CDI,,,,,"Vous intÃ©grez l'agence d'Eaubonne en tant que Technicien de Maintenance en Ascenseurs.Votre prioritÃ© : Assurer la sÃ©curitÃ© des passagers et celle de tous les intervenants techniques en garantissant la maintenance et conformitÃ© des appareils.Au quotidien, vos missions sont les suivantes :  * GÃ©rer et assurer la maintenance prÃ©ventive ..."</t>
  </si>
  <si>
    <t xml:space="preserve">1328,Automaticien H/F,https://www.france-emploi.com/offre-d-emploi/automaticien-h-f-10969975/,10/01/2023,FinistÃ¨re,CDI,,,,,"Au sein d'une Ã©quipe de 4 personnes et rattachÃ© au Responsable Informatique Industrielle, vous avez pour missions principales : * Ã‰tablir un CDC des opÃ©rations d'automatisation </t>
  </si>
  <si>
    <t xml:space="preserve"> * Concevoir les systÃ¨mes, installer et entretenir les Ã©quipements automatisÃ©s utilisÃ©s dans l'outil de prod </t>
  </si>
  <si>
    <t xml:space="preserve"> * Intervenir, diagnostiquer et remplacer les matÃ©riels dÃ©fectueux </t>
  </si>
  <si>
    <t xml:space="preserve"> * Participer ..."</t>
  </si>
  <si>
    <t>1329,Comptable GÃ©nÃ©ral H/F,https://www.france-emploi.com/offre-d-emploi/comptable-general-h-f-10969974/,10/01/2023,Loire-Atlantique,IntÃ©rim,,,,,"Dans le cadre d'un surcroÃ®t d'activitÃ© et pour accompagner les projets en cours du Groupe, le Comptable GÃ©nÃ©ral aura pour missions :  * Comptabilisation des Ã©critures comptables et des opÃ©rations de fin de mois, * Gestion des notes de frais, * Gestion des immobilisations, * ContrÃ´le et validation des factures clients, * ContrÃ´le ..."</t>
  </si>
  <si>
    <t>1330,Comptable H/F,https://www.france-emploi.com/offre-d-emploi/comptable-h-f-10969973/,10/01/2023,Loire-Atlantique,CDD,,,,,"Dans le cadre d'un remplacement temporaire de 4 mois, vous intervenez en tant que Comptable sur les missions ci-dessous :  * Participation Ã  la gestion de trÃ©sorerie, mise Ã  jour des suivis, prÃ©paration des opÃ©rations, * Saisie des factures de frais gÃ©nÃ©raux, * Traitement de notes de frais (contrÃ´le et comptabilisation ..."</t>
  </si>
  <si>
    <t>1331,Commercial Farmer Industries 50/14/27/28 H/F,https://www.france-emploi.com/offre-d-emploi/commercial-farmer-industries-50-14-27-28-h-f-10969971/,10/01/2023,Yvelines,CDI,,,,,"AprÃ¨s une pÃ©riode de formation au sein des diffÃ©rents services, vous intÃ©grez l'entreprise en tant qu'un Commercial Farmer Industries 50/14/27/28.VÃ©ritable commercial dans l'Ã¢me, en tant que Commercial Farmer Industries 50/14/27/28, vous avez comme objectif de fidÃ©liser votre portefeuille clients ..."</t>
  </si>
  <si>
    <t>1332,Assistant SAV H/F,https://www.france-emploi.com/offre-d-emploi/assistant-sav-h-f-10969970/,10/01/2023,Hauts-de-Seine,IntÃ©rim,,,,,"RattachÃ© au Responsable SAV, vos principales missions sont les suivantes :  * Assurer la rÃ©ception et la saisie des demandes clients, * Assurer la planification des interventions SAV, * Suivre des interventions en relation avec les Techniciens, * Effectuer la facturation des bons d'intervention et des contrats, * Assurer la gestion et l'envoi ..."</t>
  </si>
  <si>
    <t>1333,ASSISTANT ADMINISTRATIF H/F,https://www.france-emploi.com/offre-d-emploi/assistant-administratif-h-f-10969969/,10/01/2023,La FerriÃ¨re,CDI,,,,,"Dans le cadre d'un dÃ©part Ã  la retraite, nous recherchons pour notre groupement bovins - BOVINEO - un/e ASSISTANT ADMINISTRATIF H/F.</t>
  </si>
  <si>
    <t>RattachÃ©(e) Ã  la responsable administrative et au sein d'une Ã©quipe Ã  taille humaine, vous rÃ©alisez des missions administratives contributives Ã  la gestion de notre activitÃ© ..."</t>
  </si>
  <si>
    <t>1334,Assistant RH Polyvalent H/F,https://www.france-emploi.com/offre-d-emploi/assistant-rh-polyvalent-h-f-10969968/,10/01/2023,Nord,CDI,,,,,"RattachÃ© au RRH et en qualitÃ© d'Assistant RH Polyvalent, vous intervenez sur les missions suivantes :  * Gestion du personnel : Contrat de travail, avenant, DPAE, gestion des arrÃªts, gestion des visites mÃ©dicales, gestion des notes de frais, * RÃ©colte et transmission des donnÃ©es de paies au siÃ¨ge, * Suivi du plan de ..."</t>
  </si>
  <si>
    <t>1335,Tourneur H/F,https://www.france-emploi.com/offre-d-emploi/tourneur-h-f-10969967/,10/01/2023,Meurthe-et-Moselle,IntÃ©rim,,,,,"En tant que Tourneur sur Commandes NumÃ©riques, vous assurez l'usinage c'est-Ã -dire la finition (et non l'Ã©bauche) des parties tournantes du rotor Ã  l'aide d'un tour parallÃ¨le ou d'une rectifieuse et en conformitÃ© avec le plan et les objectifs qualitÃ© prÃ©vus. Le ..."</t>
  </si>
  <si>
    <t xml:space="preserve">1336,Technicien Chauffagiste - Marseille H/F,https://www.france-emploi.com/offre-d-emploi/technicien-chauffagiste-marseille-h-f-10969966/,10/01/2023,Bouches-du-RhÃ´ne,CDI,,,,,"En tant que Technicien Chauffagiste, vos missions sont les suivantes :  * GÃ©rer la maintenance prÃ©ventive et curative des installations en clientÃ¨le dans votre secteur gÃ©ographique </t>
  </si>
  <si>
    <t xml:space="preserve"> * Diagnostiquer les pannes et apporter des solutions </t>
  </si>
  <si>
    <t xml:space="preserve"> * ÃŠtre l'intermÃ©diaire entre l'entreprise et le client, dÃ©velopper un contact fiable et de qualitÃ©, un sens ..."</t>
  </si>
  <si>
    <t>1337,Chef d&amp;#039</t>
  </si>
  <si>
    <t>Ã‰quipe Production H/F,https://www.france-emploi.com/offre-d-emploi/chef-d-039-quipe-production-h-f-10969965/,10/01/2023,Indre-et-Loire,CDI,,,,,"En tant que Chef d'Equipe Production, vos activitÃ©s principales seront de : * Respecter les objectifs de production et piloter la production au travers des indicateurs, * MaÃ®triser et effectuer les transactions GPAO et les tÃ¢ches administratives liÃ©es au fonctionnement de l'atelier, * Animer et conduire une Ã©quipe entre 5 et ..."</t>
  </si>
  <si>
    <t xml:space="preserve">1338,ChargÃ© de Recrutement H/F,https://www.france-emploi.com/offre-d-emploi/charge-de-recrutement-h-f-10969964/,10/01/2023,Bouches-du-RhÃ´ne,IntÃ©rim,,,,,"RattachÃ© Ã  la division technique, vos missions principales sont les suivantes :  * Soutenir le recruteur et le cabinet sur ses missions de recrutement </t>
  </si>
  <si>
    <t xml:space="preserve"> * Contribuer au dÃ©veloppement de notre marque employeur </t>
  </si>
  <si>
    <t xml:space="preserve"> * DÃ©finir une stratÃ©gie de diffusion, sourcings, chasse </t>
  </si>
  <si>
    <t xml:space="preserve"> * RÃ©diger, marketer et publier nos offres d'emploi sur nos diffÃ©rents jobboards, rÃ©aliser ..."</t>
  </si>
  <si>
    <t>1339,Fraiseur CN H/F,https://www.france-emploi.com/offre-d-emploi/fraiseur-cn-h-f-10969963/,10/01/2023,Territoire de Belfort,IntÃ©rim,,,,,"En tant que Fraiseur CN H/F, vous aurez pour principales mission de conduire un moyen d'usinage pilotÃ© par commande numÃ©rique pour la rÃ©alisation de piÃ¨ces de grandes dimensions Ã  coÃ»t Ã©levÃ© ( fraisage), dans le respect des objectifs fixÃ©s (coÃ»ts, dÃ©lais &amp; qualitÃ©).A l'aide d'une machine ..."</t>
  </si>
  <si>
    <t>1340,Technicien Test Atelier H/F,https://www.france-emploi.com/offre-d-emploi/technicien-test-atelier-h-f-10969962/,10/01/2023,Gironde,CDI,,,,,"Ã€ ce titre, vos missions seront les suivantes :  * Assembler et tester des produits hardware, * Fiabiliser les temps de fabrication, * TransfÃ©rer le savoir-faire dans le cadre de l'industrialisation du produit, * Suivre les retours terrains et/ou internes, pour analyser les problÃ¨mes et proposer des actions correctives, * Collaborer avec ..."</t>
  </si>
  <si>
    <t>1341,Technicien SAV Hotline H/F,https://www.france-emploi.com/offre-d-emploi/technicien-sav-hotline-h-f-10969961/,10/01/2023,Seine-et-Marne,CDI,,,,,"En tant que Technicien SAV Hotline, vous intervenez au sein du Service Technique Hotline de notre client.Vous Ãªtes chargÃ© d'assurer un soutien technique des produits et technologies sanitaires auprÃ¨s de nos clients plombiers installateurs et grossistes sanitaires. A ce titre, vous avez pour principales missions : * Traiter les ..."</t>
  </si>
  <si>
    <t>1342,Gestionnaire ADV H/F,https://www.france-emploi.com/offre-d-emploi/gestionnaire-adv-h-f-10969960/,10/01/2023,Nord,CDI,,,,,"Au sein d'une Ã©quipe et en tant que Gestionnaire ADV, vous serez l'interlocuteur privilÃ©giÃ© du client sur l'ensemble de sa commande en lui apportant une expÃ©rience client personnalisÃ©e et de qualitÃ©.A ce titre, vous aurez pour principales missions : * Gestion d'un portefeuille clients (BtoB) et ..."</t>
  </si>
  <si>
    <t>1343,Assistant Property Manager H/F,https://www.france-emploi.com/offre-d-emploi/assistant-property-manager-h-f-10969959/,10/01/2023,Paris,CDI,,,,,"En tant qu'Assistant Property Manager, vous assistez au quotidien 2 Property Managers sur l'ensemble de leurs tÃ¢ches et la gestion d'un portefeuille tertiaire de 400 baux.Vos principales missions sont : * PrÃ©paration des dÃ©comptes de charges et rÃ©Ã©ditions locatives en lien avec les PM et la comptabilitÃ© ..."</t>
  </si>
  <si>
    <t>1344,ChargÃ© de Production de Contenu H/F,https://www.france-emploi.com/offre-d-emploi/charge-de-production-de-contenu-h-f-10969958/,10/01/2023,Hauts-de-Seine,IntÃ©rim,,,,,"RattachÃ© Ã  la Responsable de l'Aide Ã  la Vente Internationale, le ChargÃ© de Production de Contenu aura pour missions de retranscrire et mettre en forme les donnÃ©es techniques et le discours de vente sous la forme de diffÃ©rents supports de communication. Vos missions principales sont les suivantes :  * CrÃ©ation ..."</t>
  </si>
  <si>
    <t>1345,Assistant ADV H/F,https://www.france-emploi.com/offre-d-emploi/assistant-adv-h-f-10969957/,10/01/2023,Seine-et-Marne,CDI,,,,,"Au sein du Service Client, rattachÃ© au Responsable, en tant qu'Assistant ADV, vous Ãªtes en charge de :  * Traiter les commandes : DÃ©lais de livraison, rÃ©ceptionner et valider les commandes, vÃ©rifier les bons de commandes, suivi des expÃ©ditions, * GÃ©rer la relation client par mail et tÃ©lÃ©phone : Conseil, renseignement sur la ..."</t>
  </si>
  <si>
    <t>1346,Assistant Administratif et Comptable H/F,https://www.france-emploi.com/offre-d-emploi/assistant-administratif-et-comptable-h-f-10969956/,10/01/2023,Nord,CDI,,,,,"Au sein d'une Ã©quipe de 4 personnes et rattachÃ© Ã  la Responsable Administrative, vous aurez en tant qu'Assistant Administratif et Comptable, la tache de gÃ©rer administrativement les commandes et la facturation pour l'ensemble du PÃ´le Ã  travers les taches suivantes :  * Suivre les demandes des collaborateurs,  * VÃ©rifier ..."</t>
  </si>
  <si>
    <t>1347,Responsable RÃ©gional Nutrition Animale H/F,https://www.france-emploi.com/offre-d-emploi/responsable-regional-nutrition-animale-h-f-10969955/,10/01/2023,CÃ´te-d'Or,CDD,,,,,"En tant que Responsable RÃ©gional Nutrition Animale, vous dÃ©veloppez les clients existants du territoire (principalement les cliniques vÃ©tÃ©rinaires et Animaleries). Vous augmentez la recommandation, la distribution et la visibilitÃ© des produits de la sociÃ©tÃ© afin de dÃ©velopper le chiffre d'affaires. Dans ce cadre, vos principales responsabilitÃ©s sont les ..."</t>
  </si>
  <si>
    <t>1348,Approvisionneur SAV H/F,https://www.france-emploi.com/offre-d-emploi/approvisionneur-sav-h-f-10969954/,10/01/2023,Val-de-Marne,CDI,,,,,Vos missions :  * DÃ©terminer et prÃ©voir les besoins des produits en respectant la politique d'approvisionnement * RÃ©aliser des commandes auprÃ¨s des usines du groupe * Assurer l'approvisionnement des vÃ©hicules techniciens SAV * RÃ©ceptionner et gÃ©rer les commandes clients * Assurer la saisie et la mise en stock des piÃ¨ces * Facturation des piÃ¨ces ...</t>
  </si>
  <si>
    <t>1349,IngÃ©nieur Maintenance &amp;amp</t>
  </si>
  <si>
    <t xml:space="preserve"> Travaux Neufs H/F,https://www.france-emploi.com/offre-d-emploi/ingenieur-maintenance-amp-travaux-neufs-h-f-10969953/,10/01/2023,Alpes-Maritimes,CDI,,,,,"En tant qu'IngÃ©nieur Maintenance &amp; Travaux Neufs, vos principales missions seront :  * Gestion des sociÃ©tÃ©s extÃ©rieures de maintenance, * Organisation et planification des actions de maintenance prÃ©dictives, prÃ©ventives et amÃ©lioratives, * Traitement et rÃ©duction de la maintenance curative, * Proposition et suivi du budget Maintenance, * Gestion du magasin (piÃ¨ces dÃ©tachÃ©es), * Suivi des indicateurs ..."</t>
  </si>
  <si>
    <t>1350,Commercial Hunter Industries 69 H/F,https://www.france-emploi.com/offre-d-emploi/commercial-hunter-industries-69-h-f-10969952/,10/01/2023,RhÃ´ne,CDI,,,,,"AprÃ¨s une pÃ©riode de formation au sein des diffÃ©rents services, vous intÃ©grez l'entreprise en tant qu'un Commercial Hunter Industries 69 pour les dÃ©partements 69, 38 est, 26 nord et 07 sud.VÃ©ritable commercial dans l'Ã¢me, en tant que Commercial Hunter Industries 69 (Lyon), vous avez comme ..."</t>
  </si>
  <si>
    <t>1351,Ã‰lectrotechnicien Industriel Jour H/F,https://www.france-emploi.com/offre-d-emploi/lectrotechnicien-industriel-jour-h-f-10969951/,10/01/2023,Nord,CDI,,,,,"En tant qu'Electrotechnicien industriel, vous serez en charge des missions suivantes : * Maintenance prÃ©ventive et curative du parc machines, * En charge des installations de capteurs, boucles de rÃ©gulation sur les Ã©quipements, saisie, rÃ©-initialisation, modification et contrÃ´le des programmes d'automatisation, * RÃ©glage de l'instrumentation (enregistreur, tempÃ©ratures, dÃ©bits...), * Entretien ..."</t>
  </si>
  <si>
    <t>1352,ChargÃ©(e) d&amp;#039</t>
  </si>
  <si>
    <t>Affaires Moyens GÃ©nÃ©raux H/F - Groupe Airbus,https://www.france-emploi.com/offre-d-emploi/chargee-d-039-affaires-moyens-generaux-h-f-groupe-airbus-10969950/,10/01/2023,Haute-Garonne,IntÃ©rim,,,,,"En tant que ChargÃ© d'Affaires Moyens GÃ©nÃ©raux - Groupe Airbus, vos principales missions seront les suivantes : * Prendre en charge les petits projets, * Travailler en collaboration avec les diffÃ©rents interlocuteurs, * Suivre les projets moyens gÃ©nÃ©raux, rÃ©habilitation espace, cloisonnement... * Assurer le pilotage des Ã©nergies.Cette liste est non limitative.  De formation ..."</t>
  </si>
  <si>
    <t>1353,Technicien Bureau d&amp;#039</t>
  </si>
  <si>
    <t>Ã‰tudes TP H/F,https://www.france-emploi.com/offre-d-emploi/technicien-bureau-d-039-tudes-tp-h-f-10969949/,10/01/2023,RhÃ´ne,CDI,,,,,"En tant que Technicien Bureau d'Ã‰tudes, vous serez chargÃ© des missions suivantes :  * RÃ©alisation de l'Ã©tude du prix, * ContrÃ´le de l'Ã©tablissement du dossier, * PrÃ©paration du mÃ©moire technique, * RÃ©alisation des devis, * Consultation des fournisseurs, * Suivi des dossiers et des devis.  Vous justifiez d'au moins une premiÃ¨re expÃ©rience ..."</t>
  </si>
  <si>
    <t>1354,Approvisionneur d&amp;#039</t>
  </si>
  <si>
    <t>Ilot H/F,https://www.france-emploi.com/offre-d-emploi/approvisionneur-d-039-ilot-h-f-10969948/,10/01/2023,Cher,CDI,,,,,"En tant qu'Approvisionneur d'Ilot, vos missions seront :  * Assurer l'approvisionnement en composants et rÃ©aliser les changements de sÃ©rie sur les Ã®lots de production, * Assurer la dÃ©claration et la mise en place des produits semi-finis, * Alerter le monitorat en cas d'Ã©cart constatÃ©, * Garantir la qualitÃ© et ..."</t>
  </si>
  <si>
    <t>1355,Assistant de Programmes H/F,https://www.france-emploi.com/offre-d-emploi/assistant-de-programmes-h-f-10969946/,10/01/2023,Hauts-de-Seine,CDI,,,,,"En tant qu'Assistant de Programmes, vous interviendrez sur le montage des dossiers, le suivi travaux et la livraison des opÃ©rations.RattachÃ© Ã  la Direction Tertiaire, vos missions seront les suivantes :  * Assister les Responsables de Programmes sur tous les aspects techniques des chantiers (suivi des entreprises, rÃ©daction des courriers ..."</t>
  </si>
  <si>
    <t>1356,Assistant Commercial H/F,https://www.france-emploi.com/offre-d-emploi/assistant-commercial-h-f-10969945/,10/01/2023,Seine-et-Marne,IntÃ©rim,,,,,"Dans le cadre d'un accroissement d'activitÃ©, l'Assistant Commercial intervient en renfort sur les missions suivantes :  * Mission d'assurer la relation avec les concessions et garages automobiles, * Renseignement aux clients sur les plaques d'immatriculation afin de crÃ©er les cartes grises, * Impression de documents (fiche de mise ..."</t>
  </si>
  <si>
    <t>1357,Administrateur SystÃ¨mes et SÃ©curitÃ© H/F,https://www.france-emploi.com/offre-d-emploi/administrateur-systemes-et-securite-h-f-10969944/,10/01/2023,Ille-et-Vilaine,CDI,,,,,"RattachÃ© au Responsable Exploitation du SI de la DDSI, vous intervenez en tant qu'Administrateur SystÃ¨me et SÃ©curitÃ© H/F, vous avez la responsabilitÃ© de dÃ©ployer et maintenir en conditions opÃ©rationnelles les matÃ©riels et logiciels liÃ©s aux systÃ¨mes d'exploitation, d'assurer le suivi opÃ©rationnel de la sÃ©curitÃ© de ..."</t>
  </si>
  <si>
    <t>1358,Gestionnaire ClientÃ¨le Leasing H/F,https://www.france-emploi.com/offre-d-emploi/gestionnaire-clientele-leasing-h-f-10969943/,10/01/2023,Paris,CDI,,,,,"En tant que Gestionnaire ClientÃ¨le Leasing, vous aurez en charge l'ensemble de la vie des contrats de financement des clients, avec une partie relationnelle et toute la gestion qui en dÃ©coule. * Traitement des appels entrants du service clients, * Gestion du Service AprÃ¨s-Vente hors fin de contrat, * Gestion ..."</t>
  </si>
  <si>
    <t>1359,Technicien QualitÃ© Produits H/F,https://www.france-emploi.com/offre-d-emploi/technicien-qualite-produits-h-f-10969942/,10/01/2023,Vaucluse,CDI,,,,,"Sous la responsabilitÃ© du responsable qualitÃ©, le Technicien QualitÃ© Produits a pour missions :  * Assurer la liaison technique et qualitÃ© avec les fournisseurs en collaboration avec le management qualitÃ© et le Service Supply Chain, * Ã‰mettre les incidents qualitÃ© fournisseurs, les enregistrer dans les supports dÃ©diÃ©s et vÃ©rifier les rÃ©ponses dans ..."</t>
  </si>
  <si>
    <t>1360,Manager de Rayon - Pantin (93) H/F,https://www.france-emploi.com/offre-d-emploi/manager-de-rayon-pantin-93-h-f-10969941/,10/01/2023,Seine-Saint-Denis,CDI,,,,,"RattachÃ© au Directeur et Ã  l'Adjoint de l'Ã©tablissement et au sein d'un environnement dynamique en constant renouveau, le Manager de Rayon Alimentaire pilote plusieurs rayons du magasin : Fruits et lÃ©gumes, mais aussi frais, surgelÃ©s, PGCVÃ©ritable relais entre la direction et une Ã©quipe de personnes Ã  manager ..."</t>
  </si>
  <si>
    <t>1361,Assistant Administratif Compliance H/F,https://www.france-emploi.com/offre-d-emploi/assistant-administratif-compliance-h-f-10969940/,10/01/2023,Hauts-de-Seine,IntÃ©rim,,,,,"En tant qu'Assistant Administratif Compliance, vous serez en charge de :  * Gestion administrative des dossiers relatifs aux relations aux professionnels de santÃ©, * Mise en place du processus pour la gestion des Ã©vÃ¨nements (hospitalitÃ©, contrats, etc.), rÃ©daction de procÃ©dure, * Accompagnement des Ã©quipes compliance dans la saisie des demandes de contrats ..."</t>
  </si>
  <si>
    <t xml:space="preserve">1362,Collaborateur Comptable H/F,https://www.france-emploi.com/offre-d-emploi/collaborateur-comptable-h-f-10969939/,10/01/2023,Haute-Savoie,CDI,,,,,"RattachÃ© Ã  l'Expert-Comptable, vous Ãªtes amenÃ©, en tant que Collaborateur Comptable, Ã  gÃ©rer un portefeuille de clients, dans le secteur de Morzine.Vous effectuez les missions suivantes :  * Tenue et rÃ©vision d'un portefeuille clients (TPE/PME) </t>
  </si>
  <si>
    <t xml:space="preserve"> * Ã‰tablissement des situations mensuelles ou trimestrielles si nÃ©cessaire </t>
  </si>
  <si>
    <t xml:space="preserve"> * Ã‰tablissement des dÃ©clarations ..."</t>
  </si>
  <si>
    <t>1363,Technicien Bancs de Tests H/F,https://www.france-emploi.com/offre-d-emploi/technicien-bancs-de-tests-h-f-10969938/,10/01/2023,Loiret,CDD,,,,,"En tant que Technicien Bancs de Tests au sein d'une Ã©quipe de 7 IngÃ©nieurs et Techniciens, vos diffÃ©rentes missions au quotidien seront les suivantes :  * Analyser les Ã©lÃ©ments des bancs de tests qui doivent Ãªtre remplacÃ©s, * Planifier les interventions pour les mises Ã  niveau, * DÃ©panner les bancs de tests ..."</t>
  </si>
  <si>
    <t xml:space="preserve">1364,IngÃ©nieur Industrialisation H/F,https://www.france-emploi.com/offre-d-emploi/ingenieur-industrialisation-h-f-10969937/,10/01/2023,Meurthe-et-Moselle,IntÃ©rim,,,,,"En tant qu'IngÃ©nieur Industrialisation, vous aurez pour principales missions :  * Piloter l'industrialisation des nouveaux concepts </t>
  </si>
  <si>
    <t xml:space="preserve"> * Piloter les actions de rÃ©duction des coÃ»ts </t>
  </si>
  <si>
    <t xml:space="preserve"> * Supporter le service mÃ©thode dans la rÃ©alisation des modes opÃ©ratoires des nouvelles gammes de machine </t>
  </si>
  <si>
    <t xml:space="preserve"> * Supporter le bureau d'Ã©tudes dans le traitement des problÃ¨mes rÃ©currents ..."</t>
  </si>
  <si>
    <t>1365,Gestionnaire de Paie - Marseille 16Ã¨me H/F,https://www.france-emploi.com/offre-d-emploi/gestionnaire-de-paie-marseille-16eme-h-f-10969936/,10/01/2023,Bouches-du-RhÃ´ne,CDI,,,,,"Sous la responsabilitÃ© du Responsable Paie et au sein d'une Ã©quipe, vous prendrez la responsabilitÃ© d'un portefeuille de 500 paies avec une connaissance expÃ©rimentÃ©e sur :  * La saisie des Ã©lÃ©ments variables, * La gestion d'un dossier salariÃ©, * La gestion des temps, * La mise en CET, * La gestion des ..."</t>
  </si>
  <si>
    <t>1366,Commercial ItinÃ©rant H/F,https://www.france-emploi.com/offre-d-emploi/commercial-itinerant-h-f-10969935/,10/01/2023,Bouches-du-RhÃ´ne,CDI,,,,,"En tant que Commercial ItinÃ©rant et rattachÃ© au Directeur des Ventes, vos missions sont :  * Commercialiser les produits en respectant les marges donnÃ©es par la direction auprÃ¨s d'une clientÃ¨le de restaurateurs rapides, boulangeries, commerces alimentaires boucheries ou snacks, * Prospecter cette typologie client pour accompagner le dÃ©veloppement dans le territoire ..."</t>
  </si>
  <si>
    <t>1367,Collaborateur Comptable H/F,https://www.france-emploi.com/offre-d-emploi/collaborateur-comptable-h-f-10969934/,10/01/2023,Savoie,CDI,,,,,"RattachÃ© Ã  l'Expert-Comptable, vous Ãªtes amenÃ©, en tant que Collaborateur Comptable, Ã  gÃ©rer un portefeuille de clients, dans le secteur de Saint-Jean-de-Maurienne.Vous effectuez les missions suivantes :  * Gestion d'un portefeuille client diversifiÃ©, * Saisie comptable, * RÃ©alisation de la rÃ©vision, des bilans et des liasses ..."</t>
  </si>
  <si>
    <t>1368,RÃ©gleur Presse H/F,https://www.france-emploi.com/offre-d-emploi/regleur-presse-h-f-10969933/,10/01/2023,IsÃ¨re,CDI,,,,,"AprÃ¨s Ã©tude du dossier de fabrication, le RÃ©gleur Presse procÃ¨de Ã  la programmation et aux rÃ¨gles nÃ©cessaires Ã  la production, conformÃ©ment aux normes qualitÃ© et sÃ©curitÃ©. Le RÃ©gleur assure la production dans le respect des dÃ©lais impartis :  * Alimenter les opÃ©rateurs sur machines, * Ã‰tudier le dossier de fabrication technique, * Choisir ..."</t>
  </si>
  <si>
    <t>1369,Assistant Programme H/F,https://www.france-emploi.com/offre-d-emploi/assistant-programme-h-f-10969932/,10/01/2023,Bouches-du-RhÃ´ne,IntÃ©rim,,,,,"En qualitÃ© d'Assistant Programme, vos missions sont les suivantes :  * Accueil et prise des messages tÃ©lÃ©phoniques, * Gestion des commandes de fournitures, informatique, concessionnaires, * RÃ©daction, enregistrement et diffusion du courrier, * Gestion des factures des frais gÃ©nÃ©raux, du dÃ©veloppement et du Directeur d'agence (vÃ©rification, envoi Ã  la comptabilitÃ©, classement), * Suivi ..."</t>
  </si>
  <si>
    <t>1370,Cariste Cour des MatÃ©riaux H/F,https://www.france-emploi.com/offre-d-emploi/cariste-cour-des-materiaux-h-f-10969931/,10/01/2023,Val-de-Marne,IntÃ©rim,,,,,"Vos missions :  * PrÃ©paration de commandes, * Chargement et dÃ©chargement des palettes avec le Caces 3, * ContrÃ´le houssage, * RÃ©ception, contrÃ´le et expÃ©dition des marchandises, * Stockage des produits.  Vous Ãªtes ponctuel et respectez les rÃ¨gles de sÃ©curitÃ©Vous avez au moins une expÃ©rience similaire en cours de matÃ©riaux.Caces 3 obligatoire.  Page Personnel ..."</t>
  </si>
  <si>
    <t>1371,Tourneur H/F,https://www.france-emploi.com/offre-d-emploi/tourneur-h-f-10969930/,10/01/2023,Territoire de Belfort,IntÃ©rim,,,,,"En tant que Tourneur, vous aurez pour principales missions :  * Assurer l'approvisionnement de son poste (composants, outillage, appareils de contrÃ´le)Fabrication :  * RÃ©agir aux dysfonctionnements, * Effectuer le montage, rÃ©glage bridage des piÃ¨ces, * Charger et tester les programmes CN, * ContrÃ´ler les cotes, * Assurer son auto-contrÃ´le : ComplÃ©ter les documents de suivi ..."</t>
  </si>
  <si>
    <t>1372,Technicien de Maintenance Ã‰lectricien H/F,https://www.france-emploi.com/offre-d-emploi/technicien-de-maintenance-lectricien-h-f-10969929/,10/01/2023,Sarthe,CDI,,,,,"Sous la responsabilitÃ© du Responsable Maintenance Entretien, vous rÃ©alisez des travaux d'installation, de mise en service, de dÃ©pannage et de maintenance d'Ã©quipements Ã©lectriques (courant fort et courant faible), conformÃ©ment aux process et procÃ©dures en vigueur.Vos missions :  * Concevoir, installer et assurer la maintenance des installations Ã©lectriques. Implanter ..."</t>
  </si>
  <si>
    <t>1373,Agent Technique Effluents UtilitÃ©s H/F,https://www.france-emploi.com/offre-d-emploi/agent-technique-effluents-utilites-h-f-10969928/,10/01/2023,Bouches-du-RhÃ´ne,IntÃ©rim,,,,,"En tant qu'Agent Technique Effluents UtilitÃ©s, vous avez pour missions :  * Effectuer des manuvres en fonction des consignes d'opÃ©ration, * Suivre et rÃ©ceptionner les travaux dans sa zone d'activitÃ©, * Participer Ã©galement au bon fonctionnement des installations : DÃ©tecter les anomalies et la dÃ©gradation de la marche des Ã©quipements, les ..."</t>
  </si>
  <si>
    <t>1374,Technicien Maintenance Ã‰lectrotechnicien H/F,https://www.france-emploi.com/offre-d-emploi/technicien-maintenance-lectrotechnicien-h-f-10969927/,10/01/2023,Bouches-du-RhÃ´ne,IntÃ©rim,,,,,"Sous la responsabilitÃ© hiÃ©rarchique et fonctionnelle du Responsable Maintenance et Travaux Neufs, vos missions sont :  * Installer, rÃ©gler et mettre Ã  niveau et participer Ã  l'amÃ©lioration de l'ensemble des Ã©quipements de process et utilitÃ©s, * Intervenir sur les pannes et dysfonctionnements en sÃ©curitÃ©, * Intervenir sur les automates et les ..."</t>
  </si>
  <si>
    <t>1375,Chef de Chantier Travaux Publics H/F,https://www.france-emploi.com/offre-d-emploi/chef-de-chantier-travaux-publics-h-f-10969926/,10/01/2023,RhÃ´ne,CDI,,,,,"En tant que Chef de Chantier Travaux Publics, vous Ãªtes en charge de la bonne rÃ©alisation des travaux. Vous intervenez en TP sur des chantiers types : Voiries et rÃ©seaux divers, rÃ©seaux secs, assainissement...Ã€ ce titre, vos missions principales sont les suivantes :  * RÃ©aliser, suivre et contrÃ´ler le chantier (de ..."</t>
  </si>
  <si>
    <t>1376,Magasinier/Manutentionnaire H/F,https://www.france-emploi.com/offre-d-emploi/magasinier-manutentionnaire-h-f-10969925/,10/01/2023,Gironde,IntÃ©rim,,,,,"RattachÃ© Ã  l'agence de MÃ©rignac, vos missions seront les suivantes :  * Accueil client physique et tÃ©lÃ©phone, * PrÃ©paration des commandes clients, * DÃ©pannages agences et clients par envois de colis, * RÃ©ceptions physiques et contrÃ´lent des produits restituÃ©s en cas d'avoirs, * RÃ©ponse aux demandes de disponibilitÃ© produits, * RÃ©ception des livraisons et ..."</t>
  </si>
  <si>
    <t>1377,Monteur MÃ©canique H/F,https://www.france-emploi.com/offre-d-emploi/monteur-mecanique-h-f-10969924/,10/01/2023,Territoire de Belfort,IntÃ©rim,,,,,"En tant que Monteur MÃ©canique, vous aurez pour principales missions :  * Finition des piÃ¨ces en sortie de machines-outils, travaux mains, Ã©bavurage, marquage, * Assemblage et ajustage des corps de Turbine Ã  Gaz.  Vous disposez d'expÃ©rience professionnelle dans le domaine de l'ajustage et l Ã©bavurage ou possÃ©dez une formation ..."</t>
  </si>
  <si>
    <t>1378,Agent Logistique H/F,https://www.france-emploi.com/offre-d-emploi/agent-logistique-h-f-10969923/,10/01/2023,Alpes-Maritimes,IntÃ©rim,,,,,"Votre mission est d'assurer les expÃ©ditions et rÃ©ceptions de matÃ©riels entre les autres usines du Groupe Vishay, (France, RÃ©publique TchÃ¨que) ainsi que le traitement administratif y affÃ©rant :  * PrÃ©paration physique des colis/palettes destinÃ©s aux diffÃ©rentes usines du Groupe (contrÃ´le, colisage, mise Ã  jour des documents, crÃ©ation des bons ..."</t>
  </si>
  <si>
    <t>1379,Comptable GÃ©nÃ©ral H/F,https://www.france-emploi.com/offre-d-emploi/comptable-general-h-f-10969922/,10/01/2023,Loire-Atlantique,CDI,,,,,"Vous intÃ©grez le Service ComptabilitÃ© de l'entreprise avec pour missions l'Ã©tablissement des situations mensuelles :  * La rÃ©vision des comptes pÃ©riodiques et constitution des dossiers de bilans, * L'intervention sur la fiscalitÃ© : DÃ©clarations de TVA, TVTS, CVAE, * La gestion des immobilisations.Cette mission s'effectue en collaboration avec l ..."</t>
  </si>
  <si>
    <t>1380,Technicien de Maintenance H/F,https://www.france-emploi.com/offre-d-emploi/technicien-de-maintenance-h-f-10969921/,10/01/2023,Meurthe-et-Moselle,IntÃ©rim,,,,,"En tant que Technicien de Maintenance, vous aurez pour principales missions :  * Garantir et contrÃ´ler le bon fonctionnement des machines : DisponibilitÃ©, performances, sÃ©curitÃ©, * Renseigner la GMAO (compte-rendu) et participer Ã  la gestion du stock de piÃ¨ces de rechange, * Respecter les consignes EHS, plan de prÃ©vention, permis de travail, permis ..."</t>
  </si>
  <si>
    <t>1381,IngÃ©nieur Commercial GÃ©nie Thermique H/F,https://www.france-emploi.com/offre-d-emploi/ingenieur-commercial-genie-thermique-h-f-10969920/,10/01/2023,Paris,CDI,,,,,"RattachÃ© au Responsable de BU, ce poste d'IngÃ©nieur Commercial GÃ©nie Thermique vous positionnera au coeur des projets de notre client. Dans le cadre d'une crÃ©ation de poste, vous aurez pour principales missions : * DÃ©veloppement de l'activitÃ© commerciale Chaleur Renouvelable (Chaufferie, Biomasse, ChaudiÃ¨res, PhotovoltaÃ¯que, etc.) du secteur gÃ©ographique ..."</t>
  </si>
  <si>
    <t>1382,Responsable Ã‰quipe H/F,https://www.france-emploi.com/offre-d-emploi/responsable-quipe-h-f-10969919/,10/01/2023,Alpes-Maritimes,CDI,,,,,"Dans le cadre de votre activitÃ© quotidienne, vous devrez :  * Manager votre Ã©quipe (gÃ©rer le personnel, optimiser la charge-capacitÃ©, organiser le travail avec l'appui des rÃ©fÃ©rents ilots), * Appliquer et faire appliquer les rÃ¨gles sur son atelier et s'assurer de leur mise en oeuvre, * ÃŠtre le responsable de ..."</t>
  </si>
  <si>
    <t>1383,ChargÃ© d&amp;#039</t>
  </si>
  <si>
    <t>Ã‰tudes de Prix CVC H/F,https://www.france-emploi.com/offre-d-emploi/charge-d-039-tudes-de-prix-cvc-h-f-10969918/,10/01/2023,RhÃ´ne,CDI,,,,,"En tant que ChargÃ© d'Ã‰tudes de Prix CVC, vous rÃ©alisez le chiffrage complet des projets qui vous sont confiÃ©s. Vous intervenez uniquement en CVC, sur des projets de construction tertiaire jusqu'Ã  6M.Vous accompagnez Ã©galement le ChargÃ© d'Affaires dans la gestion des appels d'offre et ..."</t>
  </si>
  <si>
    <t>1384,ChargÃ© d&amp;#039</t>
  </si>
  <si>
    <t>Affaires - Ã‰quipement Industriel H/F,https://www.france-emploi.com/offre-d-emploi/charge-d-039-affaires-quipement-industriel-h-f-10969917/,10/01/2023,Pas-de-Calais,CDI,,,,,"En tant que ChargÃ© d'Affaires, vos missions consisteront Ã  :  * Entretenir la relation avec les clients de la sociÃ©tÃ©, * Comprendre les besoins des clients et Ã©tablir les devis Ã  l'aide du logiciel interne, * Ã‰changer avec les diffÃ©rents services : Le bureau d'Ã©tudes, la production et les Ã©quipes sur ..."</t>
  </si>
  <si>
    <t>1385,IngÃ©nieur Essais et Mise en Service H/F,https://www.france-emploi.com/offre-d-emploi/ingenieur-essais-et-mise-en-service-h-f-10969916/,10/01/2023,Nord,CDI,,,,,"En tant qu'IngÃ©nieur Essais et Mise en Service, vos missions seront :  * RÃ©daction des procÃ©dures d'essais usine, * PrÃ©paration de la documentation et du matÃ©riel nÃ©cessaire aux essais, * Participation aux essais de prototypes en collaboration avec le bureau d'Ã©tudes, * DÃ©placements en France et Ã  l'Ã©tranger pour assurer ..."</t>
  </si>
  <si>
    <t>1386,ContrÃ´leur de Gestion ConfirmÃ© H/F,https://www.france-emploi.com/offre-d-emploi/controleur-de-gestion-confirme-h-f-10969915/,10/01/2023,HÃ©rault,CDI,,,,,"Vos missions :  * Ã‰laborer les plans prÃ©visionnels d'activitÃ© : RÃ©sultat, investissement, cash-flow opÃ©rationnel, * Construire des tableaux de bord et les mettre Ã  disposition sous BI et/ou Excel, * CrÃ©er et suivre des plans d'action d'amÃ©lioration de la performance financiÃ¨re, * Dans le cadre des clÃ´tures des comptes, dÃ©terminer ..."</t>
  </si>
  <si>
    <t>1387,Comptable GÃ©nÃ©ral H/F,https://www.france-emploi.com/offre-d-emploi/comptable-general-h-f-10969914/,10/01/2023,Val-de-Marne,CDD,,,,,"Au sein du PÃ´le Administratif et Financier et rattachÃ© au Responsable Comptable, vous prenez en charge le suivi de la comptabilitÃ© gÃ©nÃ©rale. Ã€ ce titre, vos principales missions sont :  * Participer Ã  la clÃ´ture des comptes : Comptabilisation et justification des charges, suivi et comptabilisation des provisions, * Suivre la comptabilitÃ© gÃ©nÃ©rale ..."</t>
  </si>
  <si>
    <t>1388,Dessinateur AutoCAD H/F,https://www.france-emploi.com/offre-d-emploi/dessinateur-autocad-h-f-10969913/,10/01/2023,Bas-Rhin,IntÃ©rim,,,,,"En tant que Dessinateur AutoCAD, vous aurez pour missions :  * Travailler en collaboration avec les IngÃ©nieurs d'Etudes, les IngÃ©nieurs Travaux, Les commerciaux sur diffÃ©rents projets, * Analyser le cahier des charges de l'opÃ©ration et reprÃ©senter les travaux envisagÃ©s : DÃ©finir les plans de projet sur ordinateur DAO, en suivant les ..."</t>
  </si>
  <si>
    <t>1389,Comptable Caisse H/F,https://www.france-emploi.com/offre-d-emploi/comptable-caisse-h-f-10969912/,10/01/2023,Val-de-Marne,CDD,,,,,"Dans le cadre de ce recrutement, vous Ãªtes rattachÃ© au Responsable Comptable Caisse.Vos principales tÃ¢ches s'articulent autour des points suivants :  * Collecter des donnÃ©es liÃ©es Ã  la facturation, * Participer aux clÃ´tures mensuelles, * GÃ©rer des notes de frais et paiement, * RÃ©aliser des dÃ©clarations d'Ã©changes de biens et les ..."</t>
  </si>
  <si>
    <t>1390,ChargÃ© de ClientÃ¨le H/F,https://www.france-emploi.com/offre-d-emploi/charge-de-clientele-h-f-10969911/,10/01/2023,Hauts-de-Seine,IntÃ©rim,,,,,"RattachÃ© au Responsable des Ventes, vos principales missions sont les suivantes :  * CrÃ©ation, vÃ©rification et saisie des contrats dans le CRM, * Gestion des appels entrants et demandes clients, * RÃ©ponse aux attentes et problÃ©matiques propres de chaque partenaire, * Gestion des offres commerciales en relation avec les diffÃ©rents partenaires, * Suivi des tableaux ..."</t>
  </si>
  <si>
    <t>1391,Projeteur CVC H/F,https://www.france-emploi.com/offre-d-emploi/projeteur-cvc-h-f-10969910/,10/01/2023,Haute-Garonne,CDI,,,,,"Sous la responsabilitÃ© du ChargÃ© d'Affaires et en tant que Projeteur CVC, vous concevez les plans de chantiers selon les indications des donnÃ©es techniques inscrites dans un CCTP.Vos missions sont :  * Effectuer la lecture du cctp, * Dessiner sous REVIT, * RÃ©aliser un bilan Ã©nergÃ©tique (CLIMAWIN ou autres logiciel), * RÃ©aliser ..."</t>
  </si>
  <si>
    <t>1392,Gestionnaire Location H/F,https://www.france-emploi.com/offre-d-emploi/gestionnaire-location-h-f-10969909/,10/01/2023,Haute-Garonne,CDI,,,,,"En tant que Gestionnaire Location, vous intÃ©grez une Ã©quipe de moins de 10 personnes. Vous travaillez aux cÃ´tÃ©s de Comptable Location et de SpÃ©cialiste Contentieux. Votre portefeuille est constituÃ© de biens neufs Ã  Toulouse et en pÃ©riphÃ©rie, souvent encore en garantie constructeurs. Vos missions sont les suivantes :  * Suivre la ..."</t>
  </si>
  <si>
    <t xml:space="preserve">1393,Magasinier H/F,https://www.france-emploi.com/offre-d-emploi/magasinier-h-f-10969908/,10/01/2023,Seine-et-Marne,CDI,,,,,"En tant que Magasinier, vos principales tÃ¢ches sont :  * Gestion du magasin de piÃ¨ces dÃ©tachÃ©es </t>
  </si>
  <si>
    <t xml:space="preserve">  * AmÃ©lioration continue du magasin </t>
  </si>
  <si>
    <t xml:space="preserve">  * Gestion des stocks (physique et informatique) </t>
  </si>
  <si>
    <t xml:space="preserve">  * Gestion des commandes </t>
  </si>
  <si>
    <t xml:space="preserve">  * PrÃ©paration des commandes </t>
  </si>
  <si>
    <t xml:space="preserve"> * Relation avec les transporteurs pour les expÃ©ditions et les rÃ©ceptions.  En tant que Gestionnaire de Stocks :Vous avez une ..."</t>
  </si>
  <si>
    <t>1394,Assistant Technique/Planificateur d&amp;#039</t>
  </si>
  <si>
    <t>Intervention H/F,https://www.france-emploi.com/offre-d-emploi/assistant-technique-planificateur-d-039-intervention-h-f-10969907/,10/01/2023,Loiret,CDI,,,,,"Vous coordonnez les opÃ©rations entre un grand nombre d'interlocuteurs. Vos missions seront les suivantes :  * Planifier les interventions, * ContrÃ´ler les plannings, * Assurer le suivi des interventions et ajuster les plannings au besoin, * Participer Ã  certaines tÃ¢ches administratives.RÃ©munÃ©ration selon profil : 24-26k/an.  Vous disposez d'au moins une ..."</t>
  </si>
  <si>
    <t xml:space="preserve">1395,Technicien de Maintenance Nuit H/F,https://www.france-emploi.com/offre-d-emploi/technicien-de-maintenance-nuit-h-f-10969906/,10/01/2023,Val-d'Oise,CDI,,,,,"En tant que Technicien de Maintenance Nuit, poste basÃ© Ã  Cergy, vos principales sont :  * Assurer les opÃ©rations de maintenances </t>
  </si>
  <si>
    <t xml:space="preserve"> * Assurer de la transmission des informations Ã  votre Manager </t>
  </si>
  <si>
    <t xml:space="preserve"> * Assurer le dÃ©pannage des installations (maintenance curative) sur l'ensemble du site </t>
  </si>
  <si>
    <t xml:space="preserve"> * Proposer les amÃ©liorations nÃ©cessaires au bon fonctionnement des installations ..."</t>
  </si>
  <si>
    <t>1396,Assistant Logistique Administratif EntrepÃ´t H/F,https://www.france-emploi.com/offre-d-emploi/assistant-logistique-administratif-entrepot-h-f-10969905/,10/01/2023,Essonne,IntÃ©rim,,,,,"En qualitÃ© d'Assistant Logistique Administratif EntrepÃ´t, votre objectif est d'assurer la satisfaction des clients et garantir la bonne rÃ©alisation du travail (logistique) auprÃ¨s d'eux.Il s'agit d'un poste avec des missions Ã  la fois administratives et terrain. Votre bureau est au coeur de l ..."</t>
  </si>
  <si>
    <t>1397,Chef de Secteur - Montpellier H/F,https://www.france-emploi.com/offre-d-emploi/chef-de-secteur-montpellier-h-f-10969904/,10/01/2023,HÃ©rault,CDI,,,,,"RattachÃ© au Responsable des Ventes, en tant que Chef de Secteur - Montpellier (34) vous avez la responsabilitÃ© de dÃ©velopper la prÃ©sence des produits auprÃ¨s des magasins de types GSA et GSS de votre secteur gÃ©ographique.A ce titre, vos principales missions en tant que Chef de Secteur sont :  * Assurer ..."</t>
  </si>
  <si>
    <t>1398,ChargÃ© d&amp;#039</t>
  </si>
  <si>
    <t xml:space="preserve">Affaires Ventilation Industrielle H/F,https://www.france-emploi.com/offre-d-emploi/charge-d-039-affaires-ventilation-industrielle-h-f-10969903/,10/01/2023,Haute-Garonne,CDI,,,,,"Sous la responsabilitÃ© du Responsable d'Agence. Le ChargÃ© d'Affaires intervient Ã  plusieurs niveaux :  * Commercial : Il dÃ©veloppe son activitÃ© et fidÃ©lise le portefeuille clients existants, * Management : Il coordonne et supervise ses Ã©quipes (conducteur de travaux, chefs de chantier ou chefs d'Ã©quipes </t>
  </si>
  <si>
    <t xml:space="preserve"> internes, intÃ©rimaires ou sous-traitants) et ..."</t>
  </si>
  <si>
    <t xml:space="preserve">1399,Technico-Commercial 93 H/F,https://www.france-emploi.com/offre-d-emploi/technico-commercial-93-h-f-10969902/,10/01/2023,Seine-Saint-Denis,CDI,,,,,"Directement rattachÃ© au Directeur d'Agence, en tant que Technico-Commercial 93, poste basÃ© Ã  Neuilly-sur-Marne, vous participez activement au dÃ©veloppement de la sociÃ©tÃ© par des actions de prospection et de fidÃ©lisation.A ce titre, vos missions seront les suivantes :  * Prospecter de nouveaux partenaires </t>
  </si>
  <si>
    <t xml:space="preserve"> * FidÃ©liser et dÃ©velopper ..."</t>
  </si>
  <si>
    <t xml:space="preserve">1400,Monteur Ã‰lectrique H/F,https://www.france-emploi.com/offre-d-emploi/monteur-lectrique-h-f-10969901/,10/01/2023,Meurthe-et-Moselle,IntÃ©rim,,,,,"En tant que Monteur Ã‰lectrique, vous aurez les tÃ¢ches suivantes :  * Ã‰tudier le plan, les schÃ©mas ainsi que le dossier de fabrication </t>
  </si>
  <si>
    <t xml:space="preserve"> * Ã‰quiper la boÃ®te Ã  borne (bornier, presse-Ã©toupe, etc.) </t>
  </si>
  <si>
    <t xml:space="preserve"> * Poser des gaines afin de permettre le passage des cÃ¢bles </t>
  </si>
  <si>
    <t xml:space="preserve"> * RÃ©aliser le cÃ¢blage du moteur (fils sur bornier) </t>
  </si>
  <si>
    <t xml:space="preserve"> * Tracer ..."</t>
  </si>
  <si>
    <t>1401,Dessinateur Projeteur Structures Bois H/F,https://www.france-emploi.com/offre-d-emploi/dessinateur-projeteur-structures-bois-h-f-10969900/,10/01/2023,RhÃ´ne,CDI,,,,,"En tant que Dessinateur Projeteur Structures Bois, vous Ãªtes en charge de rÃ©aliser les diffÃ©rents plans des structures (bois), sur des projets pluridisciplinaires. Vos missions principales sont les suivantes :  * Assurer la conception, le phasage et le planning des opÃ©rations dont vous avez la charge, * RÃ©aliser le dimensionnement des structures ..."</t>
  </si>
  <si>
    <t>1402,Technicien d&amp;#039</t>
  </si>
  <si>
    <t>Exploitation CFA/CFO H/F,https://www.france-emploi.com/offre-d-emploi/technicien-d-039-exploitation-cfa-cfo-h-f-10969899/,10/01/2023,Nord,CDI,,,,,"En tant que Technicien d'Exploitation CFA/CFO, vous assurez la conduite de maintenance prÃ©ventive et curative sur des installations de technicitÃ© supÃ©rieure dans les domaines suivants :  * CFA : VDI, GTB, vidÃ©osurveillance interphonie, radiocommunication, dÃ©tection incendie, contrÃ´les d'accÃ¨s... * CFO : Installations Ã©lectriques HT/BT, TGBT, Groupes Ã©lectrogÃ¨ne...Vos principales missions ..."</t>
  </si>
  <si>
    <t>1403,Comptable Fournisseurs H/F,https://www.france-emploi.com/offre-d-emploi/comptable-fournisseurs-h-f-10969898/,10/01/2023,Paris,IntÃ©rim,,,,,"Vos missions :ÃŠtre en charge de la gestion d'un portefeuille fournisseurs en garantissant la rÃ©gularitÃ© et la fiabilitÃ© des informations :  * Assurer le contrÃ´le de conformitÃ© des procÃ©dures (pointage et rapprochement des factures avec les bons de commande, contrats, relevÃ©s d'activitÃ©, mentions lÃ©gales...), * Traiter les factures : Imputations comptables ..."</t>
  </si>
  <si>
    <t xml:space="preserve">1404,Technicien Frigoriste - Vaucluse H/F,https://www.france-emploi.com/offre-d-emploi/technicien-frigoriste-vaucluse-h-f-10969897/,10/01/2023,Vaucluse,CDI,,,,,"En tant que Technicien Frigoriste, vos missions sont les suivantes :  * Effectuer les prestations de maintenance prÃ©ventive et corrective conformÃ©ment au planning et aux gammes opÃ©ratoires </t>
  </si>
  <si>
    <t xml:space="preserve"> * Prendre les mesures conservatoires appropriÃ©es en cas de dysfonctionnement des installations </t>
  </si>
  <si>
    <t xml:space="preserve"> * DÃ©tecter les anomalies de fonctionnement des installations et en informer votre Responsable </t>
  </si>
  <si>
    <t xml:space="preserve"> * Effectuer ..."</t>
  </si>
  <si>
    <t>1405,Regie Simmoneau - Gestionnaire CopropriÃ©tÃ© H/F,https://www.france-emploi.com/offre-d-emploi/regie-simmoneau-gestionnaire-copropriete-h-f-10969895/,10/01/2023,RhÃ´ne,CDI,,,,,"Vous assurez la bonne gestion des immeubles qui vous sont confiÃ©s, accompagnÃ© par un Assistant et un Comptable. Vous intervenez sur un haut de gamme, avec des immeubles situÃ©s uniquement Ã  Lyon Centre/Presqu'Ã®le.En tant que Gestionnaire CopropriÃ©tÃ©, vous rÃ©alisez les missions suivantes :  * Gestion courante du portefeuille ..."</t>
  </si>
  <si>
    <t>1406,Technicien QSE H/F,https://www.france-emploi.com/offre-d-emploi/technicien-qse-h-f-10969894/,10/01/2023,Bas-Rhin,IntÃ©rim,,,,,"Sous la supervision du Responsable QHSE de la Business Unit, vous aurez en charge d'Ã©laborer, de dÃ©ployer et contrÃ´ler les dispositifs et plans d'action de l'entreprise en matiÃ¨re de qualitÃ©, hygiÃ¨ne, sÃ©curitÃ© et environnement QHSE selon la rÃ©glementation et les normes en vigueur en France. Vos ..."</t>
  </si>
  <si>
    <t>1407,Agent Logistique H/F,https://www.france-emploi.com/offre-d-emploi/agent-logistique-h-f-10969893/,10/01/2023,Yvelines,IntÃ©rim,,,,,"Vos missions :  * Constituer des liasses documentaires, * Rechercher et imprimer les certificats de conformitÃ© conformÃ©ment Ã  la configuration de l'ordre de fabrication, * Si absence de document, faire les demandes auprÃ¨s du magasin pour et les suivre (remplir formulaire Excel), * A terme, mettre en place les indicateurs pertinents (temps de ..."</t>
  </si>
  <si>
    <t>1408,Comptable Fournisseurs H/F,https://www.france-emploi.com/offre-d-emploi/comptable-fournisseurs-h-f-10969892/,10/01/2023,Loir-et-Cher,IntÃ©rim,,,,,"RattachÃ© Ã  la Responsable ComptabilitÃ©, vous participez Ã  la tenue de la comptabilitÃ© fournisseurs. Vous aurez comme principales missions :  * Saisie et imputation des factures, * Validation des factures, * RÃ¨glement des factures, * Lettrage des comptes fournisseurs, * Relances et suivi, * Classement des factures et archivage.  Vous Ãªtes issu d'une formation supÃ©rieure ..."</t>
  </si>
  <si>
    <t>1409,Technicien SAV H/F,https://www.france-emploi.com/offre-d-emploi/technicien-sav-h-f-10969891/,10/01/2023,Alpes-Maritimes,CDI,,,,,"En tant que Technicien SAV, vos principales missions seront :  * RÃ©aliser le dÃ©pannage et la maintenance de nos installations de parking sur Nice et ses alentours, * Diagnostiquer et identifier les pannes sur les Ã©quipements, * RÃ©aliser les rÃ©parations nÃ©cessaires et remettre en Ã©tat de fonctionnement les Ã©quipements, * Assurer le suivi des ..."</t>
  </si>
  <si>
    <t>1410,Gestionnaire TrÃ©sorerie H/F,https://www.france-emploi.com/offre-d-emploi/gestionnaire-tresorerie-h-f-10969890/,10/01/2023,Bouches-du-RhÃ´ne,IntÃ©rim,,,,,"Vous rejoindrez l'Ã©quipe trÃ©sorerie au sein de la Direction FinanciÃ¨re, Ã  ce titre, vos missions sont :  * Assister l'Ã©quipe trÃ©sorerie dans la gestion des dossiers quotidiens, * GÃ©rer les rapprochements bancaires des flux, * ContrÃ´ler et valider les paiements fournisseurs, les dÃ©penses courantes et suivre les prÃ©visions, * GÃ©rer les lettres ..."</t>
  </si>
  <si>
    <t>1411,Conducteur de Travaux Gros Oeuvre Junior H/F,https://www.france-emploi.com/offre-d-emploi/conducteur-de-travaux-gros-oeuvre-junior-h-f-10969889/,10/01/2023,Haute-Garonne,CDI,,,,,"Dans ce cadre, vos missions en tant que Conducteur de Travaux Gros Oeuvre Junior sont les suivantes : PrÃ©parer les chantiers sur le plan technique, administratif et financier.  * Encadrer et animer les Ã©quipes sur chantier, * Consulter, sÃ©lectionner les sous-traitants et piloter les intervenants, * Assurer le suivi technique, le contrÃ´le ..."</t>
  </si>
  <si>
    <t>1412,Approvisionneur H/F,https://www.france-emploi.com/offre-d-emploi/approvisionneur-h-f-10969888/,10/01/2023,Bas-Rhin,IntÃ©rim,,,,,"En tant qu'Approvisionneur, vos missions sont :  * Assurer la gestion des paramÃ¨tres appros et calcul des besoins, * Analyser les prÃ©visions des ventes en corrÃ©lation avec les historiques des ventes et saisonnalitÃ©s, * Assurer la gestion et suivi des commandes fournisseurs, * Assurer la gestion du stock, * Trouver des solutions avec les ..."</t>
  </si>
  <si>
    <t>1413,Thales DMS - ContrÃ´le QualitÃ© H/F,https://www.france-emploi.com/offre-d-emploi/thales-dms-controle-qualite-h-f-10969887/,10/01/2023,Gironde,IntÃ©rim,,,,,"Vos missions sur la ligne de production :  * ContrÃ´ler les dossiers de production en regard du dossier industriel, avant libÃ©ration produit et prÃ©sentation au client DGA (exhaustivitÃ© des activitÃ©s de production, traÃ§abilitÃ©, cohÃ©rence), * S'assurer de la rÃ©alisation du contrÃ´le des produits avant libÃ©ration, * Garantir le marquage des produits, * PrÃ©parer ..."</t>
  </si>
  <si>
    <t>1414,Auditeur H/F,https://www.france-emploi.com/offre-d-emploi/auditeur-h-f-10969886/,10/01/2023,Savoie,CDI,,,,,"Directement rattachÃ© Ã  l'expert-comptable, vous intervenez auprÃ¨s de plusieurs structures, de toutes tailles et de tous secteurs d'activitÃ©.En tant qu'Auditeur, vous intervenez sur l'ensemble des process d'audit lÃ©gal, l'analyse des procÃ©dures internes, la rÃ©vision des cycles, la rÃ©daction des notes de ..."</t>
  </si>
  <si>
    <t>1415,Dessinateur CREO H/F,https://www.france-emploi.com/offre-d-emploi/dessinateur-creo-h-f-10969885/,10/01/2023,Meurthe-et-Moselle,IntÃ©rim,,,,,"En tant que Dessinateur CREO, vous aurez pour missions :  * CrÃ©er les prÃ©-Ã©tudes 2D/3D suivant le cahier des charges client, * RÃ©aliser les calculs en accord avec les rÃ¨gles de conception, * CrÃ©er et vÃ©rifier les nomenclatures dans l'ERP, * CrÃ©er les spÃ©cifications d'achat et valider les offres techniques ..."</t>
  </si>
  <si>
    <t>1416,Gestionnaire de Paie H/F,https://www.france-emploi.com/offre-d-emploi/gestionnaire-de-paie-h-f-10969884/,10/01/2023,Gironde,CDI,,,,,"Dans le cadre de votre mission et directement rattachÃ© au PÃ´le Social, vous interviendrez sur toutes les missions qui incombent Ã  un Gestionnaire de Paie pour le compte d'un portefeuille clients (tous secteurs, toutes tailles).Vos missions seront les suivantes :  * Ã‰laboration des bulletins de paie, * DÃ©clarations des charges ..."</t>
  </si>
  <si>
    <t>1417,Gestionnaire Clients H/F,https://www.france-emploi.com/offre-d-emploi/gestionnaire-clients-h-f-10969883/,10/01/2023,Yvelines,IntÃ©rim,,,,,"En tant que Gestionnaire Clients, vos missions principales sont les suivantes :  * RÃ©ception des appels, * Gestion de dossiers clients, * Gestion des litiges, * Gestion de commandes.  Vous Ãªtes autonome rapidement et faites preuve de rÃ©activitÃ© et de dynamisme. Vous disposez d'un Bac +2 minimum et d'au moins un an ..."</t>
  </si>
  <si>
    <t>1418,OpÃ©rateur Emballage H/F,https://www.france-emploi.com/offre-d-emploi/operateur-emballage-h-f-10969882/,10/01/2023,Bouches-du-RhÃ´ne,IntÃ©rim,,,,,"En tant qu'OpÃ©rateur de Coupes, vous avez pour missions :  * S'occuper du rangement des composants rÃ©ceptionnÃ©s (connaissance des lames...), * Trier et faire des annotations des feuilles de la journÃ©e et informer des besoins, * Assurer le rapprochement de la lame finale avec le tablier, * Se charger de la maintenance ..."</t>
  </si>
  <si>
    <t>1419,Comptable Fournisseurs H/F,https://www.france-emploi.com/offre-d-emploi/comptable-fournisseurs-h-f-10969881/,10/01/2023,Loire-Atlantique,CDI,,,,,"Au sein du Service Comptable, vous prenez un poste de Comptable Fournisseurs. A ce titre, vos principales missions sont les suivantes :  * Saisie, imputation des factures, * VidÃ©o codage, * Paiement des fournisseurs, * Rapprochements, * Relance des fournisseurs et gestion des litiges, * Suivi administratif courant.Ces missions pourront Ã©voluer au cours de votre ..."</t>
  </si>
  <si>
    <t>1420,Assistant de Direction GÃ©nÃ©ral et Commercial H/F,https://www.france-emploi.com/offre-d-emploi/assistant-de-direction-general-et-commercial-h-f-10969880/,10/01/2023,Gironde,CDI,,,,,"Dans le cadre de ce poste, en tant que bras droit du Directeur GÃ©nÃ©ral, vous serez en charge des missions suivantes :Assistanat d'Agence et de Direction :  * Accueil physique et tÃ©lÃ©phonique, * Gestion des mails, des courriers, * Gestion de la vie quotidienne de l'entreprise, * PrÃ©paration des salles de rÃ©unions ..."</t>
  </si>
  <si>
    <t>1421,AttachÃ© Commercial Oise H/F,https://www.france-emploi.com/offre-d-emploi/attache-commercial-oise-h-f-10969879/,10/01/2023,Oise,CDI,,,,,"Au sein d'une Ã©quipe d'une vingtaine de Collaborateurs et rattachÃ© au Responsable RÃ©gional, en tant qu'AttachÃ© Commercial B2B, vous aurez pour missions :  * Suivre, dÃ©velopper et fidÃ©liser un portefeuille clients, * ConquÃ©rir de nouvelles parts de marchÃ© via l'ouverture de comptes, * Analyser les besoins des clients, * Proposer ..."</t>
  </si>
  <si>
    <t>1422,Chef de Projet MultimÃ©dia 360 H/F,https://www.france-emploi.com/offre-d-emploi/chef-de-projet-multimedia-360-h-f-10969878/,10/01/2023,Paris,CDD,,,,,"Vis missions :Coordination de projets :  * Coordonner la conception et la rÃ©alisation des projets multimÃ©dia et le suivi de la fabrication, * Soutenir l'activitÃ© dans une approche Â« management de projet Â», * Animer le rÃ©seau de contributeurs internes, externes et des prestataires.StratÃ©gie de communication :  * Planifier et assurer le suivi des rÃ©troplannings ..."</t>
  </si>
  <si>
    <t>1423,Ajusteur H/F,https://www.france-emploi.com/offre-d-emploi/ajusteur-h-f-10969877/,10/01/2023,Alpes-Maritimes,CDI,,,,,"En tant qu'Ajusteur, vos principales missions seront :  * RÃ©gler et ajuster les machines et Ã©quipements de production, * ContrÃ´ler et rÃ©gler les paramÃ¨tres de production (vitesse, tempÃ©rature, pression, etc.), * Assurer le suivi et la documentation des interventions de maintenance, * Diagnostiquer et rÃ©soudre les problÃ¨mes techniques, * Participer Ã  l'amÃ©lioration de ..."</t>
  </si>
  <si>
    <t>1424,Responsable d&amp;#039</t>
  </si>
  <si>
    <t>Affaires CFO - CFA H/F,https://www.france-emploi.com/offre-d-emploi/responsable-d-039-affaires-cfo-cfa-h-f-10969876/,10/01/2023,RhÃ´ne,CDI,,,,,"En tant que Responsable d'Affaires CFO - CFA, vous aurez pour missions :Gestion des affaires et management : * Superviser les prestations de maintenance prÃ©ventive, curative et travaux associÃ©s sur les sites de vos clients, * PrÃ©parer et animer les rÃ©unions d'Ã©quipe et des points d'avancement avec les clients en ..."</t>
  </si>
  <si>
    <t>1425,Comptable Clients Facturation H/F,https://www.france-emploi.com/offre-d-emploi/comptable-clients-facturation-h-f-10969875/,10/01/2023,Paris,IntÃ©rim,,,,,"Au sein du PÃ´le Administratif et Financier et rattachÃ© au Responsable Comptable Clients, vos principales missions seront les suivantes :  * Gestion des factures et avoirs, * Rapprochement mensuel du CA, * Gestion des Ã©critures inter-compagnies, * Gestion quotidienne des mails et des demandes clients, * Travaux de clÃ´tures mensuelles et annuelles, * Analyse et ..."</t>
  </si>
  <si>
    <t>1426,Assistant Technique H/F,https://www.france-emploi.com/offre-d-emploi/assistant-technique-h-f-10969874/,10/01/2023,Val-de-Marne,CDD,,,,,"RattachÃ© aux Responsable DÃ©partement Amiante et Directeur OpÃ©rationnel vos missions principales seront :  * Gestion du portefeuille commercial et suivi de la facturation des chantiers, * DÃ©claration des chantiers aux diffÃ©rents organismes de contrÃ´le, * Renseignement et transmission du bordereau de suivi des dÃ©chets dangereux contenant de l'amiante, * Transmission des informations nÃ©cessaires ..."</t>
  </si>
  <si>
    <t>1427,Fraiseur H/F,https://www.france-emploi.com/offre-d-emploi/fraiseur-h-f-10969873/,10/01/2023,Territoire de Belfort,IntÃ©rim,,,,,"En tant que Fraiseur, vous avez pour principales missions :  * ÃŠtre capable de conduire une machine-outil Ã  commande numÃ©rique, * Conduire une machine-outil Ã  commande numÃ©rique de type fraiseuse suivant programmes et instructions prÃ©dÃ©finis, * Usiner les piÃ¨ces sur centre d'usinage.  Vous disposez d'une formation de Bac pro ..."</t>
  </si>
  <si>
    <t xml:space="preserve">1428,Gestionnaire de Stocks H/F,https://www.france-emploi.com/offre-d-emploi/gestionnaire-de-stocks-h-f-10969872/,10/01/2023,Seine-et-Marne,CDI,,,,,"En tant que Gestionnaire de Stocks, vos principales tÃ¢ches sont :  * Organisation des inventaires </t>
  </si>
  <si>
    <t xml:space="preserve"> * Analyse des stocks </t>
  </si>
  <si>
    <t xml:space="preserve"> * Recherche de solutions </t>
  </si>
  <si>
    <t xml:space="preserve"> * Gestion des stocks (physique et informatique) </t>
  </si>
  <si>
    <t xml:space="preserve"> * ContrÃ´le de la qualitÃ© </t>
  </si>
  <si>
    <t xml:space="preserve"> * Gestion du reporting de l'Ã©tat des stocks.  En tant que Gestionnaire de Stocks :Vous avez une bonne capacitÃ© d ..."</t>
  </si>
  <si>
    <t>1429,Gestionnaire Facturation H/F,https://www.france-emploi.com/offre-d-emploi/gestionnaire-facturation-h-f-10969871/,10/01/2023,Loire-Atlantique,CDD,,,,,Vous intÃ©grez le Service ComptabilitÃ© de l'entreprise avec pour missions la saisie des comptes clients et fournisseurs.La gestion de la TVA.Le suivi des obligations comptables et fiscales.Le suivi des dossiers clients.Le suivi de la facturation des projets et relation avec les fonctions supports.Cette ...</t>
  </si>
  <si>
    <t>1430,Approvisionneur - Anglais Courant H/F,https://www.france-emploi.com/offre-d-emploi/approvisionneur-anglais-courant-h-f-10969870/,10/01/2023,Seine-et-Marne,IntÃ©rim,,,,,"En qualitÃ© d'Approvisionneur Anglais Courant, vos principales missions sont les suivantes :  * DÃ©finition des besoins Ã  approvisionner,  * Passation de commandes fournisseurs, * Suivi et relances fournisseurs, * RÃ©ception et validation des factures fournisseurs, * Gestion des stocks.Cette liste n'est pas exhaustive.  En tant qu'Approvisionneur - Anglais Courant, vous possÃ©dez impÃ©rativement ..."</t>
  </si>
  <si>
    <t>1431,Chef de Chantier CVC H/F,https://www.france-emploi.com/offre-d-emploi/chef-de-chantier-cvc-h-f-10969869/,10/01/2023,RhÃ´ne,CDI,,,,,"En tant que Chef de Chantier CVC, vous assurez le pilotage et la rÃ©alisation des travaux CVC sur diffÃ©rents sites clients :  * Climatisation : Pose de split, gainables, VRV, GF, chambres froides et terminaux, * RÃ©seau d'eau : Remplacement pompe, * AÃ©raulique : CTA, gaines, extraction, * RÃ©alisation des chiffrages de travaux CVC, * Gestion des ..."</t>
  </si>
  <si>
    <t>1432,Planificateur/Ordonnanceur H/F,https://www.france-emploi.com/offre-d-emploi/planificateur-ordonnanceur-h-f-10969868/,10/01/2023,CÃ´tes-d'Armor,CDI,,,,,"Sous la ResponsabilitÃ© du Responsable Planification Groupe, en tant que Planificateur/Ordonnanceur, vous Ãªtes en charge de planifier, organiser et superviser toute la phase d'ordonnancement pour plusieurs gammes de produits dans un environnement multisites de fabrication.Vous avez en charge de gÃ©rer les stocks de produits finis et ..."</t>
  </si>
  <si>
    <t>1433,ChargÃ© d&amp;#039</t>
  </si>
  <si>
    <t>Affaires H/F,https://www.france-emploi.com/offre-d-emploi/charge-d-039-affaires-h-f-10969867/,10/01/2023,Gironde,CDI,,,,,"RattachÃ© au Responsable d'Exploitation, vos principales missions sont les suivantes :  * Maintenir le contact avec les clients existants et dÃ©velopper votre portefeuille (1,5M), * Ã‰tablir des devis en Ã©tant force de proposition, * NÃ©gocier et obtenir les commandes, * PrÃ©parer les chantiers en relation avec les diffÃ©rents interlocuteurs (internes et externes ..."</t>
  </si>
  <si>
    <t>1434,Gestionnaire de Paie H/F,https://www.france-emploi.com/offre-d-emploi/gestionnaire-de-paie-h-f-10969866/,10/01/2023,Savoie,CDI,,,,,"Vos principales missions, en tant que Gestionnaire de Paie, sont les suivantes :  * Gestion d'un portefeuille de clients aux secteurs tailles variÃ©s, * Ã‰tablissement des bulletins de paie, * Traitement des dÃ©clarations sociales, * Force de propositions et fonction de conseil auprÃ¨s des entreprises.Liste non exhaustive et pouvant comprendre des missions ..."</t>
  </si>
  <si>
    <t>1435,Collaborateur Comptable H/F,https://www.france-emploi.com/offre-d-emploi/collaborateur-comptable-h-f-10969865/,10/01/2023,FinistÃ¨re,CDI,,,,,"RattachÃ© Ã  l'Expert-Comptable, vous intÃ©grez une Ã©quipe Ã  taille humaine et occupez un poste de Collaborateur Comptable.A ce titre, vos missions principales sont :  * La gestion d'un portefeuille clients composÃ© de TPE et PME de secteurs variÃ©s, * Les travaux de rÃ©vision comptable, * L'Ã©tablissement des comptes ..."</t>
  </si>
  <si>
    <t>1436,Consultant en Recrutement - PageGroup H/F,https://www.france-emploi.com/offre-d-emploi/consultant-en-recrutement-pagegroup-h-f-10969864/,10/01/2023,Hauts-de-Seine,CDI,,,,,"AprÃ¨s une pÃ©riode de formation aux diffÃ©rentes techniques commerciales et de recrutement, vous prenez la responsabilitÃ© d'un pÃ©rimÃ¨tre dÃ©diÃ©. Vous accompagnez, conseillez et fidÃ©lisez un rÃ©seau de clients et de candidats, Ã  travers les missions suivantes :  * DÃ©veloppement et fidÃ©lisation d'un portefeuille de clients, * NÃ©gociation des conditions d ..."</t>
  </si>
  <si>
    <t>1437,Coordinateur(trice) de Service H/F,https://www.france-emploi.com/offre-d-emploi/coordinateurtrice-de-service-h-f-10969863/,10/01/2023,Bouches-du-RhÃ´ne,CDI,,,,,"Ã€ ce titre, vous devez en tant que Coordinateur de Service :  * Organiser les missions de maintenance avec le support du Service Team Leader et des Ã©quipes de Techniciens et sous-traitants, * PrÃ©parer les offres de maintenance (donnÃ©es financiÃ¨res, ressources nÃ©cessaires) et coordonner les missions de service Ã  bord des ..."</t>
  </si>
  <si>
    <t>1438,Acheteur H/F,https://www.france-emploi.com/offre-d-emploi/acheteur-h-f-10969862/,10/01/2023,Nord,IntÃ©rim,,,,,"En tant qu'Acheteur, poste situÃ© Ã  Capinghem, vos missions sont les suivantes :  * Analyse du marchÃ© et dÃ©finition de la stratÃ©gie d'achats en fonction des besoins de l'entreprise sur votre pÃ©rimÃ¨tre de clients dÃ©fini, * Lancement d'appels d'offres, analyse des rÃ©pondants, sourcing, * Missions de constituer et ..."</t>
  </si>
  <si>
    <t>1439,Agent de Maintenance CVC - Multi Technique H/F,https://www.france-emploi.com/offre-d-emploi/agent-de-maintenance-cvc-multi-technique-h-f-10969861/,10/01/2023,RhÃ´ne,CDI,,,,,"En tant qu'Agent de Maintenance CVC - Multi Technique, vous intervenez sur diffÃ©rents sites clients (plateformes logistiques, laboratoires de recherches, sites tertiaires) afin d'assurer la maintenance prÃ©ventive et les dÃ©pannages en :  * GÃ©nie climatique : Groupes Froid, PAC, VRV, Split, terminaux et rÃ©seaux de distribution, * AÃ©raulique : Maintenance et dÃ©pannage CTA ..."</t>
  </si>
  <si>
    <t>1440,Gestionnaire de Stocks H/F,https://www.france-emploi.com/offre-d-emploi/gestionnaire-de-stocks-h-f-10969860/,10/01/2023,Loire-Atlantique,IntÃ©rim,,,,,"En tant que Gestionnaire de Stocks, vos missions sont :  * La bonne alimentation de la ligne de production des mÃ©canismes, * La rÃ©alisation des inventaires au point d'utilisation, * La fiabilitÃ© des mouvements informatiques du ressort des Magasiniers, * La concordance des flux physiques et flux d'information, * Le suivi du pointage ..."</t>
  </si>
  <si>
    <t>1441,Chef de Produit H/F,https://www.france-emploi.com/offre-d-emploi/chef-de-produit-h-f-10969859/,10/01/2023,Gironde,CDI,,,,,"En tant que Chef de Produit, vos missions principales seront les suivantes :  * DÃ©finir les positionnements produits, la stratÃ©gie prix et les axes de dÃ©veloppement, * Effectuer une veille marchÃ© permanente et connaÃ®tre les marchÃ©s cibles, * DÃ©cliner la stratÃ©gie en plan opÃ©rationnel, * DÃ©finir et crÃ©er les outils marketing d'aide Ã  ..."</t>
  </si>
  <si>
    <t>1442,Adjoint Chef d&amp;#039</t>
  </si>
  <si>
    <t>Equipe H/F,https://www.france-emploi.com/offre-d-emploi/adjoint-chef-d-039-equipe-h-f-10969858/,10/01/2023,Seine-et-Marne,CDI,,,,,"En qualitÃ© d'Adjoint Chef d'Equipe, vos principales missions sont d'assister le Chef d'Equipe sur les missions suivantes :  * Participer Ã  la planification de l'objectif, * Accueillir et former les nouveaux collaborateurs, * ÃŠtre le rÃ©fÃ©rent auprÃ¨s des autres membres de l'Ã©quipe, * ÃŠtre Ã  mÃªme de remplacer ..."</t>
  </si>
  <si>
    <t>1443,Commercial SÃ©dentaire Expert MarchÃ©s Publics : Appels d&amp;#039</t>
  </si>
  <si>
    <t>Offre H/F,https://www.france-emploi.com/offre-d-emploi/commercial-sedentaire-expert-marches-publics-appels-d-039-offre-h-f-10969857/,10/01/2023,Nord,CDI,,,,,"Notre client, un distributeur de matÃ©riel technique et Ã©lectronique, recherche un Expert MarchÃ©s Publics/Appels d'Offre et les missions seront les suivantes :  * Vous dÃ©veloppez le chiffre d'affaires de la sociÃ©tÃ© en dÃ©tectant et en rÃ©pondant aux appels d'offre publics et privÃ©s des clients professionnels, * Vous assurez ..."</t>
  </si>
  <si>
    <t>1444,Assistant Gestion Locative H/F,https://www.france-emploi.com/offre-d-emploi/assistant-gestion-locative-h-f-10969856/,10/01/2023,RhÃ´ne,CDI,,,,,"En tant qu'Assistant Gestion Locative, vous accompagnez le Gestionnaire Locatif dans la gestion courante de son portefeuille. Vous collaborez en binÃ´me avec un autre Assistant, sur un portefeuille de 1000 lots.A ce titre, vous rÃ©alisez les missions principales suivantes :  * Vous assurez l'accueil tÃ©lÃ©phonique et physique, * Vous ..."</t>
  </si>
  <si>
    <t xml:space="preserve">1445,Collaborateur Comptable H/F,https://www.france-emploi.com/offre-d-emploi/collaborateur-comptable-h-f-10969855/,10/01/2023,IsÃ¨re,CDI,,,,,"RattachÃ© Ã  l'Expert-Comptable, vous Ãªtes amenÃ©, en tant que Collaborateur Comptable, Ã  gÃ©rer un portefeuille de clients, dans le secteur de Meylan.Vous effectuez les missions suivantes :  * Tenue et rÃ©vision d'un portefeuille clients (TPE/PME) </t>
  </si>
  <si>
    <t>1446,Technicien d&amp;#039</t>
  </si>
  <si>
    <t>Atelier H/F,https://www.france-emploi.com/offre-d-emploi/technicien-d-039-atelier-h-f-10969854/,10/01/2023,RhÃ´ne,CDI,,,,,"En tant que Technicien d'Atelier, poste basÃ© Ã  Saint-Pierre-de-Chandieu, votre principale mission est de prÃ©parer, entretenir et rÃ©parer un parc d'engins. Pour cela, vos principales tÃ¢ches seront :  * PrÃ©parer les engins neufs, * Rechercher et analyser des pannes, * Assurer le re-conditionnement d'engins, * Effectuer la ..."</t>
  </si>
  <si>
    <t>1447,Comptable GÃ©nÃ©ral H/F,https://www.france-emploi.com/offre-d-emploi/comptable-general-h-f-10969853/,10/01/2023,Val-de-Marne,IntÃ©rim,,,,,"Au sein du PÃ´le Administratif et Financier et rattachÃ© au Responsable Comptable, vous prenez en charge le suivi de la comptabilitÃ© gÃ©nÃ©rale.Ã€ ce titre en tant que Comptable GÃ©nÃ©ral, vos principales missions seront :  * Imputation des factures, * Calcul des provisions, * Saisie et chargement des Ã©critures de closing, * Suivi des ..."</t>
  </si>
  <si>
    <t>1448,Gestionnaire ADV Export H/F,https://www.france-emploi.com/offre-d-emploi/gestionnaire-adv-export-h-f-10969852/,10/01/2023,Hauts-de-Seine,IntÃ©rim,,,,,"En tant que Gestionnaire ADV Export, vos missions principales sont les suivantes :  * Enregistrement et suivi de commandes Export sous SAP, * Cotation de transport, * Gestion de la documentation export, * Gestion des litiges transport et douanes lorsque nÃ©cessaire, * DÃ©claration d'Ã©changes de biens.  Vous disposez d'un excellent sens relationnel, et ..."</t>
  </si>
  <si>
    <t>1449,Technicien Polyvalent Maintenance Multitechnique H/F,https://www.france-emploi.com/offre-d-emploi/technicien-polyvalent-maintenance-multitechnique-h-f-10969851/,10/01/2023,Nord,CDI,,,,,"En tant que Technicien Polyvalent Maintenance Multitechnique, vous assurez de faÃ§on autonome l'exÃ©cution des opÃ©rations d'entretien, de maintenance et de dÃ©pannage sur des installations de technicitÃ© courante selon le pÃ©rimÃ¨tre confiÃ©.  Pour mener Ã  bien vos missions de Technicien Polyvalent Maintenance Multitechnique, vous avez au moins 5 ..."</t>
  </si>
  <si>
    <t>1450,Technicien SAV 64 H/F,https://www.france-emploi.com/offre-d-emploi/technicien-sav-64-h-f-10969850/,10/01/2023,PyrÃ©nÃ©es-Atlantiques,CDI,,,,,"En tant que Technicien SAV Pont Roulant, vous Ãªtes amenÃ© Ã  effectuer les missions suivantes :  * Mettre en oeuvre le montage des matÃ©riels neufs, * ProcÃ©der Ã  l'exÃ©cution des contrats de maintenance, * ProcÃ©der Ã  l'exÃ©cution des travaux sur devis, * Diagnostiquer les pannes Ã©lectriques et mÃ©caniques dans les matÃ©riels de ..."</t>
  </si>
  <si>
    <t>1451,Technicien de Maintenance Ã‰lectricitÃ© H/F,https://www.france-emploi.com/offre-d-emploi/technicien-de-maintenance-lectricite-h-f-10969849/,10/01/2023,IsÃ¨re,CDI,,,,,"RattachÃ© au Responsable Maintenance, le Technicien de Maintenance Ã‰lectricitÃ© est en charge de maintenir en bon Ã©tat de fonctionnement le parc machine et son environnement. Pour cela, vous devrez assurer ces missions :  * Maintenance et amÃ©lioration l'Ã©tat de fonctionnement du parc machine (de plus de 50 machines) et de ..."</t>
  </si>
  <si>
    <t>1452,Coordinateur Export H/F,https://www.france-emploi.com/offre-d-emploi/coordinateur-export-h-f-10969848/,10/01/2023,Hauts-de-Seine,IntÃ©rim,,,,,"Au sein du Service Logistique, vos principales missions sont :  * GÃ©rer des expÃ©ditions de commandes export, * RÃ©cupÃ©rer et traiter les bons de rÃ©ception fournisseurs, * Suivre des expÃ©ditions : RÃ©server et confirmer les transports, Ã©tablir les documents d'expÃ©dition et administratifs (liasse douaniÃ¨re), * VÃ©rifier et valider la facturation des prestataires et des ..."</t>
  </si>
  <si>
    <t>1453,Responsable Technique Immobilier H/F,https://www.france-emploi.com/offre-d-emploi/responsable-technique-immobilier-h-f-10969847/,10/01/2023,RhÃ´ne,CDI,,,,,"En tant que Responsable Technique Immobilier, vous avez en charge la gestion globale d'un programme immobilier au niveau technique, juridique, administratif et financier. Vous Ãªtes le garant du respect du cahier des charges, des dÃ©lais, de la rÃ©glementation, de la qualitÃ© et de la conformitÃ© des plans de ..."</t>
  </si>
  <si>
    <t>1454,Technicien Chauffagiste H/F,https://www.france-emploi.com/offre-d-emploi/technicien-chauffagiste-h-f-10969846/,10/01/2023,RhÃ´ne,CDI,,,,,"En tant que Technicien Chauffagiste, vous aurez pour principales missions :  * Assurer la maintenance prÃ©ventive et curative de nos installations de chauffage (chaufferies petites, moyennes et grosses puissances, fioul, gaz et rÃ©seau urbain), * Garantir la rÃ©gulation des installations thermiques et contrÃ´ler les tempÃ©ratures, * Ã‰tablir des rapports d'intervention et informer ..."</t>
  </si>
  <si>
    <t>1455,Gestionnaire CopropriÃ©tÃ© H/F,https://www.france-emploi.com/offre-d-emploi/gestionnaire-copropriete-h-f-10969845/,10/01/2023,RhÃ´ne,CDI,,,,,"Vous assurez la bonne gestion des immeubles qui vous sont confiÃ©s, accompagnÃ© par un Assistant et un Comptable. Vous intervenez sur un haut de gamme, avec des immeubles situÃ©s uniquement Ã  Lyon Centre/Presqu'Ã®le.En tant que Gestionnaire CopropriÃ©tÃ©, vous rÃ©alisez les missions suivantes :  * Gestion courante du portefeuille ..."</t>
  </si>
  <si>
    <t>1456,Fraiseur CN H/F,https://www.france-emploi.com/offre-d-emploi/fraiseur-cn-h-f-10969844/,10/01/2023,IsÃ¨re,CDI,,,,,"En tant que Fraiseur CN, sur des horaires journÃ©e, vous Ãªtes amenÃ© Ã  travailler sur les missions suivantes :  * Ã‰laborer Ã  partir d'un plan atelier les diffÃ©rentes opÃ©rations, * DÃ©finir la mise en position ainsi que les moyens de serrage, * DÃ©finir le choix des outils ainsi que leurs conditions d ..."</t>
  </si>
  <si>
    <t>1457,Auditeur H/F,https://www.france-emploi.com/offre-d-emploi/auditeur-h-f-10969843/,10/01/2023,FinistÃ¨re,CDI,,,,,"En tant qu'Auditeur, vous intÃ©grez une Ã©quipe et vous avez pour principales missions :  * Intervention sur des mandats aux secteurs d'activitÃ©s variÃ©s, * PrÃ©paration des dossiers de travail, contrÃ´le des cycles, Ã©tablissement de notes de synthÃ¨ses et rÃ©daction des rapports, * VÃ©rification du juridique annuel, * Participation Ã  des missions exceptionnelles ..."</t>
  </si>
  <si>
    <t>1458,Chef d&amp;#039</t>
  </si>
  <si>
    <t>Equipe Climatisation H/F,https://www.france-emploi.com/offre-d-emploi/chef-d-039-equipe-climatisation-h-f-10969842/,10/01/2023,Haute-Garonne,CDI,,,,,"En tant que Chef d'Ã‰quipe, en binÃ´me avec un Aide Technicien, vous assurez des chantiers chez les particuliers ou les petits clients tertiaires dans un rayon de 30 minutes autour de l'agence.Vos responsabilitÃ©s sont les suivantes :  * RÃ©aliser les installations de climatisation (dÃ©tente directe), production d'eau ..."</t>
  </si>
  <si>
    <t>1459,Comptable Fournisseurs SAP H/F,https://www.france-emploi.com/offre-d-emploi/comptable-fournisseurs-sap-h-f-10969841/,10/01/2023,Yvelines,CDI,,,,,"Au sein du PÃ´le Administratif et Financier et rattachÃ© au Directeur Financier, vous prenez en charge le suivi de la comptabilitÃ© fournisseurs. Ã€ ce titre, vos principales missions sont :  * Suivi de la comptabilitÃ© fournisseurs, * Saisie des piÃ¨ces comptables, * Campagne de rÃ¨glements fournisseurs, * Mise en paiement des factures,  * Analyse de ..."</t>
  </si>
  <si>
    <t>1460,Aide Conducteur de Travaux TP/VRD H/F,https://www.france-emploi.com/offre-d-emploi/aide-conducteur-de-travaux-tp-vrd-h-f-10969840/,10/01/2023,Vaucluse,CDI,,,,,"RattachÃ© Ã  un Conducteur de Travaux rÃ©fÃ©rent, vous  * Organisation, la gestion et le suivi du ou des chantiers qui vous sont confiÃ©s en assainissement, eau potable et VRD, * Veille Ã  la bonne exÃ©cution des travaux ainsi qu'au respect des budgets et des dÃ©lais, * Organisation et coordonnez le travail ..."</t>
  </si>
  <si>
    <t>1461,Technicien de Maintenance CVC H/F,https://www.france-emploi.com/offre-d-emploi/technicien-de-maintenance-cvc-h-f-10969839/,10/01/2023,RhÃ´ne,CDI,,,,,"Directement rattachÃ© au Responsable du Site, vos missions consistent Ã  :  * Intervenir pour des prestations multiservices : Chauffage/froid/rÃ©gulation/mise au point/ventilation/efficacitÃ© Ã©nergÃ©tique, * Assurer les interventions de maintenance prÃ©ventive et corrective des installations techniques de bÃ¢timents tertiaires, * Diagnostiquer l'origine des dysfonctionnements relevÃ©s dans le cadre des diffÃ©rentes ..."</t>
  </si>
  <si>
    <t>1462,Conseiller Service Client H/F,https://www.france-emploi.com/offre-d-emploi/conseiller-service-client-h-f-10969838/,10/01/2023,Eure-et-Loir,IntÃ©rim,,,,,"RattachÃ© Ã  votre responsable, vous aurez pour missions :  * La gestion de la relation client, * La gestion Back-Office, * Le traitement des mails. Cette liste n'est pas limitative.  Vous possÃ©dez un bon relationnel, Ãªtes Ã  l'aise au tÃ©lÃ©phone et possÃ©dez dÃ©jÃ  au moins une premiÃ¨re expÃ©rience dans le ..."</t>
  </si>
  <si>
    <t>1463,Assistant Programme H/F,https://www.france-emploi.com/offre-d-emploi/assistant-programme-h-f-10969837/,10/01/2023,Bouches-du-RhÃ´ne,CDI,,,,,"En qualitÃ© d'Assistant Programme, vos missions sont les suivantes :  * Accueil et prise des messages tÃ©lÃ©phoniques, * Gestion des commandes de fournitures, informatique, concessionnaires, * RÃ©daction, enregistrement et diffusion du courrier, * Gestion des factures des frais gÃ©nÃ©raux, du dÃ©veloppement et du Directeur d'Agence (vÃ©rification, envoi Ã  la comptabilitÃ©, classement), * Suivi ..."</t>
  </si>
  <si>
    <t>1464,Technicien ContrÃ´le QualitÃ© H/F,https://www.france-emploi.com/offre-d-emploi/technicien-controle-qualite-h-f-10969835/,10/01/2023,Seine-Maritime,CDI,,,,,"RattachÃ© au Superviseur d'Ã‰quipe QualitÃ©, vos missions sont les suivantes :  * Contribuer Ã  garantir un environnement de travail sÃ»r en respectant la rÃ©glementation propre Ã  l'entreprise en matiÃ¨re de santÃ© et de sÃ©curitÃ©, * Inspecter la conformitÃ© des piÃ¨ces de ContrÃ´le Non Destructif (CND) conformÃ©ment aux exigences et aux ..."</t>
  </si>
  <si>
    <t>1465,Commercial SÃ©dentaire Prospection H/F,https://www.france-emploi.com/offre-d-emploi/commercial-sedentaire-prospection-h-f-10969834/,10/01/2023,Nord,CDI,,,,,"RattachÃ© Ã  la Responsable de l'Ã‰quipe Commerciale SÃ©dentaire, vos missions en tant qu'AttachÃ© Commercial SÃ©dentaire B2B seront les suivantes :  * Vous prospectez et vous dÃ©tectez les clients professionnels Ã  potentiel afin d'augmenter le chiffre d'affaires, * Vous rÃ©activez les clients perdus et/ou clients en perte d ..."</t>
  </si>
  <si>
    <t>1466,Technico-Commercial H/F,https://www.france-emploi.com/offre-d-emploi/technico-commercial-h-f-10969833/,10/01/2023,Maine-et-Loire,CDI,,,,,"Personne de terrain, vous Ãªtes en mesure de vous dÃ©placer sur un pÃ©rimÃ¨tre de 1h30 de route (exemple proche Angers) ainsi que ponctuellement sur les secteurs limitrophes selon les affaires.En tant que Technico-Commercial H/F, vos missions sont :  * Vous avez pour objectif de prospecter et d'identifier ..."</t>
  </si>
  <si>
    <t>1467,Collaborateur Comptable H/F,https://www.france-emploi.com/offre-d-emploi/collaborateur-comptable-h-f-10969832/,10/01/2023,Haute-Savoie,CDI,,,,,"RattachÃ© Ã  l'Expert-Comptable, vous Ãªtes amenÃ©, en tant que Collaborateur Comptable, Ã  gÃ©rer un portefeuille de clients, dans le secteur de Saint-Pierre-en-Faucigny.Vous effectuez les missions suivantes :  * Gestion d'un portefeuille client diversifiÃ©, * Saisie comptable, * RÃ©alisation de la rÃ©vision, des bilans et des liasses ..."</t>
  </si>
  <si>
    <t>1468,Assistant Administratif et Commercial H/F,https://www.france-emploi.com/offre-d-emploi/assistant-administratif-et-commercial-h-f-10969830/,10/01/2023,RhÃ´ne,CDI,,,,,"Vous Ãªtes responsable du suivi commercial et administratif en support aux 3 Directeurs de PÃ´le et le relais RH de proximitÃ© auprÃ¨s des IngÃ©nieurs de la rÃ©gion Auvergne RhÃ´ne-Alpes et PACA, souvent Ã  distance.En tant qu'Assistant Administratif et Commercial, vous aurez pour missions :  * Participer Ã  l ..."</t>
  </si>
  <si>
    <t>1469,ContrÃ´le de Gestion H/F,https://www.france-emploi.com/offre-d-emploi/controle-de-gestion-h-f-10969829/,10/01/2023,Loiret,CDI,,,,,"RattachÃ© Ã  la Responsable Administrative et FinanciÃ¨re, vos principales missions seront les suivantes :  * ContrÃ´ler et participer Ã  la revue des projets Ã  l'international (budget, avancement, marge, CA), * Analyser les Ã©carts budgÃ©taires et proposer les actions correctives, * RÃ©aliser des reportings mensuels en interne et en externe, * Accompagner et former ..."</t>
  </si>
  <si>
    <t>1470,ChargÃ© de Communication H/F,https://www.france-emploi.com/offre-d-emploi/charge-de-communication-h-f-10969828/,10/01/2023,Hauts-de-Seine,CDI,,,,,"Au sein du DÃ©partement Communication et Marketing, la mission du ChargÃ© de Communication sera d'organiser des Ã©vÃ©nements digitaux et physiques adaptÃ©s Ã  la clientÃ¨le de la sociÃ©tÃ© et de concevoir des prÃ©sentations et supports de communication en lien avec les Ã©vÃ¨nements organisÃ©s. Pour ce faire, les principales responsabilitÃ©s ..."</t>
  </si>
  <si>
    <t>1471,Comptable Clients H/F,https://www.france-emploi.com/offre-d-emploi/comptable-clients-h-f-10969827/,10/01/2023,Loire-Atlantique,CDI,,,,,"Au sein de la Direction FinanciÃ¨re, vous rejoignez la sociÃ©tÃ© en tant que Comptable Clients.Dans une Ã©quipe d'environ 10 personnes, vous intervenez dans un environnement international multi-sociÃ©tÃ©s.Vos missions seront les suivantes :  * Enregistrement comptable des factures de ventes, * Participation en Ã©quipe aux diffÃ©rentes clÃ´tures comptables, * Suivi ..."</t>
  </si>
  <si>
    <t>1472,Technicien Monteur (H/F),https://www.france-emploi.com/offre-d-emploi/technicien-monteur-h-f-10969826/,10/01/2023,Val-de-Marne,CDI,,,,,RattachÃ© au responsable opÃ©rationnel vous avez les missions suivantes :  * Assurer la bonne rÃ©ception sur site des bungalows modulables. * Effectuer les activitÃ©s de montage de nos bungalows sur les diffÃ©rents chantiers en IDF. * Effectuer le montage et le rÃ©glage des caches intÃ©rieurs de finition ainsi que les barres de seuil ...</t>
  </si>
  <si>
    <t>1473,Gestionnaire Production - Courtier H/F,https://www.france-emploi.com/offre-d-emploi/gestionnaire-production-courtier-h-f-10969825/,10/01/2023,Paris,CDI,,,,,"Missions :Gestion des dossiers extranet :  * Validation des dossiers pour Ã©mission des attestations, * ClÃ´ture des dossiers (demande de piÃ¨ces complÃ©mentaires et saisie sur notre logiciel), * Validation des attestations d'assurance.Gestion administrative :  * Ã‰mission d'attestations d'assurances, * RelevÃ©s de compte des clients, * Encaissement des primes, * Annulation des dossiers, * Ã‰mission de ..."</t>
  </si>
  <si>
    <t xml:space="preserve">1474,Chef de Mission H/F,https://www.france-emploi.com/offre-d-emploi/chef-de-mission-h-f-10969824/,10/01/2023,Haute-Savoie,CDI,,,,,"RattachÃ© Ã  l'Expert-Comptable, vous Ãªtes amenÃ©, en tant que Chef de Mission, Ã  gÃ©rer un portefeuille de clients, dans le secteur d'Annecy.Vous effectuez les missions suivantes :  * Tenue et rÃ©vision d'un portefeuille clients (TPE/PME) </t>
  </si>
  <si>
    <t xml:space="preserve"> * Ã‰tablissement des ..."</t>
  </si>
  <si>
    <t>1475,GÃ©nÃ©raliste Ressources Humaines H/F,https://www.france-emploi.com/offre-d-emploi/generaliste-ressources-humaines-h-f-10969823/,10/01/2023,Loiret,CDD,,,,,"En tant que GÃ©nÃ©raliste Ressources Humaines, vous interviendrez sur diffÃ©rents sujets :  * Piloter le processus de recrutement, * Participer au dÃ©ploiement du plan de dÃ©veloppement des compÃ©tences,  * Accompagner les Responsables sur les diffÃ©rentes procÃ©dures disciplinaires, * ÃŠtre l'interlocuteur privilÃ©giÃ© des salariÃ©s,  * Mener l'ensemble des process RH via le SIRH, * Mettre ..."</t>
  </si>
  <si>
    <t>1476,IngÃ©nieur Electronique en QualitÃ© Fournisseur H/F,https://www.france-emploi.com/offre-d-emploi/ingenieur-electronique-en-qualite-fournisseur-h-f-10969822/,10/01/2023,Ille-et-Vilaine,CDI,,,,,"Au sein du DÃ©partement QualitÃ© Europe, vos missions sont les suivantes :  * Piloter l'activitÃ© dÃ©veloppement et projet sur les sous-ensembles Ã©lectroniques (cartes assemblÃ©es et semi-conducteurs), * Conduire des audits chez les fournisseurs en vue de leur introduction au panel Europe, * Contribuer Ã  l'Ã©valuation des Ã©tudes de faisabilitÃ© ..."</t>
  </si>
  <si>
    <t>1477,IngÃ©nieur VRD/Infrastructures en MaÃ®trise d&amp;#039</t>
  </si>
  <si>
    <t>Oeuvre H/F,https://www.france-emploi.com/offre-d-emploi/ingenieur-vrd-infrastructures-en-maitrise-d-039-oeuvre-h-f-10969821/,10/01/2023,Alpes-Maritimes,CDI,,,,,"En tant qu'IngÃ©nieur VRD/Infrastructures en MaÃ®trise d'Oeuvre, vous aurez pour principales missions :  * La conduite et la supervision d'Ã©tudes d'infrastructures (dimensionnement, plans...), * L'analyse d'offre et le conseil Ã  la maÃ®trise d'ouvrage, * Le suivi des chantiers, * La gestion plannings et budgets de votre ..."</t>
  </si>
  <si>
    <t>1478,Juriste Droit des SociÃ©tÃ©s H/F,https://www.france-emploi.com/offre-d-emploi/juriste-droit-des-societes-h-f-10969820/,10/01/2023,Haute-Savoie,CDI,,,,,"Dans le cadre de votre mission, vous intervenez sur toute la vie juridique des entreprises de vos clients (SAS, SARL, SC, EIRL...) issues de diffÃ©rents secteurs d'activitÃ©s (TPE/PME...).A ce titre, vous Ãªtes en charge des missions suivantes :  * Gestion des formalitÃ©s juridiques, * PrÃ©paration et rÃ©daction d'actes ..."</t>
  </si>
  <si>
    <t>1479,Conducteur de Travaux Second Oeuvre H/F,https://www.france-emploi.com/offre-d-emploi/conducteur-de-travaux-second-oeuvre-h-f-10969819/,10/01/2023,RhÃ´ne,CDI,,,,,"En tant que Conducteur de Travaux Second Oeuvre, vous assurez la gestion de chantiers en second oeuvre (ravalement de faÃ§ades, isolation par l'extÃ©rieur, peinture...), jusqu'Ã  la rÃ©ception des travaux. Vous intervenez en logements collectifs, auprÃ¨s des syndics de copropriÃ©tÃ© (80% de l'activitÃ©).Ã€ ce titre, vos ..."</t>
  </si>
  <si>
    <t>1480,Collaborateur Comptable H/F,https://www.france-emploi.com/offre-d-emploi/collaborateur-comptable-h-f-10969818/,10/01/2023,Savoie,CDI,,,,,"RattachÃ© Ã  l'Expert-Comptable, vous Ãªtes amenÃ©, en tant que Collaborateur Comptable, Ã  gÃ©rer un portefeuille de clients, dans le secteur d'Albertville.Vous effectuez les missions suivantes :  * Gestion d'un portefeuille client diversifiÃ©, * Saisie comptable, * RÃ©alisation de la rÃ©vision, des bilans et des liasses fiscales, * Suivi des ..."</t>
  </si>
  <si>
    <t>1481,Monteur CÃ¢bleur H/F,https://www.france-emploi.com/offre-d-emploi/monteur-cableur-h-f-10969817/,10/01/2023,RhÃ´ne,CDI,,,,,"Au sein du Service Technique, vous occupez le poste de Monteur CÃ¢bleur sur platine et Ãªtes en charge des missions suivantes :  * Monter les bobinages et les sous-ensembles mÃ©caniques et Ã©lectriques dans l'armoire (ponts, platines cÃ¢blÃ©es, caissons de ventilation), * PrÃ©parer et monter les piÃ¨ces mÃ©caniques et Ã©lectriques (panneaux ..."</t>
  </si>
  <si>
    <t>1482,Conducteur de Travaux GO H/F,https://www.france-emploi.com/offre-d-emploi/conducteur-de-travaux-go-h-f-10969816/,10/01/2023,RhÃ´ne,CDI,,,,,"En tant que Conducteur de Travaux GO, vous interviendrez sur les missions suivantes :  * Le management et la gestion des Ã©quipes, * La capacitÃ© Ã  suivre les travaux, * La gestion des sous-traitants, * Le suivi des dÃ©penses et le chiffre d'affaires, * Le management et l'animation de la sÃ©curitÃ©/qualitÃ© ..."</t>
  </si>
  <si>
    <t>1483,Gestionnaire de CopropriÃ©tÃ©s H/F,https://www.france-emploi.com/offre-d-emploi/gestionnaire-de-coproprietes-h-f-10969815/,10/01/2023,Haute-Garonne,CDI,,,,,"Il est sous la responsabilitÃ© du Responsable de PÃ´le CopropriÃ©tÃ©s. Vos responsabilitÃ©s sont nombreuses et variÃ©es :  * GÃ©rer du personnel de l'immeuble, contrats d'assurance, * Appliquer et faire observer les rÃ¨glements de copropriÃ©tÃ©, * PrÃ©parer l'assemblÃ©e gÃ©nÃ©rale entre les copropriÃ©taires. Relever les points Ã  aborder Ã  l'ordre du ..."</t>
  </si>
  <si>
    <t>1484,Technicien Assurance QualitÃ© H/F,https://www.france-emploi.com/offre-d-emploi/technicien-assurance-qualite-h-f-10969814/,10/01/2023,RhÃ´ne,CDI,,,,,"Dans le cadre d'un remplacement, nous recherchons un Technicien Assurance QualitÃ© Pharmaceutique pour notre grand Groupe industrie pharmaceutique, poste basÃ© Ã  Lyon :  * ComplÃ©tude des bases de donnÃ©es dans les dÃ©lais rÃ©glementaires impartis, * Mission d'assurer les conformitÃ©s (compliances) trimestrielles en lien avec le Groupe, * Suivi des indicateurs mensuels ..."</t>
  </si>
  <si>
    <t>1485,Comptable H/F,https://www.france-emploi.com/offre-d-emploi/comptable-h-f-10969813/,10/01/2023,RhÃ´ne,CDI,,,,,"En tant que Comptable, vous aurez pour missions :  * ContrÃ´le et saisie des factures d'achat (facture fournisseurs, sous-traitants, factures internes), * ContrÃ´le et comptabilisation des factures de vente, * VÃ©rification des notes de frais, * Lettrage des comptes, * Ouverture des comptes fournisseurs, * VÃ©rification et suivi des cautions bancaires, * Gestion des appels ..."</t>
  </si>
  <si>
    <t>1486,Comptable Clients/TrÃ©sorerie H/F,https://www.france-emploi.com/offre-d-emploi/comptable-clients-tresorerie-h-f-10969812/,10/01/2023,Alpes-Maritimes,CDI,,,,,"En tant que Comptable Clients/TrÃ©sorerie, vous intervenez de faÃ§on autonome sur :  * Le suivi et les prÃ©visionnels de trÃ©sorerie, * Le lettrage et la justification des comptes, * L'analyse de la balance Ã¢gÃ©e, * Le suivi des stocks, des clients douteux, * La vÃ©rification des factures inter-compagnies, * L'Ã©laboration des situations ..."</t>
  </si>
  <si>
    <t>1487,Technicien de Maintenance H/F,https://www.france-emploi.com/offre-d-emploi/technicien-de-maintenance-h-f-10969811/,10/01/2023,Sarthe,CDI,,,,,"En tant que Technicien de Maintenance, vous Ãªtes rattachÃ© au Responsable Maintenance et vous participez au maintien en bon Ã©tat de fonctionnement des Ã©quipements. Vos responsabilitÃ©s incluent entre autres les suivantes :  * ContrÃ´ler, surveiller le bon fonctionnement des Ã©quipements grÃ¢ce Ã  un entretien rÃ©gulier et planifiÃ©, * DÃ©tecter l'origine d ..."</t>
  </si>
  <si>
    <t xml:space="preserve">1488,Chef de Mission H/F,https://www.france-emploi.com/offre-d-emploi/chef-de-mission-h-f-10969810/,10/01/2023,Savoie,CDI,,,,,"RattachÃ© Ã  l'Expert-Comptable, vous Ãªtes amenÃ©, en tant que Chef de Mission, Ã  gÃ©rer un portefeuille de clients, dans le secteur d'Albertville.Vous effectuez les missions suivantes :  * Tenue et rÃ©vision d'un portefeuille clients (TPE/PME) </t>
  </si>
  <si>
    <t xml:space="preserve">  * Ã‰tablissement des situations mensuelles ou trimestrielles si nÃ©cessaire </t>
  </si>
  <si>
    <t xml:space="preserve">  * Ã‰tablissement des ..."</t>
  </si>
  <si>
    <t>1489,Technico-Commercial H/F,https://www.france-emploi.com/offre-d-emploi/technico-commercial-h-f-10969809/,10/01/2023,Deux-SÃ¨vres,CDI,,,,,"Personne de terrain, vous Ãªtes en mesure de vous dÃ©placer sur un pÃ©rimÃ¨tre de 1h30 de route (exemple proche Niort) ainsi que ponctuellement sur les secteurs limitrophes selon les affaires.En tant que Technico-Commercial, vos missions sont :  * Vous avez pour objectif de prospecter et d'identifier des sites ..."</t>
  </si>
  <si>
    <t>1490,Responsable Patrimoine H/F,https://www.france-emploi.com/offre-d-emploi/responsable-patrimoine-h-f-10969808/,10/01/2023,Nord,CDI,,,,,"Le Responsable Patrimoine :  * Pilote des prestations maintenance multi technique et rÃ©glementaires du site, * Assure le suivi des fluides en lien avec l'Expert Ã‰nergÃ©tique en charge du site, * Pilote les prestations de services Ã  l'immeuble avec les sous-traitants dÃ©diÃ©s, * Assure la rÃ©alisation des travaux de Gros Entretien ..."</t>
  </si>
  <si>
    <t>1491,Analyste Financier H/F,https://www.france-emploi.com/offre-d-emploi/analyste-financier-h-f-10969807/,10/01/2023,Sarthe,CDI,,,,,"RattachÃ© directement Ã  l'Expert-Comptable, vous serez en charge d'analyser les donnÃ©es financiÃ¨res des comptes des diffÃ©rents clients du cabinet (TPE et PME de secteurs variÃ©s).Ã€ terme, vous pourrez Ã©voluer sur des missions en comptabilitÃ© et conseil client.  Issu d'une formation de type Bac +2 ..."</t>
  </si>
  <si>
    <t>1492,Projeteur VRD/Infrastructures H/F,https://www.france-emploi.com/offre-d-emploi/projeteur-vrd-infrastructures-h-f-10969806/,10/01/2023,Alpes-Maritimes,CDI,,,,,"En tant que Projeteur VRD/Infrastructures et directement rattachÃ© au Responsable Bureau d'Ã‰tudes, vous aurez pour principales missions :  * Concevoir et rÃ©aliser des plans techniques 2D et 3D de terrassement, nivellement, rÃ©seaux divers, * Produire des mÃ©trÃ©s dÃ©taillÃ©s, * RÃ©diger des piÃ¨ces Ã©crites (CCTP), * Organiser et suivre les projets en conception ..."</t>
  </si>
  <si>
    <t>1493,ChargÃ© de Recouvrement H/F,https://www.france-emploi.com/offre-d-emploi/charge-de-recouvrement-h-f-10969805/,10/01/2023,Alpes-Maritimes,CDI,,,,,"En tant que ChargÃ© de Recouvrement, vous rejoignez la Direction FinanciÃ¨re afin de prendre en charge le recouvrement des crÃ©ances. Votre objectif est de rÃ©duire le dÃ©lai moyen des paiements et l'optimisation du BFR.Ã€ ce titre, vos missions seront les suivantes :  * Analyse de la balance Ã¢gÃ©e, * Recouvrement ..."</t>
  </si>
  <si>
    <t>1494,Consultant Relations Presse en Agence H/F,https://www.france-emploi.com/offre-d-emploi/consultant-relations-presse-en-agence-h-f-10969804/,10/01/2023,Paris,CDI,,,,,"RattachÃ© au PÃ´le RP, le Consultant Relations Presse met en oeuvre le suivi d'un portefeuille clients auquel il apporte des recommandations et une aide opÃ©rationnelle dans leurs problÃ©matiques RP. Pour ce faire, les principales responsabilitÃ©s du Consultant Relations Presse seront les suivantes :  * Conseil stratÃ©gique et opÃ©rationnel auprÃ¨s des ..."</t>
  </si>
  <si>
    <t>1495,Technicien Comptable H/F,https://www.france-emploi.com/offre-d-emploi/technicien-comptable-h-f-10969803/,10/01/2023,Sarthe,CDI,,,,,"Notre client recherche un Technicien Comptable en CDI afin de soutenir l'activitÃ© financiÃ¨re. Vous rejoignez un pÃ©rimÃ¨tre de 12 Collaborateurs en Finance et serez rattachÃ© directement au Directeur Administratif et Financier.Au quotidien, vous gÃ©rerez l'ensemble de l'activitÃ© financiÃ¨re des Ã©tablissements de votre pÃ©rimÃ¨tre.Vos missions ..."</t>
  </si>
  <si>
    <t>1496,Superviseur de Production H/F,https://www.france-emploi.com/offre-d-emploi/superviseur-de-production-h-f-10969802/,10/01/2023,Seine-Maritime,CDI,,,,,"En qualitÃ© de Superviseur de Production, vos missions sont :  * Organiser le travail pour l'Ã©quipe de production, s'assurer que les processus sont mis en place et bien suivis, s'assurer que les objectifs de production sont atteints, * Renforcer le travail d'Ã©quipe et le bien-Ãªtre des employÃ©s ..."</t>
  </si>
  <si>
    <t>1497,Assistant(e) Technique Appels d&amp;#039</t>
  </si>
  <si>
    <t>Offre H/F,https://www.france-emploi.com/offre-d-emploi/assistante-technique-appels-d-039-offre-h-f-10969801/,10/01/2023,Paris,IntÃ©rim,,,,,"Ã€ ce titre, vous rÃ©alisez les missions suivantes : * RÃ©aliser une veille des appels d'offre internationales, * Organiser les lancements ou rejet les candidatures aux appels d'offre, * GÃ©rer les tableaux de suivi des candidatures, * RÃ©aliser les dossiers de candidature et le volet administratif des offres, * Veiller au respect des ..."</t>
  </si>
  <si>
    <t>1498,IngÃ©nieur Hydraulique en MaÃ®trise d&amp;#039</t>
  </si>
  <si>
    <t>Oeuvre H/F,https://www.france-emploi.com/offre-d-emploi/ingenieur-hydraulique-en-maitrise-d-039-oeuvre-h-f-10969800/,10/01/2023,Alpes-Maritimes,CDI,,,,,"En tant qu'IngÃ©nieur Hydraulique en MaÃ®trise d'Oeuvre et rattachÃ© directement Ã  la direction, vous aurez pour principales missions :L'assistance et le conseil aux MaÃ®tres d'Ouvrages :  * Conduite d'Ã©tudes rÃ©glementaires et environnementales (Loi sur l'eau, PPRI...), * Analyse d'offres (marchÃ©s d'Ã©tudes et de travaux ..."</t>
  </si>
  <si>
    <t>1499,IngÃ©nieur Electronique Hardware H/F,https://www.france-emploi.com/offre-d-emploi/ingenieur-electronique-hardware-h-f-10969799/,10/01/2023,Ille-et-Vilaine,CDI,,,,,"* Au sein du centre technique, vous intÃ©grerez l'Ã©quipe Ã©lectronique et vous aurez en charge la gestion de la vie sÃ©rie des composants Ã©lectroniques des compresseurs Ã©lectriques, * Vous Ãªtes en charge de la dÃ©finition des spÃ©cifications, de la conception et des validations des composants Ã©lectronique dans le cadre de ..."</t>
  </si>
  <si>
    <t>1500,Technicien CVC H/F,https://www.france-emploi.com/offre-d-emploi/technicien-cvc-h-f-10969798/,10/01/2023,Nord,CDI,,,,,"En tant que Technicien CVC, vous assurez la maintenance des installations CVC sur un seul site, en postÃ©.Pas de dÃ©placement.Vous effectuerez des rondes d'installations techniques (contrÃ´le des tempÃ©ratures de production, vÃ©rification absence de fuites, contrÃ´le des pressions de fonctionnement...) et des opÃ©rations de maintenance de premier ..."</t>
  </si>
  <si>
    <t>1501,Assistant de CopropriÃ©tÃ©s H/F,https://www.france-emploi.com/offre-d-emploi/assistant-de-coproprietes-h-f-10969797/,10/01/2023,Haute-Garonne,CDI,,,,,"Vous serez sous la responsabilitÃ© du Gestionnaire de CopropriÃ©tÃ©s.Vos missions seront les suivantes :  * Traitement des appels tÃ©lÃ©phoniques, du courrier et des mails, * Suivi des dossiers contentieux, * PrÃ©paration aux convocations d'assemblÃ©es gÃ©nÃ©rales, * RÃ©daction des comptes rendus d'AG, * Gestion des ordres de services, demandes de devis, dÃ©pannages, etc ..."</t>
  </si>
  <si>
    <t>1502,RÃ©fÃ©rent Technique H/F,https://www.france-emploi.com/offre-d-emploi/referent-technique-h-f-10969796/,10/01/2023,Nord,CDI,,,,,"RÃ©fÃ©rent Technique : Vos missions :  * Manager une Ã©quipe pluri-technique, * Coordonner les activitÃ©s des sous-traitants, * Agir en binÃ´me avec votre Responsable Patrimoine, * Assurer le suivi du tutorat, de la formation AFEST, * Accompagner des personnes dÃ©tenues classÃ©es sur le Service GÃ©nÃ©ral.  Profil attendu :Pour mener Ã  bien votre mission de ..."</t>
  </si>
  <si>
    <t>1503,Chef de Produit Industriel H/F,https://www.france-emploi.com/offre-d-emploi/chef-de-produit-industriel-h-f-10969795/,10/01/2023,Somme,CDI,,,,,"En tant que Chef de Produit Industriel, vous pilotez la dÃ©finition et le dÃ©veloppement de notre nouvelle roadmap produits qualitÃ© de l'eau.Dans ce cadre, vos missions sont les suivantes :  * Ã‰laborer, en collaboration avec les Ã©quipes marketing et commerciales et mettre en oeuvre une stratÃ©gie pour les produits ..."</t>
  </si>
  <si>
    <t xml:space="preserve">1504,Dessinateur Bureau Etude Fabrication F/H,https://www.france-emploi.com/offre-d-emploi/dessinateur-bureau-etude-fabrication-f-h-10969794/,10/01/2023,VitrÃ©,CDI,,,,,"Vos missions : </t>
  </si>
  <si>
    <t>- Elaborer les plans Ã  partir d'un cahier des charges prÃ©cis</t>
  </si>
  <si>
    <t>- Approvisionner les besoins spÃ©cifiques</t>
  </si>
  <si>
    <t>- RÃ©aliser les dÃ©bits</t>
  </si>
  <si>
    <t>- Transmettre le dossier Ã  la fabrication</t>
  </si>
  <si>
    <t>Issu d'un BTS DRB ou AEA ou d ..."</t>
  </si>
  <si>
    <t>1505,Marketing Manager H/F,https://www.france-emploi.com/offre-d-emploi/marketing-manager-h-f-10969793/,10/01/2023,Val-d'Oise,CDI,,,,,"RattachÃ© au Directeur GÃ©nÃ©ral France, le Marketing Manager France - Biens d'Ã‰quipement est en charge de piloter la stratÃ©gie marketing des marques en France et de dÃ©velopper les ventes gÃ©nÃ©rÃ©es sur tous les canaux : Distribution, retail et e-commerce. Ã€ ce titre, ses responsabilitÃ©s sont les suivantes :  * DÃ©velopper la ..."</t>
  </si>
  <si>
    <t>1506,Gestionnaire de paie F/H,https://www.france-emploi.com/offre-d-emploi/gestionnaire-de-paie-f-h-10969753/,10/01/2023,Guichen,CDI,,,,,"Vous intÃ©grerez une Ã©quipe de 5 personnes dans des locaux neufs et modernes Ã  Guichen.</t>
  </si>
  <si>
    <t>Votre portefeuille client est composÃ© essentiellement de TPE et PME de diffÃ©rents secteurs d'activitÃ©s.</t>
  </si>
  <si>
    <t>Vous interviendrez dans vos missions avec une large autonomie, le logiciel utilisÃ© est Sylae.</t>
  </si>
  <si>
    <t>Vous aurez pour missions principales ..."</t>
  </si>
  <si>
    <t>1507,DÃ©veloppeur SAP H/F,https://www.france-emploi.com/offre-d-emploi/developpeur-sap-h-f-10969792/,10/01/2023,RhÃ´ne,CDI,,,,,"Missions :  * Cibler les exigences, les processus, les objectifs de l'entreprise et dÃ©velopper les modifications de produits nÃ©cessaires pour rÃ©pondre aux besoins de l'entreprise, * Identifier les lacunes, les problÃ¨mes et trouver des solutions, * Agir en tant que liaison avec l'entreprise pour le dÃ©pannage : EnquÃªter, analyser et rÃ©soudre ..."</t>
  </si>
  <si>
    <t>1508,Expert SAP Technico Fonctionnel H/F,https://www.france-emploi.com/offre-d-emploi/expert-sap-technico-fonctionnel-h-f-10969791/,10/01/2023,RhÃ´ne,CDI,,,,,"Missions :  * Identifier et rÃ©soudre les problÃ¨mes fonctionnels de production dans les domaines SAP SD/MM, * Effectuer une analyse dÃ©taillÃ©e, une validation, une documentation des exigences commerciales et fournir des solutions appropriÃ©es, * Animer des ateliers pour recueillir les besoins de l'entreprise, * Cibler les exigences, les processus, les objectifs de ..."</t>
  </si>
  <si>
    <t>1509,Juriste Devoir de Vigilance H/F,https://www.france-emploi.com/offre-d-emploi/juriste-devoir-de-vigilance-h-f-10969790/,10/01/2023,Paris,CDI,,,,,"Au sein de la Direction Administrative du Groupe, dans une Ã©quipe Ã  taille humaine, rattachÃ© au Responsable ConformitÃ© Groupe, vous Ãªtes chargÃ© en tant que Juriste Devoir de Vigilance et Responsable ConformitÃ©, des missions suivantes : * DÃ©finir et mettre en oeuvre des plans de vigilance, en lien avec la loi ..."</t>
  </si>
  <si>
    <t>1510,Vendeur en magasin spÃ©cialisÃ© - Temps plein F/H,https://www.france-emploi.com/offre-d-emploi/vendeur-en-magasin-specialise-temps-plein-f-h-10969758/,10/01/2023,Cesson-SÃ©vignÃ©,CDI,,,,,"- Assurer auprÃ¨s de la clientÃ¨le un rÃ´le actif dâ€™accueil avec une qualitÃ© de service personnalisÃ©e</t>
  </si>
  <si>
    <t xml:space="preserve"> - Ecouter et identifier les besoins des clients, les renseigner et les conseiller</t>
  </si>
  <si>
    <t xml:space="preserve"> - PrÃ©senter les articles, dÃ©velopper une argumentation sur les produits et les mettre en valeur</t>
  </si>
  <si>
    <t xml:space="preserve"> - RÃ©ception des commandes, installation des articles en ..."</t>
  </si>
  <si>
    <t>1511,IngÃ©nieur Traitement de Surface H/F,https://www.france-emploi.com/offre-d-emploi/ingenieur-traitement-de-surface-h-f-10969789/,10/01/2023,Vaucluse,CDI,,,,,"Sous la responsabilitÃ© du Responsable Traitement et MatÃ©riaux, l'IngÃ©nieur Traitement de Surface a pour missions :  * Vous soutenez l'industrialisation, la production, la rÃ©paration et la maintenance pour rÃ©soudre les problÃ¨mes de qualitÃ© et les non-conformitÃ©s sur les procÃ©dÃ©s de traitement de surface, * Vous contribuez Ã  l'industrialisation ..."</t>
  </si>
  <si>
    <t xml:space="preserve">1512,Dessinateur MÃ©thode F/H,https://www.france-emploi.com/offre-d-emploi/dessinateur-methode-f-h-10969788/,10/01/2023,VitrÃ©,CDI,,,,,"Vos missions : </t>
  </si>
  <si>
    <t>Concevoir et amÃ©liorer des gammes produits cohÃ©rente avec les mÃ©thodes de l'entreprise</t>
  </si>
  <si>
    <t>Concevoir des mobiliers facilement modifiable</t>
  </si>
  <si>
    <t>Utiliser des techniques d'assemblage validÃ©es</t>
  </si>
  <si>
    <t>Maintenir l'organisation de la bibliothÃ¨que technique</t>
  </si>
  <si>
    <t>Communiquer les fiches techniques des produits au sein des autres services</t>
  </si>
  <si>
    <t>Etre force de proposition sur ..."</t>
  </si>
  <si>
    <t>1513,Comptable confirmÃ© F/H,https://www.france-emploi.com/offre-d-emploi/comptable-confirme-f-h-10969762/,10/01/2023,Saint-GrÃ©goire,CDI,,,,,"Vous intÃ©grerez une Ã©quipe de 30 collaborateurs dans des locaux neufs et modernes.</t>
  </si>
  <si>
    <t>Vous interviendrez dans vos missions avec une large autonomie, le logiciel utilisÃ© est Quadra.</t>
  </si>
  <si>
    <t>- Saisie et ..."</t>
  </si>
  <si>
    <t>1514,IngÃ©nieur Bureau d&amp;#039</t>
  </si>
  <si>
    <t>Ã‰tudes H/F,https://www.france-emploi.com/offre-d-emploi/ingenieur-bureau-d-039-tudes-h-f-10969785/,10/01/2023,Var,CDI,,,,,"En tant qu'IngÃ©nieur Bureau d'Ã‰tude, vos principales missions seront :  * Concevoir et dÃ©velopper des produits et solutions techniques complexes dans le domaine de l'Ã©lectronique de puissance, * RÃ©aliser les Ã©tudes de faisabilitÃ©, les simulations et les analyses de performance, * Ã‰tablir les spÃ©cifications techniques et les cahiers de charges ..."</t>
  </si>
  <si>
    <t>1515,Vendeur spÃ©cialisÃ© F/H,https://www.france-emploi.com/offre-d-emploi/vendeur-specialise-f-h-10969784/,10/01/2023,Betton,CDI,,,,,"Vous serez rattachÃ© au rayon peinture et vous aurez pour missions principales :</t>
  </si>
  <si>
    <t>- S'assurer que les rayons et espaces et vente soient bien approvisionnÃ©s.</t>
  </si>
  <si>
    <t>- Vous veillerez Ã  l'attractivitÃ© de ..."</t>
  </si>
  <si>
    <t>1516,Chef de Projet Transport International H/F,https://www.france-emploi.com/offre-d-emploi/chef-de-projet-transport-international-h-f-10969783/,10/01/2023,Hauts-de-Seine,CDI,,,,,"RattachÃ© au Directeur Projets Transport au sein d'une Ã©quipe d'Expert, vos principales missions seront les suivantes : * Piloter et contribuer Ã  la remise d'Ã©tude logistique dans les phases initiales des projets : Road Survey, Ã©tudes logistiques prÃ©liminaires et de faisabilitÃ©, chiffrages budgÃ©taires, sur de la gestion de flux ..."</t>
  </si>
  <si>
    <t xml:space="preserve">1517,Avocat Droit des Victimes Grenoble H/F,https://www.france-emploi.com/offre-d-emploi/avocat-droit-des-victimes-grenoble-h-f-10969782/,10/01/2023,IsÃ¨re,CDI,,,,,"En tant qu'Avocat Collaborateur en Droit des Victimes, vous traitez de problÃ©matiques contentieuses liÃ©es Ã  la rÃ©paration du prÃ©judice corporel des victimes.Vous Ãªtes en contact direct avec les clients et travaillez en autonomie sur vos dossiers.A ce titre, vous serez amenÃ© Ã  :  * RÃ©diger des actes </t>
  </si>
  <si>
    <t xml:space="preserve"> * Plaider ..."</t>
  </si>
  <si>
    <t>1518,Responsable de dossiers comptables F/H,https://www.france-emploi.com/offre-d-emploi/responsable-de-dossiers-comptables-f-h-10969781/,10/01/2023,Saint-GrÃ©goire,CDI,,,,,"Vous intÃ©grerez une Ã©quipe de 30 collaborateurs dans des locaux neufs et modernes.</t>
  </si>
  <si>
    <t>1519,Responsable Logistique H/F,https://www.france-emploi.com/offre-d-emploi/responsable-logistique-h-f-10969780/,10/01/2023,Vienne,IntÃ©rim,,,,,"RattachÃ© au Directeur Logistique, vous prenez en charge la responsabilitÃ© managÃ©riale du Service Logistique ainsi que la gestion de son organisation au quotidien.Ã€ ce titre, vos principales responsabilitÃ©s seront les suivantes :  * Manager un Service Logistique de 130 personnes avec le management en direct de 4 Managers de proximitÃ© ..."</t>
  </si>
  <si>
    <t>1520,Avocat Droit Social Rennes H/F,https://www.france-emploi.com/offre-d-emploi/avocat-droit-social-rennes-h-f-10969779/,10/01/2023,Ille-et-Vilaine,CDI,,,,,"RattachÃ© aux 2 Avocats associÃ©s du cabinet, vous intervenez en autonomie sur des dossiers de contentieux et de conseil en droit social et droit des affaires plus largement (droit commercial, droit bancaire, droit des assurances, droit pÃ©nal des affaires notamment), pour le compte d'une clientÃ¨le de Groupes.Vous ..."</t>
  </si>
  <si>
    <t>1521,Gestionnaire Ressources Humaines H/F,https://www.france-emploi.com/offre-d-emploi/gestionnaire-ressources-humaines-h-f-10969778/,10/01/2023,Nord,CDI,,,,,"En tant que Gestionnaire Ressources Humaines, poste au sein du siÃ¨ge de l'entreprise Ã  Lille, vos missions seront :  * Contrats de travail de l'entrÃ©e Ã  la sortie : Suivi des dossiers administratifs du personnel en binÃ´me avec le dirigeant (DPAE, contrats, avenants, documents de sortie), * Suivi des arrÃªts et ..."</t>
  </si>
  <si>
    <t>1522,TECHNICIEN.NE VITRAGE - VERDUN - 55- CDI (H/F),https://www.france-emploi.com/offre-d-emploi/technicien-ne-vitrage-verdun-55-cdi-h-f-10969777/,10/01/2023,Meuse,CDI,,,,,"CARGLASS RÃ©pare, CARGLASS remplace vous avez toujours entendu ce jingle dans votre voiture   Et si cette fois-ci, vous nous rejoigniez pour faire partie d'une aventure sportive et conviviale. Quel que soit votre parcours, nous recherchons avant tout un(e) collaborateur(rice) qui a envie de dÃ©couvrir un ..."</t>
  </si>
  <si>
    <t>1523,Juriste Droit des SociÃ©tÃ©s et Financements H/F,https://www.france-emploi.com/offre-d-emploi/juriste-droit-des-societes-et-financements-h-f-10969776/,10/01/2023,Puy-de-DÃ´me,CDI,,,,,"Au sein de la Direction Juridique du Groupe, rattachÃ© au Responsable de PÃ´le, en tant que Juriste Droit des SociÃ©tÃ©s et Financements, vous avez pour principales missions : * GÃ©rer le corporate et les M&amp;A du Groupe : Restructurations internes, opÃ©rations de haut de bilan, fusions, suivi des pactes d'actionnaires ..."</t>
  </si>
  <si>
    <t>1524,Juriste Droit des Contrats NTIC H/F,https://www.france-emploi.com/offre-d-emploi/juriste-droit-des-contrats-ntic-h-f-10969775/,10/01/2023,Puy-de-DÃ´me,CDI,,,,,"Au sein de la Direction Juridique du Groupe, rattachÃ© au Responsable de PÃ´le, en tant que Juriste Droit des Contrats NTIC, vous avez pour principales missions : * Analyser, rÃ©diger et nÃ©gocier les contrats en franÃ§ais et en anglais dans les domaines des NTIC, de la propriÃ©tÃ© intellectuelle et de l ..."</t>
  </si>
  <si>
    <t>1525,Alternance Conseiller Nutrition Animale (H/F) - PLELAN LE GRAND,https://www.france-emploi.com/offre-d-emploi/alternance-conseiller-nutrition-animale-h-f-plelan-le-grand-10969774/,10/01/2023,Ille-et-Vilaine,Alternance,,,,,"Vous Ãªtes Ã  la recherche d'une alternance avec des projets captivants au sein d'une Ã©quipe dynamique N'hÃ©sitez plus, postulez !Agrial organise un job dating le mercredi 8 mars 2023 dans une exploitation agricole.Ce job dating est principalement dÃ©diÃ© aux mÃ©tiers de la nutrition animale.Au ..."</t>
  </si>
  <si>
    <t>1526,Ã‰lectromÃ©canicien H/F,https://www.france-emploi.com/offre-d-emploi/lectromecanicien-h-f-10969773/,10/01/2023,Bouches-du-RhÃ´ne,IntÃ©rim,,,,,"Au sein d'une sociÃ©tÃ© composÃ©e de 60 personnes, en tant qu'Ã‰lectromÃ©canicien, vous avez pour missions :  * RÃ©aliser la maintenance prÃ©ventive des Ã©quipements en respectant les modes opÃ©ratoires et les plans de maintenance, * DÃ©tecter les pannes (sur place ou Ã  distance), Ã©tablir un diagnostic, * Intervenir en cas de panne ..."</t>
  </si>
  <si>
    <t>1527,Chef de Projet SI H/F,https://www.france-emploi.com/offre-d-emploi/chef-de-projet-si-h-f-10969772/,10/01/2023,Val-de-Marne,CDI,,,,,"En tant que Chef de Projet SI, vos principales missions seront les suivants :  * Accompagner les mÃ©tiers dans la dÃ©finition de leurs besoins, * Piloter la mise en oeuvre des projets, * Ã‰laborer les tests et la recette fonctionnelle, * Assurer la validation et la mise en production, * Assurer le support nÃ©cessaire Ã  ..."</t>
  </si>
  <si>
    <t>1528,Responsable Bureau d&amp;#039</t>
  </si>
  <si>
    <t>Ã‰tudes H/F,https://www.france-emploi.com/offre-d-emploi/responsable-bureau-d-039-tudes-h-f-10969771/,10/01/2023,Haute-Savoie,CDI,,,,,"En tant que Responsable du Bureau d'Ã‰tudes, vous participez et vous supervisez les Ã©tudes nÃ©cessaires Ã  l'Ã©tablissement des projets de construction.Ã€ ce titre, vos principales missions sont les suivantes :  * Assurer la gestion humaine, technique et financiÃ¨re du bureau d'Ã©tudes, * Manager l'Ã©quipe qui le constitue ..."</t>
  </si>
  <si>
    <t>1529,Avocat Droit Social H/F,https://www.france-emploi.com/offre-d-emploi/avocat-droit-social-h-f-10969770/,10/01/2023,Paris,CDI,,,,,"L'Ã©quipe qui recrute au sein du PÃ´le Social du cabinet dispose d'une belle clientÃ¨le composÃ©e d'entreprises du CAC et de Groupes.En tant qu'Avocat en Droit Social, Ã  la fois en conseil et en contentieux, vous intervenez pour le compte d'une clientÃ¨le d'entreprises ..."</t>
  </si>
  <si>
    <t>1530,Coordinateur QualitÃ© H/F,https://www.france-emploi.com/offre-d-emploi/coordinateur-qualite-h-f-10969769/,10/01/2023,Loire-Atlantique,IntÃ©rim,,,,,"RattachÃ© Ã  l'Ã©quipe rÃ©ception fournisseurs, vous vous assurez de la bonne conformitÃ© des produits entrants en respectant et en amÃ©liorants les conditions HSE.En ce sens, vos principales missions sont :  * Piloter la coordination des activitÃ©s incoming, * Identifier et/ou dÃ©velopper, piloter et suivre les actions permettant d'Ã©radiquer ..."</t>
  </si>
  <si>
    <t xml:space="preserve">1531,Conseiller d'entreprise agricole F/H,https://www.france-emploi.com/offre-d-emploi/conseiller-d-entreprise-agricole-f-h-10969768/,10/01/2023,Sarthe,CDI,,,,,"Nous recherchons plusieurs conseillers spÃ©cialisÃ©s en agricole en Mayenne et en Sarthe, dont un sur le secteur de Meslay du Maine. </t>
  </si>
  <si>
    <t>Vous conseillerez nos clients sur le marchÃ© agricole, participerez Ã  l'animation de la gestion sur le secteur et au dÃ©veloppement de l'activitÃ©.</t>
  </si>
  <si>
    <t>* rÃ©aliser des ..."</t>
  </si>
  <si>
    <t xml:space="preserve">1532,Conseiller d'entreprise agricole F/H,https://www.france-emploi.com/offre-d-emploi/conseiller-d-entreprise-agricole-f-h-10969768/,10/01/2023,Mayenne,CDI,,,,,"Nous recherchons plusieurs conseillers spÃ©cialisÃ©s en agricole en Mayenne et en Sarthe, dont un sur le secteur de Meslay du Maine. </t>
  </si>
  <si>
    <t>1533,Technicien de Maintenance Industriel H/F,https://www.france-emploi.com/offre-d-emploi/technicien-de-maintenance-industriel-h-f-10969767/,10/01/2023,Bouches-du-RhÃ´ne,IntÃ©rim,,,,,"En tant que Technicien de Maintenance Industriel, vous avez pour missions :  * Identifier et corriger les non-conformitÃ©s constatÃ©es (HSE et QHSA), * Proposer des actions d'amÃ©lioration de la sÃ©curitÃ©, la qualitÃ©, la fiabilitÃ© et les performances de ses Ã©quipements au sein du Service Maintenance, * RÃ©aliser des tests et contrÃ´les ..."</t>
  </si>
  <si>
    <t>1534,Nettoyeur en industrie agroalimentaire (H/F) - Contrat week-end,https://www.france-emploi.com/offre-d-emploi/nettoyeur-en-industrie-agroalimentaire-h-f-contrat-week-end-10969766/,10/01/2023,Vienne,CDI,,,,,"IntÃ©grez la nouvelle Ã©quipe SD Marie SurgelÃ©s ! Envie de grandir avec nous  RattachÃ©(e) au responsable d'atelier de nuit, vous aurez pour principale mission d'assurer le nettoyage des lignes de fabrication pour permettre le dÃ©marrage des opÃ©rations de prÃ©paration et de production. Pour cela, vous :- procÃ©dez au ..."</t>
  </si>
  <si>
    <t>1535,Manager Comptable CSP H/F,https://www.france-emploi.com/offre-d-emploi/manager-comptable-csp-h-f-10969765/,10/01/2023,Nord,CDI,,,,,"RattachÃ© Ã  la Direction Comptable et dans un contexte de CSP, vous garantissez en permanence la fiabilitÃ© comptable du pÃ©rimÃ¨tre dont vous avez la charge, ainsi que l'efficience des process.En tant que Manager CSP Comptable, vos missions sont les suivantes :  * Animer et dÃ©velopper une Ã©quipe directe d ..."</t>
  </si>
  <si>
    <t>1536,Alternance Conseiller Production VÃ©gÃ©tale (H/F) - COESMES,https://www.france-emploi.com/offre-d-emploi/alternance-conseiller-production-vegetale-h-f-coesmes-10969764/,10/01/2023,Ille-et-Vilaine,Alternance,,,,,"Vous Ãªtes Ã  la recherche d'une alternance avec des projets captivants au sein d'une Ã©quipe dynamique N'hÃ©sitez plus, postulez !Agrial organise un job dating le mercredi 8 mars 2023 dans une exploitation agricole.Ce job dating est principalement dÃ©diÃ© aux mÃ©tiers des productions vÃ©gÃ©tales.Au programme ..."</t>
  </si>
  <si>
    <t>1537,Promotion Specialist-Distributeur H/F,https://www.france-emploi.com/offre-d-emploi/promotion-specialist-distributeur-h-f-10969763/,10/01/2023,Hauts-de-Seine,CDI,,,,,"En tant que Promotion Specialist-Distributeur, les principales responsabilitÃ©s de ce poste sont les suivantes :  * Coordonner le processus de promotion en France et au Luxembourg, * GÃ©nÃ©rer des informations commerciales Ã  partir des promotions et dÃ©velopper des amÃ©liorations continues, * Suivre les normes de processus pour les Ã©quipes de catÃ©gorie, les ..."</t>
  </si>
  <si>
    <t>1538,Directeur Adjoint du DÃ©veloppement Immobilier Commercial H/F,https://www.france-emploi.com/offre-d-emploi/directeur-adjoint-du-developpement-immobilier-commercial-h-f-10969761/,10/01/2023,Bouches-du-RhÃ´ne,CDI,,,,,"RattachÃ© Ã  la direction gÃ©nÃ©rale, vous pilotez une Ã©quipe en charge de la prospection fonciÃ¨re de locaux commerciaux en zone urbaine, principalement dans la rÃ©gion Paca et les accompagner dans la gestion et le traitement des dossiers. A ce titre, vous :  * Participer Ã  la dÃ©finition des objectifs du PÃ´le ..."</t>
  </si>
  <si>
    <t>1539,Vendeur de luminaires dÃ©coratifs et techniques F/H,https://www.france-emploi.com/offre-d-emploi/vendeur-de-luminaires-decoratifs-et-techniques-f-h-10969759/,10/01/2023,Rennes,CDI,,,,,"Vous travaillerez dans un magasin show-room moderne et spacieux situÃ© en pleine visibilitÃ© sur un axe trÃ¨s frÃ©quentÃ©.</t>
  </si>
  <si>
    <t xml:space="preserve"> - Accueil et conseil des clients jusqu'Ã  l'acte de vente</t>
  </si>
  <si>
    <t xml:space="preserve"> - Analyse des besoins clients et propositions de solutions adaptÃ©es</t>
  </si>
  <si>
    <t xml:space="preserve"> - Suivi des dossiers et commandes clients</t>
  </si>
  <si>
    <t xml:space="preserve"> - Mises en ..."</t>
  </si>
  <si>
    <t>1540,Compliance Officer H/F,https://www.france-emploi.com/offre-d-emploi/compliance-officer-h-f-10969757/,10/01/2023,Paris,CDI,,,,,"RattachÃ© Ã  la Direction GÃ©nÃ©rale, en lien direct avec les membres du Comex et le Compliance Officer Groupe, en tant que Responsable ConformitÃ©, vous aurez pour missions principales : * Mettre en place et pilotage de faÃ§on autonome d'un systÃ¨me de gestion de la ConformitÃ© effectif et efficace conforme aux ..."</t>
  </si>
  <si>
    <t>1541,Technicien de Maintenance Industriel H/F,https://www.france-emploi.com/offre-d-emploi/technicien-de-maintenance-industriel-h-f-10969756/,10/01/2023,Bouches-du-RhÃ´ne,CDD,,,,,"En tant que Technicien de Maintenance Industriel, vous avez pour missions :  * Faire le lien avec le contractant principal et s'assurer du bon dÃ©roulement des interventions, * Se charger du lien entre la production et les entreprises extÃ©rieures (hors contractant principal), * Superviser l'intervention des sous-traitants dans le cadre ..."</t>
  </si>
  <si>
    <t>1542,Key Account Manager GMS/GSS H/F,https://www.france-emploi.com/offre-d-emploi/key-account-manager-gms-gss-h-f-10969755/,10/01/2023,Hauts-de-Seine,IntÃ©rim,,,,,"Directement rattachÃ© au Country Manager France, votre mission en tant que KAM PuÃ©riculture sera de prendre en charge le dÃ©veloppement et la croissance de la marque auprÃ¨s d'un certain nombre de clients sur les marchÃ©s franÃ§ais et belge.Ã€ ce titre, vos missions sont les suivantes :  * ÃŠtre le ..."</t>
  </si>
  <si>
    <t>1543,Directeur de Production H/F,https://www.france-emploi.com/offre-d-emploi/directeur-de-production-h-f-10969754/,10/01/2023,Sarthe,IntÃ©rim,,,,,"RattachÃ© au Directeur des OpÃ©rations Groupe, vous pilotez le Service Production composÃ© de 90 personnes rÃ©parties en 2 ateliers : Usinage et assemblage.En tant que Directeur de Production, vous aurez en charge la bonne exÃ©cution de la production, la gestion humaine et le respect des critÃ¨res de qualitÃ©/coÃ»t ..."</t>
  </si>
  <si>
    <t>1544,Technico-Commercial BtoB ItinÃ©rant H/F,https://www.france-emploi.com/offre-d-emploi/technico-commercial-btob-itinerant-h-f-10969752/,10/01/2023,Bouches-du-RhÃ´ne,CDI,,,,,"Voici la liste non exhaustive des missions qu'aura le ChargÃ© d'Affaires :  * Informer de l'Ã©volution des donnÃ©es du marchÃ© (chantiers, matÃ©riels, prix, concurrence), * Ã‰tablir la liste des clients et des prospects Ã  potentiel en collaboration avec le Responsable d'Agence, * Visiter les clients et les prospects ciblÃ©s ..."</t>
  </si>
  <si>
    <t>1545,Ã‰lectricien Industriel H/F,https://www.france-emploi.com/offre-d-emploi/lectricien-industriel-h-f-10969751/,10/01/2023,Bouches-du-RhÃ´ne,CDD,,,,,"En tant qu'Ã‰lectricien Industriel, vous avez pour missions :  * Assurer le montage et cÃ¢blage : Pose de chemins de cÃ¢bles et tirage de cÃ¢bles (BT et/ou HT), raccordement de diffÃ©rents composants (disjoncteurs, coupe-circuits, armoire Ã©lectrique, baie informatique, camÃ©ras, dÃ©tecteurs...), * Se charger de la mise en service : Essais et ..."</t>
  </si>
  <si>
    <t>1546,MÃ©treur BÃ¢timent H/F,https://www.france-emploi.com/offre-d-emploi/metreur-batiment-h-f-10969750/,10/01/2023,Nord,CDI,,,,,"En votre qualitÃ© de MÃ©treur BÃ¢timent, vous aurez pour missions d'accompagner le client (BtoB) dans ses projets de chantier d'amÃ©nagement de bureaux (second oeuvre).  * RÃ©alisation de devis, consultation privÃ©e, * Choix des matÃ©riaux, * RÃ©alisation de plans d'amÃ©nagement intÃ©rieur (Logitram), * Visites et livraisons de chantier avec le client ..."</t>
  </si>
  <si>
    <t>1547,Responsable CRM B2B H/F,https://www.france-emploi.com/offre-d-emploi/responsable-crm-b2b-h-f-10969749/,10/01/2023,Seine-et-Marne,IntÃ©rim,,,,,"Ã€ ce titre, vos missions sont les suivantes :  * Ã‰valuation de la qualitÃ© des informations renseignÃ©es et nettoyage des doublons/erreurs du systÃ¨me, * Ã‰laboration des reportings spÃ©cifiques et pertinents sous formes de tableaux de bord, * Ã‰valuation de la performance de l'outil en dÃ©finissant des indicateurs clÃ©s de performance et ..."</t>
  </si>
  <si>
    <t>1548,ContrÃ´leur de Gestion IT H/F,https://www.france-emploi.com/offre-d-emploi/controleur-de-gestion-it-h-f-10969748/,10/01/2023,Nord,CDI,,,,,"Au sein des Ã©quipes performance digitale et en tant que ContrÃ´leur de Gestion IT, vous apportez conseil et accompagnement aux Ã©quipes sur l'ensemble des problÃ©matiques de performance digitale.Ã€ ce titre, vos missions sont les suivantes :  * En lien avec les autres ContrÃ´leurs de Gestion IT, piloter la performance ..."</t>
  </si>
  <si>
    <t>1549,HÃ´te(sse) Service Clients F/H,https://www.france-emploi.com/offre-d-emploi/hotesse-service-clients-f-h-10969746/,10/01/2023,Betton,Saisonnier,,,,,"- Vos missions (polyvalence) :</t>
  </si>
  <si>
    <t xml:space="preserve"> - accueil clients Ã  l'entrÃ©e du magasin</t>
  </si>
  <si>
    <t xml:space="preserve"> - aide clients lors de leurs passages aux caisses automatiques</t>
  </si>
  <si>
    <t xml:space="preserve"> - encaissements clients en caisses classiques</t>
  </si>
  <si>
    <t xml:space="preserve"> - Du lundi au samedi avec un jour de repos en semaine</t>
  </si>
  <si>
    <t xml:space="preserve"> - Horaires sur l'amplitude 9h-20h</t>
  </si>
  <si>
    <t xml:space="preserve"> - Mission intÃ©rim 3 mois puis CDI</t>
  </si>
  <si>
    <t xml:space="preserve"> - Vous apprÃ©ciez ..."</t>
  </si>
  <si>
    <t>1550,Analyste RÃ©seau SystÃ¨me H/F,https://www.france-emploi.com/offre-d-emploi/analyste-reseau-systeme-h-f-10969743/,10/01/2023,Hauts-de-Seine,CDI,,,,,"Vos missions en tant qu'Analyste RÃ©seau SystÃ¨mes seront de :  * Installer, paramÃ©trer et tester les serveurs de l'organisme. Surveiller/optimiser le fonctionnement de ces Ã©quipements, dÃ©finir et mettre en oeuvre les actions de maintenance prÃ©ventive et curative, * Installer, paramÃ©trer et tester les Ã©quipements du rÃ©seau local de l ..."</t>
  </si>
  <si>
    <t>1551,Chef Comptable H/F,https://www.france-emploi.com/offre-d-emploi/chef-comptable-h-f-10969742/,10/01/2023,Hauts-de-Seine,IntÃ©rim,,,,,"Vous rejoignez un acteur majeur dans la formation professionnelle afin de les accompagner comme Chef Comptable. Ã€ ce titre, vous Ãªtes notamment impliquÃ© sur les sujets suivants :  * Animer une Ã©quipe de 9 personnes, * Suivre les encaissements et les mouvements, * Mener les veilles ou contrÃ´les internes de premier niveau, * GÃ©rer ..."</t>
  </si>
  <si>
    <t>1552,Responsable de l&amp;#039</t>
  </si>
  <si>
    <t>Accompagnement de la Vie Ã‰tudiante H/F,https://www.france-emploi.com/offre-d-emploi/responsable-de-l-039-accompagnement-de-la-vie-tudiante-h-f-10969741/,10/01/2023,Charente-Maritime,CDI,,,,,"Sous la responsabilitÃ© directe du Directeur GÃ©nÃ©ral et grÃ¢ce Ã  la ChargÃ©e d'Accompagnement Vie Ã‰tudiante hiÃ©rarchiquement rattachÃ©e, vos missions principales seront :  * Assurer le rÃ´le de rÃ©fÃ©rent Ã©cole pour les apprenants en matiÃ¨re de vie sociale et financiÃ¨re, traitement des discriminations et des violences sexistes et sexuelles, conditions d ..."</t>
  </si>
  <si>
    <t>1553,Gestionnaire de paie F/H,https://www.france-emploi.com/offre-d-emploi/gestionnaire-de-paie-f-h-10969740/,10/01/2023,Saint-GrÃ©goire,CDI,,,,,"Vous intÃ©grerez une Ã©quipe de 30 collaborateurs dans des locaux neufs et modernes.</t>
  </si>
  <si>
    <t>- Collecter les ..."</t>
  </si>
  <si>
    <t>1554,Chef de Projet MOA Finance H/F,https://www.france-emploi.com/offre-d-emploi/chef-de-projet-moa-finance-h-f-10969739/,10/01/2023,Nord,CDI,,,,,"Au sein de la Direction Transformation, en tant que Chef de Projet MOA Finance, vous pilotez et coordonnez un portefeuille de projets. RattachÃ© au Responsable des Projets, vous :  * DÃ©finissez les besoins, en coopÃ©ration avec les opÃ©rationnels des mÃ©tiers de la finance, * Prenez en charge la dÃ©finition de la roadmad ..."</t>
  </si>
  <si>
    <t>1555,Chef de Groupe ComptabilitÃ© Immobilisations H/F,https://www.france-emploi.com/offre-d-emploi/chef-de-groupe-comptabilite-immobilisations-h-f-10969738/,10/01/2023,Hauts-de-Seine,CDI,,,,,"Principales missions : * ContrÃ´le des investissements de la sociÃ©tÃ©, * Garant du respect des rÃ¨gles comptables IFRS, franÃ§aises et fiscales, * ConformitÃ© aux guides lines du Groupe, * VÃ©rification des flux et de la comptabilisation des actifs. ContrÃ´le du cycle (crÃ©ation/existant/sortie). Mise en place et suivi des reportings pertinents, * Mise Ã  ..."</t>
  </si>
  <si>
    <t>1556,Directeur Supply-Chain H/F,https://www.france-emploi.com/offre-d-emploi/directeur-supply-chain-h-f-10969737/,10/01/2023,Loiret,CDI,,,,,"RattachÃ© au PDG, vous Ãªtes en charge de l'ensemble des flux du site et des Ã©quipes logistiques et supply-chain.Ã€ ce titre, vous encadrez une Ã©quipe composÃ©e de 20 personnes en gestion de flux logistique avec relais manÃ©gerial et une Ã©quipe de 10 personnes, 6 Approvisionneurs et ..."</t>
  </si>
  <si>
    <t>1557,Assistant travaux F/H,https://www.france-emploi.com/offre-d-emploi/assistant-travaux-f-h-10969736/,10/01/2023,La MÃ©ziÃ¨re,CDI,,,,,"Vous aurez pour missions principales:</t>
  </si>
  <si>
    <t>Traitement des mails reÃ§us sur la boite gÃ©nÃ©rale:</t>
  </si>
  <si>
    <t>- Lecture des mails et transmission aux personnes concernÃ©es</t>
  </si>
  <si>
    <t>- Sauvegarde des documents dans les dossiers informatiques selon l'arborescence en place.</t>
  </si>
  <si>
    <t>Gestion de l'administratif travaux:</t>
  </si>
  <si>
    <t>- Gestion ..."</t>
  </si>
  <si>
    <t>1558,Responsable HSE H/F,https://www.france-emploi.com/offre-d-emploi/responsable-hse-h-f-10969735/,10/01/2023,Seine-et-Marne,CDI,,,,,Responsable du DÃ©veloppement des Politiques et ProcÃ©dures de SÃ©curitÃ© (internes Groupe et rÃ¨glementaires) pour les opÃ©rations rÃ©gionales et nationales pour l'ensemble des Ã©tablissements (7 dÃ©pÃ´ts/un entrepÃ´t logistique et 3 usines). Les missions sont :  * Assurer la liaison avec l'Ã©quipe sÃ©curitÃ© mondiale du Groupe DYWIDAG et la Direction ...</t>
  </si>
  <si>
    <t>1559,Chasseur de Talents Cadres &amp;amp</t>
  </si>
  <si>
    <t xml:space="preserve"> Dirigeants H/F,https://www.france-emploi.com/offre-d-emploi/chasseur-de-talents-cadres-amp-dirigeants-h-f-10969734/,10/01/2023,Paris,CDI,,,,,"En qualitÃ© de Chasseur de Talents Cadres &amp; Dirigeants et intÃ©grÃ© dans une Ã©quipe Ã  taille humaine, vous contribuez activement au dÃ©veloppement commercial de plusieurs dÃ©partements de l'Ile-de-France et constituez un portefeuille de clients solide afin d'atteindre vos propres objectifs ainsi que ceux du bureau fixÃ©s ..."</t>
  </si>
  <si>
    <t>1560,HRBP H/F,https://www.france-emploi.com/offre-d-emploi/hrbp-h-f-10969733/,10/01/2023,AriÃ¨ge,IntÃ©rim,,,,,"Vos principales missions sont : * Conseiller et accompagner le management pour la mise en oeuvre de la politique RH, * Rencontrer les salariÃ©s et les managers : Point de carriÃ¨re, mobilitÃ©, etc. * Piloter le processus de dÃ©veloppement RH (rÃ©alisation de la People Review annuelle sur la pÃ©riode concernÃ©e), * Suivre et accompagner la ..."</t>
  </si>
  <si>
    <t>1561,Responsable Agence - Distribution Professionnelle H/F,https://www.france-emploi.com/offre-d-emploi/responsable-agence-distribution-professionnelle-h-f-10969732/,10/01/2023,Marne,CDI,,,,,"En tant que Responsable d'Agence, vous gÃ©rez l'agence de Reims et vous Ãªtes en charge de :  * DÃ©velopper les ventes de votre agence en proposant des produits adaptÃ©s en fonction des besoins de vos clients, * Mettre en application des animations commerciales pour attirer plus de clients, * Former vos ..."</t>
  </si>
  <si>
    <t xml:space="preserve">1562,Responsable Commercial France F/H,https://www.france-emploi.com/offre-d-emploi/responsable-commercial-france-f-h-10969731/,10/01/2023,Alpes-de-Haute-Provence,CDI,,,,,"A ce titre, vos missions sont les suivantes :  * Participer Ã  la dÃ©finition de la stratÃ©gie commerciale France pour les rÃ©seaux GMS, CHR et vente directe </t>
  </si>
  <si>
    <t xml:space="preserve"> * Animer, accompagner et fÃ©dÃ©rer la force de vente composÃ©e d'environ 10 Chefs de Secteur rÃ©partis en France </t>
  </si>
  <si>
    <t xml:space="preserve"> * Assurer en direct les nÃ©gociations commerciales ..."</t>
  </si>
  <si>
    <t>1563,Credit Manager H/F,https://www.france-emploi.com/offre-d-emploi/credit-manager-h-f-10969730/,10/01/2023,Hauts-de-Seine,IntÃ©rim,,,,,"En tant que Credit Manager, vous intervenez sur les missions suivantes : * Mettre en place et gestion de la politique de relance, * Encadrer, animer et accompagner l'Ã©quipe crÃ©dit, * Analyser la solvabilitÃ© des prospects, * Participer Ã  l'amÃ©lioration des techniques de recouvrement, * GÃ©rer les procÃ©dures judiciaires, * Participer Ã  la transformation ..."</t>
  </si>
  <si>
    <t>1564,Lead RÃ©seau et SÃ©curitÃ© H/F,https://www.france-emploi.com/offre-d-emploi/lead-reseau-et-securite-h-f-10969729/,10/01/2023,Seine-Saint-Denis,CDI,,,,,"Vos responsabilitÃ©s sont les suivantes : * Participer activement au design des architectures rÃ©seau (LAN, WAN, MAN, etc.), * Contribuer au choix des Ã©quipements et services rÃ©seaux et sÃ©curitÃ© Ã  mettre en oeuvre, * Configurer/administrer les Ã©quipements et plateformes rÃ©pondant aux projets entrants, * Garantir leurs performances, leur Ã©volutivitÃ© et leur sÃ©curitÃ©, * Coordonner ..."</t>
  </si>
  <si>
    <t>1565,Conseiller PrivÃ© H/F,https://www.france-emploi.com/offre-d-emploi/conseiller-prive-h-f-10969728/,10/01/2023,Hauts-de-Seine,CDI,,,,,"En tant que Conseiller PrivÃ©, vous Ãªtes chargÃ© de dÃ©velopper et de gÃ©rer un portefeuille de plus de 600 clients patrimoniaux ayant des avoirs contrÃ´lÃ©s compris entre 50 et 250 K et/ou des revenus Ã©levÃ©s.Plus particuliÃ¨rement, vos missions en tant que Conseiller PrivÃ© sont :  * GÃ©rer et dÃ©velopper ..."</t>
  </si>
  <si>
    <t>1566,Responsable Assurance QualitÃ© OpÃ©rationnel H/F,https://www.france-emploi.com/offre-d-emploi/responsable-assurance-qualite-operationnel-h-f-10969727/,10/01/2023,Gironde,IntÃ©rim,,,,,"Au sein du Service Assurance QualitÃ© du site et sous la responsabilitÃ© du Manager QualitÃ© Site (formes stÃ©riles injectables), selon les B.P.F. et les procÃ©dures internes, vous Ãªtes en charge de :  * Participer quotidiennement aux activitÃ©s opÃ©rationnelles assurance qualitÃ© : Revue des dossiers de lot en vue de la ..."</t>
  </si>
  <si>
    <t>1567,Architecte Technique (Technical Leader BI) H/F,https://www.france-emploi.com/offre-d-emploi/architecte-technique-technical-leader-bi-h-f-10969726/,10/01/2023,Hauts-de-Seine,CDI,,,,,"Dans le cadre des orientations stratÃ©giques d'Enedis et des rÃ¨gles et politiques nationales du SystÃ¨me d'Information (SI) du Groupe, au sein de la DSI et sous la responsabilitÃ© du Tech Lead BI du dÃ©partement,Vos missions sont les suivantes : * ÃŠtre responsable de l'aspect technique, de la ..."</t>
  </si>
  <si>
    <t>1568,Responsable de l&amp;#039</t>
  </si>
  <si>
    <t>Ã‰valuation des Actifs et des Taux H/F,https://www.france-emploi.com/offre-d-emploi/responsable-de-l-039-valuation-des-actifs-et-des-taux-h-f-10969725/,10/01/2023,Yvelines,CDI,,,,,"Missions :  * Analyser chaque Â« Ã©lÃ©ment de coÃ»t Â» nÃ©cessaire Ã  la dÃ©termination du tarif final, * Soutenir le dÃ©partement des ventes dans les activitÃ©s de vente, * GÃ©rer, par le biais du systÃ¨me de gestion de l'entreprise, tous les modÃ¨les de voitures et leurs caractÃ©ristiques (c'est-Ã -dire les listes de ..."</t>
  </si>
  <si>
    <t>1569,SAGEMCOM BROADBAND SAS - ChargÃ© de MobilitÃ© Internationale et Missions RH H/F,https://www.france-emploi.com/offre-d-emploi/sagemcom-broadband-sas-charge-de-mobilite-internationale-et-missions-rh-h-f-10969724/,10/01/2023,Hauts-de-Seine,CDD,,,,,"Dans un contexte de remplacement de congÃ© maternitÃ©, vous collaborez avec un ChargÃ© de Missions RH Internationales et Ãªtes rattachÃ© au Directeur des Ressources Humaines.Au titre de votre mission, vous intervenez sur les tÃ¢ches suivantes :Gestion de la mobilitÃ© :  * Garantir la conformitÃ© du processus de mobilitÃ© internationale, * Conseiller ..."</t>
  </si>
  <si>
    <t>1570,Directeur des SystÃ¨mes d&amp;#039</t>
  </si>
  <si>
    <t>Information H/F,https://www.france-emploi.com/offre-d-emploi/directeur-des-systemes-d-039-information-h-f-10969723/,10/01/2023,Paris,CDI,,,,,"Membre du comitÃ© de Direction et rattachÃ© Ã  la DGA Ressources, vous pilotez votre direction avec une logique de modernisation et de rÃ©ponse aux enjeux des territoires de demain. Vous portez une double lecture Ã  votre action, Ã  la fois au service de l'administration tout autant qu'au ..."</t>
  </si>
  <si>
    <t>1571,ChargÃ© de Qualification SI Pharma H/F,https://www.france-emploi.com/offre-d-emploi/charge-de-qualification-si-pharma-h-f-10969722/,10/01/2023,IsÃ¨re,CDI,,,,,"RattachÃ© au DÃ©partement QualitÃ©, votre rÃ´le sera d'assurer la gestion des projets de qualification des Ã©quipements pilotÃ©s par un systÃ¨me informatisÃ© ou une application. Pour cela, vous vous assurerez du dÃ©ploiement de l'ensemble des directives Data Integrity et du maintien de leurs exigences. A ce titre, vos ..."</t>
  </si>
  <si>
    <t>1572,Responsable de restaurant - Paris H/F,https://www.france-emploi.com/offre-d-emploi/responsable-de-restaurant-paris-h-f-10969721/,10/01/2023,Paris,CDI,,,,,"En lien avec le Directeur des OpÃ©rations, le Responsable de Site dÃ©veloppe le chiffre d'affaires et veille au maintien de la qualitÃ© d'accueil et de service.Il met en place des standards permettant une gestion optimale du service, il veille Ã©galement Ã  favoriser le bon climat social ..."</t>
  </si>
  <si>
    <t>1573,Conseiller Patrimonial H/F,https://www.france-emploi.com/offre-d-emploi/conseiller-patrimonial-h-f-10969720/,10/01/2023,Hauts-de-Seine,CDI,,,,,"En tant que Conseiller Patrimonial, vous Ãªtes chargÃ© de dÃ©velopper et de gÃ©rer un portefeuille de 300 clients patrimoniaux (avoirs contrÃ´lÃ©s supÃ©rieurs Ã  150 K et allant couramment jusqu'Ã  1M), totalisant entre 40 et 60 millions d'euros d'en-cours.Plus particuliÃ¨rement, vos missions, en tant que ..."</t>
  </si>
  <si>
    <t>1574,ContrÃ´leur de Gestion Industriel H/F,https://www.france-emploi.com/offre-d-emploi/controleur-de-gestion-industriel-h-f-10969719/,10/01/2023,Alpes-Maritimes,CDI,,,,,"RattachÃ© au Directeur du ContrÃ´le de Gestion :  * Piloter le contrÃ´le de gestion industriel des diffÃ©rentes entitÃ©s : ActivitÃ©s opÃ©rationnelles, gestion de projets, dÃ©veloppement des compÃ©tences, organisation, etc. * Garantir un reporting mensuel conforme au manuel financier du Groupe et fournir des analyses et recommandations pour optimiser la performance Ã©conomique, * AmÃ©liorer les ..."</t>
  </si>
  <si>
    <t>1575,Consultant en Recrutement - Management de Transition H/F,https://www.france-emploi.com/offre-d-emploi/consultant-en-recrutement-management-de-transition-h-f-10969718/,10/01/2023,Hauts-de-Seine,CDI,,,,,"Au sein d'une Ã©quipe de 18 personnes, vous accompagnez, conseillez et fidÃ©lisez un rÃ©seau de clients et de candidats dans le respect de nos engagements : ResponsabilitÃ©, proximitÃ©, innovation, rÃ©activitÃ© et partenariat.Vous dÃ©ployez votre expertise commerciale et accompagnez vos clients dans l'intÃ©gralitÃ© de vos missions :  * Identifier des ..."</t>
  </si>
  <si>
    <t>1576,RRH - TrÃ¨s Belle OpportunitÃ© H/F,https://www.france-emploi.com/offre-d-emploi/rrh-tres-belle-opportunite-h-f-10969717/,10/01/2023,Lot-et-Garonne,CDI,,,,,"En tant que Responsable des Ressources Humaines, vos principales missions sont les suivantes :  * Soutenir et encourager le dÃ©veloppement de tous les employÃ©s, * Conseiller l'entreprise sur toutes les questions relatives aux salariÃ©s, * Piloter l'exÃ©cution des plans RH du Groupe et apporter un soutien aux Ã©quipes des sites industriels ..."</t>
  </si>
  <si>
    <t>1577,Responsable Marketing et Communication H/F - France,https://www.france-emploi.com/offre-d-emploi/responsable-marketing-et-communication-h-f-france-10969716/,10/01/2023,Yvelines,CDI,,,,,"RattachÃ© au Directeur GÃ©nÃ©ral France, le Responsable Marketing et Communication - France est responsable de la mise en oeuvre, le suivi, la mise Ã  jour, l'Ã©volution et la promotion des stratÃ©gies dÃ©cidÃ©es par le Service Marketing Europe et International. A ce titre, vous aurez les responsabilitÃ©s suivantes :  * GÃ©rer et ..."</t>
  </si>
  <si>
    <t>1578,HRIS Business Consultant H/F,https://www.france-emploi.com/offre-d-emploi/hris-business-consultant-h-f-10969715/,10/01/2023,Paris,CDI,,,,,"En tant HRIS Business Consultant, vos missions seront les suivantes :  * Assurer le support aux utilisateurs pour la France, * Administrer le cycle de paie et toutes activitÃ©s de paie opÃ©rationnelle, * ÃŠtre le rÃ©fÃ©rent responsable du bon dÃ©roulement global du cycle de paie mensuel, depuis le calcul de la paie jusqu ..."</t>
  </si>
  <si>
    <t>1579,ContrÃ´leur de Gestion Commercial H/F,https://www.france-emploi.com/offre-d-emploi/controleur-de-gestion-commercial-h-f-10969714/,10/01/2023,Seine-Saint-Denis,IntÃ©rim,,,,,"Support d'aide Ã  la dÃ©cision des Ã©quipes commerciales :  * Participer Ã  l'Ã©laboration des prix de vente, * ÃŠtre responsable de la base tarifaire et de l'analyse des litiges prix, * ÃŠtre responsable de la base clients (fiches crÃ©ation via SAP/SQL), * Assurer la gestion des conditions et des engagements ..."</t>
  </si>
  <si>
    <t>1580,Responsable Marketing et Communication International H/F,https://www.france-emploi.com/offre-d-emploi/responsable-marketing-et-communication-international-h-f-10969713/,10/01/2023,Ille-et-Vilaine,CDI,,,,,"RattachÃ© au Directeur Marketing Global, vous prenez en charge la stratÃ©gie marketing et communication de l'une des marques du Groupe. Dans une dÃ©marche orientÃ© usages, vous Ã©laborez le plan marketing opÃ©rationnel, les opÃ©rations de communication et concevez les opÃ©rations destinÃ©es Ã  faire parler des produits et de la ..."</t>
  </si>
  <si>
    <t>1581,IngÃ©nieur Etudes de Prix Gros Oeuvre H/F,https://www.france-emploi.com/offre-d-emploi/ingenieur-etudes-de-prix-gros-oeuvre-h-f-10969712/,10/01/2023,Bouches-du-RhÃ´ne,CDI,,,,,"Vous prenez en charge des Ã©tudes de construction de logements, de bÃ¢timents industriels, d'ouvrages fonctionnels en gros oeuvre Ã  partir du cahier des charges clients. Rigoureux, vous constituez le dossier de rÃ©ponse Ã  appels d'offres et dÃ©terminez le coÃ»t des travaux et des moyens humains et matÃ©riels ..."</t>
  </si>
  <si>
    <t>1582,Directeur des Ressources Humaines H/F,https://www.france-emploi.com/offre-d-emploi/directeur-des-ressources-humaines-h-f-10969711/,10/01/2023,Haut-Rhin,CDI,,,,,"En tant que Directeur des Ressources Humaines et accompagnÃ© de votre Ã©quipe, vous prenez en charge l'ensemble des sujets RH de la structure.Ã€ ce titre, vos principales missions sont les suivantes :  * Piloter et dÃ©cliner la stratÃ©gie RH dÃ©finie avec la direction, * Accompagner les directions opÃ©rationnelles sur leurs ..."</t>
  </si>
  <si>
    <t>1583,Technicien Support SI - Leader de l&amp;#039</t>
  </si>
  <si>
    <t>Industrie Pharmaceutique H/F,https://www.france-emploi.com/offre-d-emploi/technicien-support-si-leader-de-l-039-industrie-pharmaceutique-h-f-10969710/,10/01/2023,Tarn,IntÃ©rim,,,,,Garantir l'administration des plans d'affaires et de la stratÃ©gie commerciale pour chacun des cycles commerciaux et le support associÃ© des rÃ©seaux France et zone francophone :L'administration des plans d'affaire consiste dans :  * L'organisation structurÃ©e de la collecte des Ã©lÃ©ments du plan d'affaire lors de ...</t>
  </si>
  <si>
    <t>1584,IngÃ©nieur d&amp;#039</t>
  </si>
  <si>
    <t>Exploitation Eolien H/F,https://www.france-emploi.com/offre-d-emploi/ingenieur-d-039-exploitation-eolien-h-f-10969709/,10/01/2023,Paris,CDI,,,,,"Vos missions :  * Vous Ãªtes en charge des aspects liÃ©s Ã  la vente de l'Ã©nergie Ã  la fois en amont en organisant les appels d'offres auprÃ¨s des agrÃ©gateurs, et en aval en supervisant la prÃ©paration des factures de vente de l'Ã©nergie, * Vous prÃ©parez le reporting mensuel Groupe ..."</t>
  </si>
  <si>
    <t>1585,IngÃ©nieur Commercial H/F,https://www.france-emploi.com/offre-d-emploi/ingenieur-commercial-h-f-10969708/,10/01/2023,Ain,CDI,,,,,"L'IngÃ©nieur Commercial, sous la responsabilitÃ© du Directeur Commercial, est l'un des garants du dÃ©veloppement du chiffre d'affaires de la sociÃ©tÃ© dans le segment agroalimentaire.A ce titre, l'IngÃ©nieur Commercial aura pour missions principales :  * Assister et conseiller les clients internationaux, * GÃ©rer les appels d'offre (traiter ..."</t>
  </si>
  <si>
    <t>1586,Chef de Projet Logistique H/F,https://www.france-emploi.com/offre-d-emploi/chef-de-projet-logistique-h-f-10969707/,10/01/2023,Meurthe-et-Moselle,CDI,,,,,"Dans ce cadre-lÃ , vos missions principales sont les suivantes :  * Manager et piloter des projets d'implÃ©mentation de solutions logistiques, * Recueillir et formaliser l'expression de besoin auprÃ¨s des interlocuteurs mÃ©tiers afin de transcrire un besoin mÃ©tier en solution technique et cahier des charges/spÃ©cifications, * Participer Ã  la rÃ©alisation ..."</t>
  </si>
  <si>
    <t>1587,Chef de Projet ERP H/F,https://www.france-emploi.com/offre-d-emploi/chef-de-projet-erp-h-f-10969706/,10/01/2023,PyrÃ©nÃ©es-Atlantiques,CDI,,,,,"RattachÃ© au Responsable Projet au sein d'une Ã©quipe dynamique et Ã  taille humaine, vous participez aux diffÃ©rentes phases de mise en place de projets fonctionnels informatiques.Vos missions principales :  * Assister l'Ã©quipe commerciale sur les phases d'avant-vente : DÃ©mo des produits, rÃ©unions d'identification du besoin, aide ..."</t>
  </si>
  <si>
    <t xml:space="preserve">1588,OpÃ©rateur de production (H/F) - Contrat week-end,https://www.france-emploi.com/offre-d-emploi/operateur-de-production-h-f-contrat-week-end-10969705/,10/01/2023,Vienne,CDI,,,,,"IntÃ©grez la nouvelle Ã©quipe SD Marie SurgelÃ©s !Envie de grandir avec nous Nous recherchons pour la sociÃ©tÃ© Marie SurgelÃ©s des OpÃ©rateurs de production H/F.RattachÃ©(e) au chef d'Ã©quipe de production, vous aurez pour missions de :- PrÃ©parer la production selon un mode opÃ©ratoire (matiÃ¨res premiÃ¨res, emballages) </t>
  </si>
  <si>
    <t>- RÃ©aliser ..."</t>
  </si>
  <si>
    <t>1589,Team Lead Support IT H/F,https://www.france-emploi.com/offre-d-emploi/team-lead-support-it-h-f-10969704/,10/01/2023,Bouches-du-RhÃ´ne,CDI,,,,,"Vos missions :  * Suivre le processus global de gestion des problÃ¨mes, * Effectuer une analyse des causes profondes conformÃ©ment aux exigences contractuelles pour les incidents de prioritÃ© 1 et les demandes ad hoc, le cas Ã©chÃ©ant, * Effectuer un contrÃ´le de la qualitÃ© de la documentation RCA, examiner la cause profonde et ..."</t>
  </si>
  <si>
    <t>1590,DÃ©veloppeur WinDev H/F,https://www.france-emploi.com/offre-d-emploi/developpeur-windev-h-f-10969703/,10/01/2023,Nord,CDI,,,,,"En tant que DÃ©veloppeur WinDev, vous travaillerez dans l'Ã©quipe informatique interne (9 personnes dont 6 DÃ©veloppeurs) en lien avec les Responsables Produit. Vous analysez les nouveaux produits et leurs options de fabrication, vous dÃ©finissez les paramÃ©trages et vous dÃ©veloppez les Ã©volutions nÃ©cessaires dans les logiciels installÃ©s en magasin ..."</t>
  </si>
  <si>
    <t>1591,PMO - Ã‰nergies Renouvelables H/F,https://www.france-emploi.com/offre-d-emploi/pmo-nergies-renouvelables-h-f-10969702/,10/01/2023,Paris,CDI,,,,,"Directement rattachÃ© Ã  la Division Industrie, vous aurez comme principales missions :  * Mettre en place et piloter une Ã©quipe technique permettant d'apporter des analyses de projets (CAPEC, OPEX, soumissions d'offres...), * Conseiller et apporter un soutien aux Chef de Projets sur l'avancÃ©e des projets tout en veillant au ..."</t>
  </si>
  <si>
    <t>1592,Responsable Projets Fibre Optique H/F,https://www.france-emploi.com/offre-d-emploi/responsable-projets-fibre-optique-h-f-10969701/,10/01/2023,Haute-Savoie,CDI,,,,,"En tant que Responsable projets Fibre Optique, vous aurez comme responsabilitÃ©s de :  * Amener votre expertise en fibre optique au niveau local et Groupe, * Piloter les Ã©quipes projets (internes (dÃ©veloppement) et externe) sur l'ensemble des phases du projets pour mener Ã  bien les rÃ©alisations des besoins clients, * ÃŠtre en ..."</t>
  </si>
  <si>
    <t>1593,DÃ©veloppeur Informatique Salesforce H/F,https://www.france-emploi.com/offre-d-emploi/developpeur-informatique-salesforce-h-f-10969700/,10/01/2023,Tarn,CDI,,,,,"RattachÃ© directement au Responsable Informatique, vous aurez la charge des dÃ©veloppements informatiques, de l'analyse du besoin jusqu'au test.Vos missions principales (liste non exhaustive) :  * RÃ©aliser et suivre les dÃ©veloppements de projets suite aux demandes mÃ©tiers sur les logiciels et majoritairement Salesforce, * ÃŠtre force de proposition par votre ..."</t>
  </si>
  <si>
    <t>1594,MÃ©treur F/H,https://www.france-emploi.com/offre-d-emploi/metreur-f-h-10969698/,10/01/2023,La MÃ©ziÃ¨re,CDI,,,,,"Vous intÃ©grerez un bureau d'Ã©tudes constituÃ© de trois mÃ©treurs, un rÃ©fÃ©rent bureau d'Ã©tude et un chargÃ© d'affaires.</t>
  </si>
  <si>
    <t>- RÃ©pondre aux appels d'offres</t>
  </si>
  <si>
    <t>- Analyser le DCE (lecture de plan, comprÃ©hension du CCTP)</t>
  </si>
  <si>
    <t>- Effectuer les mÃ©trÃ©s, le dÃ©boursÃ© des chantiers,</t>
  </si>
  <si>
    <t>- DÃ©finition des matÃ©riaux ..."</t>
  </si>
  <si>
    <t>1595,Commercial en Immobilier d'Entreprises F/H,https://www.france-emploi.com/offre-d-emploi/commercial-en-immobilier-d-entreprises-f-h-10969697/,10/01/2023,Rennes,CDI,,,,,"- Vous travaillez dans une agence immobiliÃ¨re indÃ©pendante implantÃ©e depuis plus de 10 ans Ã  Rennes</t>
  </si>
  <si>
    <t xml:space="preserve"> - Cette agence est spÃ©cialisÃ©e dans la vente et la location de locaux professionnels (bureaux, entrepÃ´ts, sites industriels...)</t>
  </si>
  <si>
    <t xml:space="preserve"> - Vous assurez la totalitÃ© de la relation commerciale : recherche de locaux, recherche de clients, nÃ©gociation, jusqu'Ã  ..."</t>
  </si>
  <si>
    <t>1596,NÃ©gociateur immobilier indÃ©pendant (H/F),https://www.france-emploi.com/offre-d-emploi/negociateur-immobilier-independant-h-f-10784636/,01/01/2023,Mordelles,,"Mensuel, de 4000â‚¬ Ã  8000â‚¬",Mensuel,4000â‚¬ ,8000â‚¬,"Devenez le CONSEILLER IMMOBILIER rÃ©fÃ©rent de votre rÃ©gion : Secteur gÃ©ographique rÃ©servÃ© et prÃ©servÃ© en exclusivitÃ© !</t>
  </si>
  <si>
    <t>1597,NÃ©gociateur immobilier indÃ©pendant (H/F),https://www.france-emploi.com/offre-d-emploi/negociateur-immobilier-independant-h-f-10784636/,01/01/2023,Guipry-Messac,,"Mensuel, de 4000â‚¬ Ã  8000â‚¬",Mensuel,4000â‚¬ ,8000â‚¬,"Devenez le CONSEILLER IMMOBILIER rÃ©fÃ©rent de votre rÃ©gion : Secteur gÃ©ographique rÃ©servÃ© et prÃ©servÃ© en exclusivitÃ© !</t>
  </si>
  <si>
    <t>1598,NÃ©gociateur immobilier indÃ©pendant (H/F),https://www.france-emploi.com/offre-d-emploi/negociateur-immobilier-independant-h-f-10784636/,01/01/2023,ChÃ¢teaubourg,,"Mensuel, de 4000â‚¬ Ã  8000â‚¬",Mensuel,4000â‚¬ ,8000â‚¬,"Devenez le CONSEILLER IMMOBILIER rÃ©fÃ©rent de votre rÃ©gion : Secteur gÃ©ographique rÃ©servÃ© et prÃ©servÃ© en exclusivitÃ© !</t>
  </si>
  <si>
    <t>1599,NÃ©gociateur immobilier indÃ©pendant (H/F),https://www.france-emploi.com/offre-d-emploi/negociateur-immobilier-independant-h-f-10784636/,01/01/2023,Bain-de-Bretagne,,"Mensuel, de 4000â‚¬ Ã  8000â‚¬",Mensuel,4000â‚¬ ,8000â‚¬,"Devenez le CONSEILLER IMMOBILIER rÃ©fÃ©rent de votre rÃ©gion : Secteur gÃ©ographique rÃ©servÃ© et prÃ©servÃ© en exclusivitÃ© !</t>
  </si>
  <si>
    <t>1600,mandataire immobilier indÃ©pendant (H/F),https://www.france-emploi.com/offre-d-emploi/mandataire-immobilier-independant-h-f-10784635/,01/01/2023,Noyal-ChÃ¢tillon-sur-Seiche,,"Mensuel, de 4000â‚¬ Ã  8000â‚¬",Mensuel,4000â‚¬ ,8000â‚¬,"Devenez le CONSEILLER IMMOBILIER rÃ©fÃ©rent de votre rÃ©gion : Secteur gÃ©ographique rÃ©servÃ© et prÃ©servÃ© en exclusivitÃ© !</t>
  </si>
  <si>
    <t>1601,mandataire immobilier indÃ©pendant (H/F),https://www.france-emploi.com/offre-d-emploi/mandataire-immobilier-independant-h-f-10784635/,01/01/2023,Mordelles,,"Mensuel, de 4000â‚¬ Ã  8000â‚¬",Mensuel,4000â‚¬ ,8000â‚¬,"Devenez le CONSEILLER IMMOBILIER rÃ©fÃ©rent de votre rÃ©gion : Secteur gÃ©ographique rÃ©servÃ© et prÃ©servÃ© en exclusivitÃ© !</t>
  </si>
  <si>
    <t>1602,mandataire immobilier indÃ©pendant (H/F),https://www.france-emploi.com/offre-d-emploi/mandataire-immobilier-independant-h-f-10784635/,01/01/2023,Guipry-Messac,,"Mensuel, de 4000â‚¬ Ã  8000â‚¬",Mensuel,4000â‚¬ ,8000â‚¬,"Devenez le CONSEILLER IMMOBILIER rÃ©fÃ©rent de votre rÃ©gion : Secteur gÃ©ographique rÃ©servÃ© et prÃ©servÃ© en exclusivitÃ© !</t>
  </si>
  <si>
    <t>1603,mandataire immobilier indÃ©pendant (H/F),https://www.france-emploi.com/offre-d-emploi/mandataire-immobilier-independant-h-f-10784635/,01/01/2023,ChÃ¢teaubourg,,"Mensuel, de 4000â‚¬ Ã  8000â‚¬",Mensuel,4000â‚¬ ,8000â‚¬,"Devenez le CONSEILLER IMMOBILIER rÃ©fÃ©rent de votre rÃ©gion : Secteur gÃ©ographique rÃ©servÃ© et prÃ©servÃ© en exclusivitÃ© !</t>
  </si>
  <si>
    <t>1604,mandataire immobilier indÃ©pendant (H/F),https://www.france-emploi.com/offre-d-emploi/mandataire-immobilier-independant-h-f-10784635/,01/01/2023,Bain-de-Bretagne,,"Mensuel, de 4000â‚¬ Ã  8000â‚¬",Mensuel,4000â‚¬ ,8000â‚¬,"Devenez le CONSEILLER IMMOBILIER rÃ©fÃ©rent de votre rÃ©gion : Secteur gÃ©ographique rÃ©servÃ© et prÃ©servÃ© en exclusivitÃ© !</t>
  </si>
  <si>
    <t>1605,Conseiller immobilier indÃ©pendant (H/F),https://www.france-emploi.com/offre-d-emploi/conseiller-immobilier-independant-h-f-10784634/,01/01/2023,Noyal-ChÃ¢tillon-sur-Seiche,,"Mensuel, de 4000â‚¬ Ã  8000â‚¬",Mensuel,4000â‚¬ ,8000â‚¬,"Devenez le CONSEILLER IMMOBILIER rÃ©fÃ©rent de votre rÃ©gion : Secteur gÃ©ographique rÃ©servÃ© et prÃ©servÃ© en exclusivitÃ© !</t>
  </si>
  <si>
    <t>1606,Conseiller immobilier indÃ©pendant (H/F),https://www.france-emploi.com/offre-d-emploi/conseiller-immobilier-independant-h-f-10784634/,01/01/2023,Mordelles,,"Mensuel, de 4000â‚¬ Ã  8000â‚¬",Mensuel,4000â‚¬ ,8000â‚¬,"Devenez le CONSEILLER IMMOBILIER rÃ©fÃ©rent de votre rÃ©gion : Secteur gÃ©ographique rÃ©servÃ© et prÃ©servÃ© en exclusivitÃ© !</t>
  </si>
  <si>
    <t>1607,Conseiller immobilier indÃ©pendant (H/F),https://www.france-emploi.com/offre-d-emploi/conseiller-immobilier-independant-h-f-10784634/,01/01/2023,Guipry-Messac,,"Mensuel, de 4000â‚¬ Ã  8000â‚¬",Mensuel,4000â‚¬ ,8000â‚¬,"Devenez le CONSEILLER IMMOBILIER rÃ©fÃ©rent de votre rÃ©gion : Secteur gÃ©ographique rÃ©servÃ© et prÃ©servÃ© en exclusivitÃ© !</t>
  </si>
  <si>
    <t>1608,Conseiller immobilier indÃ©pendant (H/F),https://www.france-emploi.com/offre-d-emploi/conseiller-immobilier-independant-h-f-10784634/,01/01/2023,ChÃ¢teaubourg,,"Mensuel, de 4000â‚¬ Ã  8000â‚¬",Mensuel,4000â‚¬ ,8000â‚¬,"Devenez le CONSEILLER IMMOBILIER rÃ©fÃ©rent de votre rÃ©gion : Secteur gÃ©ographique rÃ©servÃ© et prÃ©servÃ© en exclusivitÃ© !</t>
  </si>
  <si>
    <t>1609,Conseiller immobilier indÃ©pendant (H/F),https://www.france-emploi.com/offre-d-emploi/conseiller-immobilier-independant-h-f-10784634/,01/01/2023,Bain-de-Bretagne,,"Mensuel, de 4000â‚¬ Ã  8000â‚¬",Mensuel,4000â‚¬ ,8000â‚¬,"Devenez le CONSEILLER IMMOBILIER rÃ©fÃ©rent de votre rÃ©gion : Secteur gÃ©ographique rÃ©servÃ© et prÃ©servÃ© en exclusivitÃ© !</t>
  </si>
  <si>
    <t>1610,NÃ©gociateur immobilier indÃ©pendant (H/F),https://www.france-emploi.com/offre-d-emploi/negociateur-immobilier-independant-h-f-10784633/,01/01/2023,Vern-sur-Seiche,,"Mensuel, de 4000â‚¬ Ã  8000â‚¬",Mensuel,4000â‚¬ ,8000â‚¬,"Devenez le CONSEILLER IMMOBILIER rÃ©fÃ©rent de votre rÃ©gion : Secteur gÃ©ographique rÃ©servÃ© et prÃ©servÃ© en exclusivitÃ© !</t>
  </si>
  <si>
    <t>1611,NÃ©gociateur immobilier indÃ©pendant (H/F),https://www.france-emploi.com/offre-d-emploi/negociateur-immobilier-independant-h-f-10784633/,01/01/2023,ThorignÃ©-Fouillard,,"Mensuel, de 4000â‚¬ Ã  8000â‚¬",Mensuel,4000â‚¬ ,8000â‚¬,"Devenez le CONSEILLER IMMOBILIER rÃ©fÃ©rent de votre rÃ©gion : Secteur gÃ©ographique rÃ©servÃ© et prÃ©servÃ© en exclusivitÃ© !</t>
  </si>
  <si>
    <t>1612,NÃ©gociateur immobilier indÃ©pendant (H/F),https://www.france-emploi.com/offre-d-emploi/negociateur-immobilier-independant-h-f-10784633/,01/01/2023,LiffrÃ©,,"Mensuel, de 4000â‚¬ Ã  8000â‚¬",Mensuel,4000â‚¬ ,8000â‚¬,"Devenez le CONSEILLER IMMOBILIER rÃ©fÃ©rent de votre rÃ©gion : Secteur gÃ©ographique rÃ©servÃ© et prÃ©servÃ© en exclusivitÃ© !</t>
  </si>
  <si>
    <t>1613,NÃ©gociateur immobilier indÃ©pendant (H/F),https://www.france-emploi.com/offre-d-emploi/negociateur-immobilier-independant-h-f-10784633/,01/01/2023,JanzÃ©,,"Mensuel, de 4000â‚¬ Ã  8000â‚¬",Mensuel,4000â‚¬ ,8000â‚¬,"Devenez le CONSEILLER IMMOBILIER rÃ©fÃ©rent de votre rÃ©gion : Secteur gÃ©ographique rÃ©servÃ© et prÃ©servÃ© en exclusivitÃ© !</t>
  </si>
  <si>
    <t>1614,NÃ©gociateur immobilier indÃ©pendant (H/F),https://www.france-emploi.com/offre-d-emploi/negociateur-immobilier-independant-h-f-10784633/,01/01/2023,Chartres-de-Bretagne,,"Mensuel, de 4000â‚¬ Ã  8000â‚¬",Mensuel,4000â‚¬ ,8000â‚¬,"Devenez le CONSEILLER IMMOBILIER rÃ©fÃ©rent de votre rÃ©gion : Secteur gÃ©ographique rÃ©servÃ© et prÃ©servÃ© en exclusivitÃ© !</t>
  </si>
  <si>
    <t>1615,mandataire immobilier indÃ©pendant (H/F),https://www.france-emploi.com/offre-d-emploi/mandataire-immobilier-independant-h-f-10784632/,01/01/2023,Vern-sur-Seiche,,"Mensuel, de 4000â‚¬ Ã  8000â‚¬",Mensuel,4000â‚¬ ,8000â‚¬,"Devenez le CONSEILLER IMMOBILIER rÃ©fÃ©rent de votre rÃ©gion : Secteur gÃ©ographique rÃ©servÃ© et prÃ©servÃ© en exclusivitÃ© !</t>
  </si>
  <si>
    <t>1616,mandataire immobilier indÃ©pendant (H/F),https://www.france-emploi.com/offre-d-emploi/mandataire-immobilier-independant-h-f-10784632/,01/01/2023,ThorignÃ©-Fouillard,,"Mensuel, de 4000â‚¬ Ã  8000â‚¬",Mensuel,4000â‚¬ ,8000â‚¬,"Devenez le CONSEILLER IMMOBILIER rÃ©fÃ©rent de votre rÃ©gion : Secteur gÃ©ographique rÃ©servÃ© et prÃ©servÃ© en exclusivitÃ© !</t>
  </si>
  <si>
    <t>1617,mandataire immobilier indÃ©pendant (H/F),https://www.france-emploi.com/offre-d-emploi/mandataire-immobilier-independant-h-f-10784632/,01/01/2023,LiffrÃ©,,"Mensuel, de 4000â‚¬ Ã  8000â‚¬",Mensuel,4000â‚¬ ,8000â‚¬,"Devenez le CONSEILLER IMMOBILIER rÃ©fÃ©rent de votre rÃ©gion : Secteur gÃ©ographique rÃ©servÃ© et prÃ©servÃ© en exclusivitÃ© !</t>
  </si>
  <si>
    <t>1618,mandataire immobilier indÃ©pendant (H/F),https://www.france-emploi.com/offre-d-emploi/mandataire-immobilier-independant-h-f-10784632/,01/01/2023,JanzÃ©,,"Mensuel, de 4000â‚¬ Ã  8000â‚¬",Mensuel,4000â‚¬ ,8000â‚¬,"Devenez le CONSEILLER IMMOBILIER rÃ©fÃ©rent de votre rÃ©gion : Secteur gÃ©ographique rÃ©servÃ© et prÃ©servÃ© en exclusivitÃ© !</t>
  </si>
  <si>
    <t>1619,mandataire immobilier indÃ©pendant (H/F),https://www.france-emploi.com/offre-d-emploi/mandataire-immobilier-independant-h-f-10784632/,01/01/2023,Chartres-de-Bretagne,,"Mensuel, de 4000â‚¬ Ã  8000â‚¬",Mensuel,4000â‚¬ ,8000â‚¬,"Devenez le CONSEILLER IMMOBILIER rÃ©fÃ©rent de votre rÃ©gion : Secteur gÃ©ographique rÃ©servÃ© et prÃ©servÃ© en exclusivitÃ© !</t>
  </si>
  <si>
    <t>1620,Conseiller immobilier indÃ©pendant (H/F),https://www.france-emploi.com/offre-d-emploi/conseiller-immobilier-independant-h-f-10784631/,01/01/2023,Vern-sur-Seiche,,"Mensuel, de 4000â‚¬ Ã  8000â‚¬",Mensuel,4000â‚¬ ,8000â‚¬,"Devenez le CONSEILLER IMMOBILIER rÃ©fÃ©rent de votre rÃ©gion : Secteur gÃ©ographique rÃ©servÃ© et prÃ©servÃ© en exclusivitÃ© !</t>
  </si>
  <si>
    <t>1621,Conseiller immobilier indÃ©pendant (H/F),https://www.france-emploi.com/offre-d-emploi/conseiller-immobilier-independant-h-f-10784631/,01/01/2023,ThorignÃ©-Fouillard,,"Mensuel, de 4000â‚¬ Ã  8000â‚¬",Mensuel,4000â‚¬ ,8000â‚¬,"Devenez le CONSEILLER IMMOBILIER rÃ©fÃ©rent de votre rÃ©gion : Secteur gÃ©ographique rÃ©servÃ© et prÃ©servÃ© en exclusivitÃ© !</t>
  </si>
  <si>
    <t>1622,Conseiller immobilier indÃ©pendant (H/F),https://www.france-emploi.com/offre-d-emploi/conseiller-immobilier-independant-h-f-10784631/,01/01/2023,LiffrÃ©,,"Mensuel, de 4000â‚¬ Ã  8000â‚¬",Mensuel,4000â‚¬ ,8000â‚¬,"Devenez le CONSEILLER IMMOBILIER rÃ©fÃ©rent de votre rÃ©gion : Secteur gÃ©ographique rÃ©servÃ© et prÃ©servÃ© en exclusivitÃ© !</t>
  </si>
  <si>
    <t>1623,Conseiller immobilier indÃ©pendant (H/F),https://www.france-emploi.com/offre-d-emploi/conseiller-immobilier-independant-h-f-10784631/,01/01/2023,JanzÃ©,,"Mensuel, de 4000â‚¬ Ã  8000â‚¬",Mensuel,4000â‚¬ ,8000â‚¬,"Devenez le CONSEILLER IMMOBILIER rÃ©fÃ©rent de votre rÃ©gion : Secteur gÃ©ographique rÃ©servÃ© et prÃ©servÃ© en exclusivitÃ© !</t>
  </si>
  <si>
    <t>1624,Conseiller immobilier indÃ©pendant (H/F),https://www.france-emploi.com/offre-d-emploi/conseiller-immobilier-independant-h-f-10784631/,01/01/2023,Chartres-de-Bretagne,,"Mensuel, de 4000â‚¬ Ã  8000â‚¬",Mensuel,4000â‚¬ ,8000â‚¬,"Devenez le CONSEILLER IMMOBILIER rÃ©fÃ©rent de votre rÃ©gion : Secteur gÃ©ographique rÃ©servÃ© et prÃ©servÃ© en exclusivitÃ© !</t>
  </si>
  <si>
    <t>1625,mandataire immobilier indÃ©pendant (H/F),https://www.france-emploi.com/offre-d-emploi/mandataire-immobilier-independant-h-f-10784629/,01/01/2023,Saint-GrÃ©goire,,"Mensuel, de 4000â‚¬ Ã  8000â‚¬",Mensuel,4000â‚¬ ,8000â‚¬,"Devenez le CONSEILLER IMMOBILIER rÃ©fÃ©rent de votre rÃ©gion : Secteur gÃ©ographique rÃ©servÃ© et prÃ©servÃ© en exclusivitÃ© !</t>
  </si>
  <si>
    <t>1626,mandataire immobilier indÃ©pendant (H/F),https://www.france-emploi.com/offre-d-emploi/mandataire-immobilier-independant-h-f-10784629/,01/01/2023,Le Rheu,,"Mensuel, de 4000â‚¬ Ã  8000â‚¬",Mensuel,4000â‚¬ ,8000â‚¬,"Devenez le CONSEILLER IMMOBILIER rÃ©fÃ©rent de votre rÃ©gion : Secteur gÃ©ographique rÃ©servÃ© et prÃ©servÃ© en exclusivitÃ© !</t>
  </si>
  <si>
    <t>1627,mandataire immobilier indÃ©pendant (H/F),https://www.france-emploi.com/offre-d-emploi/mandataire-immobilier-independant-h-f-10784629/,01/01/2023,Redon,,"Mensuel, de 4000â‚¬ Ã  8000â‚¬",Mensuel,4000â‚¬ ,8000â‚¬,"Devenez le CONSEILLER IMMOBILIER rÃ©fÃ©rent de votre rÃ©gion : Secteur gÃ©ographique rÃ©servÃ© et prÃ©servÃ© en exclusivitÃ© !</t>
  </si>
  <si>
    <t>1628,mandataire immobilier indÃ©pendant (H/F),https://www.france-emploi.com/offre-d-emploi/mandataire-immobilier-independant-h-f-10784629/,01/01/2023,Guichen,,"Mensuel, de 4000â‚¬ Ã  8000â‚¬",Mensuel,4000â‚¬ ,8000â‚¬,"Devenez le CONSEILLER IMMOBILIER rÃ©fÃ©rent de votre rÃ©gion : Secteur gÃ©ographique rÃ©servÃ© et prÃ©servÃ© en exclusivitÃ© !</t>
  </si>
  <si>
    <t>1629,mandataire immobilier indÃ©pendant (H/F),https://www.france-emploi.com/offre-d-emploi/mandataire-immobilier-independant-h-f-10784629/,01/01/2023,Dinard,,"Mensuel, de 4000â‚¬ Ã  8000â‚¬",Mensuel,4000â‚¬ ,8000â‚¬,"Devenez le CONSEILLER IMMOBILIER rÃ©fÃ©rent de votre rÃ©gion : Secteur gÃ©ographique rÃ©servÃ© et prÃ©servÃ© en exclusivitÃ© !</t>
  </si>
  <si>
    <t>1630,Conseiller immobilier indÃ©pendant (H/F),https://www.france-emploi.com/offre-d-emploi/conseiller-immobilier-independant-h-f-10784628/,01/01/2023,Saint-GrÃ©goire,,"Mensuel, de 4000â‚¬ Ã  8000â‚¬",Mensuel,4000â‚¬ ,8000â‚¬,"Devenez le CONSEILLER IMMOBILIER rÃ©fÃ©rent de votre rÃ©gion : Secteur gÃ©ographique rÃ©servÃ© et prÃ©servÃ© en exclusivitÃ© !</t>
  </si>
  <si>
    <t>1631,Conseiller immobilier indÃ©pendant (H/F),https://www.france-emploi.com/offre-d-emploi/conseiller-immobilier-independant-h-f-10784628/,01/01/2023,Le Rheu,,"Mensuel, de 4000â‚¬ Ã  8000â‚¬",Mensuel,4000â‚¬ ,8000â‚¬,"Devenez le CONSEILLER IMMOBILIER rÃ©fÃ©rent de votre rÃ©gion : Secteur gÃ©ographique rÃ©servÃ© et prÃ©servÃ© en exclusivitÃ© !</t>
  </si>
  <si>
    <t>1632,Conseiller immobilier indÃ©pendant (H/F),https://www.france-emploi.com/offre-d-emploi/conseiller-immobilier-independant-h-f-10784628/,01/01/2023,Redon,,"Mensuel, de 4000â‚¬ Ã  8000â‚¬",Mensuel,4000â‚¬ ,8000â‚¬,"Devenez le CONSEILLER IMMOBILIER rÃ©fÃ©rent de votre rÃ©gion : Secteur gÃ©ographique rÃ©servÃ© et prÃ©servÃ© en exclusivitÃ© !</t>
  </si>
  <si>
    <t>1633,Conseiller immobilier indÃ©pendant (H/F),https://www.france-emploi.com/offre-d-emploi/conseiller-immobilier-independant-h-f-10784628/,01/01/2023,Guichen,,"Mensuel, de 4000â‚¬ Ã  8000â‚¬",Mensuel,4000â‚¬ ,8000â‚¬,"Devenez le CONSEILLER IMMOBILIER rÃ©fÃ©rent de votre rÃ©gion : Secteur gÃ©ographique rÃ©servÃ© et prÃ©servÃ© en exclusivitÃ© !</t>
  </si>
  <si>
    <t>1634,Conseiller immobilier indÃ©pendant (H/F),https://www.france-emploi.com/offre-d-emploi/conseiller-immobilier-independant-h-f-10784628/,01/01/2023,Dinard,,"Mensuel, de 4000â‚¬ Ã  8000â‚¬",Mensuel,4000â‚¬ ,8000â‚¬,"Devenez le CONSEILLER IMMOBILIER rÃ©fÃ©rent de votre rÃ©gion : Secteur gÃ©ographique rÃ©servÃ© et prÃ©servÃ© en exclusivitÃ© !</t>
  </si>
  <si>
    <t>1635,NÃ©gociateur immobilier indÃ©pendant (H/F),https://www.france-emploi.com/offre-d-emploi/negociateur-immobilier-independant-h-f-10784627/,01/01/2023,Saint-Jacques-de-la-Lande,,"Mensuel, de 4000â‚¬ Ã  8000â‚¬",Mensuel,4000â‚¬ ,8000â‚¬,"Devenez le CONSEILLER IMMOBILIER rÃ©fÃ©rent de votre rÃ©gion : Secteur gÃ©ographique rÃ©servÃ© et prÃ©servÃ© en exclusivitÃ© !</t>
  </si>
  <si>
    <t>1636,NÃ©gociateur immobilier indÃ©pendant (H/F),https://www.france-emploi.com/offre-d-emploi/negociateur-immobilier-independant-h-f-10784627/,01/01/2023,PacÃ©,,"Mensuel, de 4000â‚¬ Ã  8000â‚¬",Mensuel,4000â‚¬ ,8000â‚¬,"Devenez le CONSEILLER IMMOBILIER rÃ©fÃ©rent de votre rÃ©gion : Secteur gÃ©ographique rÃ©servÃ© et prÃ©servÃ© en exclusivitÃ© !</t>
  </si>
  <si>
    <t>1637,NÃ©gociateur immobilier indÃ©pendant (H/F),https://www.france-emploi.com/offre-d-emploi/negociateur-immobilier-independant-h-f-10784627/,01/01/2023,ChÃ¢teaugiron,,"Mensuel, de 4000â‚¬ Ã  8000â‚¬",Mensuel,4000â‚¬ ,8000â‚¬,"Devenez le CONSEILLER IMMOBILIER rÃ©fÃ©rent de votre rÃ©gion : Secteur gÃ©ographique rÃ©servÃ© et prÃ©servÃ© en exclusivitÃ© !</t>
  </si>
  <si>
    <t>1638,NÃ©gociateur immobilier indÃ©pendant (H/F),https://www.france-emploi.com/offre-d-emploi/negociateur-immobilier-independant-h-f-10784627/,01/01/2023,Chantepie,,"Mensuel, de 4000â‚¬ Ã  8000â‚¬",Mensuel,4000â‚¬ ,8000â‚¬,"Devenez le CONSEILLER IMMOBILIER rÃ©fÃ©rent de votre rÃ©gion : Secteur gÃ©ographique rÃ©servÃ© et prÃ©servÃ© en exclusivitÃ© !</t>
  </si>
  <si>
    <t>1639,NÃ©gociateur immobilier indÃ©pendant (H/F),https://www.france-emploi.com/offre-d-emploi/negociateur-immobilier-independant-h-f-10784627/,01/01/2023,Betton,,"Mensuel, de 4000â‚¬ Ã  8000â‚¬",Mensuel,4000â‚¬ ,8000â‚¬,"Devenez le CONSEILLER IMMOBILIER rÃ©fÃ©rent de votre rÃ©gion : Secteur gÃ©ographique rÃ©servÃ© et prÃ©servÃ© en exclusivitÃ© !</t>
  </si>
  <si>
    <t>1640,mandataire immobilier indÃ©pendant (H/F),https://www.france-emploi.com/offre-d-emploi/mandataire-immobilier-independant-h-f-10784626/,01/01/2023,Saint-Jacques-de-la-Lande,,"Mensuel, de 4000â‚¬ Ã  8000â‚¬",Mensuel,4000â‚¬ ,8000â‚¬,"Devenez le CONSEILLER IMMOBILIER rÃ©fÃ©rent de votre rÃ©gion : Secteur gÃ©ographique rÃ©servÃ© et prÃ©servÃ© en exclusivitÃ© !</t>
  </si>
  <si>
    <t>1641,mandataire immobilier indÃ©pendant (H/F),https://www.france-emploi.com/offre-d-emploi/mandataire-immobilier-independant-h-f-10784626/,01/01/2023,PacÃ©,,"Mensuel, de 4000â‚¬ Ã  8000â‚¬",Mensuel,4000â‚¬ ,8000â‚¬,"Devenez le CONSEILLER IMMOBILIER rÃ©fÃ©rent de votre rÃ©gion : Secteur gÃ©ographique rÃ©servÃ© et prÃ©servÃ© en exclusivitÃ© !</t>
  </si>
  <si>
    <t>1642,mandataire immobilier indÃ©pendant (H/F),https://www.france-emploi.com/offre-d-emploi/mandataire-immobilier-independant-h-f-10784626/,01/01/2023,ChÃ¢teaugiron,,"Mensuel, de 4000â‚¬ Ã  8000â‚¬",Mensuel,4000â‚¬ ,8000â‚¬,"Devenez le CONSEILLER IMMOBILIER rÃ©fÃ©rent de votre rÃ©gion : Secteur gÃ©ographique rÃ©servÃ© et prÃ©servÃ© en exclusivitÃ© !</t>
  </si>
  <si>
    <t>1643,mandataire immobilier indÃ©pendant (H/F),https://www.france-emploi.com/offre-d-emploi/mandataire-immobilier-independant-h-f-10784626/,01/01/2023,Chantepie,,"Mensuel, de 4000â‚¬ Ã  8000â‚¬",Mensuel,4000â‚¬ ,8000â‚¬,"Devenez le CONSEILLER IMMOBILIER rÃ©fÃ©rent de votre rÃ©gion : Secteur gÃ©ographique rÃ©servÃ© et prÃ©servÃ© en exclusivitÃ© !</t>
  </si>
  <si>
    <t>1644,mandataire immobilier indÃ©pendant (H/F),https://www.france-emploi.com/offre-d-emploi/mandataire-immobilier-independant-h-f-10784626/,01/01/2023,Betton,,"Mensuel, de 4000â‚¬ Ã  8000â‚¬",Mensuel,4000â‚¬ ,8000â‚¬,"Devenez le CONSEILLER IMMOBILIER rÃ©fÃ©rent de votre rÃ©gion : Secteur gÃ©ographique rÃ©servÃ© et prÃ©servÃ© en exclusivitÃ© !</t>
  </si>
  <si>
    <t>1645,Conseiller immobilier indÃ©pendant (H/F),https://www.france-emploi.com/offre-d-emploi/conseiller-immobilier-independant-h-f-10784625/,01/01/2023,Saint-Jacques-de-la-Lande,,"Mensuel, de 4000â‚¬ Ã  8000â‚¬",Mensuel,4000â‚¬ ,8000â‚¬,"Devenez le CONSEILLER IMMOBILIER rÃ©fÃ©rent de votre rÃ©gion : Secteur gÃ©ographique rÃ©servÃ© et prÃ©servÃ© en exclusivitÃ© !</t>
  </si>
  <si>
    <t>1646,Conseiller immobilier indÃ©pendant (H/F),https://www.france-emploi.com/offre-d-emploi/conseiller-immobilier-independant-h-f-10784625/,01/01/2023,PacÃ©,,"Mensuel, de 4000â‚¬ Ã  8000â‚¬",Mensuel,4000â‚¬ ,8000â‚¬,"Devenez le CONSEILLER IMMOBILIER rÃ©fÃ©rent de votre rÃ©gion : Secteur gÃ©ographique rÃ©servÃ© et prÃ©servÃ© en exclusivitÃ© !</t>
  </si>
  <si>
    <t>1647,Conseiller immobilier indÃ©pendant (H/F),https://www.france-emploi.com/offre-d-emploi/conseiller-immobilier-independant-h-f-10784625/,01/01/2023,ChÃ¢teaugiron,,"Mensuel, de 4000â‚¬ Ã  8000â‚¬",Mensuel,4000â‚¬ ,8000â‚¬,"Devenez le CONSEILLER IMMOBILIER rÃ©fÃ©rent de votre rÃ©gion : Secteur gÃ©ographique rÃ©servÃ© et prÃ©servÃ© en exclusivitÃ© !</t>
  </si>
  <si>
    <t>1648,Conseiller immobilier indÃ©pendant (H/F),https://www.france-emploi.com/offre-d-emploi/conseiller-immobilier-independant-h-f-10784625/,01/01/2023,Chantepie,,"Mensuel, de 4000â‚¬ Ã  8000â‚¬",Mensuel,4000â‚¬ ,8000â‚¬,"Devenez le CONSEILLER IMMOBILIER rÃ©fÃ©rent de votre rÃ©gion : Secteur gÃ©ographique rÃ©servÃ© et prÃ©servÃ© en exclusivitÃ© !</t>
  </si>
  <si>
    <t>1649,Conseiller immobilier indÃ©pendant (H/F),https://www.france-emploi.com/offre-d-emploi/conseiller-immobilier-independant-h-f-10784625/,01/01/2023,Betton,,"Mensuel, de 4000â‚¬ Ã  8000â‚¬",Mensuel,4000â‚¬ ,8000â‚¬,"Devenez le CONSEILLER IMMOBILIER rÃ©fÃ©rent de votre rÃ©gion : Secteur gÃ©ographique rÃ©servÃ© et prÃ©servÃ© en exclusivitÃ© !</t>
  </si>
  <si>
    <t>1650,mandataire immobilier indÃ©pendant (H/F),https://www.france-emploi.com/offre-d-emploi/mandataire-immobilier-independant-h-f-10784623/,01/01/2023,VitrÃ©,,"Mensuel, de 4000â‚¬ Ã  8000â‚¬",Mensuel,4000â‚¬ ,8000â‚¬,"Devenez le CONSEILLER IMMOBILIER rÃ©fÃ©rent de votre rÃ©gion : Secteur gÃ©ographique rÃ©servÃ© et prÃ©servÃ© en exclusivitÃ© !</t>
  </si>
  <si>
    <t>1651,mandataire immobilier indÃ©pendant (H/F),https://www.france-emploi.com/offre-d-emploi/mandataire-immobilier-independant-h-f-10784623/,01/01/2023,Saint-Malo,,"Mensuel, de 4000â‚¬ Ã  8000â‚¬",Mensuel,4000â‚¬ ,8000â‚¬,"Devenez le CONSEILLER IMMOBILIER rÃ©fÃ©rent de votre rÃ©gion : Secteur gÃ©ographique rÃ©servÃ© et prÃ©servÃ© en exclusivitÃ© !</t>
  </si>
  <si>
    <t>1652,mandataire immobilier indÃ©pendant (H/F),https://www.france-emploi.com/offre-d-emploi/mandataire-immobilier-independant-h-f-10784623/,01/01/2023,FougÃ¨res,,"Mensuel, de 4000â‚¬ Ã  8000â‚¬",Mensuel,4000â‚¬ ,8000â‚¬,"Devenez le CONSEILLER IMMOBILIER rÃ©fÃ©rent de votre rÃ©gion : Secteur gÃ©ographique rÃ©servÃ© et prÃ©servÃ© en exclusivitÃ© !</t>
  </si>
  <si>
    <t>1653,mandataire immobilier indÃ©pendant (H/F),https://www.france-emploi.com/offre-d-emploi/mandataire-immobilier-independant-h-f-10784623/,01/01/2023,Cesson-SÃ©vignÃ©,,"Mensuel, de 4000â‚¬ Ã  8000â‚¬",Mensuel,4000â‚¬ ,8000â‚¬,"Devenez le CONSEILLER IMMOBILIER rÃ©fÃ©rent de votre rÃ©gion : Secteur gÃ©ographique rÃ©servÃ© et prÃ©servÃ© en exclusivitÃ© !</t>
  </si>
  <si>
    <t>1654,mandataire immobilier indÃ©pendant (H/F),https://www.france-emploi.com/offre-d-emploi/mandataire-immobilier-independant-h-f-10784623/,01/01/2023,Bruz,,"Mensuel, de 4000â‚¬ Ã  8000â‚¬",Mensuel,4000â‚¬ ,8000â‚¬,"Devenez le CONSEILLER IMMOBILIER rÃ©fÃ©rent de votre rÃ©gion : Secteur gÃ©ographique rÃ©servÃ© et prÃ©servÃ© en exclusivitÃ© !</t>
  </si>
  <si>
    <t>1655,Conseiller immobilier indÃ©pendant (H/F),https://www.france-emploi.com/offre-d-emploi/conseiller-immobilier-independant-h-f-10784622/,01/01/2023,VitrÃ©,,"Mensuel, de 4000â‚¬ Ã  8000â‚¬",Mensuel,4000â‚¬ ,8000â‚¬,"Devenez le CONSEILLER IMMOBILIER rÃ©fÃ©rent de votre rÃ©gion : Secteur gÃ©ographique rÃ©servÃ© et prÃ©servÃ© en exclusivitÃ© !</t>
  </si>
  <si>
    <t>1656,Conseiller immobilier indÃ©pendant (H/F),https://www.france-emploi.com/offre-d-emploi/conseiller-immobilier-independant-h-f-10784622/,01/01/2023,Saint-Malo,,"Mensuel, de 4000â‚¬ Ã  8000â‚¬",Mensuel,4000â‚¬ ,8000â‚¬,"Devenez le CONSEILLER IMMOBILIER rÃ©fÃ©rent de votre rÃ©gion : Secteur gÃ©ographique rÃ©servÃ© et prÃ©servÃ© en exclusivitÃ© !</t>
  </si>
  <si>
    <t>1657,Conseiller immobilier indÃ©pendant (H/F),https://www.france-emploi.com/offre-d-emploi/conseiller-immobilier-independant-h-f-10784622/,01/01/2023,FougÃ¨res,,"Mensuel, de 4000â‚¬ Ã  8000â‚¬",Mensuel,4000â‚¬ ,8000â‚¬,"Devenez le CONSEILLER IMMOBILIER rÃ©fÃ©rent de votre rÃ©gion : Secteur gÃ©ographique rÃ©servÃ© et prÃ©servÃ© en exclusivitÃ© !</t>
  </si>
  <si>
    <t>1658,Conseiller immobilier indÃ©pendant (H/F),https://www.france-emploi.com/offre-d-emploi/conseiller-immobilier-independant-h-f-10784622/,01/01/2023,Cesson-SÃ©vignÃ©,,"Mensuel, de 4000â‚¬ Ã  8000â‚¬",Mensuel,4000â‚¬ ,8000â‚¬,"Devenez le CONSEILLER IMMOBILIER rÃ©fÃ©rent de votre rÃ©gion : Secteur gÃ©ographique rÃ©servÃ© et prÃ©servÃ© en exclusivitÃ© !</t>
  </si>
  <si>
    <t>1659,Conseiller immobilier indÃ©pendant (H/F),https://www.france-emploi.com/offre-d-emploi/conseiller-immobilier-independant-h-f-10784622/,01/01/2023,Bruz,,"Mensuel, de 4000â‚¬ Ã  8000â‚¬",Mensuel,4000â‚¬ ,8000â‚¬,"Devenez le CONSEILLER IMMOBILIER rÃ©fÃ©rent de votre rÃ©gion : Secteur gÃ©ographique rÃ©servÃ© et prÃ©servÃ© en exclusivitÃ© !</t>
  </si>
  <si>
    <t>1660,NÃ©gociateur immobilier indÃ©pendant (H/F),https://www.france-emploi.com/offre-d-emploi/negociateur-immobilier-independant-h-f-10784621/,01/01/2023,Vernantes,,"Mensuel, de 4000â‚¬ Ã  8000â‚¬",Mensuel,4000â‚¬ ,8000â‚¬,"Devenez le CONSEILLER IMMOBILIER rÃ©fÃ©rent de votre rÃ©gion : Secteur gÃ©ographique rÃ©servÃ© et prÃ©servÃ© en exclusivitÃ© !</t>
  </si>
  <si>
    <t>1661,NÃ©gociateur immobilier indÃ©pendant (H/F),https://www.france-emploi.com/offre-d-emploi/negociateur-immobilier-independant-h-f-10784621/,01/01/2023,Saint-ClÃ©ment-de-la-Place,,"Mensuel, de 4000â‚¬ Ã  8000â‚¬",Mensuel,4000â‚¬ ,8000â‚¬,"Devenez le CONSEILLER IMMOBILIER rÃ©fÃ©rent de votre rÃ©gion : Secteur gÃ©ographique rÃ©servÃ© et prÃ©servÃ© en exclusivitÃ© !</t>
  </si>
  <si>
    <t>1662,NÃ©gociateur immobilier indÃ©pendant (H/F),https://www.france-emploi.com/offre-d-emploi/negociateur-immobilier-independant-h-f-10784621/,01/01/2023,MozÃ©-sur-Louet,,"Mensuel, de 4000â‚¬ Ã  8000â‚¬",Mensuel,4000â‚¬ ,8000â‚¬,"Devenez le CONSEILLER IMMOBILIER rÃ©fÃ©rent de votre rÃ©gion : Secteur gÃ©ographique rÃ©servÃ© et prÃ©servÃ© en exclusivitÃ© !</t>
  </si>
  <si>
    <t>1663,NÃ©gociateur immobilier indÃ©pendant (H/F),https://www.france-emploi.com/offre-d-emploi/negociateur-immobilier-independant-h-f-10784621/,01/01/2023,La MÃ©nitrÃ©,,"Mensuel, de 4000â‚¬ Ã  8000â‚¬",Mensuel,4000â‚¬ ,8000â‚¬,"Devenez le CONSEILLER IMMOBILIER rÃ©fÃ©rent de votre rÃ©gion : Secteur gÃ©ographique rÃ©servÃ© et prÃ©servÃ© en exclusivitÃ© !</t>
  </si>
  <si>
    <t>1664,NÃ©gociateur immobilier indÃ©pendant (H/F),https://www.france-emploi.com/offre-d-emploi/negociateur-immobilier-independant-h-f-10784621/,01/01/2023,Brain-sur-Allonnes,,"Mensuel, de 4000â‚¬ Ã  8000â‚¬",Mensuel,4000â‚¬ ,8000â‚¬,"Devenez le CONSEILLER IMMOBILIER rÃ©fÃ©rent de votre rÃ©gion : Secteur gÃ©ographique rÃ©servÃ© et prÃ©servÃ© en exclusivitÃ© !</t>
  </si>
  <si>
    <t>1665,mandataire immobilier indÃ©pendant (H/F),https://www.france-emploi.com/offre-d-emploi/mandataire-immobilier-independant-h-f-10784620/,01/01/2023,Vernantes,,"Mensuel, de 4000â‚¬ Ã  8000â‚¬",Mensuel,4000â‚¬ ,8000â‚¬,"Devenez le CONSEILLER IMMOBILIER rÃ©fÃ©rent de votre rÃ©gion : Secteur gÃ©ographique rÃ©servÃ© et prÃ©servÃ© en exclusivitÃ© !</t>
  </si>
  <si>
    <t>1666,mandataire immobilier indÃ©pendant (H/F),https://www.france-emploi.com/offre-d-emploi/mandataire-immobilier-independant-h-f-10784620/,01/01/2023,Saint-ClÃ©ment-de-la-Place,,"Mensuel, de 4000â‚¬ Ã  8000â‚¬",Mensuel,4000â‚¬ ,8000â‚¬,"Devenez le CONSEILLER IMMOBILIER rÃ©fÃ©rent de votre rÃ©gion : Secteur gÃ©ographique rÃ©servÃ© et prÃ©servÃ© en exclusivitÃ© !</t>
  </si>
  <si>
    <t>1667,mandataire immobilier indÃ©pendant (H/F),https://www.france-emploi.com/offre-d-emploi/mandataire-immobilier-independant-h-f-10784620/,01/01/2023,MozÃ©-sur-Louet,,"Mensuel, de 4000â‚¬ Ã  8000â‚¬",Mensuel,4000â‚¬ ,8000â‚¬,"Devenez le CONSEILLER IMMOBILIER rÃ©fÃ©rent de votre rÃ©gion : Secteur gÃ©ographique rÃ©servÃ© et prÃ©servÃ© en exclusivitÃ© !</t>
  </si>
  <si>
    <t>1668,mandataire immobilier indÃ©pendant (H/F),https://www.france-emploi.com/offre-d-emploi/mandataire-immobilier-independant-h-f-10784620/,01/01/2023,La MÃ©nitrÃ©,,"Mensuel, de 4000â‚¬ Ã  8000â‚¬",Mensuel,4000â‚¬ ,8000â‚¬,"Devenez le CONSEILLER IMMOBILIER rÃ©fÃ©rent de votre rÃ©gion : Secteur gÃ©ographique rÃ©servÃ© et prÃ©servÃ© en exclusivitÃ© !</t>
  </si>
  <si>
    <t>1669,mandataire immobilier indÃ©pendant (H/F),https://www.france-emploi.com/offre-d-emploi/mandataire-immobilier-independant-h-f-10784620/,01/01/2023,Brain-sur-Allonnes,,"Mensuel, de 4000â‚¬ Ã  8000â‚¬",Mensuel,4000â‚¬ ,8000â‚¬,"Devenez le CONSEILLER IMMOBILIER rÃ©fÃ©rent de votre rÃ©gion : Secteur gÃ©ographique rÃ©servÃ© et prÃ©servÃ© en exclusivitÃ© !</t>
  </si>
  <si>
    <t>1670,Conseiller immobilier indÃ©pendant (H/F),https://www.france-emploi.com/offre-d-emploi/conseiller-immobilier-independant-h-f-10784619/,01/01/2023,Vernantes,,"Mensuel, de 4000â‚¬ Ã  8000â‚¬",Mensuel,4000â‚¬ ,8000â‚¬,"Devenez le CONSEILLER IMMOBILIER rÃ©fÃ©rent de votre rÃ©gion : Secteur gÃ©ographique rÃ©servÃ© et prÃ©servÃ© en exclusivitÃ© !</t>
  </si>
  <si>
    <t>1671,Conseiller immobilier indÃ©pendant (H/F),https://www.france-emploi.com/offre-d-emploi/conseiller-immobilier-independant-h-f-10784619/,01/01/2023,Saint-ClÃ©ment-de-la-Place,,"Mensuel, de 4000â‚¬ Ã  8000â‚¬",Mensuel,4000â‚¬ ,8000â‚¬,"Devenez le CONSEILLER IMMOBILIER rÃ©fÃ©rent de votre rÃ©gion : Secteur gÃ©ographique rÃ©servÃ© et prÃ©servÃ© en exclusivitÃ© !</t>
  </si>
  <si>
    <t>1672,Conseiller immobilier indÃ©pendant (H/F),https://www.france-emploi.com/offre-d-emploi/conseiller-immobilier-independant-h-f-10784619/,01/01/2023,MozÃ©-sur-Louet,,"Mensuel, de 4000â‚¬ Ã  8000â‚¬",Mensuel,4000â‚¬ ,8000â‚¬,"Devenez le CONSEILLER IMMOBILIER rÃ©fÃ©rent de votre rÃ©gion : Secteur gÃ©ographique rÃ©servÃ© et prÃ©servÃ© en exclusivitÃ© !</t>
  </si>
  <si>
    <t>1673,Conseiller immobilier indÃ©pendant (H/F),https://www.france-emploi.com/offre-d-emploi/conseiller-immobilier-independant-h-f-10784619/,01/01/2023,La MÃ©nitrÃ©,,"Mensuel, de 4000â‚¬ Ã  8000â‚¬",Mensuel,4000â‚¬ ,8000â‚¬,"Devenez le CONSEILLER IMMOBILIER rÃ©fÃ©rent de votre rÃ©gion : Secteur gÃ©ographique rÃ©servÃ© et prÃ©servÃ© en exclusivitÃ© !</t>
  </si>
  <si>
    <t>1674,Conseiller immobilier indÃ©pendant (H/F),https://www.france-emploi.com/offre-d-emploi/conseiller-immobilier-independant-h-f-10784619/,01/01/2023,Brain-sur-Allonnes,,"Mensuel, de 4000â‚¬ Ã  8000â‚¬",Mensuel,4000â‚¬ ,8000â‚¬,"Devenez le CONSEILLER IMMOBILIER rÃ©fÃ©rent de votre rÃ©gion : Secteur gÃ©ographique rÃ©servÃ© et prÃ©servÃ© en exclusivitÃ© !</t>
  </si>
  <si>
    <t>1675,NÃ©gociateur immobilier indÃ©pendant (H/F),https://www.france-emploi.com/offre-d-emploi/negociateur-immobilier-independant-h-f-10784618/,01/01/2023,Saint-Melaine-sur-Aubance,,"Mensuel, de 4000â‚¬ Ã  8000â‚¬",Mensuel,4000â‚¬ ,8000â‚¬,"Devenez le CONSEILLER IMMOBILIER rÃ©fÃ©rent de votre rÃ©gion : Secteur gÃ©ographique rÃ©servÃ© et prÃ©servÃ© en exclusivitÃ© !</t>
  </si>
  <si>
    <t>1676,NÃ©gociateur immobilier indÃ©pendant (H/F),https://www.france-emploi.com/offre-d-emploi/negociateur-immobilier-independant-h-f-10784618/,01/01/2023,Rochefort-sur-Loire,,"Mensuel, de 4000â‚¬ Ã  8000â‚¬",Mensuel,4000â‚¬ ,8000â‚¬,"Devenez le CONSEILLER IMMOBILIER rÃ©fÃ©rent de votre rÃ©gion : Secteur gÃ©ographique rÃ©servÃ© et prÃ©servÃ© en exclusivitÃ© !</t>
  </si>
  <si>
    <t>1677,NÃ©gociateur immobilier indÃ©pendant (H/F),https://www.france-emploi.com/offre-d-emploi/negociateur-immobilier-independant-h-f-10784618/,01/01/2023,Feneu,,"Mensuel, de 4000â‚¬ Ã  8000â‚¬",Mensuel,4000â‚¬ ,8000â‚¬,"Devenez le CONSEILLER IMMOBILIER rÃ©fÃ©rent de votre rÃ©gion : Secteur gÃ©ographique rÃ©servÃ© et prÃ©servÃ© en exclusivitÃ© !</t>
  </si>
  <si>
    <t>1678,NÃ©gociateur immobilier indÃ©pendant (H/F),https://www.france-emploi.com/offre-d-emploi/negociateur-immobilier-independant-h-f-10784618/,01/01/2023,Cantenay-Ã‰pinard,,"Mensuel, de 4000â‚¬ Ã  8000â‚¬",Mensuel,4000â‚¬ ,8000â‚¬,"Devenez le CONSEILLER IMMOBILIER rÃ©fÃ©rent de votre rÃ©gion : Secteur gÃ©ographique rÃ©servÃ© et prÃ©servÃ© en exclusivitÃ© !</t>
  </si>
  <si>
    <t>1679,NÃ©gociateur immobilier indÃ©pendant (H/F),https://www.france-emploi.com/offre-d-emploi/negociateur-immobilier-independant-h-f-10784618/,01/01/2023,BÃ©grolles-en-Mauges,,"Mensuel, de 4000â‚¬ Ã  8000â‚¬",Mensuel,4000â‚¬ ,8000â‚¬,"Devenez le CONSEILLER IMMOBILIER rÃ©fÃ©rent de votre rÃ©gion : Secteur gÃ©ographique rÃ©servÃ© et prÃ©servÃ© en exclusivitÃ© !</t>
  </si>
  <si>
    <t>1680,mandataire immobilier indÃ©pendant (H/F),https://www.france-emploi.com/offre-d-emploi/mandataire-immobilier-independant-h-f-10784617/,01/01/2023,Saint-Melaine-sur-Aubance,,"Mensuel, de 4000â‚¬ Ã  8000â‚¬",Mensuel,4000â‚¬ ,8000â‚¬,"Devenez le CONSEILLER IMMOBILIER rÃ©fÃ©rent de votre rÃ©gion : Secteur gÃ©ographique rÃ©servÃ© et prÃ©servÃ© en exclusivitÃ© !</t>
  </si>
  <si>
    <t>1681,mandataire immobilier indÃ©pendant (H/F),https://www.france-emploi.com/offre-d-emploi/mandataire-immobilier-independant-h-f-10784617/,01/01/2023,Rochefort-sur-Loire,,"Mensuel, de 4000â‚¬ Ã  8000â‚¬",Mensuel,4000â‚¬ ,8000â‚¬,"Devenez le CONSEILLER IMMOBILIER rÃ©fÃ©rent de votre rÃ©gion : Secteur gÃ©ographique rÃ©servÃ© et prÃ©servÃ© en exclusivitÃ© !</t>
  </si>
  <si>
    <t>1682,mandataire immobilier indÃ©pendant (H/F),https://www.france-emploi.com/offre-d-emploi/mandataire-immobilier-independant-h-f-10784617/,01/01/2023,Feneu,,"Mensuel, de 4000â‚¬ Ã  8000â‚¬",Mensuel,4000â‚¬ ,8000â‚¬,"Devenez le CONSEILLER IMMOBILIER rÃ©fÃ©rent de votre rÃ©gion : Secteur gÃ©ographique rÃ©servÃ© et prÃ©servÃ© en exclusivitÃ© !</t>
  </si>
  <si>
    <t>1683,mandataire immobilier indÃ©pendant (H/F),https://www.france-emploi.com/offre-d-emploi/mandataire-immobilier-independant-h-f-10784617/,01/01/2023,Cantenay-Ã‰pinard,,"Mensuel, de 4000â‚¬ Ã  8000â‚¬",Mensuel,4000â‚¬ ,8000â‚¬,"Devenez le CONSEILLER IMMOBILIER rÃ©fÃ©rent de votre rÃ©gion : Secteur gÃ©ographique rÃ©servÃ© et prÃ©servÃ© en exclusivitÃ© !</t>
  </si>
  <si>
    <t>1684,mandataire immobilier indÃ©pendant (H/F),https://www.france-emploi.com/offre-d-emploi/mandataire-immobilier-independant-h-f-10784617/,01/01/2023,BÃ©grolles-en-Mauges,,"Mensuel, de 4000â‚¬ Ã  8000â‚¬",Mensuel,4000â‚¬ ,8000â‚¬,"Devenez le CONSEILLER IMMOBILIER rÃ©fÃ©rent de votre rÃ©gion : Secteur gÃ©ographique rÃ©servÃ© et prÃ©servÃ© en exclusivitÃ© !</t>
  </si>
  <si>
    <t>1685,Conseiller immobilier indÃ©pendant (H/F),https://www.france-emploi.com/offre-d-emploi/conseiller-immobilier-independant-h-f-10784616/,01/01/2023,Saint-Melaine-sur-Aubance,,"Mensuel, de 4000â‚¬ Ã  8000â‚¬",Mensuel,4000â‚¬ ,8000â‚¬,"Devenez le CONSEILLER IMMOBILIER rÃ©fÃ©rent de votre rÃ©gion : Secteur gÃ©ographique rÃ©servÃ© et prÃ©servÃ© en exclusivitÃ© !</t>
  </si>
  <si>
    <t>1686,Conseiller immobilier indÃ©pendant (H/F),https://www.france-emploi.com/offre-d-emploi/conseiller-immobilier-independant-h-f-10784616/,01/01/2023,Rochefort-sur-Loire,,"Mensuel, de 4000â‚¬ Ã  8000â‚¬",Mensuel,4000â‚¬ ,8000â‚¬,"Devenez le CONSEILLER IMMOBILIER rÃ©fÃ©rent de votre rÃ©gion : Secteur gÃ©ographique rÃ©servÃ© et prÃ©servÃ© en exclusivitÃ© !</t>
  </si>
  <si>
    <t>1687,Conseiller immobilier indÃ©pendant (H/F),https://www.france-emploi.com/offre-d-emploi/conseiller-immobilier-independant-h-f-10784616/,01/01/2023,Feneu,,"Mensuel, de 4000â‚¬ Ã  8000â‚¬",Mensuel,4000â‚¬ ,8000â‚¬,"Devenez le CONSEILLER IMMOBILIER rÃ©fÃ©rent de votre rÃ©gion : Secteur gÃ©ographique rÃ©servÃ© et prÃ©servÃ© en exclusivitÃ© !</t>
  </si>
  <si>
    <t>1688,Conseiller immobilier indÃ©pendant (H/F),https://www.france-emploi.com/offre-d-emploi/conseiller-immobilier-independant-h-f-10784616/,01/01/2023,Cantenay-Ã‰pinard,,"Mensuel, de 4000â‚¬ Ã  8000â‚¬",Mensuel,4000â‚¬ ,8000â‚¬,"Devenez le CONSEILLER IMMOBILIER rÃ©fÃ©rent de votre rÃ©gion : Secteur gÃ©ographique rÃ©servÃ© et prÃ©servÃ© en exclusivitÃ© !</t>
  </si>
  <si>
    <t>1689,Conseiller immobilier indÃ©pendant (H/F),https://www.france-emploi.com/offre-d-emploi/conseiller-immobilier-independant-h-f-10784616/,01/01/2023,BÃ©grolles-en-Mauges,,"Mensuel, de 4000â‚¬ Ã  8000â‚¬",Mensuel,4000â‚¬ ,8000â‚¬,"Devenez le CONSEILLER IMMOBILIER rÃ©fÃ©rent de votre rÃ©gion : Secteur gÃ©ographique rÃ©servÃ© et prÃ©servÃ© en exclusivitÃ© !</t>
  </si>
  <si>
    <t>1690,NÃ©gociateur immobilier indÃ©pendant (H/F),https://www.france-emploi.com/offre-d-emploi/negociateur-immobilier-independant-h-f-10784615/,01/01/2023,Vivy,,"Mensuel, de 4000â‚¬ Ã  8000â‚¬",Mensuel,4000â‚¬ ,8000â‚¬,"Devenez le CONSEILLER IMMOBILIER rÃ©fÃ©rent de votre rÃ©gion : Secteur gÃ©ographique rÃ©servÃ© et prÃ©servÃ© en exclusivitÃ© !</t>
  </si>
  <si>
    <t>1691,NÃ©gociateur immobilier indÃ©pendant (H/F),https://www.france-emploi.com/offre-d-emploi/negociateur-immobilier-independant-h-f-10784615/,01/01/2023,La PossonniÃ¨re,,"Mensuel, de 4000â‚¬ Ã  8000â‚¬",Mensuel,4000â‚¬ ,8000â‚¬,"Devenez le CONSEILLER IMMOBILIER rÃ©fÃ©rent de votre rÃ©gion : Secteur gÃ©ographique rÃ©servÃ© et prÃ©servÃ© en exclusivitÃ© !</t>
  </si>
  <si>
    <t>1692,NÃ©gociateur immobilier indÃ©pendant (H/F),https://www.france-emploi.com/offre-d-emploi/negociateur-immobilier-independant-h-f-10784615/,01/01/2023,Le Plessis-Grammoire,,"Mensuel, de 4000â‚¬ Ã  8000â‚¬",Mensuel,4000â‚¬ ,8000â‚¬,"Devenez le CONSEILLER IMMOBILIER rÃ©fÃ©rent de votre rÃ©gion : Secteur gÃ©ographique rÃ©servÃ© et prÃ©servÃ© en exclusivitÃ© !</t>
  </si>
  <si>
    <t>1693,NÃ©gociateur immobilier indÃ©pendant (H/F),https://www.france-emploi.com/offre-d-emploi/negociateur-immobilier-independant-h-f-10784615/,01/01/2023,Ingrandes-Le Fresne sur Loire,,"Mensuel, de 4000â‚¬ Ã  8000â‚¬",Mensuel,4000â‚¬ ,8000â‚¬,"Devenez le CONSEILLER IMMOBILIER rÃ©fÃ©rent de votre rÃ©gion : Secteur gÃ©ographique rÃ©servÃ© et prÃ©servÃ© en exclusivitÃ© !</t>
  </si>
  <si>
    <t>1694,NÃ©gociateur immobilier indÃ©pendant (H/F),https://www.france-emploi.com/offre-d-emploi/negociateur-immobilier-independant-h-f-10784615/,01/01/2023,Les Bois d'Anjou,,"Mensuel, de 4000â‚¬ Ã  8000â‚¬",Mensuel,4000â‚¬ ,8000â‚¬,"Devenez le CONSEILLER IMMOBILIER rÃ©fÃ©rent de votre rÃ©gion : Secteur gÃ©ographique rÃ©servÃ© et prÃ©servÃ© en exclusivitÃ© !</t>
  </si>
  <si>
    <t>1695,mandataire immobilier indÃ©pendant (H/F),https://www.france-emploi.com/offre-d-emploi/mandataire-immobilier-independant-h-f-10784614/,01/01/2023,Vivy,,"Mensuel, de 4000â‚¬ Ã  8000â‚¬",Mensuel,4000â‚¬ ,8000â‚¬,"Devenez le CONSEILLER IMMOBILIER rÃ©fÃ©rent de votre rÃ©gion : Secteur gÃ©ographique rÃ©servÃ© et prÃ©servÃ© en exclusivitÃ© !</t>
  </si>
  <si>
    <t>1696,mandataire immobilier indÃ©pendant (H/F),https://www.france-emploi.com/offre-d-emploi/mandataire-immobilier-independant-h-f-10784614/,01/01/2023,La PossonniÃ¨re,,"Mensuel, de 4000â‚¬ Ã  8000â‚¬",Mensuel,4000â‚¬ ,8000â‚¬,"Devenez le CONSEILLER IMMOBILIER rÃ©fÃ©rent de votre rÃ©gion : Secteur gÃ©ographique rÃ©servÃ© et prÃ©servÃ© en exclusivitÃ© !</t>
  </si>
  <si>
    <t>1697,mandataire immobilier indÃ©pendant (H/F),https://www.france-emploi.com/offre-d-emploi/mandataire-immobilier-independant-h-f-10784614/,01/01/2023,Le Plessis-Grammoire,,"Mensuel, de 4000â‚¬ Ã  8000â‚¬",Mensuel,4000â‚¬ ,8000â‚¬,"Devenez le CONSEILLER IMMOBILIER rÃ©fÃ©rent de votre rÃ©gion : Secteur gÃ©ographique rÃ©servÃ© et prÃ©servÃ© en exclusivitÃ© !</t>
  </si>
  <si>
    <t>1698,mandataire immobilier indÃ©pendant (H/F),https://www.france-emploi.com/offre-d-emploi/mandataire-immobilier-independant-h-f-10784614/,01/01/2023,Ingrandes-Le Fresne sur Loire,,"Mensuel, de 4000â‚¬ Ã  8000â‚¬",Mensuel,4000â‚¬ ,8000â‚¬,"Devenez le CONSEILLER IMMOBILIER rÃ©fÃ©rent de votre rÃ©gion : Secteur gÃ©ographique rÃ©servÃ© et prÃ©servÃ© en exclusivitÃ© !</t>
  </si>
  <si>
    <t>1699,mandataire immobilier indÃ©pendant (H/F),https://www.france-emploi.com/offre-d-emploi/mandataire-immobilier-independant-h-f-10784614/,01/01/2023,Les Bois d'Anjou,,"Mensuel, de 4000â‚¬ Ã  8000â‚¬",Mensuel,4000â‚¬ ,8000â‚¬,"Devenez le CONSEILLER IMMOBILIER rÃ©fÃ©rent de votre rÃ©gion : Secteur gÃ©ographique rÃ©servÃ© et prÃ©servÃ© en exclusivitÃ© !</t>
  </si>
  <si>
    <t>1700,Conseiller immobilier indÃ©pendant (H/F),https://www.france-emploi.com/offre-d-emploi/conseiller-immobilier-independant-h-f-10784613/,01/01/2023,Vivy,,"Mensuel, de 4000â‚¬ Ã  8000â‚¬",Mensuel,4000â‚¬ ,8000â‚¬,"Devenez le CONSEILLER IMMOBILIER rÃ©fÃ©rent de votre rÃ©gion : Secteur gÃ©ographique rÃ©servÃ© et prÃ©servÃ© en exclusivitÃ© !</t>
  </si>
  <si>
    <t>1701,Conseiller immobilier indÃ©pendant (H/F),https://www.france-emploi.com/offre-d-emploi/conseiller-immobilier-independant-h-f-10784613/,01/01/2023,La PossonniÃ¨re,,"Mensuel, de 4000â‚¬ Ã  8000â‚¬",Mensuel,4000â‚¬ ,8000â‚¬,"Devenez le CONSEILLER IMMOBILIER rÃ©fÃ©rent de votre rÃ©gion : Secteur gÃ©ographique rÃ©servÃ© et prÃ©servÃ© en exclusivitÃ© !</t>
  </si>
  <si>
    <t>1702,Conseiller immobilier indÃ©pendant (H/F),https://www.france-emploi.com/offre-d-emploi/conseiller-immobilier-independant-h-f-10784613/,01/01/2023,Le Plessis-Grammoire,,"Mensuel, de 4000â‚¬ Ã  8000â‚¬",Mensuel,4000â‚¬ ,8000â‚¬,"Devenez le CONSEILLER IMMOBILIER rÃ©fÃ©rent de votre rÃ©gion : Secteur gÃ©ographique rÃ©servÃ© et prÃ©servÃ© en exclusivitÃ© !</t>
  </si>
  <si>
    <t>1703,Conseiller immobilier indÃ©pendant (H/F),https://www.france-emploi.com/offre-d-emploi/conseiller-immobilier-independant-h-f-10784613/,01/01/2023,Ingrandes-Le Fresne sur Loire,,"Mensuel, de 4000â‚¬ Ã  8000â‚¬",Mensuel,4000â‚¬ ,8000â‚¬,"Devenez le CONSEILLER IMMOBILIER rÃ©fÃ©rent de votre rÃ©gion : Secteur gÃ©ographique rÃ©servÃ© et prÃ©servÃ© en exclusivitÃ© !</t>
  </si>
  <si>
    <t>1704,Conseiller immobilier indÃ©pendant (H/F),https://www.france-emploi.com/offre-d-emploi/conseiller-immobilier-independant-h-f-10784613/,01/01/2023,Les Bois d'Anjou,,"Mensuel, de 4000â‚¬ Ã  8000â‚¬",Mensuel,4000â‚¬ ,8000â‚¬,"Devenez le CONSEILLER IMMOBILIER rÃ©fÃ©rent de votre rÃ©gion : Secteur gÃ©ographique rÃ©servÃ© et prÃ©servÃ© en exclusivitÃ© !</t>
  </si>
  <si>
    <t>1705,NÃ©gociateur immobilier indÃ©pendant (H/F),https://www.france-emploi.com/offre-d-emploi/negociateur-immobilier-independant-h-f-10784612/,01/01/2023,Seiches-sur-le-Loir,,"Mensuel, de 4000â‚¬ Ã  8000â‚¬",Mensuel,4000â‚¬ ,8000â‚¬,"Devenez le CONSEILLER IMMOBILIER rÃ©fÃ©rent de votre rÃ©gion : Secteur gÃ©ographique rÃ©servÃ© et prÃ©servÃ© en exclusivitÃ© !</t>
  </si>
  <si>
    <t>1706,NÃ©gociateur immobilier indÃ©pendant (H/F),https://www.france-emploi.com/offre-d-emploi/negociateur-immobilier-independant-h-f-10784612/,01/01/2023,Saint-Christophe-du-Bois,,"Mensuel, de 4000â‚¬ Ã  8000â‚¬",Mensuel,4000â‚¬ ,8000â‚¬,"Devenez le CONSEILLER IMMOBILIER rÃ©fÃ©rent de votre rÃ©gion : Secteur gÃ©ographique rÃ©servÃ© et prÃ©servÃ© en exclusivitÃ© !</t>
  </si>
  <si>
    <t>1707,NÃ©gociateur immobilier indÃ©pendant (H/F),https://www.france-emploi.com/offre-d-emploi/negociateur-immobilier-independant-h-f-10784612/,01/01/2023,JarzÃ© Villages,,"Mensuel, de 4000â‚¬ Ã  8000â‚¬",Mensuel,4000â‚¬ ,8000â‚¬,"Devenez le CONSEILLER IMMOBILIER rÃ©fÃ©rent de votre rÃ©gion : Secteur gÃ©ographique rÃ©servÃ© et prÃ©servÃ© en exclusivitÃ© !</t>
  </si>
  <si>
    <t>1708,NÃ©gociateur immobilier indÃ©pendant (H/F),https://www.france-emploi.com/offre-d-emploi/negociateur-immobilier-independant-h-f-10784612/,01/01/2023,CandÃ©,,"Mensuel, de 4000â‚¬ Ã  8000â‚¬",Mensuel,4000â‚¬ ,8000â‚¬,"Devenez le CONSEILLER IMMOBILIER rÃ©fÃ©rent de votre rÃ©gion : Secteur gÃ©ographique rÃ©servÃ© et prÃ©servÃ© en exclusivitÃ© !</t>
  </si>
  <si>
    <t>1709,NÃ©gociateur immobilier indÃ©pendant (H/F),https://www.france-emploi.com/offre-d-emploi/negociateur-immobilier-independant-h-f-10784612/,01/01/2023,BÃ©con-les-Granits,,"Mensuel, de 4000â‚¬ Ã  8000â‚¬",Mensuel,4000â‚¬ ,8000â‚¬,"Devenez le CONSEILLER IMMOBILIER rÃ©fÃ©rent de votre rÃ©gion : Secteur gÃ©ographique rÃ©servÃ© et prÃ©servÃ© en exclusivitÃ© !</t>
  </si>
  <si>
    <t>1710,mandataire immobilier indÃ©pendant (H/F),https://www.france-emploi.com/offre-d-emploi/mandataire-immobilier-independant-h-f-10784611/,01/01/2023,Seiches-sur-le-Loir,,"Mensuel, de 4000â‚¬ Ã  8000â‚¬",Mensuel,4000â‚¬ ,8000â‚¬,"Devenez le CONSEILLER IMMOBILIER rÃ©fÃ©rent de votre rÃ©gion : Secteur gÃ©ographique rÃ©servÃ© et prÃ©servÃ© en exclusivitÃ© !</t>
  </si>
  <si>
    <t>1711,mandataire immobilier indÃ©pendant (H/F),https://www.france-emploi.com/offre-d-emploi/mandataire-immobilier-independant-h-f-10784611/,01/01/2023,Saint-Christophe-du-Bois,,"Mensuel, de 4000â‚¬ Ã  8000â‚¬",Mensuel,4000â‚¬ ,8000â‚¬,"Devenez le CONSEILLER IMMOBILIER rÃ©fÃ©rent de votre rÃ©gion : Secteur gÃ©ographique rÃ©servÃ© et prÃ©servÃ© en exclusivitÃ© !</t>
  </si>
  <si>
    <t>1712,mandataire immobilier indÃ©pendant (H/F),https://www.france-emploi.com/offre-d-emploi/mandataire-immobilier-independant-h-f-10784611/,01/01/2023,JarzÃ© Villages,,"Mensuel, de 4000â‚¬ Ã  8000â‚¬",Mensuel,4000â‚¬ ,8000â‚¬,"Devenez le CONSEILLER IMMOBILIER rÃ©fÃ©rent de votre rÃ©gion : Secteur gÃ©ographique rÃ©servÃ© et prÃ©servÃ© en exclusivitÃ© !</t>
  </si>
  <si>
    <t>1713,mandataire immobilier indÃ©pendant (H/F),https://www.france-emploi.com/offre-d-emploi/mandataire-immobilier-independant-h-f-10784611/,01/01/2023,CandÃ©,,"Mensuel, de 4000â‚¬ Ã  8000â‚¬",Mensuel,4000â‚¬ ,8000â‚¬,"Devenez le CONSEILLER IMMOBILIER rÃ©fÃ©rent de votre rÃ©gion : Secteur gÃ©ographique rÃ©servÃ© et prÃ©servÃ© en exclusivitÃ© !</t>
  </si>
  <si>
    <t>1714,mandataire immobilier indÃ©pendant (H/F),https://www.france-emploi.com/offre-d-emploi/mandataire-immobilier-independant-h-f-10784611/,01/01/2023,BÃ©con-les-Granits,,"Mensuel, de 4000â‚¬ Ã  8000â‚¬",Mensuel,4000â‚¬ ,8000â‚¬,"Devenez le CONSEILLER IMMOBILIER rÃ©fÃ©rent de votre rÃ©gion : Secteur gÃ©ographique rÃ©servÃ© et prÃ©servÃ© en exclusivitÃ© !</t>
  </si>
  <si>
    <t>1715,Conseiller immobilier indÃ©pendant (H/F),https://www.france-emploi.com/offre-d-emploi/conseiller-immobilier-independant-h-f-10784610/,01/01/2023,Seiches-sur-le-Loir,,"Mensuel, de 4000â‚¬ Ã  8000â‚¬",Mensuel,4000â‚¬ ,8000â‚¬,"Devenez le CONSEILLER IMMOBILIER rÃ©fÃ©rent de votre rÃ©gion : Secteur gÃ©ographique rÃ©servÃ© et prÃ©servÃ© en exclusivitÃ© !</t>
  </si>
  <si>
    <t>1716,Conseiller immobilier indÃ©pendant (H/F),https://www.france-emploi.com/offre-d-emploi/conseiller-immobilier-independant-h-f-10784610/,01/01/2023,Saint-Christophe-du-Bois,,"Mensuel, de 4000â‚¬ Ã  8000â‚¬",Mensuel,4000â‚¬ ,8000â‚¬,"Devenez le CONSEILLER IMMOBILIER rÃ©fÃ©rent de votre rÃ©gion : Secteur gÃ©ographique rÃ©servÃ© et prÃ©servÃ© en exclusivitÃ© !</t>
  </si>
  <si>
    <t>1717,Conseiller immobilier indÃ©pendant (H/F),https://www.france-emploi.com/offre-d-emploi/conseiller-immobilier-independant-h-f-10784610/,01/01/2023,JarzÃ© Villages,,"Mensuel, de 4000â‚¬ Ã  8000â‚¬",Mensuel,4000â‚¬ ,8000â‚¬,"Devenez le CONSEILLER IMMOBILIER rÃ©fÃ©rent de votre rÃ©gion : Secteur gÃ©ographique rÃ©servÃ© et prÃ©servÃ© en exclusivitÃ© !</t>
  </si>
  <si>
    <t>1718,Conseiller immobilier indÃ©pendant (H/F),https://www.france-emploi.com/offre-d-emploi/conseiller-immobilier-independant-h-f-10784610/,01/01/2023,CandÃ©,,"Mensuel, de 4000â‚¬ Ã  8000â‚¬",Mensuel,4000â‚¬ ,8000â‚¬,"Devenez le CONSEILLER IMMOBILIER rÃ©fÃ©rent de votre rÃ©gion : Secteur gÃ©ographique rÃ©servÃ© et prÃ©servÃ© en exclusivitÃ© !</t>
  </si>
  <si>
    <t>1719,Conseiller immobilier indÃ©pendant (H/F),https://www.france-emploi.com/offre-d-emploi/conseiller-immobilier-independant-h-f-10784610/,01/01/2023,BÃ©con-les-Granits,,"Mensuel, de 4000â‚¬ Ã  8000â‚¬",Mensuel,4000â‚¬ ,8000â‚¬,"Devenez le CONSEILLER IMMOBILIER rÃ©fÃ©rent de votre rÃ©gion : Secteur gÃ©ographique rÃ©servÃ© et prÃ©servÃ© en exclusivitÃ© !</t>
  </si>
  <si>
    <t>1720,NÃ©gociateur immobilier indÃ©pendant (H/F),https://www.france-emploi.com/offre-d-emploi/negociateur-immobilier-independant-h-f-10784223/,01/01/2023,TrÃ©mentines,,"Mensuel, de 4000â‚¬ Ã  8000â‚¬",Mensuel,4000â‚¬ ,8000â‚¬,"Devenez le CONSEILLER IMMOBILIER rÃ©fÃ©rent de votre rÃ©gion : Secteur gÃ©ographique rÃ©servÃ© et prÃ©servÃ© en exclusivitÃ© !</t>
  </si>
  <si>
    <t>1721,NÃ©gociateur immobilier indÃ©pendant (H/F),https://www.france-emploi.com/offre-d-emploi/negociateur-immobilier-independant-h-f-10784223/,01/01/2023,Saint-LÃ©ger-sous-Cholet,,"Mensuel, de 4000â‚¬ Ã  8000â‚¬",Mensuel,4000â‚¬ ,8000â‚¬,"Devenez le CONSEILLER IMMOBILIER rÃ©fÃ©rent de votre rÃ©gion : Secteur gÃ©ographique rÃ©servÃ© et prÃ©servÃ© en exclusivitÃ© !</t>
  </si>
  <si>
    <t>1722,NÃ©gociateur immobilier indÃ©pendant (H/F),https://www.france-emploi.com/offre-d-emploi/negociateur-immobilier-independant-h-f-10784223/,01/01/2023,Saint-Lambert-la-Potherie,,"Mensuel, de 4000â‚¬ Ã  8000â‚¬",Mensuel,4000â‚¬ ,8000â‚¬,"Devenez le CONSEILLER IMMOBILIER rÃ©fÃ©rent de votre rÃ©gion : Secteur gÃ©ographique rÃ©servÃ© et prÃ©servÃ© en exclusivitÃ© !</t>
  </si>
  <si>
    <t>1723,NÃ©gociateur immobilier indÃ©pendant (H/F),https://www.france-emploi.com/offre-d-emploi/negociateur-immobilier-independant-h-f-10784223/,01/01/2023,Briollay,,"Mensuel, de 4000â‚¬ Ã  8000â‚¬",Mensuel,4000â‚¬ ,8000â‚¬,"Devenez le CONSEILLER IMMOBILIER rÃ©fÃ©rent de votre rÃ©gion : Secteur gÃ©ographique rÃ©servÃ© et prÃ©servÃ© en exclusivitÃ© !</t>
  </si>
  <si>
    <t>1724,NÃ©gociateur immobilier indÃ©pendant (H/F),https://www.france-emploi.com/offre-d-emploi/negociateur-immobilier-independant-h-f-10784223/,01/01/2023,Allonnes,,"Mensuel, de 4000â‚¬ Ã  8000â‚¬",Mensuel,4000â‚¬ ,8000â‚¬,"Devenez le CONSEILLER IMMOBILIER rÃ©fÃ©rent de votre rÃ©gion : Secteur gÃ©ographique rÃ©servÃ© et prÃ©servÃ© en exclusivitÃ© !</t>
  </si>
  <si>
    <t>1725,mandataire immobilier indÃ©pendant (H/F),https://www.france-emploi.com/offre-d-emploi/mandataire-immobilier-independant-h-f-10784221/,01/01/2023,TrÃ©mentines,,"Mensuel, de 4000â‚¬ Ã  8000â‚¬",Mensuel,4000â‚¬ ,8000â‚¬,"Devenez le CONSEILLER IMMOBILIER rÃ©fÃ©rent de votre rÃ©gion : Secteur gÃ©ographique rÃ©servÃ© et prÃ©servÃ© en exclusivitÃ© !</t>
  </si>
  <si>
    <t>1726,mandataire immobilier indÃ©pendant (H/F),https://www.france-emploi.com/offre-d-emploi/mandataire-immobilier-independant-h-f-10784221/,01/01/2023,Saint-LÃ©ger-sous-Cholet,,"Mensuel, de 4000â‚¬ Ã  8000â‚¬",Mensuel,4000â‚¬ ,8000â‚¬,"Devenez le CONSEILLER IMMOBILIER rÃ©fÃ©rent de votre rÃ©gion : Secteur gÃ©ographique rÃ©servÃ© et prÃ©servÃ© en exclusivitÃ© !</t>
  </si>
  <si>
    <t>1727,mandataire immobilier indÃ©pendant (H/F),https://www.france-emploi.com/offre-d-emploi/mandataire-immobilier-independant-h-f-10784221/,01/01/2023,Saint-Lambert-la-Potherie,,"Mensuel, de 4000â‚¬ Ã  8000â‚¬",Mensuel,4000â‚¬ ,8000â‚¬,"Devenez le CONSEILLER IMMOBILIER rÃ©fÃ©rent de votre rÃ©gion : Secteur gÃ©ographique rÃ©servÃ© et prÃ©servÃ© en exclusivitÃ© !</t>
  </si>
  <si>
    <t>1728,mandataire immobilier indÃ©pendant (H/F),https://www.france-emploi.com/offre-d-emploi/mandataire-immobilier-independant-h-f-10784221/,01/01/2023,Briollay,,"Mensuel, de 4000â‚¬ Ã  8000â‚¬",Mensuel,4000â‚¬ ,8000â‚¬,"Devenez le CONSEILLER IMMOBILIER rÃ©fÃ©rent de votre rÃ©gion : Secteur gÃ©ographique rÃ©servÃ© et prÃ©servÃ© en exclusivitÃ© !</t>
  </si>
  <si>
    <t>1729,mandataire immobilier indÃ©pendant (H/F),https://www.france-emploi.com/offre-d-emploi/mandataire-immobilier-independant-h-f-10784221/,01/01/2023,Allonnes,,"Mensuel, de 4000â‚¬ Ã  8000â‚¬",Mensuel,4000â‚¬ ,8000â‚¬,"Devenez le CONSEILLER IMMOBILIER rÃ©fÃ©rent de votre rÃ©gion : Secteur gÃ©ographique rÃ©servÃ© et prÃ©servÃ© en exclusivitÃ© !</t>
  </si>
  <si>
    <t>1730,Conseiller immobilier indÃ©pendant (H/F),https://www.france-emploi.com/offre-d-emploi/conseiller-immobilier-independant-h-f-10784220/,01/01/2023,TrÃ©mentines,,"Mensuel, de 4000â‚¬ Ã  8000â‚¬",Mensuel,4000â‚¬ ,8000â‚¬,"Devenez le CONSEILLER IMMOBILIER rÃ©fÃ©rent de votre rÃ©gion : Secteur gÃ©ographique rÃ©servÃ© et prÃ©servÃ© en exclusivitÃ© !</t>
  </si>
  <si>
    <t>1731,Conseiller immobilier indÃ©pendant (H/F),https://www.france-emploi.com/offre-d-emploi/conseiller-immobilier-independant-h-f-10784220/,01/01/2023,Saint-LÃ©ger-sous-Cholet,,"Mensuel, de 4000â‚¬ Ã  8000â‚¬",Mensuel,4000â‚¬ ,8000â‚¬,"Devenez le CONSEILLER IMMOBILIER rÃ©fÃ©rent de votre rÃ©gion : Secteur gÃ©ographique rÃ©servÃ© et prÃ©servÃ© en exclusivitÃ© !</t>
  </si>
  <si>
    <t>1732,Conseiller immobilier indÃ©pendant (H/F),https://www.france-emploi.com/offre-d-emploi/conseiller-immobilier-independant-h-f-10784220/,01/01/2023,Saint-Lambert-la-Potherie,,"Mensuel, de 4000â‚¬ Ã  8000â‚¬",Mensuel,4000â‚¬ ,8000â‚¬,"Devenez le CONSEILLER IMMOBILIER rÃ©fÃ©rent de votre rÃ©gion : Secteur gÃ©ographique rÃ©servÃ© et prÃ©servÃ© en exclusivitÃ© !</t>
  </si>
  <si>
    <t>1733,Conseiller immobilier indÃ©pendant (H/F),https://www.france-emploi.com/offre-d-emploi/conseiller-immobilier-independant-h-f-10784220/,01/01/2023,Briollay,,"Mensuel, de 4000â‚¬ Ã  8000â‚¬",Mensuel,4000â‚¬ ,8000â‚¬,"Devenez le CONSEILLER IMMOBILIER rÃ©fÃ©rent de votre rÃ©gion : Secteur gÃ©ographique rÃ©servÃ© et prÃ©servÃ© en exclusivitÃ© !</t>
  </si>
  <si>
    <t>1734,Conseiller immobilier indÃ©pendant (H/F),https://www.france-emploi.com/offre-d-emploi/conseiller-immobilier-independant-h-f-10784220/,01/01/2023,Allonnes,,"Mensuel, de 4000â‚¬ Ã  8000â‚¬",Mensuel,4000â‚¬ ,8000â‚¬,"Devenez le CONSEILLER IMMOBILIER rÃ©fÃ©rent de votre rÃ©gion : Secteur gÃ©ographique rÃ©servÃ© et prÃ©servÃ© en exclusivitÃ© !</t>
  </si>
  <si>
    <t>1735,NÃ©gociateur immobilier indÃ©pendant (H/F),https://www.france-emploi.com/offre-d-emploi/negociateur-immobilier-independant-h-f-10784217/,01/01/2023,La Tessoualle,,"Mensuel, de 4000â‚¬ Ã  8000â‚¬",Mensuel,4000â‚¬ ,8000â‚¬,"Devenez le CONSEILLER IMMOBILIER rÃ©fÃ©rent de votre rÃ©gion : Secteur gÃ©ographique rÃ©servÃ© et prÃ©servÃ© en exclusivitÃ© !</t>
  </si>
  <si>
    <t>1736,NÃ©gociateur immobilier indÃ©pendant (H/F),https://www.france-emploi.com/offre-d-emploi/negociateur-immobilier-independant-h-f-10784217/,01/01/2023,Val-du-Layon,,"Mensuel, de 4000â‚¬ Ã  8000â‚¬",Mensuel,4000â‚¬ ,8000â‚¬,"Devenez le CONSEILLER IMMOBILIER rÃ©fÃ©rent de votre rÃ©gion : Secteur gÃ©ographique rÃ©servÃ© et prÃ©servÃ© en exclusivitÃ© !</t>
  </si>
  <si>
    <t>1737,NÃ©gociateur immobilier indÃ©pendant (H/F),https://www.france-emploi.com/offre-d-emploi/negociateur-immobilier-independant-h-f-10784217/,01/01/2023,Sainte-Gemmes-sur-Loire,,"Mensuel, de 4000â‚¬ Ã  8000â‚¬",Mensuel,4000â‚¬ ,8000â‚¬,"Devenez le CONSEILLER IMMOBILIER rÃ©fÃ©rent de votre rÃ©gion : Secteur gÃ©ographique rÃ©servÃ© et prÃ©servÃ© en exclusivitÃ© !</t>
  </si>
  <si>
    <t>1738,NÃ©gociateur immobilier indÃ©pendant (H/F),https://www.france-emploi.com/offre-d-emploi/negociateur-immobilier-independant-h-f-10784217/,01/01/2023,MaulÃ©vrier,,"Mensuel, de 4000â‚¬ Ã  8000â‚¬",Mensuel,4000â‚¬ ,8000â‚¬,"Devenez le CONSEILLER IMMOBILIER rÃ©fÃ©rent de votre rÃ©gion : Secteur gÃ©ographique rÃ©servÃ© et prÃ©servÃ© en exclusivitÃ© !</t>
  </si>
  <si>
    <t>1739,NÃ©gociateur immobilier indÃ©pendant (H/F),https://www.france-emploi.com/offre-d-emploi/negociateur-immobilier-independant-h-f-10784217/,01/01/2023,Durtal,,"Mensuel, de 4000â‚¬ Ã  8000â‚¬",Mensuel,4000â‚¬ ,8000â‚¬,"Devenez le CONSEILLER IMMOBILIER rÃ©fÃ©rent de votre rÃ©gion : Secteur gÃ©ographique rÃ©servÃ© et prÃ©servÃ© en exclusivitÃ© !</t>
  </si>
  <si>
    <t>1740,mandataire immobilier indÃ©pendant (H/F),https://www.france-emploi.com/offre-d-emploi/mandataire-immobilier-independant-h-f-10784216/,01/01/2023,La Tessoualle,,"Mensuel, de 4000â‚¬ Ã  8000â‚¬",Mensuel,4000â‚¬ ,8000â‚¬,"Devenez le CONSEILLER IMMOBILIER rÃ©fÃ©rent de votre rÃ©gion : Secteur gÃ©ographique rÃ©servÃ© et prÃ©servÃ© en exclusivitÃ© !</t>
  </si>
  <si>
    <t>1741,mandataire immobilier indÃ©pendant (H/F),https://www.france-emploi.com/offre-d-emploi/mandataire-immobilier-independant-h-f-10784216/,01/01/2023,Val-du-Layon,,"Mensuel, de 4000â‚¬ Ã  8000â‚¬",Mensuel,4000â‚¬ ,8000â‚¬,"Devenez le CONSEILLER IMMOBILIER rÃ©fÃ©rent de votre rÃ©gion : Secteur gÃ©ographique rÃ©servÃ© et prÃ©servÃ© en exclusivitÃ© !</t>
  </si>
  <si>
    <t>1742,mandataire immobilier indÃ©pendant (H/F),https://www.france-emploi.com/offre-d-emploi/mandataire-immobilier-independant-h-f-10784216/,01/01/2023,Sainte-Gemmes-sur-Loire,,"Mensuel, de 4000â‚¬ Ã  8000â‚¬",Mensuel,4000â‚¬ ,8000â‚¬,"Devenez le CONSEILLER IMMOBILIER rÃ©fÃ©rent de votre rÃ©gion : Secteur gÃ©ographique rÃ©servÃ© et prÃ©servÃ© en exclusivitÃ© !</t>
  </si>
  <si>
    <t>1743,mandataire immobilier indÃ©pendant (H/F),https://www.france-emploi.com/offre-d-emploi/mandataire-immobilier-independant-h-f-10784216/,01/01/2023,MaulÃ©vrier,,"Mensuel, de 4000â‚¬ Ã  8000â‚¬",Mensuel,4000â‚¬ ,8000â‚¬,"Devenez le CONSEILLER IMMOBILIER rÃ©fÃ©rent de votre rÃ©gion : Secteur gÃ©ographique rÃ©servÃ© et prÃ©servÃ© en exclusivitÃ© !</t>
  </si>
  <si>
    <t>1744,mandataire immobilier indÃ©pendant (H/F),https://www.france-emploi.com/offre-d-emploi/mandataire-immobilier-independant-h-f-10784216/,01/01/2023,Durtal,,"Mensuel, de 4000â‚¬ Ã  8000â‚¬",Mensuel,4000â‚¬ ,8000â‚¬,"Devenez le CONSEILLER IMMOBILIER rÃ©fÃ©rent de votre rÃ©gion : Secteur gÃ©ographique rÃ©servÃ© et prÃ©servÃ© en exclusivitÃ© !</t>
  </si>
  <si>
    <t>1745,Conseiller immobilier indÃ©pendant (H/F),https://www.france-emploi.com/offre-d-emploi/conseiller-immobilier-independant-h-f-10784214/,01/01/2023,La Tessoualle,,"Mensuel, de 4000â‚¬ Ã  8000â‚¬",Mensuel,4000â‚¬ ,8000â‚¬,"Devenez le CONSEILLER IMMOBILIER rÃ©fÃ©rent de votre rÃ©gion : Secteur gÃ©ographique rÃ©servÃ© et prÃ©servÃ© en exclusivitÃ© !</t>
  </si>
  <si>
    <t>1746,Conseiller immobilier indÃ©pendant (H/F),https://www.france-emploi.com/offre-d-emploi/conseiller-immobilier-independant-h-f-10784214/,01/01/2023,Val-du-Layon,,"Mensuel, de 4000â‚¬ Ã  8000â‚¬",Mensuel,4000â‚¬ ,8000â‚¬,"Devenez le CONSEILLER IMMOBILIER rÃ©fÃ©rent de votre rÃ©gion : Secteur gÃ©ographique rÃ©servÃ© et prÃ©servÃ© en exclusivitÃ© !</t>
  </si>
  <si>
    <t>1747,Conseiller immobilier indÃ©pendant (H/F),https://www.france-emploi.com/offre-d-emploi/conseiller-immobilier-independant-h-f-10784214/,01/01/2023,Sainte-Gemmes-sur-Loire,,"Mensuel, de 4000â‚¬ Ã  8000â‚¬",Mensuel,4000â‚¬ ,8000â‚¬,"Devenez le CONSEILLER IMMOBILIER rÃ©fÃ©rent de votre rÃ©gion : Secteur gÃ©ographique rÃ©servÃ© et prÃ©servÃ© en exclusivitÃ© !</t>
  </si>
  <si>
    <t>1748,Conseiller immobilier indÃ©pendant (H/F),https://www.france-emploi.com/offre-d-emploi/conseiller-immobilier-independant-h-f-10784214/,01/01/2023,MaulÃ©vrier,,"Mensuel, de 4000â‚¬ Ã  8000â‚¬",Mensuel,4000â‚¬ ,8000â‚¬,"Devenez le CONSEILLER IMMOBILIER rÃ©fÃ©rent de votre rÃ©gion : Secteur gÃ©ographique rÃ©servÃ© et prÃ©servÃ© en exclusivitÃ© !</t>
  </si>
  <si>
    <t>1749,Conseiller immobilier indÃ©pendant (H/F),https://www.france-emploi.com/offre-d-emploi/conseiller-immobilier-independant-h-f-10784214/,01/01/2023,Durtal,,"Mensuel, de 4000â‚¬ Ã  8000â‚¬",Mensuel,4000â‚¬ ,8000â‚¬,"Devenez le CONSEILLER IMMOBILIER rÃ©fÃ©rent de votre rÃ©gion : Secteur gÃ©ographique rÃ©servÃ© et prÃ©servÃ© en exclusivitÃ© !</t>
  </si>
  <si>
    <t>1750,NÃ©gociateur immobilier indÃ©pendant (H/F),https://www.france-emploi.com/offre-d-emploi/negociateur-immobilier-independant-h-f-10784211/,01/01/2023,Saint-Georges-sur-Loire,,"Mensuel, de 4000â‚¬ Ã  8000â‚¬",Mensuel,4000â‚¬ ,8000â‚¬,"Devenez le CONSEILLER IMMOBILIER rÃ©fÃ©rent de votre rÃ©gion : Secteur gÃ©ographique rÃ©servÃ© et prÃ©servÃ© en exclusivitÃ© !</t>
  </si>
  <si>
    <t>1751,NÃ©gociateur immobilier indÃ©pendant (H/F),https://www.france-emploi.com/offre-d-emploi/negociateur-immobilier-independant-h-f-10784211/,01/01/2023,Morannes sur Sarthe-Daumeray,,"Mensuel, de 4000â‚¬ Ã  8000â‚¬",Mensuel,4000â‚¬ ,8000â‚¬,"Devenez le CONSEILLER IMMOBILIER rÃ©fÃ©rent de votre rÃ©gion : Secteur gÃ©ographique rÃ©servÃ© et prÃ©servÃ© en exclusivitÃ© !</t>
  </si>
  <si>
    <t>1752,NÃ©gociateur immobilier indÃ©pendant (H/F),https://www.france-emploi.com/offre-d-emploi/negociateur-immobilier-independant-h-f-10784211/,01/01/2023,Montreuil-Bellay,,"Mensuel, de 4000â‚¬ Ã  8000â‚¬",Mensuel,4000â‚¬ ,8000â‚¬,"Devenez le CONSEILLER IMMOBILIER rÃ©fÃ©rent de votre rÃ©gion : Secteur gÃ©ographique rÃ©servÃ© et prÃ©servÃ© en exclusivitÃ© !</t>
  </si>
  <si>
    <t>1753,NÃ©gociateur immobilier indÃ©pendant (H/F),https://www.france-emploi.com/offre-d-emploi/negociateur-immobilier-independant-h-f-10784211/,01/01/2023,Le May-sur-Ãˆvre,,"Mensuel, de 4000â‚¬ Ã  8000â‚¬",Mensuel,4000â‚¬ ,8000â‚¬,"Devenez le CONSEILLER IMMOBILIER rÃ©fÃ©rent de votre rÃ©gion : Secteur gÃ©ographique rÃ©servÃ© et prÃ©servÃ© en exclusivitÃ© !</t>
  </si>
  <si>
    <t>1754,NÃ©gociateur immobilier indÃ©pendant (H/F),https://www.france-emploi.com/offre-d-emploi/negociateur-immobilier-independant-h-f-10784211/,01/01/2023,Terranjou,,"Mensuel, de 4000â‚¬ Ã  8000â‚¬",Mensuel,4000â‚¬ ,8000â‚¬,"Devenez le CONSEILLER IMMOBILIER rÃ©fÃ©rent de votre rÃ©gion : Secteur gÃ©ographique rÃ©servÃ© et prÃ©servÃ© en exclusivitÃ© !</t>
  </si>
  <si>
    <t>1755,mandataire immobilier indÃ©pendant (H/F),https://www.france-emploi.com/offre-d-emploi/mandataire-immobilier-independant-h-f-10784210/,01/01/2023,Saint-Georges-sur-Loire,,"Mensuel, de 4000â‚¬ Ã  8000â‚¬",Mensuel,4000â‚¬ ,8000â‚¬,"Devenez le CONSEILLER IMMOBILIER rÃ©fÃ©rent de votre rÃ©gion : Secteur gÃ©ographique rÃ©servÃ© et prÃ©servÃ© en exclusivitÃ© !</t>
  </si>
  <si>
    <t>1756,mandataire immobilier indÃ©pendant (H/F),https://www.france-emploi.com/offre-d-emploi/mandataire-immobilier-independant-h-f-10784210/,01/01/2023,Morannes sur Sarthe-Daumeray,,"Mensuel, de 4000â‚¬ Ã  8000â‚¬",Mensuel,4000â‚¬ ,8000â‚¬,"Devenez le CONSEILLER IMMOBILIER rÃ©fÃ©rent de votre rÃ©gion : Secteur gÃ©ographique rÃ©servÃ© et prÃ©servÃ© en exclusivitÃ© !</t>
  </si>
  <si>
    <t>1757,mandataire immobilier indÃ©pendant (H/F),https://www.france-emploi.com/offre-d-emploi/mandataire-immobilier-independant-h-f-10784210/,01/01/2023,Montreuil-Bellay,,"Mensuel, de 4000â‚¬ Ã  8000â‚¬",Mensuel,4000â‚¬ ,8000â‚¬,"Devenez le CONSEILLER IMMOBILIER rÃ©fÃ©rent de votre rÃ©gion : Secteur gÃ©ographique rÃ©servÃ© et prÃ©servÃ© en exclusivitÃ© !</t>
  </si>
  <si>
    <t>1758,mandataire immobilier indÃ©pendant (H/F),https://www.france-emploi.com/offre-d-emploi/mandataire-immobilier-independant-h-f-10784210/,01/01/2023,Le May-sur-Ãˆvre,,"Mensuel, de 4000â‚¬ Ã  8000â‚¬",Mensuel,4000â‚¬ ,8000â‚¬,"Devenez le CONSEILLER IMMOBILIER rÃ©fÃ©rent de votre rÃ©gion : Secteur gÃ©ographique rÃ©servÃ© et prÃ©servÃ© en exclusivitÃ© !</t>
  </si>
  <si>
    <t>1759,mandataire immobilier indÃ©pendant (H/F),https://www.france-emploi.com/offre-d-emploi/mandataire-immobilier-independant-h-f-10784210/,01/01/2023,Terranjou,,"Mensuel, de 4000â‚¬ Ã  8000â‚¬",Mensuel,4000â‚¬ ,8000â‚¬,"Devenez le CONSEILLER IMMOBILIER rÃ©fÃ©rent de votre rÃ©gion : Secteur gÃ©ographique rÃ©servÃ© et prÃ©servÃ© en exclusivitÃ© !</t>
  </si>
  <si>
    <t>1760,NÃ©gociateur immobilier indÃ©pendant (H/F),https://www.france-emploi.com/offre-d-emploi/negociateur-immobilier-independant-h-f-10784207/,01/01/2023,La SÃ©guiniÃ¨re,,"Mensuel, de 4000â‚¬ Ã  8000â‚¬",Mensuel,4000â‚¬ ,8000â‚¬,"Devenez le CONSEILLER IMMOBILIER rÃ©fÃ©rent de votre rÃ©gion : Secteur gÃ©ographique rÃ©servÃ© et prÃ©servÃ© en exclusivitÃ© !</t>
  </si>
  <si>
    <t>1761,NÃ©gociateur immobilier indÃ©pendant (H/F),https://www.france-emploi.com/offre-d-emploi/negociateur-immobilier-independant-h-f-10784207/,01/01/2023,LonguenÃ©e-en-Anjou,,"Mensuel, de 4000â‚¬ Ã  8000â‚¬",Mensuel,4000â‚¬ ,8000â‚¬,"Devenez le CONSEILLER IMMOBILIER rÃ©fÃ©rent de votre rÃ©gion : Secteur gÃ©ographique rÃ©servÃ© et prÃ©servÃ© en exclusivitÃ© !</t>
  </si>
  <si>
    <t>1762,NÃ©gociateur immobilier indÃ©pendant (H/F),https://www.france-emploi.com/offre-d-emploi/negociateur-immobilier-independant-h-f-10784207/,01/01/2023,MazÃ©-Milon,,"Mensuel, de 4000â‚¬ Ã  8000â‚¬",Mensuel,4000â‚¬ ,8000â‚¬,"Devenez le CONSEILLER IMMOBILIER rÃ©fÃ©rent de votre rÃ©gion : Secteur gÃ©ographique rÃ©servÃ© et prÃ©servÃ© en exclusivitÃ© !</t>
  </si>
  <si>
    <t>1763,NÃ©gociateur immobilier indÃ©pendant (H/F),https://www.france-emploi.com/offre-d-emploi/negociateur-immobilier-independant-h-f-10784207/,01/01/2023,Ã‰couflant,,"Mensuel, de 4000â‚¬ Ã  8000â‚¬",Mensuel,4000â‚¬ ,8000â‚¬,"Devenez le CONSEILLER IMMOBILIER rÃ©fÃ©rent de votre rÃ©gion : Secteur gÃ©ographique rÃ©servÃ© et prÃ©servÃ© en exclusivitÃ© !</t>
  </si>
  <si>
    <t>1764,NÃ©gociateur immobilier indÃ©pendant (H/F),https://www.france-emploi.com/offre-d-emploi/negociateur-immobilier-independant-h-f-10784207/,01/01/2023,Chalonnes-sur-Loire,,"Mensuel, de 4000â‚¬ Ã  8000â‚¬",Mensuel,4000â‚¬ ,8000â‚¬,"Devenez le CONSEILLER IMMOBILIER rÃ©fÃ©rent de votre rÃ©gion : Secteur gÃ©ographique rÃ©servÃ© et prÃ©servÃ© en exclusivitÃ© !</t>
  </si>
  <si>
    <t>1765,mandataire immobilier indÃ©pendant (H/F),https://www.france-emploi.com/offre-d-emploi/mandataire-immobilier-independant-h-f-10784205/,01/01/2023,La SÃ©guiniÃ¨re,,"Mensuel, de 4000â‚¬ Ã  8000â‚¬",Mensuel,4000â‚¬ ,8000â‚¬,"Devenez le CONSEILLER IMMOBILIER rÃ©fÃ©rent de votre rÃ©gion : Secteur gÃ©ographique rÃ©servÃ© et prÃ©servÃ© en exclusivitÃ© !</t>
  </si>
  <si>
    <t>1766,mandataire immobilier indÃ©pendant (H/F),https://www.france-emploi.com/offre-d-emploi/mandataire-immobilier-independant-h-f-10784205/,01/01/2023,LonguenÃ©e-en-Anjou,,"Mensuel, de 4000â‚¬ Ã  8000â‚¬",Mensuel,4000â‚¬ ,8000â‚¬,"Devenez le CONSEILLER IMMOBILIER rÃ©fÃ©rent de votre rÃ©gion : Secteur gÃ©ographique rÃ©servÃ© et prÃ©servÃ© en exclusivitÃ© !</t>
  </si>
  <si>
    <t>1767,mandataire immobilier indÃ©pendant (H/F),https://www.france-emploi.com/offre-d-emploi/mandataire-immobilier-independant-h-f-10784205/,01/01/2023,MazÃ©-Milon,,"Mensuel, de 4000â‚¬ Ã  8000â‚¬",Mensuel,4000â‚¬ ,8000â‚¬,"Devenez le CONSEILLER IMMOBILIER rÃ©fÃ©rent de votre rÃ©gion : Secteur gÃ©ographique rÃ©servÃ© et prÃ©servÃ© en exclusivitÃ© !</t>
  </si>
  <si>
    <t>1768,mandataire immobilier indÃ©pendant (H/F),https://www.france-emploi.com/offre-d-emploi/mandataire-immobilier-independant-h-f-10784205/,01/01/2023,Ã‰couflant,,"Mensuel, de 4000â‚¬ Ã  8000â‚¬",Mensuel,4000â‚¬ ,8000â‚¬,"Devenez le CONSEILLER IMMOBILIER rÃ©fÃ©rent de votre rÃ©gion : Secteur gÃ©ographique rÃ©servÃ© et prÃ©servÃ© en exclusivitÃ© !</t>
  </si>
  <si>
    <t>1769,mandataire immobilier indÃ©pendant (H/F),https://www.france-emploi.com/offre-d-emploi/mandataire-immobilier-independant-h-f-10784205/,01/01/2023,Chalonnes-sur-Loire,,"Mensuel, de 4000â‚¬ Ã  8000â‚¬",Mensuel,4000â‚¬ ,8000â‚¬,"Devenez le CONSEILLER IMMOBILIER rÃ©fÃ©rent de votre rÃ©gion : Secteur gÃ©ographique rÃ©servÃ© et prÃ©servÃ© en exclusivitÃ© !</t>
  </si>
  <si>
    <t>1770,Conseiller immobilier indÃ©pendant (H/F),https://www.france-emploi.com/offre-d-emploi/conseiller-immobilier-independant-h-f-10784204/,01/01/2023,La SÃ©guiniÃ¨re,,"Mensuel, de 4000â‚¬ Ã  8000â‚¬",Mensuel,4000â‚¬ ,8000â‚¬,"Devenez le CONSEILLER IMMOBILIER rÃ©fÃ©rent de votre rÃ©gion : Secteur gÃ©ographique rÃ©servÃ© et prÃ©servÃ© en exclusivitÃ© !</t>
  </si>
  <si>
    <t>1771,Conseiller immobilier indÃ©pendant (H/F),https://www.france-emploi.com/offre-d-emploi/conseiller-immobilier-independant-h-f-10784204/,01/01/2023,LonguenÃ©e-en-Anjou,,"Mensuel, de 4000â‚¬ Ã  8000â‚¬",Mensuel,4000â‚¬ ,8000â‚¬,"Devenez le CONSEILLER IMMOBILIER rÃ©fÃ©rent de votre rÃ©gion : Secteur gÃ©ographique rÃ©servÃ© et prÃ©servÃ© en exclusivitÃ© !</t>
  </si>
  <si>
    <t>1772,Conseiller immobilier indÃ©pendant (H/F),https://www.france-emploi.com/offre-d-emploi/conseiller-immobilier-independant-h-f-10784204/,01/01/2023,MazÃ©-Milon,,"Mensuel, de 4000â‚¬ Ã  8000â‚¬",Mensuel,4000â‚¬ ,8000â‚¬,"Devenez le CONSEILLER IMMOBILIER rÃ©fÃ©rent de votre rÃ©gion : Secteur gÃ©ographique rÃ©servÃ© et prÃ©servÃ© en exclusivitÃ© !</t>
  </si>
  <si>
    <t>1773,Conseiller immobilier indÃ©pendant (H/F),https://www.france-emploi.com/offre-d-emploi/conseiller-immobilier-independant-h-f-10784204/,01/01/2023,Ã‰couflant,,"Mensuel, de 4000â‚¬ Ã  8000â‚¬",Mensuel,4000â‚¬ ,8000â‚¬,"Devenez le CONSEILLER IMMOBILIER rÃ©fÃ©rent de votre rÃ©gion : Secteur gÃ©ographique rÃ©servÃ© et prÃ©servÃ© en exclusivitÃ© !</t>
  </si>
  <si>
    <t>1774,Conseiller immobilier indÃ©pendant (H/F),https://www.france-emploi.com/offre-d-emploi/conseiller-immobilier-independant-h-f-10784204/,01/01/2023,Chalonnes-sur-Loire,,"Mensuel, de 4000â‚¬ Ã  8000â‚¬",Mensuel,4000â‚¬ ,8000â‚¬,"Devenez le CONSEILLER IMMOBILIER rÃ©fÃ©rent de votre rÃ©gion : Secteur gÃ©ographique rÃ©servÃ© et prÃ©servÃ© en exclusivitÃ© !</t>
  </si>
  <si>
    <t>1775,NÃ©gociateur immobilier indÃ©pendant (H/F),https://www.france-emploi.com/offre-d-emploi/negociateur-immobilier-independant-h-f-10784200/,01/01/2023,VerriÃ¨res-en-Anjou,,"Mensuel, de 4000â‚¬ Ã  8000â‚¬",Mensuel,4000â‚¬ ,8000â‚¬,"Devenez le CONSEILLER IMMOBILIER rÃ©fÃ©rent de votre rÃ©gion : Secteur gÃ©ographique rÃ©servÃ© et prÃ©servÃ© en exclusivitÃ© !</t>
  </si>
  <si>
    <t>1776,NÃ©gociateur immobilier indÃ©pendant (H/F),https://www.france-emploi.com/offre-d-emploi/negociateur-immobilier-independant-h-f-10784200/,01/01/2023,Montreuil-JuignÃ©,,"Mensuel, de 4000â‚¬ Ã  8000â‚¬",Mensuel,4000â‚¬ ,8000â‚¬,"Devenez le CONSEILLER IMMOBILIER rÃ©fÃ©rent de votre rÃ©gion : Secteur gÃ©ographique rÃ©servÃ© et prÃ©servÃ© en exclusivitÃ© !</t>
  </si>
  <si>
    <t>1777,NÃ©gociateur immobilier indÃ©pendant (H/F),https://www.france-emploi.com/offre-d-emploi/negociateur-immobilier-independant-h-f-10784200/,01/01/2023,LonguÃ©-Jumelles,,"Mensuel, de 4000â‚¬ Ã  8000â‚¬",Mensuel,4000â‚¬ ,8000â‚¬,"Devenez le CONSEILLER IMMOBILIER rÃ©fÃ©rent de votre rÃ©gion : Secteur gÃ©ographique rÃ©servÃ© et prÃ©servÃ© en exclusivitÃ© !</t>
  </si>
  <si>
    <t>1778,NÃ©gociateur immobilier indÃ©pendant (H/F),https://www.france-emploi.com/offre-d-emploi/negociateur-immobilier-independant-h-f-10784200/,01/01/2023,Bouchemaine,,"Mensuel, de 4000â‚¬ Ã  8000â‚¬",Mensuel,4000â‚¬ ,8000â‚¬,"Devenez le CONSEILLER IMMOBILIER rÃ©fÃ©rent de votre rÃ©gion : Secteur gÃ©ographique rÃ©servÃ© et prÃ©servÃ© en exclusivitÃ© !</t>
  </si>
  <si>
    <t>1779,NÃ©gociateur immobilier indÃ©pendant (H/F),https://www.france-emploi.com/offre-d-emploi/negociateur-immobilier-independant-h-f-10784200/,01/01/2023,Beaufort-en-Anjou,,"Mensuel, de 4000â‚¬ Ã  8000â‚¬",Mensuel,4000â‚¬ ,8000â‚¬,"Devenez le CONSEILLER IMMOBILIER rÃ©fÃ©rent de votre rÃ©gion : Secteur gÃ©ographique rÃ©servÃ© et prÃ©servÃ© en exclusivitÃ© !</t>
  </si>
  <si>
    <t>1780,mandataire immobilier indÃ©pendant (H/F),https://www.france-emploi.com/offre-d-emploi/mandataire-immobilier-independant-h-f-10784197/,01/01/2023,VerriÃ¨res-en-Anjou,,"Mensuel, de 4000â‚¬ Ã  8000â‚¬",Mensuel,4000â‚¬ ,8000â‚¬,"Devenez le CONSEILLER IMMOBILIER rÃ©fÃ©rent de votre rÃ©gion : Secteur gÃ©ographique rÃ©servÃ© et prÃ©servÃ© en exclusivitÃ© !</t>
  </si>
  <si>
    <t>1781,mandataire immobilier indÃ©pendant (H/F),https://www.france-emploi.com/offre-d-emploi/mandataire-immobilier-independant-h-f-10784197/,01/01/2023,Montreuil-JuignÃ©,,"Mensuel, de 4000â‚¬ Ã  8000â‚¬",Mensuel,4000â‚¬ ,8000â‚¬,"Devenez le CONSEILLER IMMOBILIER rÃ©fÃ©rent de votre rÃ©gion : Secteur gÃ©ographique rÃ©servÃ© et prÃ©servÃ© en exclusivitÃ© !</t>
  </si>
  <si>
    <t>1782,mandataire immobilier indÃ©pendant (H/F),https://www.france-emploi.com/offre-d-emploi/mandataire-immobilier-independant-h-f-10784197/,01/01/2023,LonguÃ©-Jumelles,,"Mensuel, de 4000â‚¬ Ã  8000â‚¬",Mensuel,4000â‚¬ ,8000â‚¬,"Devenez le CONSEILLER IMMOBILIER rÃ©fÃ©rent de votre rÃ©gion : Secteur gÃ©ographique rÃ©servÃ© et prÃ©servÃ© en exclusivitÃ© !</t>
  </si>
  <si>
    <t>1783,mandataire immobilier indÃ©pendant (H/F),https://www.france-emploi.com/offre-d-emploi/mandataire-immobilier-independant-h-f-10784197/,01/01/2023,Bouchemaine,,"Mensuel, de 4000â‚¬ Ã  8000â‚¬",Mensuel,4000â‚¬ ,8000â‚¬,"Devenez le CONSEILLER IMMOBILIER rÃ©fÃ©rent de votre rÃ©gion : Secteur gÃ©ographique rÃ©servÃ© et prÃ©servÃ© en exclusivitÃ© !</t>
  </si>
  <si>
    <t>1784,mandataire immobilier indÃ©pendant (H/F),https://www.france-emploi.com/offre-d-emploi/mandataire-immobilier-independant-h-f-10784197/,01/01/2023,Beaufort-en-Anjou,,"Mensuel, de 4000â‚¬ Ã  8000â‚¬",Mensuel,4000â‚¬ ,8000â‚¬,"Devenez le CONSEILLER IMMOBILIER rÃ©fÃ©rent de votre rÃ©gion : Secteur gÃ©ographique rÃ©servÃ© et prÃ©servÃ© en exclusivitÃ© !</t>
  </si>
  <si>
    <t>1785,Conseiller immobilier indÃ©pendant (H/F),https://www.france-emploi.com/offre-d-emploi/conseiller-immobilier-independant-h-f-10784196/,01/01/2023,VerriÃ¨res-en-Anjou,,"Mensuel, de 4000â‚¬ Ã  8000â‚¬",Mensuel,4000â‚¬ ,8000â‚¬,"Devenez le CONSEILLER IMMOBILIER rÃ©fÃ©rent de votre rÃ©gion : Secteur gÃ©ographique rÃ©servÃ© et prÃ©servÃ© en exclusivitÃ© !</t>
  </si>
  <si>
    <t>1786,Conseiller immobilier indÃ©pendant (H/F),https://www.france-emploi.com/offre-d-emploi/conseiller-immobilier-independant-h-f-10784196/,01/01/2023,Montreuil-JuignÃ©,,"Mensuel, de 4000â‚¬ Ã  8000â‚¬",Mensuel,4000â‚¬ ,8000â‚¬,"Devenez le CONSEILLER IMMOBILIER rÃ©fÃ©rent de votre rÃ©gion : Secteur gÃ©ographique rÃ©servÃ© et prÃ©servÃ© en exclusivitÃ© !</t>
  </si>
  <si>
    <t>1787,Conseiller immobilier indÃ©pendant (H/F),https://www.france-emploi.com/offre-d-emploi/conseiller-immobilier-independant-h-f-10784196/,01/01/2023,LonguÃ©-Jumelles,,"Mensuel, de 4000â‚¬ Ã  8000â‚¬",Mensuel,4000â‚¬ ,8000â‚¬,"Devenez le CONSEILLER IMMOBILIER rÃ©fÃ©rent de votre rÃ©gion : Secteur gÃ©ographique rÃ©servÃ© et prÃ©servÃ© en exclusivitÃ© !</t>
  </si>
  <si>
    <t>1788,Conseiller immobilier indÃ©pendant (H/F),https://www.france-emploi.com/offre-d-emploi/conseiller-immobilier-independant-h-f-10784196/,01/01/2023,Bouchemaine,,"Mensuel, de 4000â‚¬ Ã  8000â‚¬",Mensuel,4000â‚¬ ,8000â‚¬,"Devenez le CONSEILLER IMMOBILIER rÃ©fÃ©rent de votre rÃ©gion : Secteur gÃ©ographique rÃ©servÃ© et prÃ©servÃ© en exclusivitÃ© !</t>
  </si>
  <si>
    <t>1789,Conseiller immobilier indÃ©pendant (H/F),https://www.france-emploi.com/offre-d-emploi/conseiller-immobilier-independant-h-f-10784196/,01/01/2023,Beaufort-en-Anjou,,"Mensuel, de 4000â‚¬ Ã  8000â‚¬",Mensuel,4000â‚¬ ,8000â‚¬,"Devenez le CONSEILLER IMMOBILIER rÃ©fÃ©rent de votre rÃ©gion : Secteur gÃ©ographique rÃ©servÃ© et prÃ©servÃ© en exclusivitÃ© !</t>
  </si>
  <si>
    <t>1790,NÃ©gociateur immobilier indÃ©pendant (H/F),https://www.france-emploi.com/offre-d-emploi/negociateur-immobilier-independant-h-f-10784193/,01/01/2023,Lys-Haut-Layon,,"Mensuel, de 4000â‚¬ Ã  8000â‚¬",Mensuel,4000â‚¬ ,8000â‚¬,"Devenez le CONSEILLER IMMOBILIER rÃ©fÃ©rent de votre rÃ©gion : Secteur gÃ©ographique rÃ©servÃ© et prÃ©servÃ© en exclusivitÃ© !</t>
  </si>
  <si>
    <t>1791,NÃ©gociateur immobilier indÃ©pendant (H/F),https://www.france-emploi.com/offre-d-emploi/negociateur-immobilier-independant-h-f-10784193/,01/01/2023,Gennes-Val-de-Loire,,"Mensuel, de 4000â‚¬ Ã  8000â‚¬",Mensuel,4000â‚¬ ,8000â‚¬,"Devenez le CONSEILLER IMMOBILIER rÃ©fÃ©rent de votre rÃ©gion : Secteur gÃ©ographique rÃ©servÃ© et prÃ©servÃ© en exclusivitÃ© !</t>
  </si>
  <si>
    <t>1792,NÃ©gociateur immobilier indÃ©pendant (H/F),https://www.france-emploi.com/offre-d-emploi/negociateur-immobilier-independant-h-f-10784193/,01/01/2023,OmbrÃ©e d'Anjou,,"Mensuel, de 4000â‚¬ Ã  8000â‚¬",Mensuel,4000â‚¬ ,8000â‚¬,"Devenez le CONSEILLER IMMOBILIER rÃ©fÃ©rent de votre rÃ©gion : Secteur gÃ©ographique rÃ©servÃ© et prÃ©servÃ© en exclusivitÃ© !</t>
  </si>
  <si>
    <t>1793,NÃ©gociateur immobilier indÃ©pendant (H/F),https://www.france-emploi.com/offre-d-emploi/negociateur-immobilier-independant-h-f-10784193/,01/01/2023,OrÃ©e d'Anjou,,"Mensuel, de 4000â‚¬ Ã  8000â‚¬",Mensuel,4000â‚¬ ,8000â‚¬,"Devenez le CONSEILLER IMMOBILIER rÃ©fÃ©rent de votre rÃ©gion : Secteur gÃ©ographique rÃ©servÃ© et prÃ©servÃ© en exclusivitÃ© !</t>
  </si>
  <si>
    <t>1794,NÃ©gociateur immobilier indÃ©pendant (H/F),https://www.france-emploi.com/offre-d-emploi/negociateur-immobilier-independant-h-f-10784193/,01/01/2023,Les Hauts d'Anjou,,"Mensuel, de 4000â‚¬ Ã  8000â‚¬",Mensuel,4000â‚¬ ,8000â‚¬,"Devenez le CONSEILLER IMMOBILIER rÃ©fÃ©rent de votre rÃ©gion : Secteur gÃ©ographique rÃ©servÃ© et prÃ©servÃ© en exclusivitÃ© !</t>
  </si>
  <si>
    <t>1795,mandataire immobilier indÃ©pendant (H/F),https://www.france-emploi.com/offre-d-emploi/mandataire-immobilier-independant-h-f-10784192/,01/01/2023,Lys-Haut-Layon,,"Mensuel, de 4000â‚¬ Ã  8000â‚¬",Mensuel,4000â‚¬ ,8000â‚¬,"Devenez le CONSEILLER IMMOBILIER rÃ©fÃ©rent de votre rÃ©gion : Secteur gÃ©ographique rÃ©servÃ© et prÃ©servÃ© en exclusivitÃ© !</t>
  </si>
  <si>
    <t>1796,mandataire immobilier indÃ©pendant (H/F),https://www.france-emploi.com/offre-d-emploi/mandataire-immobilier-independant-h-f-10784192/,01/01/2023,Gennes-Val-de-Loire,,"Mensuel, de 4000â‚¬ Ã  8000â‚¬",Mensuel,4000â‚¬ ,8000â‚¬,"Devenez le CONSEILLER IMMOBILIER rÃ©fÃ©rent de votre rÃ©gion : Secteur gÃ©ographique rÃ©servÃ© et prÃ©servÃ© en exclusivitÃ© !</t>
  </si>
  <si>
    <t>1797,mandataire immobilier indÃ©pendant (H/F),https://www.france-emploi.com/offre-d-emploi/mandataire-immobilier-independant-h-f-10784192/,01/01/2023,OmbrÃ©e d'Anjou,,"Mensuel, de 4000â‚¬ Ã  8000â‚¬",Mensuel,4000â‚¬ ,8000â‚¬,"Devenez le CONSEILLER IMMOBILIER rÃ©fÃ©rent de votre rÃ©gion : Secteur gÃ©ographique rÃ©servÃ© et prÃ©servÃ© en exclusivitÃ© !</t>
  </si>
  <si>
    <t>1798,mandataire immobilier indÃ©pendant (H/F),https://www.france-emploi.com/offre-d-emploi/mandataire-immobilier-independant-h-f-10784192/,01/01/2023,OrÃ©e d'Anjou,,"Mensuel, de 4000â‚¬ Ã  8000â‚¬",Mensuel,4000â‚¬ ,8000â‚¬,"Devenez le CONSEILLER IMMOBILIER rÃ©fÃ©rent de votre rÃ©gion : Secteur gÃ©ographique rÃ©servÃ© et prÃ©servÃ© en exclusivitÃ© !</t>
  </si>
  <si>
    <t>1799,mandataire immobilier indÃ©pendant (H/F),https://www.france-emploi.com/offre-d-emploi/mandataire-immobilier-independant-h-f-10784192/,01/01/2023,Les Hauts d'Anjou,,"Mensuel, de 4000â‚¬ Ã  8000â‚¬",Mensuel,4000â‚¬ ,8000â‚¬,"Devenez le CONSEILLER IMMOBILIER rÃ©fÃ©rent de votre rÃ©gion : Secteur gÃ©ographique rÃ©servÃ© et prÃ©servÃ© en exclusivitÃ© !</t>
  </si>
  <si>
    <t>1800,Conseiller immobilier indÃ©pendant (H/F),https://www.france-emploi.com/offre-d-emploi/conseiller-immobilier-independant-h-f-10784191/,01/01/2023,Lys-Haut-Layon,,"Mensuel, de 4000â‚¬ Ã  8000â‚¬",Mensuel,4000â‚¬ ,8000â‚¬,"Devenez le CONSEILLER IMMOBILIER rÃ©fÃ©rent de votre rÃ©gion : Secteur gÃ©ographique rÃ©servÃ© et prÃ©servÃ© en exclusivitÃ© !</t>
  </si>
  <si>
    <t>1801,Conseiller immobilier indÃ©pendant (H/F),https://www.france-emploi.com/offre-d-emploi/conseiller-immobilier-independant-h-f-10784191/,01/01/2023,Gennes-Val-de-Loire,,"Mensuel, de 4000â‚¬ Ã  8000â‚¬",Mensuel,4000â‚¬ ,8000â‚¬,"Devenez le CONSEILLER IMMOBILIER rÃ©fÃ©rent de votre rÃ©gion : Secteur gÃ©ographique rÃ©servÃ© et prÃ©servÃ© en exclusivitÃ© !</t>
  </si>
  <si>
    <t>1802,Conseiller immobilier indÃ©pendant (H/F),https://www.france-emploi.com/offre-d-emploi/conseiller-immobilier-independant-h-f-10784191/,01/01/2023,OmbrÃ©e d'Anjou,,"Mensuel, de 4000â‚¬ Ã  8000â‚¬",Mensuel,4000â‚¬ ,8000â‚¬,"Devenez le CONSEILLER IMMOBILIER rÃ©fÃ©rent de votre rÃ©gion : Secteur gÃ©ographique rÃ©servÃ© et prÃ©servÃ© en exclusivitÃ© !</t>
  </si>
  <si>
    <t>1803,Conseiller immobilier indÃ©pendant (H/F),https://www.france-emploi.com/offre-d-emploi/conseiller-immobilier-independant-h-f-10784191/,01/01/2023,OrÃ©e d'Anjou,,"Mensuel, de 4000â‚¬ Ã  8000â‚¬",Mensuel,4000â‚¬ ,8000â‚¬,"Devenez le CONSEILLER IMMOBILIER rÃ©fÃ©rent de votre rÃ©gion : Secteur gÃ©ographique rÃ©servÃ© et prÃ©servÃ© en exclusivitÃ© !</t>
  </si>
  <si>
    <t>1804,Conseiller immobilier indÃ©pendant (H/F),https://www.france-emploi.com/offre-d-emploi/conseiller-immobilier-independant-h-f-10784191/,01/01/2023,Les Hauts d'Anjou,,"Mensuel, de 4000â‚¬ Ã  8000â‚¬",Mensuel,4000â‚¬ ,8000â‚¬,"Devenez le CONSEILLER IMMOBILIER rÃ©fÃ©rent de votre rÃ©gion : Secteur gÃ©ographique rÃ©servÃ© et prÃ©servÃ© en exclusivitÃ© !</t>
  </si>
  <si>
    <t xml:space="preserve">1805,MaÃ®tre d'oeuvre d'exÃ©cution (H/F),https://www.france-emploi.com/offre-d-emploi/maitre-d-oeuvre-d-execution-h-f-10743240/,01/01/2023,Pont-l'Ã‰vÃªque,CDI,"Annuel, de 35000â‚¬ Ã  50000â‚¬",Annuel,35000â‚¬ ,50000â‚¬,"MaÃ®tre dâ€™Å“uvre dâ€™exÃ©cution h/f, vÃ©ritable mÃ©tier de compromis, vous menez avec fermetÃ© et souplesse la rÃ©alisation des travaux ! </t>
  </si>
  <si>
    <t xml:space="preserve">-	lâ€™Ã©tude du projet et la consultation des entreprises, </t>
  </si>
  <si>
    <t xml:space="preserve">-	la planification du chantier, Ã©tape par Ã©tape, et sa coordination, </t>
  </si>
  <si>
    <t>-	la vÃ©rification du respect du budget ..."</t>
  </si>
  <si>
    <t>1806,INSTALLATEUR/DÃ‰PANNEUR EN GÃ‰NIE THERMIQUE (H/F),https://www.france-emploi.com/offre-d-emploi/installateur-d-panneur-en-g-nie-thermique-h-f-10741331/,01/01/2023,Craon,CDI,"Annuel, Ã  partir de 28000â‚¬",Annuel,28000â‚¬,50000â‚¬,"Vous intervenez sur des installations de chauffage gaz, fuel, bois, tertiaires ou auprÃ¨s de particuliers pour des dÃ©pannages, entretiens ou des mises en service. Vous planifiez les opÃ©rations d'entretien des Ã©quipements techniques assurant la climatisation, le chauffage ou la ventilation des locaux. Vous dÃ©finissez les modalitÃ©s d'intervention ..."</t>
  </si>
  <si>
    <t>1807,mandataire immobilier indÃ©pendant (H/F),https://www.france-emploi.com/offre-d-emploi/mandataire-immobilier-independant-h-f-10719739/,01/01/2023,RÃ©guiny,,"Mensuel, de 4000â‚¬ Ã  8000â‚¬",Mensuel,4000â‚¬ ,8000â‚¬,"Devenez le CONSEILLER IMMOBILIER rÃ©fÃ©rent de votre rÃ©gion : Secteur gÃ©ographique rÃ©servÃ© et prÃ©servÃ© en exclusivitÃ© !</t>
  </si>
  <si>
    <t>1808,mandataire immobilier indÃ©pendant (H/F),https://www.france-emploi.com/offre-d-emploi/mandataire-immobilier-independant-h-f-10719739/,01/01/2023,PÃ©nestin,,"Mensuel, de 4000â‚¬ Ã  8000â‚¬",Mensuel,4000â‚¬ ,8000â‚¬,"Devenez le CONSEILLER IMMOBILIER rÃ©fÃ©rent de votre rÃ©gion : Secteur gÃ©ographique rÃ©servÃ© et prÃ©servÃ© en exclusivitÃ© !</t>
  </si>
  <si>
    <t>1809,mandataire immobilier indÃ©pendant (H/F),https://www.france-emploi.com/offre-d-emploi/mandataire-immobilier-independant-h-f-10719739/,01/01/2023,Berric,,"Mensuel, de 4000â‚¬ Ã  8000â‚¬",Mensuel,4000â‚¬ ,8000â‚¬,"Devenez le CONSEILLER IMMOBILIER rÃ©fÃ©rent de votre rÃ©gion : Secteur gÃ©ographique rÃ©servÃ© et prÃ©servÃ© en exclusivitÃ© !</t>
  </si>
  <si>
    <t>1810,mandataire immobilier indÃ©pendant (H/F),https://www.france-emploi.com/offre-d-emploi/mandataire-immobilier-independant-h-f-10719739/,01/01/2023,Beignon,,"Mensuel, de 4000â‚¬ Ã  8000â‚¬",Mensuel,4000â‚¬ ,8000â‚¬,"Devenez le CONSEILLER IMMOBILIER rÃ©fÃ©rent de votre rÃ©gion : Secteur gÃ©ographique rÃ©servÃ© et prÃ©servÃ© en exclusivitÃ© !</t>
  </si>
  <si>
    <t>1811,mandataire immobilier indÃ©pendant (H/F),https://www.france-emploi.com/offre-d-emploi/mandataire-immobilier-independant-h-f-10719739/,01/01/2023,Ambon,,"Mensuel, de 4000â‚¬ Ã  8000â‚¬",Mensuel,4000â‚¬ ,8000â‚¬,"Devenez le CONSEILLER IMMOBILIER rÃ©fÃ©rent de votre rÃ©gion : Secteur gÃ©ographique rÃ©servÃ© et prÃ©servÃ© en exclusivitÃ© !</t>
  </si>
  <si>
    <t>1812,NÃ©gociateur immobilier indÃ©pendant (H/F),https://www.france-emploi.com/offre-d-emploi/negociateur-immobilier-independant-h-f-10719737/,01/01/2023,Le Sourn,,"Mensuel, de 4000â‚¬ Ã  8000â‚¬",Mensuel,4000â‚¬ ,8000â‚¬,"Devenez le CONSEILLER IMMOBILIER rÃ©fÃ©rent de votre rÃ©gion : Secteur gÃ©ographique rÃ©servÃ© et prÃ©servÃ© en exclusivitÃ© !</t>
  </si>
  <si>
    <t>1813,NÃ©gociateur immobilier indÃ©pendant (H/F),https://www.france-emploi.com/offre-d-emploi/negociateur-immobilier-independant-h-f-10719737/,01/01/2023,Saint-Pierre-Quiberon,,"Mensuel, de 4000â‚¬ Ã  8000â‚¬",Mensuel,4000â‚¬ ,8000â‚¬,"Devenez le CONSEILLER IMMOBILIER rÃ©fÃ©rent de votre rÃ©gion : Secteur gÃ©ographique rÃ©servÃ© et prÃ©servÃ© en exclusivitÃ© !</t>
  </si>
  <si>
    <t>1814,NÃ©gociateur immobilier indÃ©pendant (H/F),https://www.france-emploi.com/offre-d-emploi/negociateur-immobilier-independant-h-f-10719737/,01/01/2023,Inguiniel,,"Mensuel, de 4000â‚¬ Ã  8000â‚¬",Mensuel,4000â‚¬ ,8000â‚¬,"Devenez le CONSEILLER IMMOBILIER rÃ©fÃ©rent de votre rÃ©gion : Secteur gÃ©ographique rÃ©servÃ© et prÃ©servÃ© en exclusivitÃ© !</t>
  </si>
  <si>
    <t>1815,NÃ©gociateur immobilier indÃ©pendant (H/F),https://www.france-emploi.com/offre-d-emploi/negociateur-immobilier-independant-h-f-10719737/,01/01/2023,Guiscriff,,"Mensuel, de 4000â‚¬ Ã  8000â‚¬",Mensuel,4000â‚¬ ,8000â‚¬,"Devenez le CONSEILLER IMMOBILIER rÃ©fÃ©rent de votre rÃ©gion : Secteur gÃ©ographique rÃ©servÃ© et prÃ©servÃ© en exclusivitÃ© !</t>
  </si>
  <si>
    <t>1816,NÃ©gociateur immobilier indÃ©pendant (H/F),https://www.france-emploi.com/offre-d-emploi/negociateur-immobilier-independant-h-f-10719737/,01/01/2023,Ã‰tel,,"Mensuel, de 4000â‚¬ Ã  8000â‚¬",Mensuel,4000â‚¬ ,8000â‚¬,"Devenez le CONSEILLER IMMOBILIER rÃ©fÃ©rent de votre rÃ©gion : Secteur gÃ©ographique rÃ©servÃ© et prÃ©servÃ© en exclusivitÃ© !</t>
  </si>
  <si>
    <t>1817,mandataire immobilier indÃ©pendant (H/F),https://www.france-emploi.com/offre-d-emploi/mandataire-immobilier-independant-h-f-10719736/,01/01/2023,Le Sourn,,"Mensuel, de 4000â‚¬ Ã  8000â‚¬",Mensuel,4000â‚¬ ,8000â‚¬,"Devenez le CONSEILLER IMMOBILIER rÃ©fÃ©rent de votre rÃ©gion : Secteur gÃ©ographique rÃ©servÃ© et prÃ©servÃ© en exclusivitÃ© !</t>
  </si>
  <si>
    <t>1818,mandataire immobilier indÃ©pendant (H/F),https://www.france-emploi.com/offre-d-emploi/mandataire-immobilier-independant-h-f-10719736/,01/01/2023,Saint-Pierre-Quiberon,,"Mensuel, de 4000â‚¬ Ã  8000â‚¬",Mensuel,4000â‚¬ ,8000â‚¬,"Devenez le CONSEILLER IMMOBILIER rÃ©fÃ©rent de votre rÃ©gion : Secteur gÃ©ographique rÃ©servÃ© et prÃ©servÃ© en exclusivitÃ© !</t>
  </si>
  <si>
    <t>1819,mandataire immobilier indÃ©pendant (H/F),https://www.france-emploi.com/offre-d-emploi/mandataire-immobilier-independant-h-f-10719736/,01/01/2023,Inguiniel,,"Mensuel, de 4000â‚¬ Ã  8000â‚¬",Mensuel,4000â‚¬ ,8000â‚¬,"Devenez le CONSEILLER IMMOBILIER rÃ©fÃ©rent de votre rÃ©gion : Secteur gÃ©ographique rÃ©servÃ© et prÃ©servÃ© en exclusivitÃ© !</t>
  </si>
  <si>
    <t>1820,mandataire immobilier indÃ©pendant (H/F),https://www.france-emploi.com/offre-d-emploi/mandataire-immobilier-independant-h-f-10719736/,01/01/2023,Guiscriff,,"Mensuel, de 4000â‚¬ Ã  8000â‚¬",Mensuel,4000â‚¬ ,8000â‚¬,"Devenez le CONSEILLER IMMOBILIER rÃ©fÃ©rent de votre rÃ©gion : Secteur gÃ©ographique rÃ©servÃ© et prÃ©servÃ© en exclusivitÃ© !</t>
  </si>
  <si>
    <t>1821,mandataire immobilier indÃ©pendant (H/F),https://www.france-emploi.com/offre-d-emploi/mandataire-immobilier-independant-h-f-10719736/,01/01/2023,Ã‰tel,,"Mensuel, de 4000â‚¬ Ã  8000â‚¬",Mensuel,4000â‚¬ ,8000â‚¬,"Devenez le CONSEILLER IMMOBILIER rÃ©fÃ©rent de votre rÃ©gion : Secteur gÃ©ographique rÃ©servÃ© et prÃ©servÃ© en exclusivitÃ© !</t>
  </si>
  <si>
    <t>1822,Conseiller immobilier indÃ©pendant (H/F),https://www.france-emploi.com/offre-d-emploi/conseiller-immobilier-independant-h-f-10719735/,01/01/2023,Le Sourn,,"Mensuel, de 4000â‚¬ Ã  8000â‚¬",Mensuel,4000â‚¬ ,8000â‚¬,"Devenez le CONSEILLER IMMOBILIER rÃ©fÃ©rent de votre rÃ©gion : Secteur gÃ©ographique rÃ©servÃ© et prÃ©servÃ© en exclusivitÃ© !</t>
  </si>
  <si>
    <t>1823,Conseiller immobilier indÃ©pendant (H/F),https://www.france-emploi.com/offre-d-emploi/conseiller-immobilier-independant-h-f-10719735/,01/01/2023,Saint-Pierre-Quiberon,,"Mensuel, de 4000â‚¬ Ã  8000â‚¬",Mensuel,4000â‚¬ ,8000â‚¬,"Devenez le CONSEILLER IMMOBILIER rÃ©fÃ©rent de votre rÃ©gion : Secteur gÃ©ographique rÃ©servÃ© et prÃ©servÃ© en exclusivitÃ© !</t>
  </si>
  <si>
    <t>1824,Conseiller immobilier indÃ©pendant (H/F),https://www.france-emploi.com/offre-d-emploi/conseiller-immobilier-independant-h-f-10719735/,01/01/2023,Inguiniel,,"Mensuel, de 4000â‚¬ Ã  8000â‚¬",Mensuel,4000â‚¬ ,8000â‚¬,"Devenez le CONSEILLER IMMOBILIER rÃ©fÃ©rent de votre rÃ©gion : Secteur gÃ©ographique rÃ©servÃ© et prÃ©servÃ© en exclusivitÃ© !</t>
  </si>
  <si>
    <t>1825,Conseiller immobilier indÃ©pendant (H/F),https://www.france-emploi.com/offre-d-emploi/conseiller-immobilier-independant-h-f-10719735/,01/01/2023,Guiscriff,,"Mensuel, de 4000â‚¬ Ã  8000â‚¬",Mensuel,4000â‚¬ ,8000â‚¬,"Devenez le CONSEILLER IMMOBILIER rÃ©fÃ©rent de votre rÃ©gion : Secteur gÃ©ographique rÃ©servÃ© et prÃ©servÃ© en exclusivitÃ© !</t>
  </si>
  <si>
    <t>1826,Conseiller immobilier indÃ©pendant (H/F),https://www.france-emploi.com/offre-d-emploi/conseiller-immobilier-independant-h-f-10719735/,01/01/2023,Ã‰tel,,"Mensuel, de 4000â‚¬ Ã  8000â‚¬",Mensuel,4000â‚¬ ,8000â‚¬,"Devenez le CONSEILLER IMMOBILIER rÃ©fÃ©rent de votre rÃ©gion : Secteur gÃ©ographique rÃ©servÃ© et prÃ©servÃ© en exclusivitÃ© !</t>
  </si>
  <si>
    <t>1827,NÃ©gociateur immobilier indÃ©pendant (H/F),https://www.france-emploi.com/offre-d-emploi/negociateur-immobilier-independant-h-f-10719734/,01/01/2023,Taupont,,"Mensuel, de 4000â‚¬ Ã  8000â‚¬",Mensuel,4000â‚¬ ,8000â‚¬,"Devenez le CONSEILLER IMMOBILIER rÃ©fÃ©rent de votre rÃ©gion : Secteur gÃ©ographique rÃ©servÃ© et prÃ©servÃ© en exclusivitÃ© !</t>
  </si>
  <si>
    <t>1828,NÃ©gociateur immobilier indÃ©pendant (H/F),https://www.france-emploi.com/offre-d-emploi/negociateur-immobilier-independant-h-f-10719734/,01/01/2023,Plouharnel,,"Mensuel, de 4000â‚¬ Ã  8000â‚¬",Mensuel,4000â‚¬ ,8000â‚¬,"Devenez le CONSEILLER IMMOBILIER rÃ©fÃ©rent de votre rÃ©gion : Secteur gÃ©ographique rÃ©servÃ© et prÃ©servÃ© en exclusivitÃ© !</t>
  </si>
  <si>
    <t>1829,NÃ©gociateur immobilier indÃ©pendant (H/F),https://www.france-emploi.com/offre-d-emploi/negociateur-immobilier-independant-h-f-10719734/,01/01/2023,Malansac,,"Mensuel, de 4000â‚¬ Ã  8000â‚¬",Mensuel,4000â‚¬ ,8000â‚¬,"Devenez le CONSEILLER IMMOBILIER rÃ©fÃ©rent de votre rÃ©gion : Secteur gÃ©ographique rÃ©servÃ© et prÃ©servÃ© en exclusivitÃ© !</t>
  </si>
  <si>
    <t>1830,NÃ©gociateur immobilier indÃ©pendant (H/F),https://www.france-emploi.com/offre-d-emploi/negociateur-immobilier-independant-h-f-10719734/,01/01/2023,Colpo,,"Mensuel, de 4000â‚¬ Ã  8000â‚¬",Mensuel,4000â‚¬ ,8000â‚¬,"Devenez le CONSEILLER IMMOBILIER rÃ©fÃ©rent de votre rÃ©gion : Secteur gÃ©ographique rÃ©servÃ© et prÃ©servÃ© en exclusivitÃ© !</t>
  </si>
  <si>
    <t>1831,NÃ©gociateur immobilier indÃ©pendant (H/F),https://www.france-emploi.com/offre-d-emploi/negociateur-immobilier-independant-h-f-10719734/,01/01/2023,Arzon,,"Mensuel, de 4000â‚¬ Ã  8000â‚¬",Mensuel,4000â‚¬ ,8000â‚¬,"Devenez le CONSEILLER IMMOBILIER rÃ©fÃ©rent de votre rÃ©gion : Secteur gÃ©ographique rÃ©servÃ© et prÃ©servÃ© en exclusivitÃ© !</t>
  </si>
  <si>
    <t>1832,mandataire immobilier indÃ©pendant (H/F),https://www.france-emploi.com/offre-d-emploi/mandataire-immobilier-independant-h-f-10719733/,01/01/2023,Taupont,,"Mensuel, de 4000â‚¬ Ã  8000â‚¬",Mensuel,4000â‚¬ ,8000â‚¬,"Devenez le CONSEILLER IMMOBILIER rÃ©fÃ©rent de votre rÃ©gion : Secteur gÃ©ographique rÃ©servÃ© et prÃ©servÃ© en exclusivitÃ© !</t>
  </si>
  <si>
    <t>1833,mandataire immobilier indÃ©pendant (H/F),https://www.france-emploi.com/offre-d-emploi/mandataire-immobilier-independant-h-f-10719733/,01/01/2023,Plouharnel,,"Mensuel, de 4000â‚¬ Ã  8000â‚¬",Mensuel,4000â‚¬ ,8000â‚¬,"Devenez le CONSEILLER IMMOBILIER rÃ©fÃ©rent de votre rÃ©gion : Secteur gÃ©ographique rÃ©servÃ© et prÃ©servÃ© en exclusivitÃ© !</t>
  </si>
  <si>
    <t>1834,mandataire immobilier indÃ©pendant (H/F),https://www.france-emploi.com/offre-d-emploi/mandataire-immobilier-independant-h-f-10719733/,01/01/2023,Malansac,,"Mensuel, de 4000â‚¬ Ã  8000â‚¬",Mensuel,4000â‚¬ ,8000â‚¬,"Devenez le CONSEILLER IMMOBILIER rÃ©fÃ©rent de votre rÃ©gion : Secteur gÃ©ographique rÃ©servÃ© et prÃ©servÃ© en exclusivitÃ© !</t>
  </si>
  <si>
    <t>1835,mandataire immobilier indÃ©pendant (H/F),https://www.france-emploi.com/offre-d-emploi/mandataire-immobilier-independant-h-f-10719733/,01/01/2023,Colpo,,"Mensuel, de 4000â‚¬ Ã  8000â‚¬",Mensuel,4000â‚¬ ,8000â‚¬,"Devenez le CONSEILLER IMMOBILIER rÃ©fÃ©rent de votre rÃ©gion : Secteur gÃ©ographique rÃ©servÃ© et prÃ©servÃ© en exclusivitÃ© !</t>
  </si>
  <si>
    <t>1836,mandataire immobilier indÃ©pendant (H/F),https://www.france-emploi.com/offre-d-emploi/mandataire-immobilier-independant-h-f-10719733/,01/01/2023,Arzon,,"Mensuel, de 4000â‚¬ Ã  8000â‚¬",Mensuel,4000â‚¬ ,8000â‚¬,"Devenez le CONSEILLER IMMOBILIER rÃ©fÃ©rent de votre rÃ©gion : Secteur gÃ©ographique rÃ©servÃ© et prÃ©servÃ© en exclusivitÃ© !</t>
  </si>
  <si>
    <t>1837,Conseiller immobilier indÃ©pendant (H/F),https://www.france-emploi.com/offre-d-emploi/conseiller-immobilier-independant-h-f-10719731/,01/01/2023,Taupont,,"Mensuel, de 4000â‚¬ Ã  8000â‚¬",Mensuel,4000â‚¬ ,8000â‚¬,"Devenez le CONSEILLER IMMOBILIER rÃ©fÃ©rent de votre rÃ©gion : Secteur gÃ©ographique rÃ©servÃ© et prÃ©servÃ© en exclusivitÃ© !</t>
  </si>
  <si>
    <t>1838,Conseiller immobilier indÃ©pendant (H/F),https://www.france-emploi.com/offre-d-emploi/conseiller-immobilier-independant-h-f-10719731/,01/01/2023,Plouharnel,,"Mensuel, de 4000â‚¬ Ã  8000â‚¬",Mensuel,4000â‚¬ ,8000â‚¬,"Devenez le CONSEILLER IMMOBILIER rÃ©fÃ©rent de votre rÃ©gion : Secteur gÃ©ographique rÃ©servÃ© et prÃ©servÃ© en exclusivitÃ© !</t>
  </si>
  <si>
    <t>1839,Conseiller immobilier indÃ©pendant (H/F),https://www.france-emploi.com/offre-d-emploi/conseiller-immobilier-independant-h-f-10719731/,01/01/2023,Malansac,,"Mensuel, de 4000â‚¬ Ã  8000â‚¬",Mensuel,4000â‚¬ ,8000â‚¬,"Devenez le CONSEILLER IMMOBILIER rÃ©fÃ©rent de votre rÃ©gion : Secteur gÃ©ographique rÃ©servÃ© et prÃ©servÃ© en exclusivitÃ© !</t>
  </si>
  <si>
    <t>1840,Conseiller immobilier indÃ©pendant (H/F),https://www.france-emploi.com/offre-d-emploi/conseiller-immobilier-independant-h-f-10719731/,01/01/2023,Colpo,,"Mensuel, de 4000â‚¬ Ã  8000â‚¬",Mensuel,4000â‚¬ ,8000â‚¬,"Devenez le CONSEILLER IMMOBILIER rÃ©fÃ©rent de votre rÃ©gion : Secteur gÃ©ographique rÃ©servÃ© et prÃ©servÃ© en exclusivitÃ© !</t>
  </si>
  <si>
    <t>1841,Conseiller immobilier indÃ©pendant (H/F),https://www.france-emploi.com/offre-d-emploi/conseiller-immobilier-independant-h-f-10719731/,01/01/2023,Arzon,,"Mensuel, de 4000â‚¬ Ã  8000â‚¬",Mensuel,4000â‚¬ ,8000â‚¬,"Devenez le CONSEILLER IMMOBILIER rÃ©fÃ©rent de votre rÃ©gion : Secteur gÃ©ographique rÃ©servÃ© et prÃ©servÃ© en exclusivitÃ© !</t>
  </si>
  <si>
    <t>1842,Conseiller immobilier indÃ©pendant (H/F),https://www.france-emploi.com/offre-d-emploi/conseiller-immobilier-independant-h-f-10719727/,01/01/2023,Meucon,,"Mensuel, de 4000â‚¬ Ã  8000â‚¬",Mensuel,4000â‚¬ ,8000â‚¬,"Devenez le CONSEILLER IMMOBILIER rÃ©fÃ©rent de votre rÃ©gion : Secteur gÃ©ographique rÃ©servÃ© et prÃ©servÃ© en exclusivitÃ© !</t>
  </si>
  <si>
    <t>1843,Conseiller immobilier indÃ©pendant (H/F),https://www.france-emploi.com/offre-d-emploi/conseiller-immobilier-independant-h-f-10719727/,01/01/2023,GuÃ©gon,,"Mensuel, de 4000â‚¬ Ã  8000â‚¬",Mensuel,4000â‚¬ ,8000â‚¬,"Devenez le CONSEILLER IMMOBILIER rÃ©fÃ©rent de votre rÃ©gion : Secteur gÃ©ographique rÃ©servÃ© et prÃ©servÃ© en exclusivitÃ© !</t>
  </si>
  <si>
    <t>1844,Conseiller immobilier indÃ©pendant (H/F),https://www.france-emploi.com/offre-d-emploi/conseiller-immobilier-independant-h-f-10719727/,01/01/2023,Groix,,"Mensuel, de 4000â‚¬ Ã  8000â‚¬",Mensuel,4000â‚¬ ,8000â‚¬,"Devenez le CONSEILLER IMMOBILIER rÃ©fÃ©rent de votre rÃ©gion : Secteur gÃ©ographique rÃ©servÃ© et prÃ©servÃ© en exclusivitÃ© !</t>
  </si>
  <si>
    <t>1845,Conseiller immobilier indÃ©pendant (H/F),https://www.france-emploi.com/offre-d-emploi/conseiller-immobilier-independant-h-f-10719727/,01/01/2023,Bubry,,"Mensuel, de 4000â‚¬ Ã  8000â‚¬",Mensuel,4000â‚¬ ,8000â‚¬,"Devenez le CONSEILLER IMMOBILIER rÃ©fÃ©rent de votre rÃ©gion : Secteur gÃ©ographique rÃ©servÃ© et prÃ©servÃ© en exclusivitÃ© !</t>
  </si>
  <si>
    <t>1846,Conseiller immobilier indÃ©pendant (H/F),https://www.france-emploi.com/offre-d-emploi/conseiller-immobilier-independant-h-f-10719727/,01/01/2023,BrÃ©han,,"Mensuel, de 4000â‚¬ Ã  8000â‚¬",Mensuel,4000â‚¬ ,8000â‚¬,"Devenez le CONSEILLER IMMOBILIER rÃ©fÃ©rent de votre rÃ©gion : Secteur gÃ©ographique rÃ©servÃ© et prÃ©servÃ© en exclusivitÃ© !</t>
  </si>
  <si>
    <t>1847,NÃ©gociateur immobilier indÃ©pendant (H/F),https://www.france-emploi.com/offre-d-emploi/negociateur-immobilier-independant-h-f-10719724/,01/01/2023,TrefflÃ©an,,"Mensuel, de 4000â‚¬ Ã  8000â‚¬",Mensuel,4000â‚¬ ,8000â‚¬,"Devenez le CONSEILLER IMMOBILIER rÃ©fÃ©rent de votre rÃ©gion : Secteur gÃ©ographique rÃ©servÃ© et prÃ©servÃ© en exclusivitÃ© !</t>
  </si>
  <si>
    <t>1848,NÃ©gociateur immobilier indÃ©pendant (H/F),https://www.france-emploi.com/offre-d-emploi/negociateur-immobilier-independant-h-f-10719724/,01/01/2023,Marzan,,"Mensuel, de 4000â‚¬ Ã  8000â‚¬",Mensuel,4000â‚¬ ,8000â‚¬,"Devenez le CONSEILLER IMMOBILIER rÃ©fÃ©rent de votre rÃ©gion : Secteur gÃ©ographique rÃ©servÃ© et prÃ©servÃ© en exclusivitÃ© !</t>
  </si>
  <si>
    <t>1849,NÃ©gociateur immobilier indÃ©pendant (H/F),https://www.france-emploi.com/offre-d-emploi/negociateur-immobilier-independant-h-f-10719724/,01/01/2023,Malestroit,,"Mensuel, de 4000â‚¬ Ã  8000â‚¬",Mensuel,4000â‚¬ ,8000â‚¬,"Devenez le CONSEILLER IMMOBILIER rÃ©fÃ©rent de votre rÃ©gion : Secteur gÃ©ographique rÃ©servÃ© et prÃ©servÃ© en exclusivitÃ© !</t>
  </si>
  <si>
    <t>1850,NÃ©gociateur immobilier indÃ©pendant (H/F),https://www.france-emploi.com/offre-d-emploi/negociateur-immobilier-independant-h-f-10719724/,01/01/2023,Landaul,,"Mensuel, de 4000â‚¬ Ã  8000â‚¬",Mensuel,4000â‚¬ ,8000â‚¬,"Devenez le CONSEILLER IMMOBILIER rÃ©fÃ©rent de votre rÃ©gion : Secteur gÃ©ographique rÃ©servÃ© et prÃ©servÃ© en exclusivitÃ© !</t>
  </si>
  <si>
    <t>1851,NÃ©gociateur immobilier indÃ©pendant (H/F),https://www.france-emploi.com/offre-d-emploi/negociateur-immobilier-independant-h-f-10719724/,01/01/2023,Josselin,,"Mensuel, de 4000â‚¬ Ã  8000â‚¬",Mensuel,4000â‚¬ ,8000â‚¬,"Devenez le CONSEILLER IMMOBILIER rÃ©fÃ©rent de votre rÃ©gion : Secteur gÃ©ographique rÃ©servÃ© et prÃ©servÃ© en exclusivitÃ© !</t>
  </si>
  <si>
    <t>1852,mandataire immobilier indÃ©pendant (H/F),https://www.france-emploi.com/offre-d-emploi/mandataire-immobilier-independant-h-f-10719723/,01/01/2023,TrefflÃ©an,,"Mensuel, de 4000â‚¬ Ã  8000â‚¬",Mensuel,4000â‚¬ ,8000â‚¬,"Devenez le CONSEILLER IMMOBILIER rÃ©fÃ©rent de votre rÃ©gion : Secteur gÃ©ographique rÃ©servÃ© et prÃ©servÃ© en exclusivitÃ© !</t>
  </si>
  <si>
    <t>1853,mandataire immobilier indÃ©pendant (H/F),https://www.france-emploi.com/offre-d-emploi/mandataire-immobilier-independant-h-f-10719723/,01/01/2023,Marzan,,"Mensuel, de 4000â‚¬ Ã  8000â‚¬",Mensuel,4000â‚¬ ,8000â‚¬,"Devenez le CONSEILLER IMMOBILIER rÃ©fÃ©rent de votre rÃ©gion : Secteur gÃ©ographique rÃ©servÃ© et prÃ©servÃ© en exclusivitÃ© !</t>
  </si>
  <si>
    <t>1854,mandataire immobilier indÃ©pendant (H/F),https://www.france-emploi.com/offre-d-emploi/mandataire-immobilier-independant-h-f-10719723/,01/01/2023,Malestroit,,"Mensuel, de 4000â‚¬ Ã  8000â‚¬",Mensuel,4000â‚¬ ,8000â‚¬,"Devenez le CONSEILLER IMMOBILIER rÃ©fÃ©rent de votre rÃ©gion : Secteur gÃ©ographique rÃ©servÃ© et prÃ©servÃ© en exclusivitÃ© !</t>
  </si>
  <si>
    <t>1855,mandataire immobilier indÃ©pendant (H/F),https://www.france-emploi.com/offre-d-emploi/mandataire-immobilier-independant-h-f-10719723/,01/01/2023,Landaul,,"Mensuel, de 4000â‚¬ Ã  8000â‚¬",Mensuel,4000â‚¬ ,8000â‚¬,"Devenez le CONSEILLER IMMOBILIER rÃ©fÃ©rent de votre rÃ©gion : Secteur gÃ©ographique rÃ©servÃ© et prÃ©servÃ© en exclusivitÃ© !</t>
  </si>
  <si>
    <t>1856,mandataire immobilier indÃ©pendant (H/F),https://www.france-emploi.com/offre-d-emploi/mandataire-immobilier-independant-h-f-10719723/,01/01/2023,Josselin,,"Mensuel, de 4000â‚¬ Ã  8000â‚¬",Mensuel,4000â‚¬ ,8000â‚¬,"Devenez le CONSEILLER IMMOBILIER rÃ©fÃ©rent de votre rÃ©gion : Secteur gÃ©ographique rÃ©servÃ© et prÃ©servÃ© en exclusivitÃ© !</t>
  </si>
  <si>
    <t>1857,Conseiller immobilier indÃ©pendant (H/F),https://www.france-emploi.com/offre-d-emploi/conseiller-immobilier-independant-h-f-10719722/,01/01/2023,TrefflÃ©an,,"Mensuel, de 4000â‚¬ Ã  8000â‚¬",Mensuel,4000â‚¬ ,8000â‚¬,"Devenez le CONSEILLER IMMOBILIER rÃ©fÃ©rent de votre rÃ©gion : Secteur gÃ©ographique rÃ©servÃ© et prÃ©servÃ© en exclusivitÃ© !</t>
  </si>
  <si>
    <t>1858,Conseiller immobilier indÃ©pendant (H/F),https://www.france-emploi.com/offre-d-emploi/conseiller-immobilier-independant-h-f-10719722/,01/01/2023,Marzan,,"Mensuel, de 4000â‚¬ Ã  8000â‚¬",Mensuel,4000â‚¬ ,8000â‚¬,"Devenez le CONSEILLER IMMOBILIER rÃ©fÃ©rent de votre rÃ©gion : Secteur gÃ©ographique rÃ©servÃ© et prÃ©servÃ© en exclusivitÃ© !</t>
  </si>
  <si>
    <t>1859,Conseiller immobilier indÃ©pendant (H/F),https://www.france-emploi.com/offre-d-emploi/conseiller-immobilier-independant-h-f-10719722/,01/01/2023,Malestroit,,"Mensuel, de 4000â‚¬ Ã  8000â‚¬",Mensuel,4000â‚¬ ,8000â‚¬,"Devenez le CONSEILLER IMMOBILIER rÃ©fÃ©rent de votre rÃ©gion : Secteur gÃ©ographique rÃ©servÃ© et prÃ©servÃ© en exclusivitÃ© !</t>
  </si>
  <si>
    <t>1860,Conseiller immobilier indÃ©pendant (H/F),https://www.france-emploi.com/offre-d-emploi/conseiller-immobilier-independant-h-f-10719722/,01/01/2023,Landaul,,"Mensuel, de 4000â‚¬ Ã  8000â‚¬",Mensuel,4000â‚¬ ,8000â‚¬,"Devenez le CONSEILLER IMMOBILIER rÃ©fÃ©rent de votre rÃ©gion : Secteur gÃ©ographique rÃ©servÃ© et prÃ©servÃ© en exclusivitÃ© !</t>
  </si>
  <si>
    <t>1861,Conseiller immobilier indÃ©pendant (H/F),https://www.france-emploi.com/offre-d-emploi/conseiller-immobilier-independant-h-f-10719722/,01/01/2023,Josselin,,"Mensuel, de 4000â‚¬ Ã  8000â‚¬",Mensuel,4000â‚¬ ,8000â‚¬,"Devenez le CONSEILLER IMMOBILIER rÃ©fÃ©rent de votre rÃ©gion : Secteur gÃ©ographique rÃ©servÃ© et prÃ©servÃ© en exclusivitÃ© !</t>
  </si>
  <si>
    <t>1862,NÃ©gociateur immobilier indÃ©pendant (H/F),https://www.france-emploi.com/offre-d-emploi/negociateur-immobilier-independant-h-f-10719721/,01/01/2023,Bono,,"Mensuel, de 4000â‚¬ Ã  8000â‚¬",Mensuel,4000â‚¬ ,8000â‚¬,"Devenez le CONSEILLER IMMOBILIER rÃ©fÃ©rent de votre rÃ©gion : Secteur gÃ©ographique rÃ©servÃ© et prÃ©servÃ© en exclusivitÃ© !</t>
  </si>
  <si>
    <t>1863,NÃ©gociateur immobilier indÃ©pendant (H/F),https://www.france-emploi.com/offre-d-emploi/negociateur-immobilier-independant-h-f-10719721/,01/01/2023,Saint-Dolay,,"Mensuel, de 4000â‚¬ Ã  8000â‚¬",Mensuel,4000â‚¬ ,8000â‚¬,"Devenez le CONSEILLER IMMOBILIER rÃ©fÃ©rent de votre rÃ©gion : Secteur gÃ©ographique rÃ©servÃ© et prÃ©servÃ© en exclusivitÃ© !</t>
  </si>
  <si>
    <t>1864,NÃ©gociateur immobilier indÃ©pendant (H/F),https://www.france-emploi.com/offre-d-emploi/negociateur-immobilier-independant-h-f-10719721/,01/01/2023,Plougoumelen,,"Mensuel, de 4000â‚¬ Ã  8000â‚¬",Mensuel,4000â‚¬ ,8000â‚¬,"Devenez le CONSEILLER IMMOBILIER rÃ©fÃ©rent de votre rÃ©gion : Secteur gÃ©ographique rÃ©servÃ© et prÃ©servÃ© en exclusivitÃ© !</t>
  </si>
  <si>
    <t>1865,NÃ©gociateur immobilier indÃ©pendant (H/F),https://www.france-emploi.com/offre-d-emploi/negociateur-immobilier-independant-h-f-10719721/,01/01/2023,Le Palais,,"Mensuel, de 4000â‚¬ Ã  8000â‚¬",Mensuel,4000â‚¬ ,8000â‚¬,"Devenez le CONSEILLER IMMOBILIER rÃ©fÃ©rent de votre rÃ©gion : Secteur gÃ©ographique rÃ©servÃ© et prÃ©servÃ© en exclusivitÃ© !</t>
  </si>
  <si>
    <t>1866,NÃ©gociateur immobilier indÃ©pendant (H/F),https://www.france-emploi.com/offre-d-emploi/negociateur-immobilier-independant-h-f-10719721/,01/01/2023,Noyal-Muzillac,,"Mensuel, de 4000â‚¬ Ã  8000â‚¬",Mensuel,4000â‚¬ ,8000â‚¬,"Devenez le CONSEILLER IMMOBILIER rÃ©fÃ©rent de votre rÃ©gion : Secteur gÃ©ographique rÃ©servÃ© et prÃ©servÃ© en exclusivitÃ© !</t>
  </si>
  <si>
    <t>1867,mandataire immobilier indÃ©pendant (H/F),https://www.france-emploi.com/offre-d-emploi/mandataire-immobilier-independant-h-f-10719720/,01/01/2023,Bono,,"Mensuel, de 4000â‚¬ Ã  8000â‚¬",Mensuel,4000â‚¬ ,8000â‚¬,"Devenez le CONSEILLER IMMOBILIER rÃ©fÃ©rent de votre rÃ©gion : Secteur gÃ©ographique rÃ©servÃ© et prÃ©servÃ© en exclusivitÃ© !</t>
  </si>
  <si>
    <t>1868,mandataire immobilier indÃ©pendant (H/F),https://www.france-emploi.com/offre-d-emploi/mandataire-immobilier-independant-h-f-10719720/,01/01/2023,Saint-Dolay,,"Mensuel, de 4000â‚¬ Ã  8000â‚¬",Mensuel,4000â‚¬ ,8000â‚¬,"Devenez le CONSEILLER IMMOBILIER rÃ©fÃ©rent de votre rÃ©gion : Secteur gÃ©ographique rÃ©servÃ© et prÃ©servÃ© en exclusivitÃ© !</t>
  </si>
  <si>
    <t>1869,mandataire immobilier indÃ©pendant (H/F),https://www.france-emploi.com/offre-d-emploi/mandataire-immobilier-independant-h-f-10719720/,01/01/2023,Plougoumelen,,"Mensuel, de 4000â‚¬ Ã  8000â‚¬",Mensuel,4000â‚¬ ,8000â‚¬,"Devenez le CONSEILLER IMMOBILIER rÃ©fÃ©rent de votre rÃ©gion : Secteur gÃ©ographique rÃ©servÃ© et prÃ©servÃ© en exclusivitÃ© !</t>
  </si>
  <si>
    <t>1870,mandataire immobilier indÃ©pendant (H/F),https://www.france-emploi.com/offre-d-emploi/mandataire-immobilier-independant-h-f-10719720/,01/01/2023,Le Palais,,"Mensuel, de 4000â‚¬ Ã  8000â‚¬",Mensuel,4000â‚¬ ,8000â‚¬,"Devenez le CONSEILLER IMMOBILIER rÃ©fÃ©rent de votre rÃ©gion : Secteur gÃ©ographique rÃ©servÃ© et prÃ©servÃ© en exclusivitÃ© !</t>
  </si>
  <si>
    <t>1871,mandataire immobilier indÃ©pendant (H/F),https://www.france-emploi.com/offre-d-emploi/mandataire-immobilier-independant-h-f-10719720/,01/01/2023,Noyal-Muzillac,,"Mensuel, de 4000â‚¬ Ã  8000â‚¬",Mensuel,4000â‚¬ ,8000â‚¬,"Devenez le CONSEILLER IMMOBILIER rÃ©fÃ©rent de votre rÃ©gion : Secteur gÃ©ographique rÃ©servÃ© et prÃ©servÃ© en exclusivitÃ© !</t>
  </si>
  <si>
    <t>1872,Conseiller immobilier indÃ©pendant (H/F),https://www.france-emploi.com/offre-d-emploi/conseiller-immobilier-independant-h-f-10719719/,01/01/2023,Bono,,"Mensuel, de 4000â‚¬ Ã  8000â‚¬",Mensuel,4000â‚¬ ,8000â‚¬,"Devenez le CONSEILLER IMMOBILIER rÃ©fÃ©rent de votre rÃ©gion : Secteur gÃ©ographique rÃ©servÃ© et prÃ©servÃ© en exclusivitÃ© !</t>
  </si>
  <si>
    <t>1873,Conseiller immobilier indÃ©pendant (H/F),https://www.france-emploi.com/offre-d-emploi/conseiller-immobilier-independant-h-f-10719719/,01/01/2023,Saint-Dolay,,"Mensuel, de 4000â‚¬ Ã  8000â‚¬",Mensuel,4000â‚¬ ,8000â‚¬,"Devenez le CONSEILLER IMMOBILIER rÃ©fÃ©rent de votre rÃ©gion : Secteur gÃ©ographique rÃ©servÃ© et prÃ©servÃ© en exclusivitÃ© !</t>
  </si>
  <si>
    <t>1874,Conseiller immobilier indÃ©pendant (H/F),https://www.france-emploi.com/offre-d-emploi/conseiller-immobilier-independant-h-f-10719719/,01/01/2023,Plougoumelen,,"Mensuel, de 4000â‚¬ Ã  8000â‚¬",Mensuel,4000â‚¬ ,8000â‚¬,"Devenez le CONSEILLER IMMOBILIER rÃ©fÃ©rent de votre rÃ©gion : Secteur gÃ©ographique rÃ©servÃ© et prÃ©servÃ© en exclusivitÃ© !</t>
  </si>
  <si>
    <t>1875,Conseiller immobilier indÃ©pendant (H/F),https://www.france-emploi.com/offre-d-emploi/conseiller-immobilier-independant-h-f-10719719/,01/01/2023,Le Palais,,"Mensuel, de 4000â‚¬ Ã  8000â‚¬",Mensuel,4000â‚¬ ,8000â‚¬,"Devenez le CONSEILLER IMMOBILIER rÃ©fÃ©rent de votre rÃ©gion : Secteur gÃ©ographique rÃ©servÃ© et prÃ©servÃ© en exclusivitÃ© !</t>
  </si>
  <si>
    <t>1876,Conseiller immobilier indÃ©pendant (H/F),https://www.france-emploi.com/offre-d-emploi/conseiller-immobilier-independant-h-f-10719719/,01/01/2023,Noyal-Muzillac,,"Mensuel, de 4000â‚¬ Ã  8000â‚¬",Mensuel,4000â‚¬ ,8000â‚¬,"Devenez le CONSEILLER IMMOBILIER rÃ©fÃ©rent de votre rÃ©gion : Secteur gÃ©ographique rÃ©servÃ© et prÃ©servÃ© en exclusivitÃ© !</t>
  </si>
  <si>
    <t>1877,mandataire immobilier indÃ©pendant (H/F),https://www.france-emploi.com/offre-d-emploi/mandataire-immobilier-independant-h-f-10719717/,01/01/2023,Val d'Oust,,"Mensuel, de 4000â‚¬ Ã  8000â‚¬",Mensuel,4000â‚¬ ,8000â‚¬,"Devenez le CONSEILLER IMMOBILIER rÃ©fÃ©rent de votre rÃ©gion : Secteur gÃ©ographique rÃ©servÃ© et prÃ©servÃ© en exclusivitÃ© !</t>
  </si>
  <si>
    <t>1878,mandataire immobilier indÃ©pendant (H/F),https://www.france-emploi.com/offre-d-emploi/mandataire-immobilier-independant-h-f-10719717/,01/01/2023,Port-Louis,,"Mensuel, de 4000â‚¬ Ã  8000â‚¬",Mensuel,4000â‚¬ ,8000â‚¬,"Devenez le CONSEILLER IMMOBILIER rÃ©fÃ©rent de votre rÃ©gion : Secteur gÃ©ographique rÃ©servÃ© et prÃ©servÃ© en exclusivitÃ© !</t>
  </si>
  <si>
    <t>1879,mandataire immobilier indÃ©pendant (H/F),https://www.france-emploi.com/offre-d-emploi/mandataire-immobilier-independant-h-f-10719717/,01/01/2023,Plumelec,,"Mensuel, de 4000â‚¬ Ã  8000â‚¬",Mensuel,4000â‚¬ ,8000â‚¬,"Devenez le CONSEILLER IMMOBILIER rÃ©fÃ©rent de votre rÃ©gion : Secteur gÃ©ographique rÃ©servÃ© et prÃ©servÃ© en exclusivitÃ© !</t>
  </si>
  <si>
    <t>1880,mandataire immobilier indÃ©pendant (H/F),https://www.france-emploi.com/offre-d-emploi/mandataire-immobilier-independant-h-f-10719717/,01/01/2023,PÃ©aule,,"Mensuel, de 4000â‚¬ Ã  8000â‚¬",Mensuel,4000â‚¬ ,8000â‚¬,"Devenez le CONSEILLER IMMOBILIER rÃ©fÃ©rent de votre rÃ©gion : Secteur gÃ©ographique rÃ©servÃ© et prÃ©servÃ© en exclusivitÃ© !</t>
  </si>
  <si>
    <t>1881,mandataire immobilier indÃ©pendant (H/F),https://www.france-emploi.com/offre-d-emploi/mandataire-immobilier-independant-h-f-10719717/,01/01/2023,Gestel,,"Mensuel, de 4000â‚¬ Ã  8000â‚¬",Mensuel,4000â‚¬ ,8000â‚¬,"Devenez le CONSEILLER IMMOBILIER rÃ©fÃ©rent de votre rÃ©gion : Secteur gÃ©ographique rÃ©servÃ© et prÃ©servÃ© en exclusivitÃ© !</t>
  </si>
  <si>
    <t>1882,Conseiller immobilier indÃ©pendant (H/F),https://www.france-emploi.com/offre-d-emploi/conseiller-immobilier-independant-h-f-10719716/,01/01/2023,Val d'Oust,,"Mensuel, de 4000â‚¬ Ã  8000â‚¬",Mensuel,4000â‚¬ ,8000â‚¬,"Devenez le CONSEILLER IMMOBILIER rÃ©fÃ©rent de votre rÃ©gion : Secteur gÃ©ographique rÃ©servÃ© et prÃ©servÃ© en exclusivitÃ© !</t>
  </si>
  <si>
    <t>1883,Conseiller immobilier indÃ©pendant (H/F),https://www.france-emploi.com/offre-d-emploi/conseiller-immobilier-independant-h-f-10719716/,01/01/2023,Port-Louis,,"Mensuel, de 4000â‚¬ Ã  8000â‚¬",Mensuel,4000â‚¬ ,8000â‚¬,"Devenez le CONSEILLER IMMOBILIER rÃ©fÃ©rent de votre rÃ©gion : Secteur gÃ©ographique rÃ©servÃ© et prÃ©servÃ© en exclusivitÃ© !</t>
  </si>
  <si>
    <t>1884,Conseiller immobilier indÃ©pendant (H/F),https://www.france-emploi.com/offre-d-emploi/conseiller-immobilier-independant-h-f-10719716/,01/01/2023,Plumelec,,"Mensuel, de 4000â‚¬ Ã  8000â‚¬",Mensuel,4000â‚¬ ,8000â‚¬,"Devenez le CONSEILLER IMMOBILIER rÃ©fÃ©rent de votre rÃ©gion : Secteur gÃ©ographique rÃ©servÃ© et prÃ©servÃ© en exclusivitÃ© !</t>
  </si>
  <si>
    <t>1885,Conseiller immobilier indÃ©pendant (H/F),https://www.france-emploi.com/offre-d-emploi/conseiller-immobilier-independant-h-f-10719716/,01/01/2023,PÃ©aule,,"Mensuel, de 4000â‚¬ Ã  8000â‚¬",Mensuel,4000â‚¬ ,8000â‚¬,"Devenez le CONSEILLER IMMOBILIER rÃ©fÃ©rent de votre rÃ©gion : Secteur gÃ©ographique rÃ©servÃ© et prÃ©servÃ© en exclusivitÃ© !</t>
  </si>
  <si>
    <t>1886,Conseiller immobilier indÃ©pendant (H/F),https://www.france-emploi.com/offre-d-emploi/conseiller-immobilier-independant-h-f-10719716/,01/01/2023,Gestel,,"Mensuel, de 4000â‚¬ Ã  8000â‚¬",Mensuel,4000â‚¬ ,8000â‚¬,"Devenez le CONSEILLER IMMOBILIER rÃ©fÃ©rent de votre rÃ©gion : Secteur gÃ©ographique rÃ©servÃ© et prÃ©servÃ© en exclusivitÃ© !</t>
  </si>
  <si>
    <t>1887,NÃ©gociateur immobilier indÃ©pendant (H/F),https://www.france-emploi.com/offre-d-emploi/negociateur-immobilier-independant-h-f-10719715/,01/01/2023,Sainte-Anne-d'Auray,,"Mensuel, de 4000â‚¬ Ã  8000â‚¬",Mensuel,4000â‚¬ ,8000â‚¬,"Devenez le CONSEILLER IMMOBILIER rÃ©fÃ©rent de votre rÃ©gion : Secteur gÃ©ographique rÃ©servÃ© et prÃ©servÃ© en exclusivitÃ© !</t>
  </si>
  <si>
    <t>1888,NÃ©gociateur immobilier indÃ©pendant (H/F),https://www.france-emploi.com/offre-d-emploi/negociateur-immobilier-independant-h-f-10719715/,01/01/2023,Plumelin,,"Mensuel, de 4000â‚¬ Ã  8000â‚¬",Mensuel,4000â‚¬ ,8000â‚¬,"Devenez le CONSEILLER IMMOBILIER rÃ©fÃ©rent de votre rÃ©gion : Secteur gÃ©ographique rÃ©servÃ© et prÃ©servÃ© en exclusivitÃ© !</t>
  </si>
  <si>
    <t>1889,NÃ©gociateur immobilier indÃ©pendant (H/F),https://www.france-emploi.com/offre-d-emploi/negociateur-immobilier-independant-h-f-10719715/,01/01/2023,Le FaouÃ«t,,"Mensuel, de 4000â‚¬ Ã  8000â‚¬",Mensuel,4000â‚¬ ,8000â‚¬,"Devenez le CONSEILLER IMMOBILIER rÃ©fÃ©rent de votre rÃ©gion : Secteur gÃ©ographique rÃ©servÃ© et prÃ©servÃ© en exclusivitÃ© !</t>
  </si>
  <si>
    <t>1890,NÃ©gociateur immobilier indÃ©pendant (H/F),https://www.france-emploi.com/offre-d-emploi/negociateur-immobilier-independant-h-f-10719715/,01/01/2023,ClÃ©guÃ©rec,,"Mensuel, de 4000â‚¬ Ã  8000â‚¬",Mensuel,4000â‚¬ ,8000â‚¬,"Devenez le CONSEILLER IMMOBILIER rÃ©fÃ©rent de votre rÃ©gion : Secteur gÃ©ographique rÃ©servÃ© et prÃ©servÃ© en exclusivitÃ© !</t>
  </si>
  <si>
    <t>1891,NÃ©gociateur immobilier indÃ©pendant (H/F),https://www.france-emploi.com/offre-d-emploi/negociateur-immobilier-independant-h-f-10719715/,01/01/2023,Bignan,,"Mensuel, de 4000â‚¬ Ã  8000â‚¬",Mensuel,4000â‚¬ ,8000â‚¬,"Devenez le CONSEILLER IMMOBILIER rÃ©fÃ©rent de votre rÃ©gion : Secteur gÃ©ographique rÃ©servÃ© et prÃ©servÃ© en exclusivitÃ© !</t>
  </si>
  <si>
    <t>1892,mandataire immobilier indÃ©pendant (H/F),https://www.france-emploi.com/offre-d-emploi/mandataire-immobilier-independant-h-f-10719713/,01/01/2023,Sainte-Anne-d'Auray,,"Mensuel, de 4000â‚¬ Ã  8000â‚¬",Mensuel,4000â‚¬ ,8000â‚¬,"Devenez le CONSEILLER IMMOBILIER rÃ©fÃ©rent de votre rÃ©gion : Secteur gÃ©ographique rÃ©servÃ© et prÃ©servÃ© en exclusivitÃ© !</t>
  </si>
  <si>
    <t>1893,mandataire immobilier indÃ©pendant (H/F),https://www.france-emploi.com/offre-d-emploi/mandataire-immobilier-independant-h-f-10719713/,01/01/2023,Plumelin,,"Mensuel, de 4000â‚¬ Ã  8000â‚¬",Mensuel,4000â‚¬ ,8000â‚¬,"Devenez le CONSEILLER IMMOBILIER rÃ©fÃ©rent de votre rÃ©gion : Secteur gÃ©ographique rÃ©servÃ© et prÃ©servÃ© en exclusivitÃ© !</t>
  </si>
  <si>
    <t>1894,mandataire immobilier indÃ©pendant (H/F),https://www.france-emploi.com/offre-d-emploi/mandataire-immobilier-independant-h-f-10719713/,01/01/2023,Le FaouÃ«t,,"Mensuel, de 4000â‚¬ Ã  8000â‚¬",Mensuel,4000â‚¬ ,8000â‚¬,"Devenez le CONSEILLER IMMOBILIER rÃ©fÃ©rent de votre rÃ©gion : Secteur gÃ©ographique rÃ©servÃ© et prÃ©servÃ© en exclusivitÃ© !</t>
  </si>
  <si>
    <t>1895,mandataire immobilier indÃ©pendant (H/F),https://www.france-emploi.com/offre-d-emploi/mandataire-immobilier-independant-h-f-10719713/,01/01/2023,ClÃ©guÃ©rec,,"Mensuel, de 4000â‚¬ Ã  8000â‚¬",Mensuel,4000â‚¬ ,8000â‚¬,"Devenez le CONSEILLER IMMOBILIER rÃ©fÃ©rent de votre rÃ©gion : Secteur gÃ©ographique rÃ©servÃ© et prÃ©servÃ© en exclusivitÃ© !</t>
  </si>
  <si>
    <t>1896,mandataire immobilier indÃ©pendant (H/F),https://www.france-emploi.com/offre-d-emploi/mandataire-immobilier-independant-h-f-10719713/,01/01/2023,Bignan,,"Mensuel, de 4000â‚¬ Ã  8000â‚¬",Mensuel,4000â‚¬ ,8000â‚¬,"Devenez le CONSEILLER IMMOBILIER rÃ©fÃ©rent de votre rÃ©gion : Secteur gÃ©ographique rÃ©servÃ© et prÃ©servÃ© en exclusivitÃ© !</t>
  </si>
  <si>
    <t>1897,Conseiller immobilier indÃ©pendant (H/F),https://www.france-emploi.com/offre-d-emploi/conseiller-immobilier-independant-h-f-10719712/,01/01/2023,Sainte-Anne-d'Auray,,"Mensuel, de 4000â‚¬ Ã  8000â‚¬",Mensuel,4000â‚¬ ,8000â‚¬,"Devenez le CONSEILLER IMMOBILIER rÃ©fÃ©rent de votre rÃ©gion : Secteur gÃ©ographique rÃ©servÃ© et prÃ©servÃ© en exclusivitÃ© !</t>
  </si>
  <si>
    <t>1898,Conseiller immobilier indÃ©pendant (H/F),https://www.france-emploi.com/offre-d-emploi/conseiller-immobilier-independant-h-f-10719712/,01/01/2023,Plumelin,,"Mensuel, de 4000â‚¬ Ã  8000â‚¬",Mensuel,4000â‚¬ ,8000â‚¬,"Devenez le CONSEILLER IMMOBILIER rÃ©fÃ©rent de votre rÃ©gion : Secteur gÃ©ographique rÃ©servÃ© et prÃ©servÃ© en exclusivitÃ© !</t>
  </si>
  <si>
    <t>1899,Conseiller immobilier indÃ©pendant (H/F),https://www.france-emploi.com/offre-d-emploi/conseiller-immobilier-independant-h-f-10719712/,01/01/2023,Le FaouÃ«t,,"Mensuel, de 4000â‚¬ Ã  8000â‚¬",Mensuel,4000â‚¬ ,8000â‚¬,"Devenez le CONSEILLER IMMOBILIER rÃ©fÃ©rent de votre rÃ©gion : Secteur gÃ©ographique rÃ©servÃ© et prÃ©servÃ© en exclusivitÃ© !</t>
  </si>
  <si>
    <t>1900,Conseiller immobilier indÃ©pendant (H/F),https://www.france-emploi.com/offre-d-emploi/conseiller-immobilier-independant-h-f-10719712/,01/01/2023,ClÃ©guÃ©rec,,"Mensuel, de 4000â‚¬ Ã  8000â‚¬",Mensuel,4000â‚¬ ,8000â‚¬,"Devenez le CONSEILLER IMMOBILIER rÃ©fÃ©rent de votre rÃ©gion : Secteur gÃ©ographique rÃ©servÃ© et prÃ©servÃ© en exclusivitÃ© !</t>
  </si>
  <si>
    <t>1901,Conseiller immobilier indÃ©pendant (H/F),https://www.france-emploi.com/offre-d-emploi/conseiller-immobilier-independant-h-f-10719712/,01/01/2023,Bignan,,"Mensuel, de 4000â‚¬ Ã  8000â‚¬",Mensuel,4000â‚¬ ,8000â‚¬,"Devenez le CONSEILLER IMMOBILIER rÃ©fÃ©rent de votre rÃ©gion : Secteur gÃ©ographique rÃ©servÃ© et prÃ©servÃ© en exclusivitÃ© !</t>
  </si>
  <si>
    <t>1902,NÃ©gociateur immobilier indÃ©pendant (H/F),https://www.france-emploi.com/offre-d-emploi/negociateur-immobilier-independant-h-f-10719711/,01/01/2023,SÃ©rent,,"Mensuel, de 4000â‚¬ Ã  8000â‚¬",Mensuel,4000â‚¬ ,8000â‚¬,"Devenez le CONSEILLER IMMOBILIER rÃ©fÃ©rent de votre rÃ©gion : Secteur gÃ©ographique rÃ©servÃ© et prÃ©servÃ© en exclusivitÃ© !</t>
  </si>
  <si>
    <t>1903,NÃ©gociateur immobilier indÃ©pendant (H/F),https://www.france-emploi.com/offre-d-emploi/negociateur-immobilier-independant-h-f-10719711/,01/01/2023,Saint-Jean-BrÃ©velay,,"Mensuel, de 4000â‚¬ Ã  8000â‚¬",Mensuel,4000â‚¬ ,8000â‚¬,"Devenez le CONSEILLER IMMOBILIER rÃ©fÃ©rent de votre rÃ©gion : Secteur gÃ©ographique rÃ©servÃ© et prÃ©servÃ© en exclusivitÃ© !</t>
  </si>
  <si>
    <t>1904,NÃ©gociateur immobilier indÃ©pendant (H/F),https://www.france-emploi.com/offre-d-emploi/negociateur-immobilier-independant-h-f-10719711/,01/01/2023,Rieux,,"Mensuel, de 4000â‚¬ Ã  8000â‚¬",Mensuel,4000â‚¬ ,8000â‚¬,"Devenez le CONSEILLER IMMOBILIER rÃ©fÃ©rent de votre rÃ©gion : Secteur gÃ©ographique rÃ©servÃ© et prÃ©servÃ© en exclusivitÃ© !</t>
  </si>
  <si>
    <t>1905,NÃ©gociateur immobilier indÃ©pendant (H/F),https://www.france-emploi.com/offre-d-emploi/negociateur-immobilier-independant-h-f-10719711/,01/01/2023,Ploemel,,"Mensuel, de 4000â‚¬ Ã  8000â‚¬",Mensuel,4000â‚¬ ,8000â‚¬,"Devenez le CONSEILLER IMMOBILIER rÃ©fÃ©rent de votre rÃ©gion : Secteur gÃ©ographique rÃ©servÃ© et prÃ©servÃ© en exclusivitÃ© !</t>
  </si>
  <si>
    <t>1906,NÃ©gociateur immobilier indÃ©pendant (H/F),https://www.france-emploi.com/offre-d-emploi/negociateur-immobilier-independant-h-f-10719711/,01/01/2023,Camors,,"Mensuel, de 4000â‚¬ Ã  8000â‚¬",Mensuel,4000â‚¬ ,8000â‚¬,"Devenez le CONSEILLER IMMOBILIER rÃ©fÃ©rent de votre rÃ©gion : Secteur gÃ©ographique rÃ©servÃ© et prÃ©servÃ© en exclusivitÃ© !</t>
  </si>
  <si>
    <t>1907,mandataire immobilier indÃ©pendant (H/F),https://www.france-emploi.com/offre-d-emploi/mandataire-immobilier-independant-h-f-10719710/,01/01/2023,SÃ©rent,,"Mensuel, de 4000â‚¬ Ã  8000â‚¬",Mensuel,4000â‚¬ ,8000â‚¬,"Devenez le CONSEILLER IMMOBILIER rÃ©fÃ©rent de votre rÃ©gion : Secteur gÃ©ographique rÃ©servÃ© et prÃ©servÃ© en exclusivitÃ© !</t>
  </si>
  <si>
    <t>1908,mandataire immobilier indÃ©pendant (H/F),https://www.france-emploi.com/offre-d-emploi/mandataire-immobilier-independant-h-f-10719710/,01/01/2023,Saint-Jean-BrÃ©velay,,"Mensuel, de 4000â‚¬ Ã  8000â‚¬",Mensuel,4000â‚¬ ,8000â‚¬,"Devenez le CONSEILLER IMMOBILIER rÃ©fÃ©rent de votre rÃ©gion : Secteur gÃ©ographique rÃ©servÃ© et prÃ©servÃ© en exclusivitÃ© !</t>
  </si>
  <si>
    <t>1909,mandataire immobilier indÃ©pendant (H/F),https://www.france-emploi.com/offre-d-emploi/mandataire-immobilier-independant-h-f-10719710/,01/01/2023,Rieux,,"Mensuel, de 4000â‚¬ Ã  8000â‚¬",Mensuel,4000â‚¬ ,8000â‚¬,"Devenez le CONSEILLER IMMOBILIER rÃ©fÃ©rent de votre rÃ©gion : Secteur gÃ©ographique rÃ©servÃ© et prÃ©servÃ© en exclusivitÃ© !</t>
  </si>
  <si>
    <t>1910,mandataire immobilier indÃ©pendant (H/F),https://www.france-emploi.com/offre-d-emploi/mandataire-immobilier-independant-h-f-10719710/,01/01/2023,Ploemel,,"Mensuel, de 4000â‚¬ Ã  8000â‚¬",Mensuel,4000â‚¬ ,8000â‚¬,"Devenez le CONSEILLER IMMOBILIER rÃ©fÃ©rent de votre rÃ©gion : Secteur gÃ©ographique rÃ©servÃ© et prÃ©servÃ© en exclusivitÃ© !</t>
  </si>
  <si>
    <t>1911,mandataire immobilier indÃ©pendant (H/F),https://www.france-emploi.com/offre-d-emploi/mandataire-immobilier-independant-h-f-10719710/,01/01/2023,Camors,,"Mensuel, de 4000â‚¬ Ã  8000â‚¬",Mensuel,4000â‚¬ ,8000â‚¬,"Devenez le CONSEILLER IMMOBILIER rÃ©fÃ©rent de votre rÃ©gion : Secteur gÃ©ographique rÃ©servÃ© et prÃ©servÃ© en exclusivitÃ© !</t>
  </si>
  <si>
    <t>1912,Conseiller immobilier indÃ©pendant (H/F),https://www.france-emploi.com/offre-d-emploi/conseiller-immobilier-independant-h-f-10719709/,01/01/2023,SÃ©rent,,"Mensuel, de 4000â‚¬ Ã  8000â‚¬",Mensuel,4000â‚¬ ,8000â‚¬,"Devenez le CONSEILLER IMMOBILIER rÃ©fÃ©rent de votre rÃ©gion : Secteur gÃ©ographique rÃ©servÃ© et prÃ©servÃ© en exclusivitÃ© !</t>
  </si>
  <si>
    <t>1913,Conseiller immobilier indÃ©pendant (H/F),https://www.france-emploi.com/offre-d-emploi/conseiller-immobilier-independant-h-f-10719709/,01/01/2023,Saint-Jean-BrÃ©velay,,"Mensuel, de 4000â‚¬ Ã  8000â‚¬",Mensuel,4000â‚¬ ,8000â‚¬,"Devenez le CONSEILLER IMMOBILIER rÃ©fÃ©rent de votre rÃ©gion : Secteur gÃ©ographique rÃ©servÃ© et prÃ©servÃ© en exclusivitÃ© !</t>
  </si>
  <si>
    <t>1914,Conseiller immobilier indÃ©pendant (H/F),https://www.france-emploi.com/offre-d-emploi/conseiller-immobilier-independant-h-f-10719709/,01/01/2023,Rieux,,"Mensuel, de 4000â‚¬ Ã  8000â‚¬",Mensuel,4000â‚¬ ,8000â‚¬,"Devenez le CONSEILLER IMMOBILIER rÃ©fÃ©rent de votre rÃ©gion : Secteur gÃ©ographique rÃ©servÃ© et prÃ©servÃ© en exclusivitÃ© !</t>
  </si>
  <si>
    <t>1915,Conseiller immobilier indÃ©pendant (H/F),https://www.france-emploi.com/offre-d-emploi/conseiller-immobilier-independant-h-f-10719709/,01/01/2023,Ploemel,,"Mensuel, de 4000â‚¬ Ã  8000â‚¬",Mensuel,4000â‚¬ ,8000â‚¬,"Devenez le CONSEILLER IMMOBILIER rÃ©fÃ©rent de votre rÃ©gion : Secteur gÃ©ographique rÃ©servÃ© et prÃ©servÃ© en exclusivitÃ© !</t>
  </si>
  <si>
    <t>1916,Conseiller immobilier indÃ©pendant (H/F),https://www.france-emploi.com/offre-d-emploi/conseiller-immobilier-independant-h-f-10719709/,01/01/2023,Camors,,"Mensuel, de 4000â‚¬ Ã  8000â‚¬",Mensuel,4000â‚¬ ,8000â‚¬,"Devenez le CONSEILLER IMMOBILIER rÃ©fÃ©rent de votre rÃ©gion : Secteur gÃ©ographique rÃ©servÃ© et prÃ©servÃ© en exclusivitÃ© !</t>
  </si>
  <si>
    <t>1917,NÃ©gociateur immobilier indÃ©pendant (H/F),https://www.france-emploi.com/offre-d-emploi/negociateur-immobilier-independant-h-f-10719708/,01/01/2023,Monterblanc,,"Mensuel, de 4000â‚¬ Ã  8000â‚¬",Mensuel,4000â‚¬ ,8000â‚¬,"Devenez le CONSEILLER IMMOBILIER rÃ©fÃ©rent de votre rÃ©gion : Secteur gÃ©ographique rÃ©servÃ© et prÃ©servÃ© en exclusivitÃ© !</t>
  </si>
  <si>
    <t>1918,NÃ©gociateur immobilier indÃ©pendant (H/F),https://www.france-emploi.com/offre-d-emploi/negociateur-immobilier-independant-h-f-10719708/,01/01/2023,Merlevenez,,"Mensuel, de 4000â‚¬ Ã  8000â‚¬",Mensuel,4000â‚¬ ,8000â‚¬,"Devenez le CONSEILLER IMMOBILIER rÃ©fÃ©rent de votre rÃ©gion : Secteur gÃ©ographique rÃ©servÃ© et prÃ©servÃ© en exclusivitÃ© !</t>
  </si>
  <si>
    <t>1919,NÃ©gociateur immobilier indÃ©pendant (H/F),https://www.france-emploi.com/offre-d-emploi/negociateur-immobilier-independant-h-f-10719708/,01/01/2023,Mauron,,"Mensuel, de 4000â‚¬ Ã  8000â‚¬",Mensuel,4000â‚¬ ,8000â‚¬,"Devenez le CONSEILLER IMMOBILIER rÃ©fÃ©rent de votre rÃ©gion : Secteur gÃ©ographique rÃ©servÃ© et prÃ©servÃ© en exclusivitÃ© !</t>
  </si>
  <si>
    <t>1920,NÃ©gociateur immobilier indÃ©pendant (H/F),https://www.france-emploi.com/offre-d-emploi/negociateur-immobilier-independant-h-f-10719708/,01/01/2023,ClÃ©guer,,"Mensuel, de 4000â‚¬ Ã  8000â‚¬",Mensuel,4000â‚¬ ,8000â‚¬,"Devenez le CONSEILLER IMMOBILIER rÃ©fÃ©rent de votre rÃ©gion : Secteur gÃ©ographique rÃ©servÃ© et prÃ©servÃ© en exclusivitÃ© !</t>
  </si>
  <si>
    <t>1921,NÃ©gociateur immobilier indÃ©pendant (H/F),https://www.france-emploi.com/offre-d-emploi/negociateur-immobilier-independant-h-f-10719708/,01/01/2023,Carentoir,,"Mensuel, de 4000â‚¬ Ã  8000â‚¬",Mensuel,4000â‚¬ ,8000â‚¬,"Devenez le CONSEILLER IMMOBILIER rÃ©fÃ©rent de votre rÃ©gion : Secteur gÃ©ographique rÃ©servÃ© et prÃ©servÃ© en exclusivitÃ© !</t>
  </si>
  <si>
    <t>1922,mandataire immobilier indÃ©pendant (H/F),https://www.france-emploi.com/offre-d-emploi/mandataire-immobilier-independant-h-f-10719707/,01/01/2023,Monterblanc,,"Mensuel, de 4000â‚¬ Ã  8000â‚¬",Mensuel,4000â‚¬ ,8000â‚¬,"Devenez le CONSEILLER IMMOBILIER rÃ©fÃ©rent de votre rÃ©gion : Secteur gÃ©ographique rÃ©servÃ© et prÃ©servÃ© en exclusivitÃ© !</t>
  </si>
  <si>
    <t>1923,mandataire immobilier indÃ©pendant (H/F),https://www.france-emploi.com/offre-d-emploi/mandataire-immobilier-independant-h-f-10719707/,01/01/2023,Merlevenez,,"Mensuel, de 4000â‚¬ Ã  8000â‚¬",Mensuel,4000â‚¬ ,8000â‚¬,"Devenez le CONSEILLER IMMOBILIER rÃ©fÃ©rent de votre rÃ©gion : Secteur gÃ©ographique rÃ©servÃ© et prÃ©servÃ© en exclusivitÃ© !</t>
  </si>
  <si>
    <t>1924,mandataire immobilier indÃ©pendant (H/F),https://www.france-emploi.com/offre-d-emploi/mandataire-immobilier-independant-h-f-10719707/,01/01/2023,Mauron,,"Mensuel, de 4000â‚¬ Ã  8000â‚¬",Mensuel,4000â‚¬ ,8000â‚¬,"Devenez le CONSEILLER IMMOBILIER rÃ©fÃ©rent de votre rÃ©gion : Secteur gÃ©ographique rÃ©servÃ© et prÃ©servÃ© en exclusivitÃ© !</t>
  </si>
  <si>
    <t>1925,mandataire immobilier indÃ©pendant (H/F),https://www.france-emploi.com/offre-d-emploi/mandataire-immobilier-independant-h-f-10719707/,01/01/2023,ClÃ©guer,,"Mensuel, de 4000â‚¬ Ã  8000â‚¬",Mensuel,4000â‚¬ ,8000â‚¬,"Devenez le CONSEILLER IMMOBILIER rÃ©fÃ©rent de votre rÃ©gion : Secteur gÃ©ographique rÃ©servÃ© et prÃ©servÃ© en exclusivitÃ© !</t>
  </si>
  <si>
    <t>1926,mandataire immobilier indÃ©pendant (H/F),https://www.france-emploi.com/offre-d-emploi/mandataire-immobilier-independant-h-f-10719707/,01/01/2023,Carentoir,,"Mensuel, de 4000â‚¬ Ã  8000â‚¬",Mensuel,4000â‚¬ ,8000â‚¬,"Devenez le CONSEILLER IMMOBILIER rÃ©fÃ©rent de votre rÃ©gion : Secteur gÃ©ographique rÃ©servÃ© et prÃ©servÃ© en exclusivitÃ© !</t>
  </si>
  <si>
    <t>1927,Conseiller immobilier indÃ©pendant (H/F),https://www.france-emploi.com/offre-d-emploi/conseiller-immobilier-independant-h-f-10719706/,01/01/2023,Monterblanc,,"Mensuel, de 4000â‚¬ Ã  8000â‚¬",Mensuel,4000â‚¬ ,8000â‚¬,"Devenez le CONSEILLER IMMOBILIER rÃ©fÃ©rent de votre rÃ©gion : Secteur gÃ©ographique rÃ©servÃ© et prÃ©servÃ© en exclusivitÃ© !</t>
  </si>
  <si>
    <t>1928,Conseiller immobilier indÃ©pendant (H/F),https://www.france-emploi.com/offre-d-emploi/conseiller-immobilier-independant-h-f-10719706/,01/01/2023,Merlevenez,,"Mensuel, de 4000â‚¬ Ã  8000â‚¬",Mensuel,4000â‚¬ ,8000â‚¬,"Devenez le CONSEILLER IMMOBILIER rÃ©fÃ©rent de votre rÃ©gion : Secteur gÃ©ographique rÃ©servÃ© et prÃ©servÃ© en exclusivitÃ© !</t>
  </si>
  <si>
    <t>1929,Conseiller immobilier indÃ©pendant (H/F),https://www.france-emploi.com/offre-d-emploi/conseiller-immobilier-independant-h-f-10719706/,01/01/2023,Mauron,,"Mensuel, de 4000â‚¬ Ã  8000â‚¬",Mensuel,4000â‚¬ ,8000â‚¬,"Devenez le CONSEILLER IMMOBILIER rÃ©fÃ©rent de votre rÃ©gion : Secteur gÃ©ographique rÃ©servÃ© et prÃ©servÃ© en exclusivitÃ© !</t>
  </si>
  <si>
    <t>1930,Conseiller immobilier indÃ©pendant (H/F),https://www.france-emploi.com/offre-d-emploi/conseiller-immobilier-independant-h-f-10719706/,01/01/2023,ClÃ©guer,,"Mensuel, de 4000â‚¬ Ã  8000â‚¬",Mensuel,4000â‚¬ ,8000â‚¬,"Devenez le CONSEILLER IMMOBILIER rÃ©fÃ©rent de votre rÃ©gion : Secteur gÃ©ographique rÃ©servÃ© et prÃ©servÃ© en exclusivitÃ© !</t>
  </si>
  <si>
    <t>1931,Conseiller immobilier indÃ©pendant (H/F),https://www.france-emploi.com/offre-d-emploi/conseiller-immobilier-independant-h-f-10719706/,01/01/2023,Carentoir,,"Mensuel, de 4000â‚¬ Ã  8000â‚¬",Mensuel,4000â‚¬ ,8000â‚¬,"Devenez le CONSEILLER IMMOBILIER rÃ©fÃ©rent de votre rÃ©gion : Secteur gÃ©ographique rÃ©servÃ© et prÃ©servÃ© en exclusivitÃ© !</t>
  </si>
  <si>
    <t>1932,NÃ©gociateur immobilier indÃ©pendant (H/F),https://www.france-emploi.com/offre-d-emploi/negociateur-immobilier-independant-h-f-10719705/,01/01/2023,Noyal-Pontivy,,"Mensuel, de 4000â‚¬ Ã  8000â‚¬",Mensuel,4000â‚¬ ,8000â‚¬,"Devenez le CONSEILLER IMMOBILIER rÃ©fÃ©rent de votre rÃ©gion : Secteur gÃ©ographique rÃ©servÃ© et prÃ©servÃ© en exclusivitÃ© !</t>
  </si>
  <si>
    <t>1933,NÃ©gociateur immobilier indÃ©pendant (H/F),https://www.france-emploi.com/offre-d-emploi/negociateur-immobilier-independant-h-f-10719705/,01/01/2023,Ã‰vellys,,"Mensuel, de 4000â‚¬ Ã  8000â‚¬",Mensuel,4000â‚¬ ,8000â‚¬,"Devenez le CONSEILLER IMMOBILIER rÃ©fÃ©rent de votre rÃ©gion : Secteur gÃ©ographique rÃ©servÃ© et prÃ©servÃ© en exclusivitÃ© !</t>
  </si>
  <si>
    <t>1934,NÃ©gociateur immobilier indÃ©pendant (H/F),https://www.france-emploi.com/offre-d-emploi/negociateur-immobilier-independant-h-f-10719705/,01/01/2023,Locoal-Mendon,,"Mensuel, de 4000â‚¬ Ã  8000â‚¬",Mensuel,4000â‚¬ ,8000â‚¬,"Devenez le CONSEILLER IMMOBILIER rÃ©fÃ©rent de votre rÃ©gion : Secteur gÃ©ographique rÃ©servÃ© et prÃ©servÃ© en exclusivitÃ© !</t>
  </si>
  <si>
    <t>1935,NÃ©gociateur immobilier indÃ©pendant (H/F),https://www.france-emploi.com/offre-d-emploi/negociateur-immobilier-independant-h-f-10719705/,01/01/2023,FÃ©rel,,"Mensuel, de 4000â‚¬ Ã  8000â‚¬",Mensuel,4000â‚¬ ,8000â‚¬,"Devenez le CONSEILLER IMMOBILIER rÃ©fÃ©rent de votre rÃ©gion : Secteur gÃ©ographique rÃ©servÃ© et prÃ©servÃ© en exclusivitÃ© !</t>
  </si>
  <si>
    <t>1936,NÃ©gociateur immobilier indÃ©pendant (H/F),https://www.france-emploi.com/offre-d-emploi/negociateur-immobilier-independant-h-f-10719705/,01/01/2023,Crach,,"Mensuel, de 4000â‚¬ Ã  8000â‚¬",Mensuel,4000â‚¬ ,8000â‚¬,"Devenez le CONSEILLER IMMOBILIER rÃ©fÃ©rent de votre rÃ©gion : Secteur gÃ©ographique rÃ©servÃ© et prÃ©servÃ© en exclusivitÃ© !</t>
  </si>
  <si>
    <t>1937,mandataire immobilier indÃ©pendant (H/F),https://www.france-emploi.com/offre-d-emploi/mandataire-immobilier-independant-h-f-10715767/,01/01/2023,Noyal-Pontivy,,"Mensuel, de 4000â‚¬ Ã  8000â‚¬",Mensuel,4000â‚¬ ,8000â‚¬,"Devenez le CONSEILLER IMMOBILIER rÃ©fÃ©rent de votre rÃ©gion : Secteur gÃ©ographique rÃ©servÃ© et prÃ©servÃ© en exclusivitÃ© !</t>
  </si>
  <si>
    <t>1938,mandataire immobilier indÃ©pendant (H/F),https://www.france-emploi.com/offre-d-emploi/mandataire-immobilier-independant-h-f-10715767/,01/01/2023,Ã‰vellys,,"Mensuel, de 4000â‚¬ Ã  8000â‚¬",Mensuel,4000â‚¬ ,8000â‚¬,"Devenez le CONSEILLER IMMOBILIER rÃ©fÃ©rent de votre rÃ©gion : Secteur gÃ©ographique rÃ©servÃ© et prÃ©servÃ© en exclusivitÃ© !</t>
  </si>
  <si>
    <t>1939,mandataire immobilier indÃ©pendant (H/F),https://www.france-emploi.com/offre-d-emploi/mandataire-immobilier-independant-h-f-10715767/,01/01/2023,Locoal-Mendon,,"Mensuel, de 4000â‚¬ Ã  8000â‚¬",Mensuel,4000â‚¬ ,8000â‚¬,"Devenez le CONSEILLER IMMOBILIER rÃ©fÃ©rent de votre rÃ©gion : Secteur gÃ©ographique rÃ©servÃ© et prÃ©servÃ© en exclusivitÃ© !</t>
  </si>
  <si>
    <t>1940,mandataire immobilier indÃ©pendant (H/F),https://www.france-emploi.com/offre-d-emploi/mandataire-immobilier-independant-h-f-10715767/,01/01/2023,FÃ©rel,,"Mensuel, de 4000â‚¬ Ã  8000â‚¬",Mensuel,4000â‚¬ ,8000â‚¬,"Devenez le CONSEILLER IMMOBILIER rÃ©fÃ©rent de votre rÃ©gion : Secteur gÃ©ographique rÃ©servÃ© et prÃ©servÃ© en exclusivitÃ© !</t>
  </si>
  <si>
    <t>1941,mandataire immobilier indÃ©pendant (H/F),https://www.france-emploi.com/offre-d-emploi/mandataire-immobilier-independant-h-f-10715767/,01/01/2023,Crach,,"Mensuel, de 4000â‚¬ Ã  8000â‚¬",Mensuel,4000â‚¬ ,8000â‚¬,"Devenez le CONSEILLER IMMOBILIER rÃ©fÃ©rent de votre rÃ©gion : Secteur gÃ©ographique rÃ©servÃ© et prÃ©servÃ© en exclusivitÃ© !</t>
  </si>
  <si>
    <t>1942,Conseiller immobilier indÃ©pendant (H/F),https://www.france-emploi.com/offre-d-emploi/conseiller-immobilier-independant-h-f-10715766/,01/01/2023,Noyal-Pontivy,,"Mensuel, de 4000â‚¬ Ã  8000â‚¬",Mensuel,4000â‚¬ ,8000â‚¬,"Devenez le CONSEILLER IMMOBILIER rÃ©fÃ©rent de votre rÃ©gion : Secteur gÃ©ographique rÃ©servÃ© et prÃ©servÃ© en exclusivitÃ© !</t>
  </si>
  <si>
    <t>1943,Conseiller immobilier indÃ©pendant (H/F),https://www.france-emploi.com/offre-d-emploi/conseiller-immobilier-independant-h-f-10715766/,01/01/2023,Ã‰vellys,,"Mensuel, de 4000â‚¬ Ã  8000â‚¬",Mensuel,4000â‚¬ ,8000â‚¬,"Devenez le CONSEILLER IMMOBILIER rÃ©fÃ©rent de votre rÃ©gion : Secteur gÃ©ographique rÃ©servÃ© et prÃ©servÃ© en exclusivitÃ© !</t>
  </si>
  <si>
    <t>1944,Conseiller immobilier indÃ©pendant (H/F),https://www.france-emploi.com/offre-d-emploi/conseiller-immobilier-independant-h-f-10715766/,01/01/2023,Locoal-Mendon,,"Mensuel, de 4000â‚¬ Ã  8000â‚¬",Mensuel,4000â‚¬ ,8000â‚¬,"Devenez le CONSEILLER IMMOBILIER rÃ©fÃ©rent de votre rÃ©gion : Secteur gÃ©ographique rÃ©servÃ© et prÃ©servÃ© en exclusivitÃ© !</t>
  </si>
  <si>
    <t>1945,Conseiller immobilier indÃ©pendant (H/F),https://www.france-emploi.com/offre-d-emploi/conseiller-immobilier-independant-h-f-10715766/,01/01/2023,FÃ©rel,,"Mensuel, de 4000â‚¬ Ã  8000â‚¬",Mensuel,4000â‚¬ ,8000â‚¬,"Devenez le CONSEILLER IMMOBILIER rÃ©fÃ©rent de votre rÃ©gion : Secteur gÃ©ographique rÃ©servÃ© et prÃ©servÃ© en exclusivitÃ© !</t>
  </si>
  <si>
    <t>1946,Conseiller immobilier indÃ©pendant (H/F),https://www.france-emploi.com/offre-d-emploi/conseiller-immobilier-independant-h-f-10715766/,01/01/2023,Crach,,"Mensuel, de 4000â‚¬ Ã  8000â‚¬",Mensuel,4000â‚¬ ,8000â‚¬,"Devenez le CONSEILLER IMMOBILIER rÃ©fÃ©rent de votre rÃ©gion : Secteur gÃ©ographique rÃ©servÃ© et prÃ©servÃ© en exclusivitÃ© !</t>
  </si>
  <si>
    <t>1947,Conseiller immobilier indÃ©pendant (H/F),https://www.france-emploi.com/offre-d-emploi/conseiller-immobilier-independant-h-f-10715765/,01/01/2023,Sulniac,,"Mensuel, de 4000â‚¬ Ã  8000â‚¬",Mensuel,4000â‚¬ ,8000â‚¬,"Devenez le CONSEILLER IMMOBILIER rÃ©fÃ©rent de votre rÃ©gion : Secteur gÃ©ographique rÃ©servÃ© et prÃ©servÃ© en exclusivitÃ© !</t>
  </si>
  <si>
    <t>1948,Conseiller immobilier indÃ©pendant (H/F),https://www.france-emploi.com/offre-d-emploi/conseiller-immobilier-independant-h-f-10715765/,01/01/2023,Pont-Scorff,,"Mensuel, de 4000â‚¬ Ã  8000â‚¬",Mensuel,4000â‚¬ ,8000â‚¬,"Devenez le CONSEILLER IMMOBILIER rÃ©fÃ©rent de votre rÃ©gion : Secteur gÃ©ographique rÃ©servÃ© et prÃ©servÃ© en exclusivitÃ© !</t>
  </si>
  <si>
    <t>1949,Conseiller immobilier indÃ©pendant (H/F),https://www.france-emploi.com/offre-d-emploi/conseiller-immobilier-independant-h-f-10715765/,01/01/2023,MorÃ©ac,,"Mensuel, de 4000â‚¬ Ã  8000â‚¬",Mensuel,4000â‚¬ ,8000â‚¬,"Devenez le CONSEILLER IMMOBILIER rÃ©fÃ©rent de votre rÃ©gion : Secteur gÃ©ographique rÃ©servÃ© et prÃ©servÃ© en exclusivitÃ© !</t>
  </si>
  <si>
    <t>1950,Conseiller immobilier indÃ©pendant (H/F),https://www.france-emploi.com/offre-d-emploi/conseiller-immobilier-independant-h-f-10715765/,01/01/2023,Gourin,,"Mensuel, de 4000â‚¬ Ã  8000â‚¬",Mensuel,4000â‚¬ ,8000â‚¬,"Devenez le CONSEILLER IMMOBILIER rÃ©fÃ©rent de votre rÃ©gion : Secteur gÃ©ographique rÃ©servÃ© et prÃ©servÃ© en exclusivitÃ© !</t>
  </si>
  <si>
    <t>1951,Conseiller immobilier indÃ©pendant (H/F),https://www.france-emploi.com/offre-d-emploi/conseiller-immobilier-independant-h-f-10715765/,01/01/2023,Belz,,"Mensuel, de 4000â‚¬ Ã  8000â‚¬",Mensuel,4000â‚¬ ,8000â‚¬,"Devenez le CONSEILLER IMMOBILIER rÃ©fÃ©rent de votre rÃ©gion : Secteur gÃ©ographique rÃ©servÃ© et prÃ©servÃ© en exclusivitÃ© !</t>
  </si>
  <si>
    <t>1952,mandataire immobilier indÃ©pendant (H/F),https://www.france-emploi.com/offre-d-emploi/mandataire-immobilier-independant-h-f-10715762/,01/01/2023,Sulniac,,"Mensuel, de 4000â‚¬ Ã  8000â‚¬",Mensuel,4000â‚¬ ,8000â‚¬,"Devenez le CONSEILLER IMMOBILIER rÃ©fÃ©rent de votre rÃ©gion : Secteur gÃ©ographique rÃ©servÃ© et prÃ©servÃ© en exclusivitÃ© !</t>
  </si>
  <si>
    <t>1953,mandataire immobilier indÃ©pendant (H/F),https://www.france-emploi.com/offre-d-emploi/mandataire-immobilier-independant-h-f-10715762/,01/01/2023,Pont-Scorff,,"Mensuel, de 4000â‚¬ Ã  8000â‚¬",Mensuel,4000â‚¬ ,8000â‚¬,"Devenez le CONSEILLER IMMOBILIER rÃ©fÃ©rent de votre rÃ©gion : Secteur gÃ©ographique rÃ©servÃ© et prÃ©servÃ© en exclusivitÃ© !</t>
  </si>
  <si>
    <t>1954,mandataire immobilier indÃ©pendant (H/F),https://www.france-emploi.com/offre-d-emploi/mandataire-immobilier-independant-h-f-10715762/,01/01/2023,MorÃ©ac,,"Mensuel, de 4000â‚¬ Ã  8000â‚¬",Mensuel,4000â‚¬ ,8000â‚¬,"Devenez le CONSEILLER IMMOBILIER rÃ©fÃ©rent de votre rÃ©gion : Secteur gÃ©ographique rÃ©servÃ© et prÃ©servÃ© en exclusivitÃ© !</t>
  </si>
  <si>
    <t>1955,mandataire immobilier indÃ©pendant (H/F),https://www.france-emploi.com/offre-d-emploi/mandataire-immobilier-independant-h-f-10715762/,01/01/2023,Gourin,,"Mensuel, de 4000â‚¬ Ã  8000â‚¬",Mensuel,4000â‚¬ ,8000â‚¬,"Devenez le CONSEILLER IMMOBILIER rÃ©fÃ©rent de votre rÃ©gion : Secteur gÃ©ographique rÃ©servÃ© et prÃ©servÃ© en exclusivitÃ© !</t>
  </si>
  <si>
    <t>1956,mandataire immobilier indÃ©pendant (H/F),https://www.france-emploi.com/offre-d-emploi/mandataire-immobilier-independant-h-f-10715762/,01/01/2023,Belz,,"Mensuel, de 4000â‚¬ Ã  8000â‚¬",Mensuel,4000â‚¬ ,8000â‚¬,"Devenez le CONSEILLER IMMOBILIER rÃ©fÃ©rent de votre rÃ©gion : Secteur gÃ©ographique rÃ©servÃ© et prÃ©servÃ© en exclusivitÃ© !</t>
  </si>
  <si>
    <t>1957,NÃ©gociateur immobilier indÃ©pendant (H/F),https://www.france-emploi.com/offre-d-emploi/negociateur-immobilier-independant-h-f-10715723/,01/01/2023,Sulniac,,"Mensuel, de 4000â‚¬ Ã  8000â‚¬",Mensuel,4000â‚¬ ,8000â‚¬,"Devenez le CONSEILLER IMMOBILIER rÃ©fÃ©rent de votre rÃ©gion : Secteur gÃ©ographique rÃ©servÃ© et prÃ©servÃ© en exclusivitÃ© !</t>
  </si>
  <si>
    <t>1958,NÃ©gociateur immobilier indÃ©pendant (H/F),https://www.france-emploi.com/offre-d-emploi/negociateur-immobilier-independant-h-f-10715723/,01/01/2023,Pont-Scorff,,"Mensuel, de 4000â‚¬ Ã  8000â‚¬",Mensuel,4000â‚¬ ,8000â‚¬,"Devenez le CONSEILLER IMMOBILIER rÃ©fÃ©rent de votre rÃ©gion : Secteur gÃ©ographique rÃ©servÃ© et prÃ©servÃ© en exclusivitÃ© !</t>
  </si>
  <si>
    <t>1959,NÃ©gociateur immobilier indÃ©pendant (H/F),https://www.france-emploi.com/offre-d-emploi/negociateur-immobilier-independant-h-f-10715723/,01/01/2023,MorÃ©ac,,"Mensuel, de 4000â‚¬ Ã  8000â‚¬",Mensuel,4000â‚¬ ,8000â‚¬,"Devenez le CONSEILLER IMMOBILIER rÃ©fÃ©rent de votre rÃ©gion : Secteur gÃ©ographique rÃ©servÃ© et prÃ©servÃ© en exclusivitÃ© !</t>
  </si>
  <si>
    <t>1960,NÃ©gociateur immobilier indÃ©pendant (H/F),https://www.france-emploi.com/offre-d-emploi/negociateur-immobilier-independant-h-f-10715723/,01/01/2023,Gourin,,"Mensuel, de 4000â‚¬ Ã  8000â‚¬",Mensuel,4000â‚¬ ,8000â‚¬,"Devenez le CONSEILLER IMMOBILIER rÃ©fÃ©rent de votre rÃ©gion : Secteur gÃ©ographique rÃ©servÃ© et prÃ©servÃ© en exclusivitÃ© !</t>
  </si>
  <si>
    <t>1961,NÃ©gociateur immobilier indÃ©pendant (H/F),https://www.france-emploi.com/offre-d-emploi/negociateur-immobilier-independant-h-f-10715723/,01/01/2023,Belz,,"Mensuel, de 4000â‚¬ Ã  8000â‚¬",Mensuel,4000â‚¬ ,8000â‚¬,"Devenez le CONSEILLER IMMOBILIER rÃ©fÃ©rent de votre rÃ©gion : Secteur gÃ©ographique rÃ©servÃ© et prÃ©servÃ© en exclusivitÃ© !</t>
  </si>
  <si>
    <t>1962,mandataire immobilier indÃ©pendant (H/F),https://www.france-emploi.com/offre-d-emploi/mandataire-immobilier-independant-h-f-10715721/,01/01/2023,Saint-Nolff,,"Mensuel, de 4000â‚¬ Ã  8000â‚¬",Mensuel,4000â‚¬ ,8000â‚¬,"Devenez le CONSEILLER IMMOBILIER rÃ©fÃ©rent de votre rÃ©gion : Secteur gÃ©ographique rÃ©servÃ© et prÃ©servÃ© en exclusivitÃ© !</t>
  </si>
  <si>
    <t>1963,mandataire immobilier indÃ©pendant (H/F),https://www.france-emploi.com/offre-d-emploi/mandataire-immobilier-independant-h-f-10715721/,01/01/2023,LandÃ©vant,,"Mensuel, de 4000â‚¬ Ã  8000â‚¬",Mensuel,4000â‚¬ ,8000â‚¬,"Devenez le CONSEILLER IMMOBILIER rÃ©fÃ©rent de votre rÃ©gion : Secteur gÃ©ographique rÃ©servÃ© et prÃ©servÃ© en exclusivitÃ© !</t>
  </si>
  <si>
    <t>1964,mandataire immobilier indÃ©pendant (H/F),https://www.france-emploi.com/offre-d-emploi/mandataire-immobilier-independant-h-f-10715721/,01/01/2023,La Gacilly,,"Mensuel, de 4000â‚¬ Ã  8000â‚¬",Mensuel,4000â‚¬ ,8000â‚¬,"Devenez le CONSEILLER IMMOBILIER rÃ©fÃ©rent de votre rÃ©gion : Secteur gÃ©ographique rÃ©servÃ© et prÃ©servÃ© en exclusivitÃ© !</t>
  </si>
  <si>
    <t>1965,mandataire immobilier indÃ©pendant (H/F),https://www.france-emploi.com/offre-d-emploi/mandataire-immobilier-independant-h-f-10715721/,01/01/2023,Erdeven,,"Mensuel, de 4000â‚¬ Ã  8000â‚¬",Mensuel,4000â‚¬ ,8000â‚¬,"Devenez le CONSEILLER IMMOBILIER rÃ©fÃ©rent de votre rÃ©gion : Secteur gÃ©ographique rÃ©servÃ© et prÃ©servÃ© en exclusivitÃ© !</t>
  </si>
  <si>
    <t>1966,mandataire immobilier indÃ©pendant (H/F),https://www.france-emploi.com/offre-d-emploi/mandataire-immobilier-independant-h-f-10715721/,01/01/2023,Allaire,,"Mensuel, de 4000â‚¬ Ã  8000â‚¬",Mensuel,4000â‚¬ ,8000â‚¬,"Devenez le CONSEILLER IMMOBILIER rÃ©fÃ©rent de votre rÃ©gion : Secteur gÃ©ographique rÃ©servÃ© et prÃ©servÃ© en exclusivitÃ© !</t>
  </si>
  <si>
    <t>1967,NÃ©gociateur immobilier indÃ©pendant (H/F),https://www.france-emploi.com/offre-d-emploi/negociateur-immobilier-independant-h-f-10715720/,01/01/2023,Saint-Nolff,,"Mensuel, de 4000â‚¬ Ã  8000â‚¬",Mensuel,4000â‚¬ ,8000â‚¬,"Devenez le CONSEILLER IMMOBILIER rÃ©fÃ©rent de votre rÃ©gion : Secteur gÃ©ographique rÃ©servÃ© et prÃ©servÃ© en exclusivitÃ© !</t>
  </si>
  <si>
    <t>1968,NÃ©gociateur immobilier indÃ©pendant (H/F),https://www.france-emploi.com/offre-d-emploi/negociateur-immobilier-independant-h-f-10715720/,01/01/2023,LandÃ©vant,,"Mensuel, de 4000â‚¬ Ã  8000â‚¬",Mensuel,4000â‚¬ ,8000â‚¬,"Devenez le CONSEILLER IMMOBILIER rÃ©fÃ©rent de votre rÃ©gion : Secteur gÃ©ographique rÃ©servÃ© et prÃ©servÃ© en exclusivitÃ© !</t>
  </si>
  <si>
    <t>1969,NÃ©gociateur immobilier indÃ©pendant (H/F),https://www.france-emploi.com/offre-d-emploi/negociateur-immobilier-independant-h-f-10715720/,01/01/2023,La Gacilly,,"Mensuel, de 4000â‚¬ Ã  8000â‚¬",Mensuel,4000â‚¬ ,8000â‚¬,"Devenez le CONSEILLER IMMOBILIER rÃ©fÃ©rent de votre rÃ©gion : Secteur gÃ©ographique rÃ©servÃ© et prÃ©servÃ© en exclusivitÃ© !</t>
  </si>
  <si>
    <t>1970,NÃ©gociateur immobilier indÃ©pendant (H/F),https://www.france-emploi.com/offre-d-emploi/negociateur-immobilier-independant-h-f-10715720/,01/01/2023,Erdeven,,"Mensuel, de 4000â‚¬ Ã  8000â‚¬",Mensuel,4000â‚¬ ,8000â‚¬,"Devenez le CONSEILLER IMMOBILIER rÃ©fÃ©rent de votre rÃ©gion : Secteur gÃ©ographique rÃ©servÃ© et prÃ©servÃ© en exclusivitÃ© !</t>
  </si>
  <si>
    <t>1971,NÃ©gociateur immobilier indÃ©pendant (H/F),https://www.france-emploi.com/offre-d-emploi/negociateur-immobilier-independant-h-f-10715720/,01/01/2023,Allaire,,"Mensuel, de 4000â‚¬ Ã  8000â‚¬",Mensuel,4000â‚¬ ,8000â‚¬,"Devenez le CONSEILLER IMMOBILIER rÃ©fÃ©rent de votre rÃ©gion : Secteur gÃ©ographique rÃ©servÃ© et prÃ©servÃ© en exclusivitÃ© !</t>
  </si>
  <si>
    <t>1972,Conseiller immobilier indÃ©pendant (H/F),https://www.france-emploi.com/offre-d-emploi/conseiller-immobilier-independant-h-f-10715719/,01/01/2023,Plumergat,,"Mensuel, de 4000â‚¬ Ã  8000â‚¬",Mensuel,4000â‚¬ ,8000â‚¬,"Devenez le CONSEILLER IMMOBILIER rÃ©fÃ©rent de votre rÃ©gion : Secteur gÃ©ographique rÃ©servÃ© et prÃ©servÃ© en exclusivitÃ© !</t>
  </si>
  <si>
    <t>1973,Conseiller immobilier indÃ©pendant (H/F),https://www.france-emploi.com/offre-d-emploi/conseiller-immobilier-independant-h-f-10715719/,01/01/2023,PlumÃ©liau,,"Mensuel, de 4000â‚¬ Ã  8000â‚¬",Mensuel,4000â‚¬ ,8000â‚¬,"Devenez le CONSEILLER IMMOBILIER rÃ©fÃ©rent de votre rÃ©gion : Secteur gÃ©ographique rÃ©servÃ© et prÃ©servÃ© en exclusivitÃ© !</t>
  </si>
  <si>
    <t>1974,Conseiller immobilier indÃ©pendant (H/F),https://www.france-emploi.com/offre-d-emploi/conseiller-immobilier-independant-h-f-10715719/,01/01/2023,LocmiquÃ©lic,,"Mensuel, de 4000â‚¬ Ã  8000â‚¬",Mensuel,4000â‚¬ ,8000â‚¬,"Devenez le CONSEILLER IMMOBILIER rÃ©fÃ©rent de votre rÃ©gion : Secteur gÃ©ographique rÃ©servÃ© et prÃ©servÃ© en exclusivitÃ© !</t>
  </si>
  <si>
    <t>1975,Conseiller immobilier indÃ©pendant (H/F),https://www.france-emploi.com/offre-d-emploi/conseiller-immobilier-independant-h-f-10715719/,01/01/2023,Carnac,,"Mensuel, de 4000â‚¬ Ã  8000â‚¬",Mensuel,4000â‚¬ ,8000â‚¬,"Devenez le CONSEILLER IMMOBILIER rÃ©fÃ©rent de votre rÃ©gion : Secteur gÃ©ographique rÃ©servÃ© et prÃ©servÃ© en exclusivitÃ© !</t>
  </si>
  <si>
    <t>1976,Conseiller immobilier indÃ©pendant (H/F),https://www.france-emploi.com/offre-d-emploi/conseiller-immobilier-independant-h-f-10715719/,01/01/2023,Baden,,"Mensuel, de 4000â‚¬ Ã  8000â‚¬",Mensuel,4000â‚¬ ,8000â‚¬,"Devenez le CONSEILLER IMMOBILIER rÃ©fÃ©rent de votre rÃ©gion : Secteur gÃ©ographique rÃ©servÃ© et prÃ©servÃ© en exclusivitÃ© !</t>
  </si>
  <si>
    <t>1977,mandataire immobilier indÃ©pendant (H/F),https://www.france-emploi.com/offre-d-emploi/mandataire-immobilier-independant-h-f-10715697/,01/01/2023,Plumergat,,"Mensuel, de 4000â‚¬ Ã  8000â‚¬",Mensuel,4000â‚¬ ,8000â‚¬,"Devenez le CONSEILLER IMMOBILIER rÃ©fÃ©rent de votre rÃ©gion : Secteur gÃ©ographique rÃ©servÃ© et prÃ©servÃ© en exclusivitÃ© !</t>
  </si>
  <si>
    <t>1978,mandataire immobilier indÃ©pendant (H/F),https://www.france-emploi.com/offre-d-emploi/mandataire-immobilier-independant-h-f-10715697/,01/01/2023,PlumÃ©liau,,"Mensuel, de 4000â‚¬ Ã  8000â‚¬",Mensuel,4000â‚¬ ,8000â‚¬,"Devenez le CONSEILLER IMMOBILIER rÃ©fÃ©rent de votre rÃ©gion : Secteur gÃ©ographique rÃ©servÃ© et prÃ©servÃ© en exclusivitÃ© !</t>
  </si>
  <si>
    <t>1979,mandataire immobilier indÃ©pendant (H/F),https://www.france-emploi.com/offre-d-emploi/mandataire-immobilier-independant-h-f-10715697/,01/01/2023,LocmiquÃ©lic,,"Mensuel, de 4000â‚¬ Ã  8000â‚¬",Mensuel,4000â‚¬ ,8000â‚¬,"Devenez le CONSEILLER IMMOBILIER rÃ©fÃ©rent de votre rÃ©gion : Secteur gÃ©ographique rÃ©servÃ© et prÃ©servÃ© en exclusivitÃ© !</t>
  </si>
  <si>
    <t>1980,mandataire immobilier indÃ©pendant (H/F),https://www.france-emploi.com/offre-d-emploi/mandataire-immobilier-independant-h-f-10715697/,01/01/2023,Carnac,,"Mensuel, de 4000â‚¬ Ã  8000â‚¬",Mensuel,4000â‚¬ ,8000â‚¬,"Devenez le CONSEILLER IMMOBILIER rÃ©fÃ©rent de votre rÃ©gion : Secteur gÃ©ographique rÃ©servÃ© et prÃ©servÃ© en exclusivitÃ© !</t>
  </si>
  <si>
    <t>1981,mandataire immobilier indÃ©pendant (H/F),https://www.france-emploi.com/offre-d-emploi/mandataire-immobilier-independant-h-f-10715697/,01/01/2023,Baden,,"Mensuel, de 4000â‚¬ Ã  8000â‚¬",Mensuel,4000â‚¬ ,8000â‚¬,"Devenez le CONSEILLER IMMOBILIER rÃ©fÃ©rent de votre rÃ©gion : Secteur gÃ©ographique rÃ©servÃ© et prÃ©servÃ© en exclusivitÃ© !</t>
  </si>
  <si>
    <t>1982,NÃ©gociateur immobilier indÃ©pendant (H/F),https://www.france-emploi.com/offre-d-emploi/negociateur-immobilier-independant-h-f-10715696/,01/01/2023,Plumergat,,"Mensuel, de 4000â‚¬ Ã  8000â‚¬",Mensuel,4000â‚¬ ,8000â‚¬,"Devenez le CONSEILLER IMMOBILIER rÃ©fÃ©rent de votre rÃ©gion : Secteur gÃ©ographique rÃ©servÃ© et prÃ©servÃ© en exclusivitÃ© !</t>
  </si>
  <si>
    <t>1983,NÃ©gociateur immobilier indÃ©pendant (H/F),https://www.france-emploi.com/offre-d-emploi/negociateur-immobilier-independant-h-f-10715696/,01/01/2023,PlumÃ©liau,,"Mensuel, de 4000â‚¬ Ã  8000â‚¬",Mensuel,4000â‚¬ ,8000â‚¬,"Devenez le CONSEILLER IMMOBILIER rÃ©fÃ©rent de votre rÃ©gion : Secteur gÃ©ographique rÃ©servÃ© et prÃ©servÃ© en exclusivitÃ© !</t>
  </si>
  <si>
    <t>1984,NÃ©gociateur immobilier indÃ©pendant (H/F),https://www.france-emploi.com/offre-d-emploi/negociateur-immobilier-independant-h-f-10715696/,01/01/2023,LocmiquÃ©lic,,"Mensuel, de 4000â‚¬ Ã  8000â‚¬",Mensuel,4000â‚¬ ,8000â‚¬,"Devenez le CONSEILLER IMMOBILIER rÃ©fÃ©rent de votre rÃ©gion : Secteur gÃ©ographique rÃ©servÃ© et prÃ©servÃ© en exclusivitÃ© !</t>
  </si>
  <si>
    <t>1985,NÃ©gociateur immobilier indÃ©pendant (H/F),https://www.france-emploi.com/offre-d-emploi/negociateur-immobilier-independant-h-f-10715696/,01/01/2023,Carnac,,"Mensuel, de 4000â‚¬ Ã  8000â‚¬",Mensuel,4000â‚¬ ,8000â‚¬,"Devenez le CONSEILLER IMMOBILIER rÃ©fÃ©rent de votre rÃ©gion : Secteur gÃ©ographique rÃ©servÃ© et prÃ©servÃ© en exclusivitÃ© !</t>
  </si>
  <si>
    <t>1986,NÃ©gociateur immobilier indÃ©pendant (H/F),https://www.france-emploi.com/offre-d-emploi/negociateur-immobilier-independant-h-f-10715696/,01/01/2023,Baden,,"Mensuel, de 4000â‚¬ Ã  8000â‚¬",Mensuel,4000â‚¬ ,8000â‚¬,"Devenez le CONSEILLER IMMOBILIER rÃ©fÃ©rent de votre rÃ©gion : Secteur gÃ©ographique rÃ©servÃ© et prÃ©servÃ© en exclusivitÃ© !</t>
  </si>
  <si>
    <t>1987,Conseiller immobilier indÃ©pendant (H/F),https://www.france-emploi.com/offre-d-emploi/conseiller-immobilier-independant-h-f-10702493/,01/01/2023,Riantec,,"Mensuel, de 4000â‚¬ Ã  8000â‚¬",Mensuel,4000â‚¬ ,8000â‚¬,"Devenez le CONSEILLER IMMOBILIER rÃ©fÃ©rent de votre rÃ©gion : Secteur gÃ©ographique rÃ©servÃ© et prÃ©servÃ© en exclusivitÃ© !</t>
  </si>
  <si>
    <t>1988,Conseiller immobilier indÃ©pendant (H/F),https://www.france-emploi.com/offre-d-emploi/conseiller-immobilier-independant-h-f-10702493/,01/01/2023,Plouhinec,,"Mensuel, de 4000â‚¬ Ã  8000â‚¬",Mensuel,4000â‚¬ ,8000â‚¬,"Devenez le CONSEILLER IMMOBILIER rÃ©fÃ©rent de votre rÃ©gion : Secteur gÃ©ographique rÃ©servÃ© et prÃ©servÃ© en exclusivitÃ© !</t>
  </si>
  <si>
    <t>1989,Conseiller immobilier indÃ©pendant (H/F),https://www.france-emploi.com/offre-d-emploi/conseiller-immobilier-independant-h-f-10702493/,01/01/2023,Plouay,,"Mensuel, de 4000â‚¬ Ã  8000â‚¬",Mensuel,4000â‚¬ ,8000â‚¬,"Devenez le CONSEILLER IMMOBILIER rÃ©fÃ©rent de votre rÃ©gion : Secteur gÃ©ographique rÃ©servÃ© et prÃ©servÃ© en exclusivitÃ© !</t>
  </si>
  <si>
    <t>1990,Conseiller immobilier indÃ©pendant (H/F),https://www.france-emploi.com/offre-d-emploi/conseiller-immobilier-independant-h-f-10702493/,01/01/2023,Grand-Champ,,"Mensuel, de 4000â‚¬ Ã  8000â‚¬",Mensuel,4000â‚¬ ,8000â‚¬,"Devenez le CONSEILLER IMMOBILIER rÃ©fÃ©rent de votre rÃ©gion : Secteur gÃ©ographique rÃ©servÃ© et prÃ©servÃ© en exclusivitÃ© !</t>
  </si>
  <si>
    <t>1991,Conseiller immobilier indÃ©pendant (H/F),https://www.france-emploi.com/offre-d-emploi/conseiller-immobilier-independant-h-f-10702493/,01/01/2023,Arradon,,"Mensuel, de 4000â‚¬ Ã  8000â‚¬",Mensuel,4000â‚¬ ,8000â‚¬,"Devenez le CONSEILLER IMMOBILIER rÃ©fÃ©rent de votre rÃ©gion : Secteur gÃ©ographique rÃ©servÃ© et prÃ©servÃ© en exclusivitÃ© !</t>
  </si>
  <si>
    <t>1992,mandataire immobilier indÃ©pendant (H/F),https://www.france-emploi.com/offre-d-emploi/mandataire-immobilier-independant-h-f-10702490/,01/01/2023,Riantec,,"Mensuel, de 4000â‚¬ Ã  8000â‚¬",Mensuel,4000â‚¬ ,8000â‚¬,"Devenez le CONSEILLER IMMOBILIER rÃ©fÃ©rent de votre rÃ©gion : Secteur gÃ©ographique rÃ©servÃ© et prÃ©servÃ© en exclusivitÃ© !</t>
  </si>
  <si>
    <t>1993,mandataire immobilier indÃ©pendant (H/F),https://www.france-emploi.com/offre-d-emploi/mandataire-immobilier-independant-h-f-10702490/,01/01/2023,Plouhinec,,"Mensuel, de 4000â‚¬ Ã  8000â‚¬",Mensuel,4000â‚¬ ,8000â‚¬,"Devenez le CONSEILLER IMMOBILIER rÃ©fÃ©rent de votre rÃ©gion : Secteur gÃ©ographique rÃ©servÃ© et prÃ©servÃ© en exclusivitÃ© !</t>
  </si>
  <si>
    <t>1994,mandataire immobilier indÃ©pendant (H/F),https://www.france-emploi.com/offre-d-emploi/mandataire-immobilier-independant-h-f-10702490/,01/01/2023,Plouay,,"Mensuel, de 4000â‚¬ Ã  8000â‚¬",Mensuel,4000â‚¬ ,8000â‚¬,"Devenez le CONSEILLER IMMOBILIER rÃ©fÃ©rent de votre rÃ©gion : Secteur gÃ©ographique rÃ©servÃ© et prÃ©servÃ© en exclusivitÃ© !</t>
  </si>
  <si>
    <t>1995,mandataire immobilier indÃ©pendant (H/F),https://www.france-emploi.com/offre-d-emploi/mandataire-immobilier-independant-h-f-10702490/,01/01/2023,Grand-Champ,,"Mensuel, de 4000â‚¬ Ã  8000â‚¬",Mensuel,4000â‚¬ ,8000â‚¬,"Devenez le CONSEILLER IMMOBILIER rÃ©fÃ©rent de votre rÃ©gion : Secteur gÃ©ographique rÃ©servÃ© et prÃ©servÃ© en exclusivitÃ© !</t>
  </si>
  <si>
    <t>1996,mandataire immobilier indÃ©pendant (H/F),https://www.france-emploi.com/offre-d-emploi/mandataire-immobilier-independant-h-f-10702490/,01/01/2023,Arradon,,"Mensuel, de 4000â‚¬ Ã  8000â‚¬",Mensuel,4000â‚¬ ,8000â‚¬,"Devenez le CONSEILLER IMMOBILIER rÃ©fÃ©rent de votre rÃ©gion : Secteur gÃ©ographique rÃ©servÃ© et prÃ©servÃ© en exclusivitÃ© !</t>
  </si>
  <si>
    <t>1997,NÃ©gociateur immobilier indÃ©pendant (H/F),https://www.france-emploi.com/offre-d-emploi/negociateur-immobilier-independant-h-f-10702489/,01/01/2023,Riantec,,"Mensuel, de 4000â‚¬ Ã  8000â‚¬",Mensuel,4000â‚¬ ,8000â‚¬,"Devenez le CONSEILLER IMMOBILIER rÃ©fÃ©rent de votre rÃ©gion : Secteur gÃ©ographique rÃ©servÃ© et prÃ©servÃ© en exclusivitÃ© !</t>
  </si>
  <si>
    <t>1998,NÃ©gociateur immobilier indÃ©pendant (H/F),https://www.france-emploi.com/offre-d-emploi/negociateur-immobilier-independant-h-f-10702489/,01/01/2023,Plouhinec,,"Mensuel, de 4000â‚¬ Ã  8000â‚¬",Mensuel,4000â‚¬ ,8000â‚¬,"Devenez le CONSEILLER IMMOBILIER rÃ©fÃ©rent de votre rÃ©gion : Secteur gÃ©ographique rÃ©servÃ© et prÃ©servÃ© en exclusivitÃ© !</t>
  </si>
  <si>
    <t>1999,NÃ©gociateur immobilier indÃ©pendant (H/F),https://www.france-emploi.com/offre-d-emploi/negociateur-immobilier-independant-h-f-10702489/,01/01/2023,Plouay,,"Mensuel, de 4000â‚¬ Ã  8000â‚¬",Mensuel,4000â‚¬ ,8000â‚¬,"Devenez le CONSEILLER IMMOBILIER rÃ©fÃ©rent de votre rÃ©gion : Secteur gÃ©ographique rÃ©servÃ© et prÃ©servÃ© en exclusivitÃ© !</t>
  </si>
  <si>
    <t>2000,NÃ©gociateur immobilier indÃ©pendant (H/F),https://www.france-emploi.com/offre-d-emploi/negociateur-immobilier-independant-h-f-10702489/,01/01/2023,Grand-Champ,,"Mensuel, de 4000â‚¬ Ã  8000â‚¬",Mensuel,4000â‚¬ ,8000â‚¬,"Devenez le CONSEILLER IMMOBILIER rÃ©fÃ©rent de votre rÃ©gion : Secteur gÃ©ographique rÃ©servÃ© et prÃ©servÃ© en exclusivitÃ© !</t>
  </si>
  <si>
    <t>2001,NÃ©gociateur immobilier indÃ©pendant (H/F),https://www.france-emploi.com/offre-d-emploi/negociateur-immobilier-independant-h-f-10702489/,01/01/2023,Arradon,,"Mensuel, de 4000â‚¬ Ã  8000â‚¬",Mensuel,4000â‚¬ ,8000â‚¬,"Devenez le CONSEILLER IMMOBILIER rÃ©fÃ©rent de votre rÃ©gion : Secteur gÃ©ographique rÃ©servÃ© et prÃ©servÃ© en exclusivitÃ© !</t>
  </si>
  <si>
    <t>2002,NÃ©gociateur immobilier indÃ©pendant (H/F),https://www.france-emploi.com/offre-d-emploi/negociateur-immobilier-independant-h-f-10702486/,01/01/2023,Pluneret,,"Mensuel, de 4000â‚¬ Ã  8000â‚¬",Mensuel,4000â‚¬ ,8000â‚¬,"Devenez le CONSEILLER IMMOBILIER rÃ©fÃ©rent de votre rÃ©gion : Secteur gÃ©ographique rÃ©servÃ© et prÃ©servÃ© en exclusivitÃ© !</t>
  </si>
  <si>
    <t>2003,NÃ©gociateur immobilier indÃ©pendant (H/F),https://www.france-emploi.com/offre-d-emploi/negociateur-immobilier-independant-h-f-10702486/,01/01/2023,Plescop,,"Mensuel, de 4000â‚¬ Ã  8000â‚¬",Mensuel,4000â‚¬ ,8000â‚¬,"Devenez le CONSEILLER IMMOBILIER rÃ©fÃ©rent de votre rÃ©gion : Secteur gÃ©ographique rÃ©servÃ© et prÃ©servÃ© en exclusivitÃ© !</t>
  </si>
  <si>
    <t>2004,NÃ©gociateur immobilier indÃ©pendant (H/F),https://www.france-emploi.com/offre-d-emploi/negociateur-immobilier-independant-h-f-10702486/,01/01/2023,Guer,,"Mensuel, de 4000â‚¬ Ã  8000â‚¬",Mensuel,4000â‚¬ ,8000â‚¬,"Devenez le CONSEILLER IMMOBILIER rÃ©fÃ©rent de votre rÃ©gion : Secteur gÃ©ographique rÃ©servÃ© et prÃ©servÃ© en exclusivitÃ© !</t>
  </si>
  <si>
    <t>2005,NÃ©gociateur immobilier indÃ©pendant (H/F),https://www.france-emploi.com/offre-d-emploi/negociateur-immobilier-independant-h-f-10702486/,01/01/2023,Elven,,"Mensuel, de 4000â‚¬ Ã  8000â‚¬",Mensuel,4000â‚¬ ,8000â‚¬,"Devenez le CONSEILLER IMMOBILIER rÃ©fÃ©rent de votre rÃ©gion : Secteur gÃ©ographique rÃ©servÃ© et prÃ©servÃ© en exclusivitÃ© !</t>
  </si>
  <si>
    <t>2006,NÃ©gociateur immobilier indÃ©pendant (H/F),https://www.france-emploi.com/offre-d-emploi/negociateur-immobilier-independant-h-f-10702486/,01/01/2023,Baud,,"Mensuel, de 4000â‚¬ Ã  8000â‚¬",Mensuel,4000â‚¬ ,8000â‚¬,"Devenez le CONSEILLER IMMOBILIER rÃ©fÃ©rent de votre rÃ©gion : Secteur gÃ©ographique rÃ©servÃ© et prÃ©servÃ© en exclusivitÃ© !</t>
  </si>
  <si>
    <t>2007,Conseiller immobilier indÃ©pendant (H/F),https://www.france-emploi.com/offre-d-emploi/conseiller-immobilier-independant-h-f-10702484/,01/01/2023,Ploeren,,"Mensuel, de 4000â‚¬ Ã  8000â‚¬",Mensuel,4000â‚¬ ,8000â‚¬,"Devenez le CONSEILLER IMMOBILIER rÃ©fÃ©rent de votre rÃ©gion : Secteur gÃ©ographique rÃ©servÃ© et prÃ©servÃ© en exclusivitÃ© !</t>
  </si>
  <si>
    <t>2008,Conseiller immobilier indÃ©pendant (H/F),https://www.france-emploi.com/offre-d-emploi/conseiller-immobilier-independant-h-f-10702484/,01/01/2023,Kervignac,,"Mensuel, de 4000â‚¬ Ã  8000â‚¬",Mensuel,4000â‚¬ ,8000â‚¬,"Devenez le CONSEILLER IMMOBILIER rÃ©fÃ©rent de votre rÃ©gion : Secteur gÃ©ographique rÃ©servÃ© et prÃ©servÃ© en exclusivitÃ© !</t>
  </si>
  <si>
    <t>2009,Conseiller immobilier indÃ©pendant (H/F),https://www.france-emploi.com/offre-d-emploi/conseiller-immobilier-independant-h-f-10702484/,01/01/2023,Inzinzac-Lochrist,,"Mensuel, de 4000â‚¬ Ã  8000â‚¬",Mensuel,4000â‚¬ ,8000â‚¬,"Devenez le CONSEILLER IMMOBILIER rÃ©fÃ©rent de votre rÃ©gion : Secteur gÃ©ographique rÃ©servÃ© et prÃ©servÃ© en exclusivitÃ© !</t>
  </si>
  <si>
    <t>2010,Conseiller immobilier indÃ©pendant (H/F),https://www.france-emploi.com/offre-d-emploi/conseiller-immobilier-independant-h-f-10702484/,01/01/2023,Caudan,,"Mensuel, de 4000â‚¬ Ã  8000â‚¬",Mensuel,4000â‚¬ ,8000â‚¬,"Devenez le CONSEILLER IMMOBILIER rÃ©fÃ©rent de votre rÃ©gion : Secteur gÃ©ographique rÃ©servÃ© et prÃ©servÃ© en exclusivitÃ© !</t>
  </si>
  <si>
    <t>2011,Conseiller immobilier indÃ©pendant (H/F),https://www.france-emploi.com/offre-d-emploi/conseiller-immobilier-independant-h-f-10702484/,01/01/2023,Brech,,"Mensuel, de 4000â‚¬ Ã  8000â‚¬",Mensuel,4000â‚¬ ,8000â‚¬,"Devenez le CONSEILLER IMMOBILIER rÃ©fÃ©rent de votre rÃ©gion : Secteur gÃ©ographique rÃ©servÃ© et prÃ©servÃ© en exclusivitÃ© !</t>
  </si>
  <si>
    <t>2012,mandataire immobilier indÃ©pendant (H/F),https://www.france-emploi.com/offre-d-emploi/mandataire-immobilier-independant-h-f-10702483/,01/01/2023,Ploeren,,"Mensuel, de 4000â‚¬ Ã  8000â‚¬",Mensuel,4000â‚¬ ,8000â‚¬,"Devenez le CONSEILLER IMMOBILIER rÃ©fÃ©rent de votre rÃ©gion : Secteur gÃ©ographique rÃ©servÃ© et prÃ©servÃ© en exclusivitÃ© !</t>
  </si>
  <si>
    <t>2013,mandataire immobilier indÃ©pendant (H/F),https://www.france-emploi.com/offre-d-emploi/mandataire-immobilier-independant-h-f-10702483/,01/01/2023,Kervignac,,"Mensuel, de 4000â‚¬ Ã  8000â‚¬",Mensuel,4000â‚¬ ,8000â‚¬,"Devenez le CONSEILLER IMMOBILIER rÃ©fÃ©rent de votre rÃ©gion : Secteur gÃ©ographique rÃ©servÃ© et prÃ©servÃ© en exclusivitÃ© !</t>
  </si>
  <si>
    <t>2014,mandataire immobilier indÃ©pendant (H/F),https://www.france-emploi.com/offre-d-emploi/mandataire-immobilier-independant-h-f-10702483/,01/01/2023,Inzinzac-Lochrist,,"Mensuel, de 4000â‚¬ Ã  8000â‚¬",Mensuel,4000â‚¬ ,8000â‚¬,"Devenez le CONSEILLER IMMOBILIER rÃ©fÃ©rent de votre rÃ©gion : Secteur gÃ©ographique rÃ©servÃ© et prÃ©servÃ© en exclusivitÃ© !</t>
  </si>
  <si>
    <t>2015,mandataire immobilier indÃ©pendant (H/F),https://www.france-emploi.com/offre-d-emploi/mandataire-immobilier-independant-h-f-10702483/,01/01/2023,Caudan,,"Mensuel, de 4000â‚¬ Ã  8000â‚¬",Mensuel,4000â‚¬ ,8000â‚¬,"Devenez le CONSEILLER IMMOBILIER rÃ©fÃ©rent de votre rÃ©gion : Secteur gÃ©ographique rÃ©servÃ© et prÃ©servÃ© en exclusivitÃ© !</t>
  </si>
  <si>
    <t>2016,mandataire immobilier indÃ©pendant (H/F),https://www.france-emploi.com/offre-d-emploi/mandataire-immobilier-independant-h-f-10702483/,01/01/2023,Brech,,"Mensuel, de 4000â‚¬ Ã  8000â‚¬",Mensuel,4000â‚¬ ,8000â‚¬,"Devenez le CONSEILLER IMMOBILIER rÃ©fÃ©rent de votre rÃ©gion : Secteur gÃ©ographique rÃ©servÃ© et prÃ©servÃ© en exclusivitÃ© !</t>
  </si>
  <si>
    <t>2017,NÃ©gociateur immobilier indÃ©pendant (H/F),https://www.france-emploi.com/offre-d-emploi/negociateur-immobilier-independant-h-f-10702482/,01/01/2023,Ploeren,,"Mensuel, de 4000â‚¬ Ã  8000â‚¬",Mensuel,4000â‚¬ ,8000â‚¬,"Devenez le CONSEILLER IMMOBILIER rÃ©fÃ©rent de votre rÃ©gion : Secteur gÃ©ographique rÃ©servÃ© et prÃ©servÃ© en exclusivitÃ© !</t>
  </si>
  <si>
    <t>2018,NÃ©gociateur immobilier indÃ©pendant (H/F),https://www.france-emploi.com/offre-d-emploi/negociateur-immobilier-independant-h-f-10702482/,01/01/2023,Kervignac,,"Mensuel, de 4000â‚¬ Ã  8000â‚¬",Mensuel,4000â‚¬ ,8000â‚¬,"Devenez le CONSEILLER IMMOBILIER rÃ©fÃ©rent de votre rÃ©gion : Secteur gÃ©ographique rÃ©servÃ© et prÃ©servÃ© en exclusivitÃ© !</t>
  </si>
  <si>
    <t>2019,NÃ©gociateur immobilier indÃ©pendant (H/F),https://www.france-emploi.com/offre-d-emploi/negociateur-immobilier-independant-h-f-10702482/,01/01/2023,Inzinzac-Lochrist,,"Mensuel, de 4000â‚¬ Ã  8000â‚¬",Mensuel,4000â‚¬ ,8000â‚¬,"Devenez le CONSEILLER IMMOBILIER rÃ©fÃ©rent de votre rÃ©gion : Secteur gÃ©ographique rÃ©servÃ© et prÃ©servÃ© en exclusivitÃ© !</t>
  </si>
  <si>
    <t>2020,NÃ©gociateur immobilier indÃ©pendant (H/F),https://www.france-emploi.com/offre-d-emploi/negociateur-immobilier-independant-h-f-10702482/,01/01/2023,Caudan,,"Mensuel, de 4000â‚¬ Ã  8000â‚¬",Mensuel,4000â‚¬ ,8000â‚¬,"Devenez le CONSEILLER IMMOBILIER rÃ©fÃ©rent de votre rÃ©gion : Secteur gÃ©ographique rÃ©servÃ© et prÃ©servÃ© en exclusivitÃ© !</t>
  </si>
  <si>
    <t>2021,NÃ©gociateur immobilier indÃ©pendant (H/F),https://www.france-emploi.com/offre-d-emploi/negociateur-immobilier-independant-h-f-10702482/,01/01/2023,Brech,,"Mensuel, de 4000â‚¬ Ã  8000â‚¬",Mensuel,4000â‚¬ ,8000â‚¬,"Devenez le CONSEILLER IMMOBILIER rÃ©fÃ©rent de votre rÃ©gion : Secteur gÃ©ographique rÃ©servÃ© et prÃ©servÃ© en exclusivitÃ© !</t>
  </si>
  <si>
    <t>2022,mandataire immobilier indÃ©pendant (H/F),https://www.france-emploi.com/offre-d-emploi/mandataire-immobilier-independant-h-f-10702480/,01/01/2023,Theix-Noyalo,,"Mensuel, de 4000â‚¬ Ã  8000â‚¬",Mensuel,4000â‚¬ ,8000â‚¬,"Devenez le CONSEILLER IMMOBILIER rÃ©fÃ©rent de votre rÃ©gion : Secteur gÃ©ographique rÃ©servÃ© et prÃ©servÃ© en exclusivitÃ© !</t>
  </si>
  <si>
    <t>2023,mandataire immobilier indÃ©pendant (H/F),https://www.france-emploi.com/offre-d-emploi/mandataire-immobilier-independant-h-f-10702480/,01/01/2023,Questembert,,"Mensuel, de 4000â‚¬ Ã  8000â‚¬",Mensuel,4000â‚¬ ,8000â‚¬,"Devenez le CONSEILLER IMMOBILIER rÃ©fÃ©rent de votre rÃ©gion : Secteur gÃ©ographique rÃ©servÃ© et prÃ©servÃ© en exclusivitÃ© !</t>
  </si>
  <si>
    <t>2024,mandataire immobilier indÃ©pendant (H/F),https://www.france-emploi.com/offre-d-emploi/mandataire-immobilier-independant-h-f-10702480/,01/01/2023,Pluvigner,,"Mensuel, de 4000â‚¬ Ã  8000â‚¬",Mensuel,4000â‚¬ ,8000â‚¬,"Devenez le CONSEILLER IMMOBILIER rÃ©fÃ©rent de votre rÃ©gion : Secteur gÃ©ographique rÃ©servÃ© et prÃ©servÃ© en exclusivitÃ© !</t>
  </si>
  <si>
    <t>2025,mandataire immobilier indÃ©pendant (H/F),https://www.france-emploi.com/offre-d-emploi/mandataire-immobilier-independant-h-f-10702480/,01/01/2023,Larmor-Plage,,"Mensuel, de 4000â‚¬ Ã  8000â‚¬",Mensuel,4000â‚¬ ,8000â‚¬,"Devenez le CONSEILLER IMMOBILIER rÃ©fÃ©rent de votre rÃ©gion : Secteur gÃ©ographique rÃ©servÃ© et prÃ©servÃ© en exclusivitÃ© !</t>
  </si>
  <si>
    <t>2026,mandataire immobilier indÃ©pendant (H/F),https://www.france-emploi.com/offre-d-emploi/mandataire-immobilier-independant-h-f-10702480/,01/01/2023,Languidic,,"Mensuel, de 4000â‚¬ Ã  8000â‚¬",Mensuel,4000â‚¬ ,8000â‚¬,"Devenez le CONSEILLER IMMOBILIER rÃ©fÃ©rent de votre rÃ©gion : Secteur gÃ©ographique rÃ©servÃ© et prÃ©servÃ© en exclusivitÃ© !</t>
  </si>
  <si>
    <t>2027,NÃ©gociateur immobilier indÃ©pendant (H/F),https://www.france-emploi.com/offre-d-emploi/negociateur-immobilier-independant-h-f-10702478/,01/01/2023,Theix-Noyalo,,"Mensuel, de 4000â‚¬ Ã  8000â‚¬",Mensuel,4000â‚¬ ,8000â‚¬,"Devenez le CONSEILLER IMMOBILIER rÃ©fÃ©rent de votre rÃ©gion : Secteur gÃ©ographique rÃ©servÃ© et prÃ©servÃ© en exclusivitÃ© !</t>
  </si>
  <si>
    <t>2028,NÃ©gociateur immobilier indÃ©pendant (H/F),https://www.france-emploi.com/offre-d-emploi/negociateur-immobilier-independant-h-f-10702478/,01/01/2023,Questembert,,"Mensuel, de 4000â‚¬ Ã  8000â‚¬",Mensuel,4000â‚¬ ,8000â‚¬,"Devenez le CONSEILLER IMMOBILIER rÃ©fÃ©rent de votre rÃ©gion : Secteur gÃ©ographique rÃ©servÃ© et prÃ©servÃ© en exclusivitÃ© !</t>
  </si>
  <si>
    <t>2029,NÃ©gociateur immobilier indÃ©pendant (H/F),https://www.france-emploi.com/offre-d-emploi/negociateur-immobilier-independant-h-f-10702478/,01/01/2023,Pluvigner,,"Mensuel, de 4000â‚¬ Ã  8000â‚¬",Mensuel,4000â‚¬ ,8000â‚¬,"Devenez le CONSEILLER IMMOBILIER rÃ©fÃ©rent de votre rÃ©gion : Secteur gÃ©ographique rÃ©servÃ© et prÃ©servÃ© en exclusivitÃ© !</t>
  </si>
  <si>
    <t>2030,NÃ©gociateur immobilier indÃ©pendant (H/F),https://www.france-emploi.com/offre-d-emploi/negociateur-immobilier-independant-h-f-10702478/,01/01/2023,Larmor-Plage,,"Mensuel, de 4000â‚¬ Ã  8000â‚¬",Mensuel,4000â‚¬ ,8000â‚¬,"Devenez le CONSEILLER IMMOBILIER rÃ©fÃ©rent de votre rÃ©gion : Secteur gÃ©ographique rÃ©servÃ© et prÃ©servÃ© en exclusivitÃ© !</t>
  </si>
  <si>
    <t>2031,NÃ©gociateur immobilier indÃ©pendant (H/F),https://www.france-emploi.com/offre-d-emploi/negociateur-immobilier-independant-h-f-10702478/,01/01/2023,Languidic,,"Mensuel, de 4000â‚¬ Ã  8000â‚¬",Mensuel,4000â‚¬ ,8000â‚¬,"Devenez le CONSEILLER IMMOBILIER rÃ©fÃ©rent de votre rÃ©gion : Secteur gÃ©ographique rÃ©servÃ© et prÃ©servÃ© en exclusivitÃ© !</t>
  </si>
  <si>
    <t>2032,mandataire immobilier indÃ©pendant (H/F),https://www.france-emploi.com/offre-d-emploi/mandataire-immobilier-independant-h-f-10702475/,01/01/2023,SÃ©nÃ©,,"Mensuel, de 4000â‚¬ Ã  8000â‚¬",Mensuel,4000â‚¬ ,8000â‚¬,"Devenez le CONSEILLER IMMOBILIER rÃ©fÃ©rent de votre rÃ©gion : Secteur gÃ©ographique rÃ©servÃ© et prÃ©servÃ© en exclusivitÃ© !</t>
  </si>
  <si>
    <t>2033,mandataire immobilier indÃ©pendant (H/F),https://www.france-emploi.com/offre-d-emploi/mandataire-immobilier-independant-h-f-10702475/,01/01/2023,Sarzeau,,"Mensuel, de 4000â‚¬ Ã  8000â‚¬",Mensuel,4000â‚¬ ,8000â‚¬,"Devenez le CONSEILLER IMMOBILIER rÃ©fÃ©rent de votre rÃ©gion : Secteur gÃ©ographique rÃ©servÃ© et prÃ©servÃ© en exclusivitÃ© !</t>
  </si>
  <si>
    <t>2034,mandataire immobilier indÃ©pendant (H/F),https://www.france-emploi.com/offre-d-emploi/mandataire-immobilier-independant-h-f-10702475/,01/01/2023,QuÃ©ven,,"Mensuel, de 4000â‚¬ Ã  8000â‚¬",Mensuel,4000â‚¬ ,8000â‚¬,"Devenez le CONSEILLER IMMOBILIER rÃ©fÃ©rent de votre rÃ©gion : Secteur gÃ©ographique rÃ©servÃ© et prÃ©servÃ© en exclusivitÃ© !</t>
  </si>
  <si>
    <t>2035,mandataire immobilier indÃ©pendant (H/F),https://www.france-emploi.com/offre-d-emploi/mandataire-immobilier-independant-h-f-10702475/,01/01/2023,PloÃ«rmel,,"Mensuel, de 4000â‚¬ Ã  8000â‚¬",Mensuel,4000â‚¬ ,8000â‚¬,"Devenez le CONSEILLER IMMOBILIER rÃ©fÃ©rent de votre rÃ©gion : Secteur gÃ©ographique rÃ©servÃ© et prÃ©servÃ© en exclusivitÃ© !</t>
  </si>
  <si>
    <t>2036,mandataire immobilier indÃ©pendant (H/F),https://www.france-emploi.com/offre-d-emploi/mandataire-immobilier-independant-h-f-10702475/,01/01/2023,Guidel,,"Mensuel, de 4000â‚¬ Ã  8000â‚¬",Mensuel,4000â‚¬ ,8000â‚¬,"Devenez le CONSEILLER IMMOBILIER rÃ©fÃ©rent de votre rÃ©gion : Secteur gÃ©ographique rÃ©servÃ© et prÃ©servÃ© en exclusivitÃ© !</t>
  </si>
  <si>
    <t>2037,NÃ©gociateur immobilier indÃ©pendant (H/F),https://www.france-emploi.com/offre-d-emploi/negociateur-immobilier-independant-h-f-10702470/,01/01/2023,SÃ©nÃ©,,"Mensuel, de 4000â‚¬ Ã  8000â‚¬",Mensuel,4000â‚¬ ,8000â‚¬,"Devenez le CONSEILLER IMMOBILIER rÃ©fÃ©rent de votre rÃ©gion : Secteur gÃ©ographique rÃ©servÃ© et prÃ©servÃ© en exclusivitÃ© !</t>
  </si>
  <si>
    <t>2038,NÃ©gociateur immobilier indÃ©pendant (H/F),https://www.france-emploi.com/offre-d-emploi/negociateur-immobilier-independant-h-f-10702470/,01/01/2023,Sarzeau,,"Mensuel, de 4000â‚¬ Ã  8000â‚¬",Mensuel,4000â‚¬ ,8000â‚¬,"Devenez le CONSEILLER IMMOBILIER rÃ©fÃ©rent de votre rÃ©gion : Secteur gÃ©ographique rÃ©servÃ© et prÃ©servÃ© en exclusivitÃ© !</t>
  </si>
  <si>
    <t>2039,NÃ©gociateur immobilier indÃ©pendant (H/F),https://www.france-emploi.com/offre-d-emploi/negociateur-immobilier-independant-h-f-10702470/,01/01/2023,QuÃ©ven,,"Mensuel, de 4000â‚¬ Ã  8000â‚¬",Mensuel,4000â‚¬ ,8000â‚¬,"Devenez le CONSEILLER IMMOBILIER rÃ©fÃ©rent de votre rÃ©gion : Secteur gÃ©ographique rÃ©servÃ© et prÃ©servÃ© en exclusivitÃ© !</t>
  </si>
  <si>
    <t>2040,NÃ©gociateur immobilier indÃ©pendant (H/F),https://www.france-emploi.com/offre-d-emploi/negociateur-immobilier-independant-h-f-10702470/,01/01/2023,PloÃ«rmel,,"Mensuel, de 4000â‚¬ Ã  8000â‚¬",Mensuel,4000â‚¬ ,8000â‚¬,"Devenez le CONSEILLER IMMOBILIER rÃ©fÃ©rent de votre rÃ©gion : Secteur gÃ©ographique rÃ©servÃ© et prÃ©servÃ© en exclusivitÃ© !</t>
  </si>
  <si>
    <t>2041,NÃ©gociateur immobilier indÃ©pendant (H/F),https://www.france-emploi.com/offre-d-emploi/negociateur-immobilier-independant-h-f-10702470/,01/01/2023,Guidel,,"Mensuel, de 4000â‚¬ Ã  8000â‚¬",Mensuel,4000â‚¬ ,8000â‚¬,"Devenez le CONSEILLER IMMOBILIER rÃ©fÃ©rent de votre rÃ©gion : Secteur gÃ©ographique rÃ©servÃ© et prÃ©servÃ© en exclusivitÃ© !</t>
  </si>
  <si>
    <t>2042,NÃ©gociateur immobilier indÃ©pendant (H/F),https://www.france-emploi.com/offre-d-emploi/negociateur-immobilier-independant-h-f-10702403/,01/01/2023,Vannes,,"Mensuel, de 4000â‚¬ Ã  8000â‚¬",Mensuel,4000â‚¬ ,8000â‚¬,"Devenez le CONSEILLER IMMOBILIER rÃ©fÃ©rent de votre rÃ©gion : Secteur gÃ©ographique rÃ©servÃ© et prÃ©servÃ© en exclusivitÃ© !</t>
  </si>
  <si>
    <t>2043,NÃ©gociateur immobilier indÃ©pendant (H/F),https://www.france-emploi.com/offre-d-emploi/negociateur-immobilier-independant-h-f-10702403/,01/01/2023,Saint-AvÃ©,,"Mensuel, de 4000â‚¬ Ã  8000â‚¬",Mensuel,4000â‚¬ ,8000â‚¬,"Devenez le CONSEILLER IMMOBILIER rÃ©fÃ©rent de votre rÃ©gion : Secteur gÃ©ographique rÃ©servÃ© et prÃ©servÃ© en exclusivitÃ© !</t>
  </si>
  <si>
    <t>2044,NÃ©gociateur immobilier indÃ©pendant (H/F),https://www.france-emploi.com/offre-d-emploi/negociateur-immobilier-independant-h-f-10702403/,01/01/2023,Pontivy,,"Mensuel, de 4000â‚¬ Ã  8000â‚¬",Mensuel,4000â‚¬ ,8000â‚¬,"Devenez le CONSEILLER IMMOBILIER rÃ©fÃ©rent de votre rÃ©gion : Secteur gÃ©ographique rÃ©servÃ© et prÃ©servÃ© en exclusivitÃ© !</t>
  </si>
  <si>
    <t>2045,NÃ©gociateur immobilier indÃ©pendant (H/F),https://www.france-emploi.com/offre-d-emploi/negociateur-immobilier-independant-h-f-10702403/,01/01/2023,Hennebont,,"Mensuel, de 4000â‚¬ Ã  8000â‚¬",Mensuel,4000â‚¬ ,8000â‚¬,"Devenez le CONSEILLER IMMOBILIER rÃ©fÃ©rent de votre rÃ©gion : Secteur gÃ©ographique rÃ©servÃ© et prÃ©servÃ© en exclusivitÃ© !</t>
  </si>
  <si>
    <t>2046,NÃ©gociateur immobilier indÃ©pendant (H/F),https://www.france-emploi.com/offre-d-emploi/negociateur-immobilier-independant-h-f-10702403/,01/01/2023,Auray,,"Mensuel, de 4000â‚¬ Ã  8000â‚¬",Mensuel,4000â‚¬ ,8000â‚¬,"Devenez le CONSEILLER IMMOBILIER rÃ©fÃ©rent de votre rÃ©gion : Secteur gÃ©ographique rÃ©servÃ© et prÃ©servÃ© en exclusivitÃ© !</t>
  </si>
  <si>
    <t>2047,Conseiller immobilier indÃ©pendant (H/F),https://www.france-emploi.com/offre-d-emploi/conseiller-immobilier-independant-h-f-10702402/,01/01/2023,Sainte-Gemme-la-Plaine,,"Mensuel, de 4000â‚¬ Ã  8000â‚¬",Mensuel,4000â‚¬ ,8000â‚¬,"Devenez le CONSEILLER IMMOBILIER rÃ©fÃ©rent de votre rÃ©gion : Secteur gÃ©ographique rÃ©servÃ© et prÃ©servÃ© en exclusivitÃ© !</t>
  </si>
  <si>
    <t>2048,Conseiller immobilier indÃ©pendant (H/F),https://www.france-emploi.com/offre-d-emploi/conseiller-immobilier-independant-h-f-10702402/,01/01/2023,Le Perrier,,"Mensuel, de 4000â‚¬ Ã  8000â‚¬",Mensuel,4000â‚¬ ,8000â‚¬,"Devenez le CONSEILLER IMMOBILIER rÃ©fÃ©rent de votre rÃ©gion : Secteur gÃ©ographique rÃ©servÃ© et prÃ©servÃ© en exclusivitÃ© !</t>
  </si>
  <si>
    <t>2049,Conseiller immobilier indÃ©pendant (H/F),https://www.france-emploi.com/offre-d-emploi/conseiller-immobilier-independant-h-f-10702402/,01/01/2023,La GenÃ©touze,,"Mensuel, de 4000â‚¬ Ã  8000â‚¬",Mensuel,4000â‚¬ ,8000â‚¬,"Devenez le CONSEILLER IMMOBILIER rÃ©fÃ©rent de votre rÃ©gion : Secteur gÃ©ographique rÃ©servÃ© et prÃ©servÃ© en exclusivitÃ© !</t>
  </si>
  <si>
    <t>2050,Conseiller immobilier indÃ©pendant (H/F),https://www.france-emploi.com/offre-d-emploi/conseiller-immobilier-independant-h-f-10702402/,01/01/2023,Bois-de-CÃ©nÃ©,,"Mensuel, de 4000â‚¬ Ã  8000â‚¬",Mensuel,4000â‚¬ ,8000â‚¬,"Devenez le CONSEILLER IMMOBILIER rÃ©fÃ©rent de votre rÃ©gion : Secteur gÃ©ographique rÃ©servÃ© et prÃ©servÃ© en exclusivitÃ© !</t>
  </si>
  <si>
    <t>2051,Conseiller immobilier indÃ©pendant (H/F),https://www.france-emploi.com/offre-d-emploi/conseiller-immobilier-independant-h-f-10702402/,01/01/2023,L'Aiguillon-sur-Vie,,"Mensuel, de 4000â‚¬ Ã  8000â‚¬",Mensuel,4000â‚¬ ,8000â‚¬,"Devenez le CONSEILLER IMMOBILIER rÃ©fÃ©rent de votre rÃ©gion : Secteur gÃ©ographique rÃ©servÃ© et prÃ©servÃ© en exclusivitÃ© !</t>
  </si>
  <si>
    <t>2052,mandataire immobilier indÃ©pendant (H/F),https://www.france-emploi.com/offre-d-emploi/mandataire-immobilier-independant-h-f-10702401/,01/01/2023,Sainte-Gemme-la-Plaine,,"Mensuel, de 4000â‚¬ Ã  8000â‚¬",Mensuel,4000â‚¬ ,8000â‚¬,"Devenez le CONSEILLER IMMOBILIER rÃ©fÃ©rent de votre rÃ©gion : Secteur gÃ©ographique rÃ©servÃ© et prÃ©servÃ© en exclusivitÃ© !</t>
  </si>
  <si>
    <t>2053,mandataire immobilier indÃ©pendant (H/F),https://www.france-emploi.com/offre-d-emploi/mandataire-immobilier-independant-h-f-10702401/,01/01/2023,Le Perrier,,"Mensuel, de 4000â‚¬ Ã  8000â‚¬",Mensuel,4000â‚¬ ,8000â‚¬,"Devenez le CONSEILLER IMMOBILIER rÃ©fÃ©rent de votre rÃ©gion : Secteur gÃ©ographique rÃ©servÃ© et prÃ©servÃ© en exclusivitÃ© !</t>
  </si>
  <si>
    <t>2054,mandataire immobilier indÃ©pendant (H/F),https://www.france-emploi.com/offre-d-emploi/mandataire-immobilier-independant-h-f-10702401/,01/01/2023,La GenÃ©touze,,"Mensuel, de 4000â‚¬ Ã  8000â‚¬",Mensuel,4000â‚¬ ,8000â‚¬,"Devenez le CONSEILLER IMMOBILIER rÃ©fÃ©rent de votre rÃ©gion : Secteur gÃ©ographique rÃ©servÃ© et prÃ©servÃ© en exclusivitÃ© !</t>
  </si>
  <si>
    <t>2055,mandataire immobilier indÃ©pendant (H/F),https://www.france-emploi.com/offre-d-emploi/mandataire-immobilier-independant-h-f-10702401/,01/01/2023,Bois-de-CÃ©nÃ©,,"Mensuel, de 4000â‚¬ Ã  8000â‚¬",Mensuel,4000â‚¬ ,8000â‚¬,"Devenez le CONSEILLER IMMOBILIER rÃ©fÃ©rent de votre rÃ©gion : Secteur gÃ©ographique rÃ©servÃ© et prÃ©servÃ© en exclusivitÃ© !</t>
  </si>
  <si>
    <t>2056,mandataire immobilier indÃ©pendant (H/F),https://www.france-emploi.com/offre-d-emploi/mandataire-immobilier-independant-h-f-10702401/,01/01/2023,L'Aiguillon-sur-Vie,,"Mensuel, de 4000â‚¬ Ã  8000â‚¬",Mensuel,4000â‚¬ ,8000â‚¬,"Devenez le CONSEILLER IMMOBILIER rÃ©fÃ©rent de votre rÃ©gion : Secteur gÃ©ographique rÃ©servÃ© et prÃ©servÃ© en exclusivitÃ© !</t>
  </si>
  <si>
    <t>2057,NÃ©gociateur immobilier indÃ©pendant (H/F),https://www.france-emploi.com/offre-d-emploi/negociateur-immobilier-independant-h-f-10702400/,01/01/2023,Sainte-Gemme-la-Plaine,,"Mensuel, de 4000â‚¬ Ã  8000â‚¬",Mensuel,4000â‚¬ ,8000â‚¬,"Devenez le CONSEILLER IMMOBILIER rÃ©fÃ©rent de votre rÃ©gion : Secteur gÃ©ographique rÃ©servÃ© et prÃ©servÃ© en exclusivitÃ© !</t>
  </si>
  <si>
    <t>2058,NÃ©gociateur immobilier indÃ©pendant (H/F),https://www.france-emploi.com/offre-d-emploi/negociateur-immobilier-independant-h-f-10702400/,01/01/2023,Le Perrier,,"Mensuel, de 4000â‚¬ Ã  8000â‚¬",Mensuel,4000â‚¬ ,8000â‚¬,"Devenez le CONSEILLER IMMOBILIER rÃ©fÃ©rent de votre rÃ©gion : Secteur gÃ©ographique rÃ©servÃ© et prÃ©servÃ© en exclusivitÃ© !</t>
  </si>
  <si>
    <t>2059,NÃ©gociateur immobilier indÃ©pendant (H/F),https://www.france-emploi.com/offre-d-emploi/negociateur-immobilier-independant-h-f-10702400/,01/01/2023,La GenÃ©touze,,"Mensuel, de 4000â‚¬ Ã  8000â‚¬",Mensuel,4000â‚¬ ,8000â‚¬,"Devenez le CONSEILLER IMMOBILIER rÃ©fÃ©rent de votre rÃ©gion : Secteur gÃ©ographique rÃ©servÃ© et prÃ©servÃ© en exclusivitÃ© !</t>
  </si>
  <si>
    <t>2060,NÃ©gociateur immobilier indÃ©pendant (H/F),https://www.france-emploi.com/offre-d-emploi/negociateur-immobilier-independant-h-f-10702400/,01/01/2023,Bois-de-CÃ©nÃ©,,"Mensuel, de 4000â‚¬ Ã  8000â‚¬",Mensuel,4000â‚¬ ,8000â‚¬,"Devenez le CONSEILLER IMMOBILIER rÃ©fÃ©rent de votre rÃ©gion : Secteur gÃ©ographique rÃ©servÃ© et prÃ©servÃ© en exclusivitÃ© !</t>
  </si>
  <si>
    <t>2061,NÃ©gociateur immobilier indÃ©pendant (H/F),https://www.france-emploi.com/offre-d-emploi/negociateur-immobilier-independant-h-f-10702400/,01/01/2023,L'Aiguillon-sur-Vie,,"Mensuel, de 4000â‚¬ Ã  8000â‚¬",Mensuel,4000â‚¬ ,8000â‚¬,"Devenez le CONSEILLER IMMOBILIER rÃ©fÃ©rent de votre rÃ©gion : Secteur gÃ©ographique rÃ©servÃ© et prÃ©servÃ© en exclusivitÃ© !</t>
  </si>
  <si>
    <t>2062,mandataire immobilier indÃ©pendant (H/F),https://www.france-emploi.com/offre-d-emploi/mandataire-immobilier-independant-h-f-10702397/,01/01/2023,Saint-Ã‰tienne-du-Bois,,"Mensuel, de 4000â‚¬ Ã  8000â‚¬",Mensuel,4000â‚¬ ,8000â‚¬,"Devenez le CONSEILLER IMMOBILIER rÃ©fÃ©rent de votre rÃ©gion : Secteur gÃ©ographique rÃ©servÃ© et prÃ©servÃ© en exclusivitÃ© !</t>
  </si>
  <si>
    <t>2063,mandataire immobilier indÃ©pendant (H/F),https://www.france-emploi.com/offre-d-emploi/mandataire-immobilier-independant-h-f-10702397/,01/01/2023,Notre-Dame-de-Riez,,"Mensuel, de 4000â‚¬ Ã  8000â‚¬",Mensuel,4000â‚¬ ,8000â‚¬,"Devenez le CONSEILLER IMMOBILIER rÃ©fÃ©rent de votre rÃ©gion : Secteur gÃ©ographique rÃ©servÃ© et prÃ©servÃ© en exclusivitÃ© !</t>
  </si>
  <si>
    <t>2064,mandataire immobilier indÃ©pendant (H/F),https://www.france-emploi.com/offre-d-emploi/mandataire-immobilier-independant-h-f-10702397/,01/01/2023,Notre-Dame-de-Monts,,"Mensuel, de 4000â‚¬ Ã  8000â‚¬",Mensuel,4000â‚¬ ,8000â‚¬,"Devenez le CONSEILLER IMMOBILIER rÃ©fÃ©rent de votre rÃ©gion : Secteur gÃ©ographique rÃ©servÃ© et prÃ©servÃ© en exclusivitÃ© !</t>
  </si>
  <si>
    <t>2065,mandataire immobilier indÃ©pendant (H/F),https://www.france-emploi.com/offre-d-emploi/mandataire-immobilier-independant-h-f-10702397/,01/01/2023,Bouin,,"Mensuel, de 4000â‚¬ Ã  8000â‚¬",Mensuel,4000â‚¬ ,8000â‚¬,"Devenez le CONSEILLER IMMOBILIER rÃ©fÃ©rent de votre rÃ©gion : Secteur gÃ©ographique rÃ©servÃ© et prÃ©servÃ© en exclusivitÃ© !</t>
  </si>
  <si>
    <t>2066,mandataire immobilier indÃ©pendant (H/F),https://www.france-emploi.com/offre-d-emploi/mandataire-immobilier-independant-h-f-10702397/,01/01/2023,La Barre-de-Monts,,"Mensuel, de 4000â‚¬ Ã  8000â‚¬",Mensuel,4000â‚¬ ,8000â‚¬,"Devenez le CONSEILLER IMMOBILIER rÃ©fÃ©rent de votre rÃ©gion : Secteur gÃ©ographique rÃ©servÃ© et prÃ©servÃ© en exclusivitÃ© !</t>
  </si>
  <si>
    <t>2067,Conseiller immobilier indÃ©pendant (H/F),https://www.france-emploi.com/offre-d-emploi/conseiller-immobilier-independant-h-f-10702395/,01/01/2023,Moutiers-les-Mauxfaits,,"Mensuel, de 4000â‚¬ Ã  8000â‚¬",Mensuel,4000â‚¬ ,8000â‚¬,"Devenez le CONSEILLER IMMOBILIER rÃ©fÃ©rent de votre rÃ©gion : Secteur gÃ©ographique rÃ©servÃ© et prÃ©servÃ© en exclusivitÃ© !</t>
  </si>
  <si>
    <t>2068,Conseiller immobilier indÃ©pendant (H/F),https://www.france-emploi.com/offre-d-emploi/conseiller-immobilier-independant-h-f-10702395/,01/01/2023,Grosbreuil,,"Mensuel, de 4000â‚¬ Ã  8000â‚¬",Mensuel,4000â‚¬ ,8000â‚¬,"Devenez le CONSEILLER IMMOBILIER rÃ©fÃ©rent de votre rÃ©gion : Secteur gÃ©ographique rÃ©servÃ© et prÃ©servÃ© en exclusivitÃ© !</t>
  </si>
  <si>
    <t>2069,Conseiller immobilier indÃ©pendant (H/F),https://www.france-emploi.com/offre-d-emploi/conseiller-immobilier-independant-h-f-10702395/,01/01/2023,Givrand,,"Mensuel, de 4000â‚¬ Ã  8000â‚¬",Mensuel,4000â‚¬ ,8000â‚¬,"Devenez le CONSEILLER IMMOBILIER rÃ©fÃ©rent de votre rÃ©gion : Secteur gÃ©ographique rÃ©servÃ© et prÃ©servÃ© en exclusivitÃ© !</t>
  </si>
  <si>
    <t>2070,Conseiller immobilier indÃ©pendant (H/F),https://www.france-emploi.com/offre-d-emploi/conseiller-immobilier-independant-h-f-10702395/,01/01/2023,La BoissiÃ¨re-de-Montaigu,,"Mensuel, de 4000â‚¬ Ã  8000â‚¬",Mensuel,4000â‚¬ ,8000â‚¬,"Devenez le CONSEILLER IMMOBILIER rÃ©fÃ©rent de votre rÃ©gion : Secteur gÃ©ographique rÃ©servÃ© et prÃ©servÃ© en exclusivitÃ© !</t>
  </si>
  <si>
    <t>2071,Conseiller immobilier indÃ©pendant (H/F),https://www.france-emploi.com/offre-d-emploi/conseiller-immobilier-independant-h-f-10702395/,01/01/2023,Beaulieu-sous-la-Roche,,"Mensuel, de 4000â‚¬ Ã  8000â‚¬",Mensuel,4000â‚¬ ,8000â‚¬,"Devenez le CONSEILLER IMMOBILIER rÃ©fÃ©rent de votre rÃ©gion : Secteur gÃ©ographique rÃ©servÃ© et prÃ©servÃ© en exclusivitÃ© !</t>
  </si>
  <si>
    <t>2072,mandataire immobilier indÃ©pendant (H/F),https://www.france-emploi.com/offre-d-emploi/mandataire-immobilier-independant-h-f-10702394/,01/01/2023,Moutiers-les-Mauxfaits,,"Mensuel, de 4000â‚¬ Ã  8000â‚¬",Mensuel,4000â‚¬ ,8000â‚¬,"Devenez le CONSEILLER IMMOBILIER rÃ©fÃ©rent de votre rÃ©gion : Secteur gÃ©ographique rÃ©servÃ© et prÃ©servÃ© en exclusivitÃ© !</t>
  </si>
  <si>
    <t>2073,mandataire immobilier indÃ©pendant (H/F),https://www.france-emploi.com/offre-d-emploi/mandataire-immobilier-independant-h-f-10702394/,01/01/2023,Grosbreuil,,"Mensuel, de 4000â‚¬ Ã  8000â‚¬",Mensuel,4000â‚¬ ,8000â‚¬,"Devenez le CONSEILLER IMMOBILIER rÃ©fÃ©rent de votre rÃ©gion : Secteur gÃ©ographique rÃ©servÃ© et prÃ©servÃ© en exclusivitÃ© !</t>
  </si>
  <si>
    <t>2074,mandataire immobilier indÃ©pendant (H/F),https://www.france-emploi.com/offre-d-emploi/mandataire-immobilier-independant-h-f-10702394/,01/01/2023,Givrand,,"Mensuel, de 4000â‚¬ Ã  8000â‚¬",Mensuel,4000â‚¬ ,8000â‚¬,"Devenez le CONSEILLER IMMOBILIER rÃ©fÃ©rent de votre rÃ©gion : Secteur gÃ©ographique rÃ©servÃ© et prÃ©servÃ© en exclusivitÃ© !</t>
  </si>
  <si>
    <t>2075,mandataire immobilier indÃ©pendant (H/F),https://www.france-emploi.com/offre-d-emploi/mandataire-immobilier-independant-h-f-10702394/,01/01/2023,La BoissiÃ¨re-de-Montaigu,,"Mensuel, de 4000â‚¬ Ã  8000â‚¬",Mensuel,4000â‚¬ ,8000â‚¬,"Devenez le CONSEILLER IMMOBILIER rÃ©fÃ©rent de votre rÃ©gion : Secteur gÃ©ographique rÃ©servÃ© et prÃ©servÃ© en exclusivitÃ© !</t>
  </si>
  <si>
    <t>2076,mandataire immobilier indÃ©pendant (H/F),https://www.france-emploi.com/offre-d-emploi/mandataire-immobilier-independant-h-f-10702394/,01/01/2023,Beaulieu-sous-la-Roche,,"Mensuel, de 4000â‚¬ Ã  8000â‚¬",Mensuel,4000â‚¬ ,8000â‚¬,"Devenez le CONSEILLER IMMOBILIER rÃ©fÃ©rent de votre rÃ©gion : Secteur gÃ©ographique rÃ©servÃ© et prÃ©servÃ© en exclusivitÃ© !</t>
  </si>
  <si>
    <t>2077,NÃ©gociateur immobilier indÃ©pendant (H/F),https://www.france-emploi.com/offre-d-emploi/negociateur-immobilier-independant-h-f-10702391/,01/01/2023,Moutiers-les-Mauxfaits,,"Mensuel, de 4000â‚¬ Ã  8000â‚¬",Mensuel,4000â‚¬ ,8000â‚¬,"Devenez le CONSEILLER IMMOBILIER rÃ©fÃ©rent de votre rÃ©gion : Secteur gÃ©ographique rÃ©servÃ© et prÃ©servÃ© en exclusivitÃ© !</t>
  </si>
  <si>
    <t>2078,NÃ©gociateur immobilier indÃ©pendant (H/F),https://www.france-emploi.com/offre-d-emploi/negociateur-immobilier-independant-h-f-10702391/,01/01/2023,Grosbreuil,,"Mensuel, de 4000â‚¬ Ã  8000â‚¬",Mensuel,4000â‚¬ ,8000â‚¬,"Devenez le CONSEILLER IMMOBILIER rÃ©fÃ©rent de votre rÃ©gion : Secteur gÃ©ographique rÃ©servÃ© et prÃ©servÃ© en exclusivitÃ© !</t>
  </si>
  <si>
    <t>2079,NÃ©gociateur immobilier indÃ©pendant (H/F),https://www.france-emploi.com/offre-d-emploi/negociateur-immobilier-independant-h-f-10702391/,01/01/2023,Givrand,,"Mensuel, de 4000â‚¬ Ã  8000â‚¬",Mensuel,4000â‚¬ ,8000â‚¬,"Devenez le CONSEILLER IMMOBILIER rÃ©fÃ©rent de votre rÃ©gion : Secteur gÃ©ographique rÃ©servÃ© et prÃ©servÃ© en exclusivitÃ© !</t>
  </si>
  <si>
    <t>2080,NÃ©gociateur immobilier indÃ©pendant (H/F),https://www.france-emploi.com/offre-d-emploi/negociateur-immobilier-independant-h-f-10702391/,01/01/2023,La BoissiÃ¨re-de-Montaigu,,"Mensuel, de 4000â‚¬ Ã  8000â‚¬",Mensuel,4000â‚¬ ,8000â‚¬,"Devenez le CONSEILLER IMMOBILIER rÃ©fÃ©rent de votre rÃ©gion : Secteur gÃ©ographique rÃ©servÃ© et prÃ©servÃ© en exclusivitÃ© !</t>
  </si>
  <si>
    <t>2081,NÃ©gociateur immobilier indÃ©pendant (H/F),https://www.france-emploi.com/offre-d-emploi/negociateur-immobilier-independant-h-f-10702391/,01/01/2023,Beaulieu-sous-la-Roche,,"Mensuel, de 4000â‚¬ Ã  8000â‚¬",Mensuel,4000â‚¬ ,8000â‚¬,"Devenez le CONSEILLER IMMOBILIER rÃ©fÃ©rent de votre rÃ©gion : Secteur gÃ©ographique rÃ©servÃ© et prÃ©servÃ© en exclusivitÃ© !</t>
  </si>
  <si>
    <t>2082,Conseiller immobilier indÃ©pendant (H/F),https://www.france-emploi.com/offre-d-emploi/conseiller-immobilier-independant-h-f-10702385/,01/01/2023,Saint-Michel-en-l'Herm,,"Mensuel, de 4000â‚¬ Ã  8000â‚¬",Mensuel,4000â‚¬ ,8000â‚¬,"Devenez le CONSEILLER IMMOBILIER rÃ©fÃ©rent de votre rÃ©gion : Secteur gÃ©ographique rÃ©servÃ© et prÃ©servÃ© en exclusivitÃ© !</t>
  </si>
  <si>
    <t>2083,Conseiller immobilier indÃ©pendant (H/F),https://www.france-emploi.com/offre-d-emploi/conseiller-immobilier-independant-h-f-10702385/,01/01/2023,Saint-Mathurin,,"Mensuel, de 4000â‚¬ Ã  8000â‚¬",Mensuel,4000â‚¬ ,8000â‚¬,"Devenez le CONSEILLER IMMOBILIER rÃ©fÃ©rent de votre rÃ©gion : Secteur gÃ©ographique rÃ©servÃ© et prÃ©servÃ© en exclusivitÃ© !</t>
  </si>
  <si>
    <t>2084,Conseiller immobilier indÃ©pendant (H/F),https://www.france-emploi.com/offre-d-emploi/conseiller-immobilier-independant-h-f-10702385/,01/01/2023,Sainte-Foy,,"Mensuel, de 4000â‚¬ Ã  8000â‚¬",Mensuel,4000â‚¬ ,8000â‚¬,"Devenez le CONSEILLER IMMOBILIER rÃ©fÃ©rent de votre rÃ©gion : Secteur gÃ©ographique rÃ©servÃ© et prÃ©servÃ© en exclusivitÃ© !</t>
  </si>
  <si>
    <t>2085,Conseiller immobilier indÃ©pendant (H/F),https://www.france-emploi.com/offre-d-emploi/conseiller-immobilier-independant-h-f-10702385/,01/01/2023,Nalliers,,"Mensuel, de 4000â‚¬ Ã  8000â‚¬",Mensuel,4000â‚¬ ,8000â‚¬,"Devenez le CONSEILLER IMMOBILIER rÃ©fÃ©rent de votre rÃ©gion : Secteur gÃ©ographique rÃ©servÃ© et prÃ©servÃ© en exclusivitÃ© !</t>
  </si>
  <si>
    <t>2086,Conseiller immobilier indÃ©pendant (H/F),https://www.france-emploi.com/offre-d-emploi/conseiller-immobilier-independant-h-f-10702385/,01/01/2023,Landeronde,,"Mensuel, de 4000â‚¬ Ã  8000â‚¬",Mensuel,4000â‚¬ ,8000â‚¬,"Devenez le CONSEILLER IMMOBILIER rÃ©fÃ©rent de votre rÃ©gion : Secteur gÃ©ographique rÃ©servÃ© et prÃ©servÃ© en exclusivitÃ© !</t>
  </si>
  <si>
    <t>2087,mandataire immobilier indÃ©pendant (H/F),https://www.france-emploi.com/offre-d-emploi/mandataire-immobilier-independant-h-f-10702384/,01/01/2023,Saint-Michel-en-l'Herm,,"Mensuel, de 4000â‚¬ Ã  8000â‚¬",Mensuel,4000â‚¬ ,8000â‚¬,"Devenez le CONSEILLER IMMOBILIER rÃ©fÃ©rent de votre rÃ©gion : Secteur gÃ©ographique rÃ©servÃ© et prÃ©servÃ© en exclusivitÃ© !</t>
  </si>
  <si>
    <t>2088,mandataire immobilier indÃ©pendant (H/F),https://www.france-emploi.com/offre-d-emploi/mandataire-immobilier-independant-h-f-10702384/,01/01/2023,Saint-Mathurin,,"Mensuel, de 4000â‚¬ Ã  8000â‚¬",Mensuel,4000â‚¬ ,8000â‚¬,"Devenez le CONSEILLER IMMOBILIER rÃ©fÃ©rent de votre rÃ©gion : Secteur gÃ©ographique rÃ©servÃ© et prÃ©servÃ© en exclusivitÃ© !</t>
  </si>
  <si>
    <t>2089,mandataire immobilier indÃ©pendant (H/F),https://www.france-emploi.com/offre-d-emploi/mandataire-immobilier-independant-h-f-10702384/,01/01/2023,Sainte-Foy,,"Mensuel, de 4000â‚¬ Ã  8000â‚¬",Mensuel,4000â‚¬ ,8000â‚¬,"Devenez le CONSEILLER IMMOBILIER rÃ©fÃ©rent de votre rÃ©gion : Secteur gÃ©ographique rÃ©servÃ© et prÃ©servÃ© en exclusivitÃ© !</t>
  </si>
  <si>
    <t>2090,mandataire immobilier indÃ©pendant (H/F),https://www.france-emploi.com/offre-d-emploi/mandataire-immobilier-independant-h-f-10702384/,01/01/2023,Nalliers,,"Mensuel, de 4000â‚¬ Ã  8000â‚¬",Mensuel,4000â‚¬ ,8000â‚¬,"Devenez le CONSEILLER IMMOBILIER rÃ©fÃ©rent de votre rÃ©gion : Secteur gÃ©ographique rÃ©servÃ© et prÃ©servÃ© en exclusivitÃ© !</t>
  </si>
  <si>
    <t>2091,mandataire immobilier indÃ©pendant (H/F),https://www.france-emploi.com/offre-d-emploi/mandataire-immobilier-independant-h-f-10702384/,01/01/2023,Landeronde,,"Mensuel, de 4000â‚¬ Ã  8000â‚¬",Mensuel,4000â‚¬ ,8000â‚¬,"Devenez le CONSEILLER IMMOBILIER rÃ©fÃ©rent de votre rÃ©gion : Secteur gÃ©ographique rÃ©servÃ© et prÃ©servÃ© en exclusivitÃ© !</t>
  </si>
  <si>
    <t>2092,NÃ©gociateur immobilier indÃ©pendant (H/F),https://www.france-emploi.com/offre-d-emploi/negociateur-immobilier-independant-h-f-10702382/,01/01/2023,Saint-Michel-en-l'Herm,,"Mensuel, de 4000â‚¬ Ã  8000â‚¬",Mensuel,4000â‚¬ ,8000â‚¬,"Devenez le CONSEILLER IMMOBILIER rÃ©fÃ©rent de votre rÃ©gion : Secteur gÃ©ographique rÃ©servÃ© et prÃ©servÃ© en exclusivitÃ© !</t>
  </si>
  <si>
    <t>2093,NÃ©gociateur immobilier indÃ©pendant (H/F),https://www.france-emploi.com/offre-d-emploi/negociateur-immobilier-independant-h-f-10702382/,01/01/2023,Saint-Mathurin,,"Mensuel, de 4000â‚¬ Ã  8000â‚¬",Mensuel,4000â‚¬ ,8000â‚¬,"Devenez le CONSEILLER IMMOBILIER rÃ©fÃ©rent de votre rÃ©gion : Secteur gÃ©ographique rÃ©servÃ© et prÃ©servÃ© en exclusivitÃ© !</t>
  </si>
  <si>
    <t>2094,NÃ©gociateur immobilier indÃ©pendant (H/F),https://www.france-emploi.com/offre-d-emploi/negociateur-immobilier-independant-h-f-10702382/,01/01/2023,Sainte-Foy,,"Mensuel, de 4000â‚¬ Ã  8000â‚¬",Mensuel,4000â‚¬ ,8000â‚¬,"Devenez le CONSEILLER IMMOBILIER rÃ©fÃ©rent de votre rÃ©gion : Secteur gÃ©ographique rÃ©servÃ© et prÃ©servÃ© en exclusivitÃ© !</t>
  </si>
  <si>
    <t>2095,NÃ©gociateur immobilier indÃ©pendant (H/F),https://www.france-emploi.com/offre-d-emploi/negociateur-immobilier-independant-h-f-10702382/,01/01/2023,Nalliers,,"Mensuel, de 4000â‚¬ Ã  8000â‚¬",Mensuel,4000â‚¬ ,8000â‚¬,"Devenez le CONSEILLER IMMOBILIER rÃ©fÃ©rent de votre rÃ©gion : Secteur gÃ©ographique rÃ©servÃ© et prÃ©servÃ© en exclusivitÃ© !</t>
  </si>
  <si>
    <t>2096,NÃ©gociateur immobilier indÃ©pendant (H/F),https://www.france-emploi.com/offre-d-emploi/negociateur-immobilier-independant-h-f-10702382/,01/01/2023,Landeronde,,"Mensuel, de 4000â‚¬ Ã  8000â‚¬",Mensuel,4000â‚¬ ,8000â‚¬,"Devenez le CONSEILLER IMMOBILIER rÃ©fÃ©rent de votre rÃ©gion : Secteur gÃ©ographique rÃ©servÃ© et prÃ©servÃ© en exclusivitÃ© !</t>
  </si>
  <si>
    <t>2097,Conseiller immobilier indÃ©pendant (H/F),https://www.france-emploi.com/offre-d-emploi/conseiller-immobilier-independant-h-f-10702380/,01/01/2023,Sainte-Flaive-des-Loups,,"Mensuel, de 4000â‚¬ Ã  8000â‚¬",Mensuel,4000â‚¬ ,8000â‚¬,"Devenez le CONSEILLER IMMOBILIER rÃ©fÃ©rent de votre rÃ©gion : Secteur gÃ©ographique rÃ©servÃ© et prÃ©servÃ© en exclusivitÃ© !</t>
  </si>
  <si>
    <t>2098,Conseiller immobilier indÃ©pendant (H/F),https://www.france-emploi.com/offre-d-emploi/conseiller-immobilier-independant-h-f-10702380/,01/01/2023,Longeville-sur-Mer,,"Mensuel, de 4000â‚¬ Ã  8000â‚¬",Mensuel,4000â‚¬ ,8000â‚¬,"Devenez le CONSEILLER IMMOBILIER rÃ©fÃ©rent de votre rÃ©gion : Secteur gÃ©ographique rÃ©servÃ© et prÃ©servÃ© en exclusivitÃ© !</t>
  </si>
  <si>
    <t>2099,Conseiller immobilier indÃ©pendant (H/F),https://www.france-emploi.com/offre-d-emploi/conseiller-immobilier-independant-h-f-10702380/,01/01/2023,Les Landes-Genusson,,"Mensuel, de 4000â‚¬ Ã  8000â‚¬",Mensuel,4000â‚¬ ,8000â‚¬,"Devenez le CONSEILLER IMMOBILIER rÃ©fÃ©rent de votre rÃ©gion : Secteur gÃ©ographique rÃ©servÃ© et prÃ©servÃ© en exclusivitÃ© !</t>
  </si>
  <si>
    <t>2100,Conseiller immobilier indÃ©pendant (H/F),https://www.france-emploi.com/offre-d-emploi/conseiller-immobilier-independant-h-f-10702380/,01/01/2023,ChauchÃ©,,"Mensuel, de 4000â‚¬ Ã  8000â‚¬",Mensuel,4000â‚¬ ,8000â‚¬,"Devenez le CONSEILLER IMMOBILIER rÃ©fÃ©rent de votre rÃ©gion : Secteur gÃ©ographique rÃ©servÃ© et prÃ©servÃ© en exclusivitÃ© !</t>
  </si>
  <si>
    <t>2101,Conseiller immobilier indÃ©pendant (H/F),https://www.france-emploi.com/offre-d-emploi/conseiller-immobilier-independant-h-f-10702380/,01/01/2023,Beaurepaire,,"Mensuel, de 4000â‚¬ Ã  8000â‚¬",Mensuel,4000â‚¬ ,8000â‚¬,"Devenez le CONSEILLER IMMOBILIER rÃ©fÃ©rent de votre rÃ©gion : Secteur gÃ©ographique rÃ©servÃ© et prÃ©servÃ© en exclusivitÃ© !</t>
  </si>
  <si>
    <t>2102,mandataire immobilier indÃ©pendant (H/F),https://www.france-emploi.com/offre-d-emploi/mandataire-immobilier-independant-h-f-10702379/,01/01/2023,Sainte-Flaive-des-Loups,,"Mensuel, de 4000â‚¬ Ã  8000â‚¬",Mensuel,4000â‚¬ ,8000â‚¬,"Devenez le CONSEILLER IMMOBILIER rÃ©fÃ©rent de votre rÃ©gion : Secteur gÃ©ographique rÃ©servÃ© et prÃ©servÃ© en exclusivitÃ© !</t>
  </si>
  <si>
    <t>2103,mandataire immobilier indÃ©pendant (H/F),https://www.france-emploi.com/offre-d-emploi/mandataire-immobilier-independant-h-f-10702379/,01/01/2023,Longeville-sur-Mer,,"Mensuel, de 4000â‚¬ Ã  8000â‚¬",Mensuel,4000â‚¬ ,8000â‚¬,"Devenez le CONSEILLER IMMOBILIER rÃ©fÃ©rent de votre rÃ©gion : Secteur gÃ©ographique rÃ©servÃ© et prÃ©servÃ© en exclusivitÃ© !</t>
  </si>
  <si>
    <t>2104,mandataire immobilier indÃ©pendant (H/F),https://www.france-emploi.com/offre-d-emploi/mandataire-immobilier-independant-h-f-10702379/,01/01/2023,Les Landes-Genusson,,"Mensuel, de 4000â‚¬ Ã  8000â‚¬",Mensuel,4000â‚¬ ,8000â‚¬,"Devenez le CONSEILLER IMMOBILIER rÃ©fÃ©rent de votre rÃ©gion : Secteur gÃ©ographique rÃ©servÃ© et prÃ©servÃ© en exclusivitÃ© !</t>
  </si>
  <si>
    <t>2105,mandataire immobilier indÃ©pendant (H/F),https://www.france-emploi.com/offre-d-emploi/mandataire-immobilier-independant-h-f-10702379/,01/01/2023,ChauchÃ©,,"Mensuel, de 4000â‚¬ Ã  8000â‚¬",Mensuel,4000â‚¬ ,8000â‚¬,"Devenez le CONSEILLER IMMOBILIER rÃ©fÃ©rent de votre rÃ©gion : Secteur gÃ©ographique rÃ©servÃ© et prÃ©servÃ© en exclusivitÃ© !</t>
  </si>
  <si>
    <t>2106,mandataire immobilier indÃ©pendant (H/F),https://www.france-emploi.com/offre-d-emploi/mandataire-immobilier-independant-h-f-10702379/,01/01/2023,Beaurepaire,,"Mensuel, de 4000â‚¬ Ã  8000â‚¬",Mensuel,4000â‚¬ ,8000â‚¬,"Devenez le CONSEILLER IMMOBILIER rÃ©fÃ©rent de votre rÃ©gion : Secteur gÃ©ographique rÃ©servÃ© et prÃ©servÃ© en exclusivitÃ© !</t>
  </si>
  <si>
    <t>2107,NÃ©gociateur immobilier indÃ©pendant (H/F),https://www.france-emploi.com/offre-d-emploi/negociateur-immobilier-independant-h-f-10702378/,01/01/2023,Sainte-Flaive-des-Loups,,"Mensuel, de 4000â‚¬ Ã  8000â‚¬",Mensuel,4000â‚¬ ,8000â‚¬,"Devenez le CONSEILLER IMMOBILIER rÃ©fÃ©rent de votre rÃ©gion : Secteur gÃ©ographique rÃ©servÃ© et prÃ©servÃ© en exclusivitÃ© !</t>
  </si>
  <si>
    <t>2108,NÃ©gociateur immobilier indÃ©pendant (H/F),https://www.france-emploi.com/offre-d-emploi/negociateur-immobilier-independant-h-f-10702378/,01/01/2023,Longeville-sur-Mer,,"Mensuel, de 4000â‚¬ Ã  8000â‚¬",Mensuel,4000â‚¬ ,8000â‚¬,"Devenez le CONSEILLER IMMOBILIER rÃ©fÃ©rent de votre rÃ©gion : Secteur gÃ©ographique rÃ©servÃ© et prÃ©servÃ© en exclusivitÃ© !</t>
  </si>
  <si>
    <t>2109,NÃ©gociateur immobilier indÃ©pendant (H/F),https://www.france-emploi.com/offre-d-emploi/negociateur-immobilier-independant-h-f-10702378/,01/01/2023,Les Landes-Genusson,,"Mensuel, de 4000â‚¬ Ã  8000â‚¬",Mensuel,4000â‚¬ ,8000â‚¬,"Devenez le CONSEILLER IMMOBILIER rÃ©fÃ©rent de votre rÃ©gion : Secteur gÃ©ographique rÃ©servÃ© et prÃ©servÃ© en exclusivitÃ© !</t>
  </si>
  <si>
    <t>2110,NÃ©gociateur immobilier indÃ©pendant (H/F),https://www.france-emploi.com/offre-d-emploi/negociateur-immobilier-independant-h-f-10702378/,01/01/2023,ChauchÃ©,,"Mensuel, de 4000â‚¬ Ã  8000â‚¬",Mensuel,4000â‚¬ ,8000â‚¬,"Devenez le CONSEILLER IMMOBILIER rÃ©fÃ©rent de votre rÃ©gion : Secteur gÃ©ographique rÃ©servÃ© et prÃ©servÃ© en exclusivitÃ© !</t>
  </si>
  <si>
    <t>2111,NÃ©gociateur immobilier indÃ©pendant (H/F),https://www.france-emploi.com/offre-d-emploi/negociateur-immobilier-independant-h-f-10702378/,01/01/2023,Beaurepaire,,"Mensuel, de 4000â‚¬ Ã  8000â‚¬",Mensuel,4000â‚¬ ,8000â‚¬,"Devenez le CONSEILLER IMMOBILIER rÃ©fÃ©rent de votre rÃ©gion : Secteur gÃ©ographique rÃ©servÃ© et prÃ©servÃ© en exclusivitÃ© !</t>
  </si>
  <si>
    <t>2112,mandataire immobilier indÃ©pendant (H/F),https://www.france-emploi.com/offre-d-emploi/mandataire-immobilier-independant-h-f-10702374/,01/01/2023,Saint-Gervais,,"Mensuel, de 4000â‚¬ Ã  8000â‚¬",Mensuel,4000â‚¬ ,8000â‚¬,"Devenez le CONSEILLER IMMOBILIER rÃ©fÃ©rent de votre rÃ©gion : Secteur gÃ©ographique rÃ©servÃ© et prÃ©servÃ© en exclusivitÃ© !</t>
  </si>
  <si>
    <t>2113,mandataire immobilier indÃ©pendant (H/F),https://www.france-emploi.com/offre-d-emploi/mandataire-immobilier-independant-h-f-10702374/,01/01/2023,Saint-Christophe-du-Ligneron,,"Mensuel, de 4000â‚¬ Ã  8000â‚¬",Mensuel,4000â‚¬ ,8000â‚¬,"Devenez le CONSEILLER IMMOBILIER rÃ©fÃ©rent de votre rÃ©gion : Secteur gÃ©ographique rÃ©servÃ© et prÃ©servÃ© en exclusivitÃ© !</t>
  </si>
  <si>
    <t>2114,mandataire immobilier indÃ©pendant (H/F),https://www.france-emploi.com/offre-d-emploi/mandataire-immobilier-independant-h-f-10702374/,01/01/2023,Nieul-le-Dolent,,"Mensuel, de 4000â‚¬ Ã  8000â‚¬",Mensuel,4000â‚¬ ,8000â‚¬,"Devenez le CONSEILLER IMMOBILIER rÃ©fÃ©rent de votre rÃ©gion : Secteur gÃ©ographique rÃ©servÃ© et prÃ©servÃ© en exclusivitÃ© !</t>
  </si>
  <si>
    <t>2115,mandataire immobilier indÃ©pendant (H/F),https://www.france-emploi.com/offre-d-emploi/mandataire-immobilier-independant-h-f-10702374/,01/01/2023,Jard-sur-Mer,,"Mensuel, de 4000â‚¬ Ã  8000â‚¬",Mensuel,4000â‚¬ ,8000â‚¬,"Devenez le CONSEILLER IMMOBILIER rÃ©fÃ©rent de votre rÃ©gion : Secteur gÃ©ographique rÃ©servÃ© et prÃ©servÃ© en exclusivitÃ© !</t>
  </si>
  <si>
    <t>2116,mandataire immobilier indÃ©pendant (H/F),https://www.france-emploi.com/offre-d-emploi/mandataire-immobilier-independant-h-f-10702374/,01/01/2023,La ChÃ¢taigneraie,,"Mensuel, de 4000â‚¬ Ã  8000â‚¬",Mensuel,4000â‚¬ ,8000â‚¬,"Devenez le CONSEILLER IMMOBILIER rÃ©fÃ©rent de votre rÃ©gion : Secteur gÃ©ographique rÃ©servÃ© et prÃ©servÃ© en exclusivitÃ© !</t>
  </si>
  <si>
    <t>2117,NÃ©gociateur immobilier indÃ©pendant (H/F),https://www.france-emploi.com/offre-d-emploi/negociateur-immobilier-independant-h-f-10702373/,01/01/2023,Saint-Gervais,,"Mensuel, de 4000â‚¬ Ã  8000â‚¬",Mensuel,4000â‚¬ ,8000â‚¬,"Devenez le CONSEILLER IMMOBILIER rÃ©fÃ©rent de votre rÃ©gion : Secteur gÃ©ographique rÃ©servÃ© et prÃ©servÃ© en exclusivitÃ© !</t>
  </si>
  <si>
    <t>2118,NÃ©gociateur immobilier indÃ©pendant (H/F),https://www.france-emploi.com/offre-d-emploi/negociateur-immobilier-independant-h-f-10702373/,01/01/2023,Saint-Christophe-du-Ligneron,,"Mensuel, de 4000â‚¬ Ã  8000â‚¬",Mensuel,4000â‚¬ ,8000â‚¬,"Devenez le CONSEILLER IMMOBILIER rÃ©fÃ©rent de votre rÃ©gion : Secteur gÃ©ographique rÃ©servÃ© et prÃ©servÃ© en exclusivitÃ© !</t>
  </si>
  <si>
    <t>2119,NÃ©gociateur immobilier indÃ©pendant (H/F),https://www.france-emploi.com/offre-d-emploi/negociateur-immobilier-independant-h-f-10702373/,01/01/2023,Nieul-le-Dolent,,"Mensuel, de 4000â‚¬ Ã  8000â‚¬",Mensuel,4000â‚¬ ,8000â‚¬,"Devenez le CONSEILLER IMMOBILIER rÃ©fÃ©rent de votre rÃ©gion : Secteur gÃ©ographique rÃ©servÃ© et prÃ©servÃ© en exclusivitÃ© !</t>
  </si>
  <si>
    <t>2120,NÃ©gociateur immobilier indÃ©pendant (H/F),https://www.france-emploi.com/offre-d-emploi/negociateur-immobilier-independant-h-f-10702373/,01/01/2023,Jard-sur-Mer,,"Mensuel, de 4000â‚¬ Ã  8000â‚¬",Mensuel,4000â‚¬ ,8000â‚¬,"Devenez le CONSEILLER IMMOBILIER rÃ©fÃ©rent de votre rÃ©gion : Secteur gÃ©ographique rÃ©servÃ© et prÃ©servÃ© en exclusivitÃ© !</t>
  </si>
  <si>
    <t>2121,NÃ©gociateur immobilier indÃ©pendant (H/F),https://www.france-emploi.com/offre-d-emploi/negociateur-immobilier-independant-h-f-10702373/,01/01/2023,La ChÃ¢taigneraie,,"Mensuel, de 4000â‚¬ Ã  8000â‚¬",Mensuel,4000â‚¬ ,8000â‚¬,"Devenez le CONSEILLER IMMOBILIER rÃ©fÃ©rent de votre rÃ©gion : Secteur gÃ©ographique rÃ©servÃ© et prÃ©servÃ© en exclusivitÃ© !</t>
  </si>
  <si>
    <t>2122,Conseiller immobilier indÃ©pendant (H/F),https://www.france-emploi.com/offre-d-emploi/conseiller-immobilier-independant-h-f-10702372/,01/01/2023,Brem-sur-Mer,,"Mensuel, de 4000â‚¬ Ã  8000â‚¬",Mensuel,4000â‚¬ ,8000â‚¬,"Devenez le CONSEILLER IMMOBILIER rÃ©fÃ©rent de votre rÃ©gion : Secteur gÃ©ographique rÃ©servÃ© et prÃ©servÃ© en exclusivitÃ© !</t>
  </si>
  <si>
    <t>2123,Conseiller immobilier indÃ©pendant (H/F),https://www.france-emploi.com/offre-d-emploi/conseiller-immobilier-independant-h-f-10702372/,01/01/2023,Mareuil-sur-Lay-Dissais,,"Mensuel, de 4000â‚¬ Ã  8000â‚¬",Mensuel,4000â‚¬ ,8000â‚¬,"Devenez le CONSEILLER IMMOBILIER rÃ©fÃ©rent de votre rÃ©gion : Secteur gÃ©ographique rÃ©servÃ© et prÃ©servÃ© en exclusivitÃ© !</t>
  </si>
  <si>
    <t>2124,Conseiller immobilier indÃ©pendant (H/F),https://www.france-emploi.com/offre-d-emploi/conseiller-immobilier-independant-h-f-10702372/,01/01/2023,L'ÃŽle-d'Olonne,,"Mensuel, de 4000â‚¬ Ã  8000â‚¬",Mensuel,4000â‚¬ ,8000â‚¬,"Devenez le CONSEILLER IMMOBILIER rÃ©fÃ©rent de votre rÃ©gion : Secteur gÃ©ographique rÃ©servÃ© et prÃ©servÃ© en exclusivitÃ© !</t>
  </si>
  <si>
    <t>2125,Conseiller immobilier indÃ©pendant (H/F),https://www.france-emploi.com/offre-d-emploi/conseiller-immobilier-independant-h-f-10702372/,01/01/2023,Les Brouzils,,"Mensuel, de 4000â‚¬ Ã  8000â‚¬",Mensuel,4000â‚¬ ,8000â‚¬,"Devenez le CONSEILLER IMMOBILIER rÃ©fÃ©rent de votre rÃ©gion : Secteur gÃ©ographique rÃ©servÃ© et prÃ©servÃ© en exclusivitÃ© !</t>
  </si>
  <si>
    <t>2126,Conseiller immobilier indÃ©pendant (H/F),https://www.france-emploi.com/offre-d-emploi/conseiller-immobilier-independant-h-f-10702372/,01/01/2023,L'Aiguillon-sur-Mer,,"Mensuel, de 4000â‚¬ Ã  8000â‚¬",Mensuel,4000â‚¬ ,8000â‚¬,"Devenez le CONSEILLER IMMOBILIER rÃ©fÃ©rent de votre rÃ©gion : Secteur gÃ©ographique rÃ©servÃ© et prÃ©servÃ© en exclusivitÃ© !</t>
  </si>
  <si>
    <t>2127,mandataire immobilier indÃ©pendant (H/F),https://www.france-emploi.com/offre-d-emploi/mandataire-immobilier-independant-h-f-10702370/,01/01/2023,Brem-sur-Mer,,"Mensuel, de 4000â‚¬ Ã  8000â‚¬",Mensuel,4000â‚¬ ,8000â‚¬,"Devenez le CONSEILLER IMMOBILIER rÃ©fÃ©rent de votre rÃ©gion : Secteur gÃ©ographique rÃ©servÃ© et prÃ©servÃ© en exclusivitÃ© !</t>
  </si>
  <si>
    <t>2128,mandataire immobilier indÃ©pendant (H/F),https://www.france-emploi.com/offre-d-emploi/mandataire-immobilier-independant-h-f-10702370/,01/01/2023,Mareuil-sur-Lay-Dissais,,"Mensuel, de 4000â‚¬ Ã  8000â‚¬",Mensuel,4000â‚¬ ,8000â‚¬,"Devenez le CONSEILLER IMMOBILIER rÃ©fÃ©rent de votre rÃ©gion : Secteur gÃ©ographique rÃ©servÃ© et prÃ©servÃ© en exclusivitÃ© !</t>
  </si>
  <si>
    <t>2129,mandataire immobilier indÃ©pendant (H/F),https://www.france-emploi.com/offre-d-emploi/mandataire-immobilier-independant-h-f-10702370/,01/01/2023,L'ÃŽle-d'Olonne,,"Mensuel, de 4000â‚¬ Ã  8000â‚¬",Mensuel,4000â‚¬ ,8000â‚¬,"Devenez le CONSEILLER IMMOBILIER rÃ©fÃ©rent de votre rÃ©gion : Secteur gÃ©ographique rÃ©servÃ© et prÃ©servÃ© en exclusivitÃ© !</t>
  </si>
  <si>
    <t>2130,mandataire immobilier indÃ©pendant (H/F),https://www.france-emploi.com/offre-d-emploi/mandataire-immobilier-independant-h-f-10702370/,01/01/2023,Les Brouzils,,"Mensuel, de 4000â‚¬ Ã  8000â‚¬",Mensuel,4000â‚¬ ,8000â‚¬,"Devenez le CONSEILLER IMMOBILIER rÃ©fÃ©rent de votre rÃ©gion : Secteur gÃ©ographique rÃ©servÃ© et prÃ©servÃ© en exclusivitÃ© !</t>
  </si>
  <si>
    <t>2131,mandataire immobilier indÃ©pendant (H/F),https://www.france-emploi.com/offre-d-emploi/mandataire-immobilier-independant-h-f-10702370/,01/01/2023,L'Aiguillon-sur-Mer,,"Mensuel, de 4000â‚¬ Ã  8000â‚¬",Mensuel,4000â‚¬ ,8000â‚¬,"Devenez le CONSEILLER IMMOBILIER rÃ©fÃ©rent de votre rÃ©gion : Secteur gÃ©ographique rÃ©servÃ© et prÃ©servÃ© en exclusivitÃ© !</t>
  </si>
  <si>
    <t>2132,NÃ©gociateur immobilier indÃ©pendant (H/F),https://www.france-emploi.com/offre-d-emploi/negociateur-immobilier-independant-h-f-10702369/,01/01/2023,Brem-sur-Mer,,"Mensuel, de 4000â‚¬ Ã  8000â‚¬",Mensuel,4000â‚¬ ,8000â‚¬,"Devenez le CONSEILLER IMMOBILIER rÃ©fÃ©rent de votre rÃ©gion : Secteur gÃ©ographique rÃ©servÃ© et prÃ©servÃ© en exclusivitÃ© !</t>
  </si>
  <si>
    <t>2133,NÃ©gociateur immobilier indÃ©pendant (H/F),https://www.france-emploi.com/offre-d-emploi/negociateur-immobilier-independant-h-f-10702369/,01/01/2023,Mareuil-sur-Lay-Dissais,,"Mensuel, de 4000â‚¬ Ã  8000â‚¬",Mensuel,4000â‚¬ ,8000â‚¬,"Devenez le CONSEILLER IMMOBILIER rÃ©fÃ©rent de votre rÃ©gion : Secteur gÃ©ographique rÃ©servÃ© et prÃ©servÃ© en exclusivitÃ© !</t>
  </si>
  <si>
    <t>2134,NÃ©gociateur immobilier indÃ©pendant (H/F),https://www.france-emploi.com/offre-d-emploi/negociateur-immobilier-independant-h-f-10702369/,01/01/2023,L'ÃŽle-d'Olonne,,"Mensuel, de 4000â‚¬ Ã  8000â‚¬",Mensuel,4000â‚¬ ,8000â‚¬,"Devenez le CONSEILLER IMMOBILIER rÃ©fÃ©rent de votre rÃ©gion : Secteur gÃ©ographique rÃ©servÃ© et prÃ©servÃ© en exclusivitÃ© !</t>
  </si>
  <si>
    <t>2135,NÃ©gociateur immobilier indÃ©pendant (H/F),https://www.france-emploi.com/offre-d-emploi/negociateur-immobilier-independant-h-f-10702369/,01/01/2023,Les Brouzils,,"Mensuel, de 4000â‚¬ Ã  8000â‚¬",Mensuel,4000â‚¬ ,8000â‚¬,"Devenez le CONSEILLER IMMOBILIER rÃ©fÃ©rent de votre rÃ©gion : Secteur gÃ©ographique rÃ©servÃ© et prÃ©servÃ© en exclusivitÃ© !</t>
  </si>
  <si>
    <t>2136,NÃ©gociateur immobilier indÃ©pendant (H/F),https://www.france-emploi.com/offre-d-emploi/negociateur-immobilier-independant-h-f-10702369/,01/01/2023,L'Aiguillon-sur-Mer,,"Mensuel, de 4000â‚¬ Ã  8000â‚¬",Mensuel,4000â‚¬ ,8000â‚¬,"Devenez le CONSEILLER IMMOBILIER rÃ©fÃ©rent de votre rÃ©gion : Secteur gÃ©ographique rÃ©servÃ© et prÃ©servÃ© en exclusivitÃ© !</t>
  </si>
  <si>
    <t>2137,Conseiller immobilier indÃ©pendant (H/F),https://www.france-emploi.com/offre-d-emploi/conseiller-immobilier-independant-h-f-10702368/,01/01/2023,La Tranche-sur-Mer,,"Mensuel, de 4000â‚¬ Ã  8000â‚¬",Mensuel,4000â‚¬ ,8000â‚¬,"Devenez le CONSEILLER IMMOBILIER rÃ©fÃ©rent de votre rÃ©gion : Secteur gÃ©ographique rÃ©servÃ© et prÃ©servÃ© en exclusivitÃ© !</t>
  </si>
  <si>
    <t>2138,Conseiller immobilier indÃ©pendant (H/F),https://www.france-emploi.com/offre-d-emploi/conseiller-immobilier-independant-h-f-10702368/,01/01/2023,Nesmy,,"Mensuel, de 4000â‚¬ Ã  8000â‚¬",Mensuel,4000â‚¬ ,8000â‚¬,"Devenez le CONSEILLER IMMOBILIER rÃ©fÃ©rent de votre rÃ©gion : Secteur gÃ©ographique rÃ©servÃ© et prÃ©servÃ© en exclusivitÃ© !</t>
  </si>
  <si>
    <t>2139,Conseiller immobilier indÃ©pendant (H/F),https://www.france-emploi.com/offre-d-emploi/conseiller-immobilier-independant-h-f-10702368/,01/01/2023,Mouchamps,,"Mensuel, de 4000â‚¬ Ã  8000â‚¬",Mensuel,4000â‚¬ ,8000â‚¬,"Devenez le CONSEILLER IMMOBILIER rÃ©fÃ©rent de votre rÃ©gion : Secteur gÃ©ographique rÃ©servÃ© et prÃ©servÃ© en exclusivitÃ© !</t>
  </si>
  <si>
    <t>2140,Conseiller immobilier indÃ©pendant (H/F),https://www.france-emploi.com/offre-d-emploi/conseiller-immobilier-independant-h-f-10702368/,01/01/2023,Les Epesses,,"Mensuel, de 4000â‚¬ Ã  8000â‚¬",Mensuel,4000â‚¬ ,8000â‚¬,"Devenez le CONSEILLER IMMOBILIER rÃ©fÃ©rent de votre rÃ©gion : Secteur gÃ©ographique rÃ©servÃ© et prÃ©servÃ© en exclusivitÃ© !</t>
  </si>
  <si>
    <t>2141,Conseiller immobilier indÃ©pendant (H/F),https://www.france-emploi.com/offre-d-emploi/conseiller-immobilier-independant-h-f-10702368/,01/01/2023,Angles,,"Mensuel, de 4000â‚¬ Ã  8000â‚¬",Mensuel,4000â‚¬ ,8000â‚¬,"Devenez le CONSEILLER IMMOBILIER rÃ©fÃ©rent de votre rÃ©gion : Secteur gÃ©ographique rÃ©servÃ© et prÃ©servÃ© en exclusivitÃ© !</t>
  </si>
  <si>
    <t>2142,mandataire immobilier indÃ©pendant (H/F),https://www.france-emploi.com/offre-d-emploi/mandataire-immobilier-independant-h-f-10702365/,01/01/2023,La Tranche-sur-Mer,,"Mensuel, de 4000â‚¬ Ã  8000â‚¬",Mensuel,4000â‚¬ ,8000â‚¬,"Devenez le CONSEILLER IMMOBILIER rÃ©fÃ©rent de votre rÃ©gion : Secteur gÃ©ographique rÃ©servÃ© et prÃ©servÃ© en exclusivitÃ© !</t>
  </si>
  <si>
    <t>2143,mandataire immobilier indÃ©pendant (H/F),https://www.france-emploi.com/offre-d-emploi/mandataire-immobilier-independant-h-f-10702365/,01/01/2023,Nesmy,,"Mensuel, de 4000â‚¬ Ã  8000â‚¬",Mensuel,4000â‚¬ ,8000â‚¬,"Devenez le CONSEILLER IMMOBILIER rÃ©fÃ©rent de votre rÃ©gion : Secteur gÃ©ographique rÃ©servÃ© et prÃ©servÃ© en exclusivitÃ© !</t>
  </si>
  <si>
    <t>2144,mandataire immobilier indÃ©pendant (H/F),https://www.france-emploi.com/offre-d-emploi/mandataire-immobilier-independant-h-f-10702365/,01/01/2023,Mouchamps,,"Mensuel, de 4000â‚¬ Ã  8000â‚¬",Mensuel,4000â‚¬ ,8000â‚¬,"Devenez le CONSEILLER IMMOBILIER rÃ©fÃ©rent de votre rÃ©gion : Secteur gÃ©ographique rÃ©servÃ© et prÃ©servÃ© en exclusivitÃ© !</t>
  </si>
  <si>
    <t>2145,mandataire immobilier indÃ©pendant (H/F),https://www.france-emploi.com/offre-d-emploi/mandataire-immobilier-independant-h-f-10702365/,01/01/2023,Les Epesses,,"Mensuel, de 4000â‚¬ Ã  8000â‚¬",Mensuel,4000â‚¬ ,8000â‚¬,"Devenez le CONSEILLER IMMOBILIER rÃ©fÃ©rent de votre rÃ©gion : Secteur gÃ©ographique rÃ©servÃ© et prÃ©servÃ© en exclusivitÃ© !</t>
  </si>
  <si>
    <t>2146,mandataire immobilier indÃ©pendant (H/F),https://www.france-emploi.com/offre-d-emploi/mandataire-immobilier-independant-h-f-10702365/,01/01/2023,Angles,,"Mensuel, de 4000â‚¬ Ã  8000â‚¬",Mensuel,4000â‚¬ ,8000â‚¬,"Devenez le CONSEILLER IMMOBILIER rÃ©fÃ©rent de votre rÃ©gion : Secteur gÃ©ographique rÃ©servÃ© et prÃ©servÃ© en exclusivitÃ© !</t>
  </si>
  <si>
    <t>2147,NÃ©gociateur immobilier indÃ©pendant (H/F),https://www.france-emploi.com/offre-d-emploi/negociateur-immobilier-independant-h-f-10702363/,01/01/2023,La Tranche-sur-Mer,,"Mensuel, de 4000â‚¬ Ã  8000â‚¬",Mensuel,4000â‚¬ ,8000â‚¬,"Devenez le CONSEILLER IMMOBILIER rÃ©fÃ©rent de votre rÃ©gion : Secteur gÃ©ographique rÃ©servÃ© et prÃ©servÃ© en exclusivitÃ© !</t>
  </si>
  <si>
    <t>2148,NÃ©gociateur immobilier indÃ©pendant (H/F),https://www.france-emploi.com/offre-d-emploi/negociateur-immobilier-independant-h-f-10702363/,01/01/2023,Nesmy,,"Mensuel, de 4000â‚¬ Ã  8000â‚¬",Mensuel,4000â‚¬ ,8000â‚¬,"Devenez le CONSEILLER IMMOBILIER rÃ©fÃ©rent de votre rÃ©gion : Secteur gÃ©ographique rÃ©servÃ© et prÃ©servÃ© en exclusivitÃ© !</t>
  </si>
  <si>
    <t>2149,NÃ©gociateur immobilier indÃ©pendant (H/F),https://www.france-emploi.com/offre-d-emploi/negociateur-immobilier-independant-h-f-10702363/,01/01/2023,Mouchamps,,"Mensuel, de 4000â‚¬ Ã  8000â‚¬",Mensuel,4000â‚¬ ,8000â‚¬,"Devenez le CONSEILLER IMMOBILIER rÃ©fÃ©rent de votre rÃ©gion : Secteur gÃ©ographique rÃ©servÃ© et prÃ©servÃ© en exclusivitÃ© !</t>
  </si>
  <si>
    <t>2150,NÃ©gociateur immobilier indÃ©pendant (H/F),https://www.france-emploi.com/offre-d-emploi/negociateur-immobilier-independant-h-f-10702363/,01/01/2023,Les Epesses,,"Mensuel, de 4000â‚¬ Ã  8000â‚¬",Mensuel,4000â‚¬ ,8000â‚¬,"Devenez le CONSEILLER IMMOBILIER rÃ©fÃ©rent de votre rÃ©gion : Secteur gÃ©ographique rÃ©servÃ© et prÃ©servÃ© en exclusivitÃ© !</t>
  </si>
  <si>
    <t>2151,NÃ©gociateur immobilier indÃ©pendant (H/F),https://www.france-emploi.com/offre-d-emploi/negociateur-immobilier-independant-h-f-10702363/,01/01/2023,Angles,,"Mensuel, de 4000â‚¬ Ã  8000â‚¬",Mensuel,4000â‚¬ ,8000â‚¬,"Devenez le CONSEILLER IMMOBILIER rÃ©fÃ©rent de votre rÃ©gion : Secteur gÃ©ographique rÃ©servÃ© et prÃ©servÃ© en exclusivitÃ© !</t>
  </si>
  <si>
    <t>2152,Conseiller immobilier indÃ©pendant (H/F),https://www.france-emploi.com/offre-d-emploi/conseiller-immobilier-independant-h-f-10702357/,01/01/2023,Treize-Septiers,,"Mensuel, de 4000â‚¬ Ã  8000â‚¬",Mensuel,4000â‚¬ ,8000â‚¬,"Devenez le CONSEILLER IMMOBILIER rÃ©fÃ©rent de votre rÃ©gion : Secteur gÃ©ographique rÃ©servÃ© et prÃ©servÃ© en exclusivitÃ© !</t>
  </si>
  <si>
    <t>2153,Conseiller immobilier indÃ©pendant (H/F),https://www.france-emploi.com/offre-d-emploi/conseiller-immobilier-independant-h-f-10702357/,01/01/2023,Sallertaine,,"Mensuel, de 4000â‚¬ Ã  8000â‚¬",Mensuel,4000â‚¬ ,8000â‚¬,"Devenez le CONSEILLER IMMOBILIER rÃ©fÃ©rent de votre rÃ©gion : Secteur gÃ©ographique rÃ©servÃ© et prÃ©servÃ© en exclusivitÃ© !</t>
  </si>
  <si>
    <t>2154,Conseiller immobilier indÃ©pendant (H/F),https://www.france-emploi.com/offre-d-emploi/conseiller-immobilier-independant-h-f-10702357/,01/01/2023,Sainte-Hermine,,"Mensuel, de 4000â‚¬ Ã  8000â‚¬",Mensuel,4000â‚¬ ,8000â‚¬,"Devenez le CONSEILLER IMMOBILIER rÃ©fÃ©rent de votre rÃ©gion : Secteur gÃ©ographique rÃ©servÃ© et prÃ©servÃ© en exclusivitÃ© !</t>
  </si>
  <si>
    <t>2155,Conseiller immobilier indÃ©pendant (H/F),https://www.france-emploi.com/offre-d-emploi/conseiller-immobilier-independant-h-f-10702357/,01/01/2023,La GaubretiÃ¨re,,"Mensuel, de 4000â‚¬ Ã  8000â‚¬",Mensuel,4000â‚¬ ,8000â‚¬,"Devenez le CONSEILLER IMMOBILIER rÃ©fÃ©rent de votre rÃ©gion : Secteur gÃ©ographique rÃ©servÃ© et prÃ©servÃ© en exclusivitÃ© !</t>
  </si>
  <si>
    <t>2156,Conseiller immobilier indÃ©pendant (H/F),https://www.france-emploi.com/offre-d-emploi/conseiller-immobilier-independant-h-f-10702357/,01/01/2023,Le BoupÃ¨re,,"Mensuel, de 4000â‚¬ Ã  8000â‚¬",Mensuel,4000â‚¬ ,8000â‚¬,"Devenez le CONSEILLER IMMOBILIER rÃ©fÃ©rent de votre rÃ©gion : Secteur gÃ©ographique rÃ©servÃ© et prÃ©servÃ© en exclusivitÃ© !</t>
  </si>
  <si>
    <t>2157,NÃ©gociateur immobilier indÃ©pendant (H/F),https://www.france-emploi.com/offre-d-emploi/negociateur-immobilier-independant-h-f-10702353/,01/01/2023,Treize-Septiers,,"Mensuel, de 4000â‚¬ Ã  8000â‚¬",Mensuel,4000â‚¬ ,8000â‚¬,"Devenez le CONSEILLER IMMOBILIER rÃ©fÃ©rent de votre rÃ©gion : Secteur gÃ©ographique rÃ©servÃ© et prÃ©servÃ© en exclusivitÃ© !</t>
  </si>
  <si>
    <t>2158,NÃ©gociateur immobilier indÃ©pendant (H/F),https://www.france-emploi.com/offre-d-emploi/negociateur-immobilier-independant-h-f-10702353/,01/01/2023,Sallertaine,,"Mensuel, de 4000â‚¬ Ã  8000â‚¬",Mensuel,4000â‚¬ ,8000â‚¬,"Devenez le CONSEILLER IMMOBILIER rÃ©fÃ©rent de votre rÃ©gion : Secteur gÃ©ographique rÃ©servÃ© et prÃ©servÃ© en exclusivitÃ© !</t>
  </si>
  <si>
    <t>2159,NÃ©gociateur immobilier indÃ©pendant (H/F),https://www.france-emploi.com/offre-d-emploi/negociateur-immobilier-independant-h-f-10702353/,01/01/2023,Sainte-Hermine,,"Mensuel, de 4000â‚¬ Ã  8000â‚¬",Mensuel,4000â‚¬ ,8000â‚¬,"Devenez le CONSEILLER IMMOBILIER rÃ©fÃ©rent de votre rÃ©gion : Secteur gÃ©ographique rÃ©servÃ© et prÃ©servÃ© en exclusivitÃ© !</t>
  </si>
  <si>
    <t>2160,NÃ©gociateur immobilier indÃ©pendant (H/F),https://www.france-emploi.com/offre-d-emploi/negociateur-immobilier-independant-h-f-10702353/,01/01/2023,La GaubretiÃ¨re,,"Mensuel, de 4000â‚¬ Ã  8000â‚¬",Mensuel,4000â‚¬ ,8000â‚¬,"Devenez le CONSEILLER IMMOBILIER rÃ©fÃ©rent de votre rÃ©gion : Secteur gÃ©ographique rÃ©servÃ© et prÃ©servÃ© en exclusivitÃ© !</t>
  </si>
  <si>
    <t>2161,NÃ©gociateur immobilier indÃ©pendant (H/F),https://www.france-emploi.com/offre-d-emploi/negociateur-immobilier-independant-h-f-10702353/,01/01/2023,Le BoupÃ¨re,,"Mensuel, de 4000â‚¬ Ã  8000â‚¬",Mensuel,4000â‚¬ ,8000â‚¬,"Devenez le CONSEILLER IMMOBILIER rÃ©fÃ©rent de votre rÃ©gion : Secteur gÃ©ographique rÃ©servÃ© et prÃ©servÃ© en exclusivitÃ© !</t>
  </si>
  <si>
    <t>2162,Conseiller immobilier indÃ©pendant (H/F),https://www.france-emploi.com/offre-d-emploi/conseiller-immobilier-independant-h-f-10702341/,01/01/2023,Saint-Philbert-de-Bouaine,,"Mensuel, de 4000â‚¬ Ã  8000â‚¬",Mensuel,4000â‚¬ ,8000â‚¬,"Devenez le CONSEILLER IMMOBILIER rÃ©fÃ©rent de votre rÃ©gion : Secteur gÃ©ographique rÃ©servÃ© et prÃ©servÃ© en exclusivitÃ© !</t>
  </si>
  <si>
    <t>2163,Conseiller immobilier indÃ©pendant (H/F),https://www.france-emploi.com/offre-d-emploi/conseiller-immobilier-independant-h-f-10702341/,01/01/2023,RocheserviÃ¨re,,"Mensuel, de 4000â‚¬ Ã  8000â‚¬",Mensuel,4000â‚¬ ,8000â‚¬,"Devenez le CONSEILLER IMMOBILIER rÃ©fÃ©rent de votre rÃ©gion : Secteur gÃ©ographique rÃ©servÃ© et prÃ©servÃ© en exclusivitÃ© !</t>
  </si>
  <si>
    <t>2164,Conseiller immobilier indÃ©pendant (H/F),https://www.france-emploi.com/offre-d-emploi/conseiller-immobilier-independant-h-f-10702341/,01/01/2023,L'Herbergement,,"Mensuel, de 4000â‚¬ Ã  8000â‚¬",Mensuel,4000â‚¬ ,8000â‚¬,"Devenez le CONSEILLER IMMOBILIER rÃ©fÃ©rent de votre rÃ©gion : Secteur gÃ©ographique rÃ©servÃ© et prÃ©servÃ© en exclusivitÃ© !</t>
  </si>
  <si>
    <t>2165,Conseiller immobilier indÃ©pendant (H/F),https://www.france-emploi.com/offre-d-emploi/conseiller-immobilier-independant-h-f-10702341/,01/01/2023,CoÃ«x,,"Mensuel, de 4000â‚¬ Ã  8000â‚¬",Mensuel,4000â‚¬ ,8000â‚¬,"Devenez le CONSEILLER IMMOBILIER rÃ©fÃ©rent de votre rÃ©gion : Secteur gÃ©ographique rÃ©servÃ© et prÃ©servÃ© en exclusivitÃ© !</t>
  </si>
  <si>
    <t>2166,Conseiller immobilier indÃ©pendant (H/F),https://www.france-emploi.com/offre-d-emploi/conseiller-immobilier-independant-h-f-10702341/,01/01/2023,Bournezeau,,"Mensuel, de 4000â‚¬ Ã  8000â‚¬",Mensuel,4000â‚¬ ,8000â‚¬,"Devenez le CONSEILLER IMMOBILIER rÃ©fÃ©rent de votre rÃ©gion : Secteur gÃ©ographique rÃ©servÃ© et prÃ©servÃ© en exclusivitÃ© !</t>
  </si>
  <si>
    <t>2167,mandataire immobilier indÃ©pendant (H/F),https://www.france-emploi.com/offre-d-emploi/mandataire-immobilier-independant-h-f-10702336/,01/01/2023,Saint-Philbert-de-Bouaine,,"Mensuel, de 4000â‚¬ Ã  8000â‚¬",Mensuel,4000â‚¬ ,8000â‚¬,"Devenez le CONSEILLER IMMOBILIER rÃ©fÃ©rent de votre rÃ©gion : Secteur gÃ©ographique rÃ©servÃ© et prÃ©servÃ© en exclusivitÃ© !</t>
  </si>
  <si>
    <t>2168,mandataire immobilier indÃ©pendant (H/F),https://www.france-emploi.com/offre-d-emploi/mandataire-immobilier-independant-h-f-10702336/,01/01/2023,RocheserviÃ¨re,,"Mensuel, de 4000â‚¬ Ã  8000â‚¬",Mensuel,4000â‚¬ ,8000â‚¬,"Devenez le CONSEILLER IMMOBILIER rÃ©fÃ©rent de votre rÃ©gion : Secteur gÃ©ographique rÃ©servÃ© et prÃ©servÃ© en exclusivitÃ© !</t>
  </si>
  <si>
    <t>2169,mandataire immobilier indÃ©pendant (H/F),https://www.france-emploi.com/offre-d-emploi/mandataire-immobilier-independant-h-f-10702336/,01/01/2023,L'Herbergement,,"Mensuel, de 4000â‚¬ Ã  8000â‚¬",Mensuel,4000â‚¬ ,8000â‚¬,"Devenez le CONSEILLER IMMOBILIER rÃ©fÃ©rent de votre rÃ©gion : Secteur gÃ©ographique rÃ©servÃ© et prÃ©servÃ© en exclusivitÃ© !</t>
  </si>
  <si>
    <t>2170,mandataire immobilier indÃ©pendant (H/F),https://www.france-emploi.com/offre-d-emploi/mandataire-immobilier-independant-h-f-10702336/,01/01/2023,CoÃ«x,,"Mensuel, de 4000â‚¬ Ã  8000â‚¬",Mensuel,4000â‚¬ ,8000â‚¬,"Devenez le CONSEILLER IMMOBILIER rÃ©fÃ©rent de votre rÃ©gion : Secteur gÃ©ographique rÃ©servÃ© et prÃ©servÃ© en exclusivitÃ© !</t>
  </si>
  <si>
    <t>2171,mandataire immobilier indÃ©pendant (H/F),https://www.france-emploi.com/offre-d-emploi/mandataire-immobilier-independant-h-f-10702336/,01/01/2023,Bournezeau,,"Mensuel, de 4000â‚¬ Ã  8000â‚¬",Mensuel,4000â‚¬ ,8000â‚¬,"Devenez le CONSEILLER IMMOBILIER rÃ©fÃ©rent de votre rÃ©gion : Secteur gÃ©ographique rÃ©servÃ© et prÃ©servÃ© en exclusivitÃ© !</t>
  </si>
  <si>
    <t>2172,NÃ©gociateur immobilier indÃ©pendant (H/F),https://www.france-emploi.com/offre-d-emploi/negociateur-immobilier-independant-h-f-10702333/,01/01/2023,Saint-Philbert-de-Bouaine,,"Mensuel, de 4000â‚¬ Ã  8000â‚¬",Mensuel,4000â‚¬ ,8000â‚¬,"Devenez le CONSEILLER IMMOBILIER rÃ©fÃ©rent de votre rÃ©gion : Secteur gÃ©ographique rÃ©servÃ© et prÃ©servÃ© en exclusivitÃ© !</t>
  </si>
  <si>
    <t>2173,NÃ©gociateur immobilier indÃ©pendant (H/F),https://www.france-emploi.com/offre-d-emploi/negociateur-immobilier-independant-h-f-10702333/,01/01/2023,RocheserviÃ¨re,,"Mensuel, de 4000â‚¬ Ã  8000â‚¬",Mensuel,4000â‚¬ ,8000â‚¬,"Devenez le CONSEILLER IMMOBILIER rÃ©fÃ©rent de votre rÃ©gion : Secteur gÃ©ographique rÃ©servÃ© et prÃ©servÃ© en exclusivitÃ© !</t>
  </si>
  <si>
    <t>2174,NÃ©gociateur immobilier indÃ©pendant (H/F),https://www.france-emploi.com/offre-d-emploi/negociateur-immobilier-independant-h-f-10702333/,01/01/2023,L'Herbergement,,"Mensuel, de 4000â‚¬ Ã  8000â‚¬",Mensuel,4000â‚¬ ,8000â‚¬,"Devenez le CONSEILLER IMMOBILIER rÃ©fÃ©rent de votre rÃ©gion : Secteur gÃ©ographique rÃ©servÃ© et prÃ©servÃ© en exclusivitÃ© !</t>
  </si>
  <si>
    <t>2175,NÃ©gociateur immobilier indÃ©pendant (H/F),https://www.france-emploi.com/offre-d-emploi/negociateur-immobilier-independant-h-f-10702333/,01/01/2023,CoÃ«x,,"Mensuel, de 4000â‚¬ Ã  8000â‚¬",Mensuel,4000â‚¬ ,8000â‚¬,"Devenez le CONSEILLER IMMOBILIER rÃ©fÃ©rent de votre rÃ©gion : Secteur gÃ©ographique rÃ©servÃ© et prÃ©servÃ© en exclusivitÃ© !</t>
  </si>
  <si>
    <t>2176,NÃ©gociateur immobilier indÃ©pendant (H/F),https://www.france-emploi.com/offre-d-emploi/negociateur-immobilier-independant-h-f-10702333/,01/01/2023,Bournezeau,,"Mensuel, de 4000â‚¬ Ã  8000â‚¬",Mensuel,4000â‚¬ ,8000â‚¬,"Devenez le CONSEILLER IMMOBILIER rÃ©fÃ©rent de votre rÃ©gion : Secteur gÃ©ographique rÃ©servÃ© et prÃ©servÃ© en exclusivitÃ© !</t>
  </si>
  <si>
    <t>2177,Conseiller immobilier indÃ©pendant (H/F),https://www.france-emploi.com/offre-d-emploi/conseiller-immobilier-independant-h-f-10702325/,01/01/2023,Saint-Laurent-sur-SÃ¨vre,,"Mensuel, de 4000â‚¬ Ã  8000â‚¬",Mensuel,4000â‚¬ ,8000â‚¬,"Devenez le CONSEILLER IMMOBILIER rÃ©fÃ©rent de votre rÃ©gion : Secteur gÃ©ographique rÃ©servÃ© et prÃ©servÃ© en exclusivitÃ© !</t>
  </si>
  <si>
    <t>2178,Conseiller immobilier indÃ©pendant (H/F),https://www.france-emploi.com/offre-d-emploi/conseiller-immobilier-independant-h-f-10702325/,01/01/2023,MontrÃ©verd,,"Mensuel, de 4000â‚¬ Ã  8000â‚¬",Mensuel,4000â‚¬ ,8000â‚¬,"Devenez le CONSEILLER IMMOBILIER rÃ©fÃ©rent de votre rÃ©gion : Secteur gÃ©ographique rÃ©servÃ© et prÃ©servÃ© en exclusivitÃ© !</t>
  </si>
  <si>
    <t>2179,Conseiller immobilier indÃ©pendant (H/F),https://www.france-emploi.com/offre-d-emploi/conseiller-immobilier-independant-h-f-10702325/,01/01/2023,Cugand,,"Mensuel, de 4000â‚¬ Ã  8000â‚¬",Mensuel,4000â‚¬ ,8000â‚¬,"Devenez le CONSEILLER IMMOBILIER rÃ©fÃ©rent de votre rÃ©gion : Secteur gÃ©ographique rÃ©servÃ© et prÃ©servÃ© en exclusivitÃ© !</t>
  </si>
  <si>
    <t>2180,Conseiller immobilier indÃ©pendant (H/F),https://www.france-emploi.com/offre-d-emploi/conseiller-immobilier-independant-h-f-10702325/,01/01/2023,Commequiers,,"Mensuel, de 4000â‚¬ Ã  8000â‚¬",Mensuel,4000â‚¬ ,8000â‚¬,"Devenez le CONSEILLER IMMOBILIER rÃ©fÃ©rent de votre rÃ©gion : Secteur gÃ©ographique rÃ©servÃ© et prÃ©servÃ© en exclusivitÃ© !</t>
  </si>
  <si>
    <t>2181,Conseiller immobilier indÃ©pendant (H/F),https://www.france-emploi.com/offre-d-emploi/conseiller-immobilier-independant-h-f-10702325/,01/01/2023,Chavagnes-en-Paillers,,"Mensuel, de 4000â‚¬ Ã  8000â‚¬",Mensuel,4000â‚¬ ,8000â‚¬,"Devenez le CONSEILLER IMMOBILIER rÃ©fÃ©rent de votre rÃ©gion : Secteur gÃ©ographique rÃ©servÃ© et prÃ©servÃ© en exclusivitÃ© !</t>
  </si>
  <si>
    <t>2182,mandataire immobilier indÃ©pendant (H/F),https://www.france-emploi.com/offre-d-emploi/mandataire-immobilier-independant-h-f-10702322/,01/01/2023,Saint-Laurent-sur-SÃ¨vre,,"Mensuel, de 4000â‚¬ Ã  8000â‚¬",Mensuel,4000â‚¬ ,8000â‚¬,"Devenez le CONSEILLER IMMOBILIER rÃ©fÃ©rent de votre rÃ©gion : Secteur gÃ©ographique rÃ©servÃ© et prÃ©servÃ© en exclusivitÃ© !</t>
  </si>
  <si>
    <t>2183,mandataire immobilier indÃ©pendant (H/F),https://www.france-emploi.com/offre-d-emploi/mandataire-immobilier-independant-h-f-10702322/,01/01/2023,MontrÃ©verd,,"Mensuel, de 4000â‚¬ Ã  8000â‚¬",Mensuel,4000â‚¬ ,8000â‚¬,"Devenez le CONSEILLER IMMOBILIER rÃ©fÃ©rent de votre rÃ©gion : Secteur gÃ©ographique rÃ©servÃ© et prÃ©servÃ© en exclusivitÃ© !</t>
  </si>
  <si>
    <t>2184,mandataire immobilier indÃ©pendant (H/F),https://www.france-emploi.com/offre-d-emploi/mandataire-immobilier-independant-h-f-10702322/,01/01/2023,Cugand,,"Mensuel, de 4000â‚¬ Ã  8000â‚¬",Mensuel,4000â‚¬ ,8000â‚¬,"Devenez le CONSEILLER IMMOBILIER rÃ©fÃ©rent de votre rÃ©gion : Secteur gÃ©ographique rÃ©servÃ© et prÃ©servÃ© en exclusivitÃ© !</t>
  </si>
  <si>
    <t>2185,mandataire immobilier indÃ©pendant (H/F),https://www.france-emploi.com/offre-d-emploi/mandataire-immobilier-independant-h-f-10702322/,01/01/2023,Commequiers,,"Mensuel, de 4000â‚¬ Ã  8000â‚¬",Mensuel,4000â‚¬ ,8000â‚¬,"Devenez le CONSEILLER IMMOBILIER rÃ©fÃ©rent de votre rÃ©gion : Secteur gÃ©ographique rÃ©servÃ© et prÃ©servÃ© en exclusivitÃ© !</t>
  </si>
  <si>
    <t>2186,mandataire immobilier indÃ©pendant (H/F),https://www.france-emploi.com/offre-d-emploi/mandataire-immobilier-independant-h-f-10702322/,01/01/2023,Chavagnes-en-Paillers,,"Mensuel, de 4000â‚¬ Ã  8000â‚¬",Mensuel,4000â‚¬ ,8000â‚¬,"Devenez le CONSEILLER IMMOBILIER rÃ©fÃ©rent de votre rÃ©gion : Secteur gÃ©ographique rÃ©servÃ© et prÃ©servÃ© en exclusivitÃ© !</t>
  </si>
  <si>
    <t>2187,NÃ©gociateur immobilier indÃ©pendant (H/F),https://www.france-emploi.com/offre-d-emploi/negociateur-immobilier-independant-h-f-10702321/,01/01/2023,Saint-Laurent-sur-SÃ¨vre,,"Mensuel, de 4000â‚¬ Ã  8000â‚¬",Mensuel,4000â‚¬ ,8000â‚¬,"Devenez le CONSEILLER IMMOBILIER rÃ©fÃ©rent de votre rÃ©gion : Secteur gÃ©ographique rÃ©servÃ© et prÃ©servÃ© en exclusivitÃ© !</t>
  </si>
  <si>
    <t>2188,NÃ©gociateur immobilier indÃ©pendant (H/F),https://www.france-emploi.com/offre-d-emploi/negociateur-immobilier-independant-h-f-10702321/,01/01/2023,MontrÃ©verd,,"Mensuel, de 4000â‚¬ Ã  8000â‚¬",Mensuel,4000â‚¬ ,8000â‚¬,"Devenez le CONSEILLER IMMOBILIER rÃ©fÃ©rent de votre rÃ©gion : Secteur gÃ©ographique rÃ©servÃ© et prÃ©servÃ© en exclusivitÃ© !</t>
  </si>
  <si>
    <t>2189,NÃ©gociateur immobilier indÃ©pendant (H/F),https://www.france-emploi.com/offre-d-emploi/negociateur-immobilier-independant-h-f-10702321/,01/01/2023,Cugand,,"Mensuel, de 4000â‚¬ Ã  8000â‚¬",Mensuel,4000â‚¬ ,8000â‚¬,"Devenez le CONSEILLER IMMOBILIER rÃ©fÃ©rent de votre rÃ©gion : Secteur gÃ©ographique rÃ©servÃ© et prÃ©servÃ© en exclusivitÃ© !</t>
  </si>
  <si>
    <t>2190,NÃ©gociateur immobilier indÃ©pendant (H/F),https://www.france-emploi.com/offre-d-emploi/negociateur-immobilier-independant-h-f-10702321/,01/01/2023,Commequiers,,"Mensuel, de 4000â‚¬ Ã  8000â‚¬",Mensuel,4000â‚¬ ,8000â‚¬,"Devenez le CONSEILLER IMMOBILIER rÃ©fÃ©rent de votre rÃ©gion : Secteur gÃ©ographique rÃ©servÃ© et prÃ©servÃ© en exclusivitÃ© !</t>
  </si>
  <si>
    <t>2191,NÃ©gociateur immobilier indÃ©pendant (H/F),https://www.france-emploi.com/offre-d-emploi/negociateur-immobilier-independant-h-f-10702321/,01/01/2023,Chavagnes-en-Paillers,,"Mensuel, de 4000â‚¬ Ã  8000â‚¬",Mensuel,4000â‚¬ ,8000â‚¬,"Devenez le CONSEILLER IMMOBILIER rÃ©fÃ©rent de votre rÃ©gion : Secteur gÃ©ographique rÃ©servÃ© et prÃ©servÃ© en exclusivitÃ© !</t>
  </si>
  <si>
    <t>2192,Conseiller immobilier indÃ©pendant (H/F),https://www.france-emploi.com/offre-d-emploi/conseiller-immobilier-independant-h-f-10702319/,01/01/2023,Saint-Fulgent,,"Mensuel, de 4000â‚¬ Ã  8000â‚¬",Mensuel,4000â‚¬ ,8000â‚¬,"Devenez le CONSEILLER IMMOBILIER rÃ©fÃ©rent de votre rÃ©gion : Secteur gÃ©ographique rÃ©servÃ© et prÃ©servÃ© en exclusivitÃ© !</t>
  </si>
  <si>
    <t>2193,Conseiller immobilier indÃ©pendant (H/F),https://www.france-emploi.com/offre-d-emploi/conseiller-immobilier-independant-h-f-10702319/,01/01/2023,La Chaize-le-Vicomte,,"Mensuel, de 4000â‚¬ Ã  8000â‚¬",Mensuel,4000â‚¬ ,8000â‚¬,"Devenez le CONSEILLER IMMOBILIER rÃ©fÃ©rent de votre rÃ©gion : Secteur gÃ©ographique rÃ©servÃ© et prÃ©servÃ© en exclusivitÃ© !</t>
  </si>
  <si>
    <t>2194,Conseiller immobilier indÃ©pendant (H/F),https://www.france-emploi.com/offre-d-emploi/conseiller-immobilier-independant-h-f-10702319/,01/01/2023,La BruffiÃ¨re,,"Mensuel, de 4000â‚¬ Ã  8000â‚¬",Mensuel,4000â‚¬ ,8000â‚¬,"Devenez le CONSEILLER IMMOBILIER rÃ©fÃ©rent de votre rÃ©gion : Secteur gÃ©ographique rÃ©servÃ© et prÃ©servÃ© en exclusivitÃ© !</t>
  </si>
  <si>
    <t>2195,Conseiller immobilier indÃ©pendant (H/F),https://www.france-emploi.com/offre-d-emploi/conseiller-immobilier-independant-h-f-10702319/,01/01/2023,Benet,,"Mensuel, de 4000â‚¬ Ã  8000â‚¬",Mensuel,4000â‚¬ ,8000â‚¬,"Devenez le CONSEILLER IMMOBILIER rÃ©fÃ©rent de votre rÃ©gion : Secteur gÃ©ographique rÃ©servÃ© et prÃ©servÃ© en exclusivitÃ© !</t>
  </si>
  <si>
    <t>2196,Conseiller immobilier indÃ©pendant (H/F),https://www.france-emploi.com/offre-d-emploi/conseiller-immobilier-independant-h-f-10702319/,01/01/2023,Beauvoir-sur-Mer,,"Mensuel, de 4000â‚¬ Ã  8000â‚¬",Mensuel,4000â‚¬ ,8000â‚¬,"Devenez le CONSEILLER IMMOBILIER rÃ©fÃ©rent de votre rÃ©gion : Secteur gÃ©ographique rÃ©servÃ© et prÃ©servÃ© en exclusivitÃ© !</t>
  </si>
  <si>
    <t>2197,mandataire immobilier indÃ©pendant (H/F),https://www.france-emploi.com/offre-d-emploi/mandataire-immobilier-independant-h-f-10702317/,01/01/2023,Saint-Fulgent,,"Mensuel, de 4000â‚¬ Ã  8000â‚¬",Mensuel,4000â‚¬ ,8000â‚¬,"Devenez le CONSEILLER IMMOBILIER rÃ©fÃ©rent de votre rÃ©gion : Secteur gÃ©ographique rÃ©servÃ© et prÃ©servÃ© en exclusivitÃ© !</t>
  </si>
  <si>
    <t>2198,mandataire immobilier indÃ©pendant (H/F),https://www.france-emploi.com/offre-d-emploi/mandataire-immobilier-independant-h-f-10702317/,01/01/2023,La Chaize-le-Vicomte,,"Mensuel, de 4000â‚¬ Ã  8000â‚¬",Mensuel,4000â‚¬ ,8000â‚¬,"Devenez le CONSEILLER IMMOBILIER rÃ©fÃ©rent de votre rÃ©gion : Secteur gÃ©ographique rÃ©servÃ© et prÃ©servÃ© en exclusivitÃ© !</t>
  </si>
  <si>
    <t>2199,mandataire immobilier indÃ©pendant (H/F),https://www.france-emploi.com/offre-d-emploi/mandataire-immobilier-independant-h-f-10702317/,01/01/2023,La BruffiÃ¨re,,"Mensuel, de 4000â‚¬ Ã  8000â‚¬",Mensuel,4000â‚¬ ,8000â‚¬,"Devenez le CONSEILLER IMMOBILIER rÃ©fÃ©rent de votre rÃ©gion : Secteur gÃ©ographique rÃ©servÃ© et prÃ©servÃ© en exclusivitÃ© !</t>
  </si>
  <si>
    <t>2200,mandataire immobilier indÃ©pendant (H/F),https://www.france-emploi.com/offre-d-emploi/mandataire-immobilier-independant-h-f-10702317/,01/01/2023,Benet,,"Mensuel, de 4000â‚¬ Ã  8000â‚¬",Mensuel,4000â‚¬ ,8000â‚¬,"Devenez le CONSEILLER IMMOBILIER rÃ©fÃ©rent de votre rÃ©gion : Secteur gÃ©ographique rÃ©servÃ© et prÃ©servÃ© en exclusivitÃ© !</t>
  </si>
  <si>
    <t>2201,mandataire immobilier indÃ©pendant (H/F),https://www.france-emploi.com/offre-d-emploi/mandataire-immobilier-independant-h-f-10702317/,01/01/2023,Beauvoir-sur-Mer,,"Mensuel, de 4000â‚¬ Ã  8000â‚¬",Mensuel,4000â‚¬ ,8000â‚¬,"Devenez le CONSEILLER IMMOBILIER rÃ©fÃ©rent de votre rÃ©gion : Secteur gÃ©ographique rÃ©servÃ© et prÃ©servÃ© en exclusivitÃ© !</t>
  </si>
  <si>
    <t>2202,NÃ©gociateur immobilier indÃ©pendant (H/F),https://www.france-emploi.com/offre-d-emploi/negociateur-immobilier-independant-h-f-10702316/,01/01/2023,Saint-Fulgent,,"Mensuel, de 4000â‚¬ Ã  8000â‚¬",Mensuel,4000â‚¬ ,8000â‚¬,"Devenez le CONSEILLER IMMOBILIER rÃ©fÃ©rent de votre rÃ©gion : Secteur gÃ©ographique rÃ©servÃ© et prÃ©servÃ© en exclusivitÃ© !</t>
  </si>
  <si>
    <t>2203,NÃ©gociateur immobilier indÃ©pendant (H/F),https://www.france-emploi.com/offre-d-emploi/negociateur-immobilier-independant-h-f-10702316/,01/01/2023,La Chaize-le-Vicomte,,"Mensuel, de 4000â‚¬ Ã  8000â‚¬",Mensuel,4000â‚¬ ,8000â‚¬,"Devenez le CONSEILLER IMMOBILIER rÃ©fÃ©rent de votre rÃ©gion : Secteur gÃ©ographique rÃ©servÃ© et prÃ©servÃ© en exclusivitÃ© !</t>
  </si>
  <si>
    <t>2204,NÃ©gociateur immobilier indÃ©pendant (H/F),https://www.france-emploi.com/offre-d-emploi/negociateur-immobilier-independant-h-f-10702316/,01/01/2023,La BruffiÃ¨re,,"Mensuel, de 4000â‚¬ Ã  8000â‚¬",Mensuel,4000â‚¬ ,8000â‚¬,"Devenez le CONSEILLER IMMOBILIER rÃ©fÃ©rent de votre rÃ©gion : Secteur gÃ©ographique rÃ©servÃ© et prÃ©servÃ© en exclusivitÃ© !</t>
  </si>
  <si>
    <t>2205,NÃ©gociateur immobilier indÃ©pendant (H/F),https://www.france-emploi.com/offre-d-emploi/negociateur-immobilier-independant-h-f-10702316/,01/01/2023,Benet,,"Mensuel, de 4000â‚¬ Ã  8000â‚¬",Mensuel,4000â‚¬ ,8000â‚¬,"Devenez le CONSEILLER IMMOBILIER rÃ©fÃ©rent de votre rÃ©gion : Secteur gÃ©ographique rÃ©servÃ© et prÃ©servÃ© en exclusivitÃ© !</t>
  </si>
  <si>
    <t>2206,NÃ©gociateur immobilier indÃ©pendant (H/F),https://www.france-emploi.com/offre-d-emploi/negociateur-immobilier-independant-h-f-10702316/,01/01/2023,Beauvoir-sur-Mer,,"Mensuel, de 4000â‚¬ Ã  8000â‚¬",Mensuel,4000â‚¬ ,8000â‚¬,"Devenez le CONSEILLER IMMOBILIER rÃ©fÃ©rent de votre rÃ©gion : Secteur gÃ©ographique rÃ©servÃ© et prÃ©servÃ© en exclusivitÃ© !</t>
  </si>
  <si>
    <t>2207,Conseiller immobilier indÃ©pendant (H/F),https://www.france-emploi.com/offre-d-emploi/conseiller-immobilier-independant-h-f-10702315/,01/01/2023,Venansault,,"Mensuel, de 4000â‚¬ Ã  8000â‚¬",Mensuel,4000â‚¬ ,8000â‚¬,"Devenez le CONSEILLER IMMOBILIER rÃ©fÃ©rent de votre rÃ©gion : Secteur gÃ©ographique rÃ©servÃ© et prÃ©servÃ© en exclusivitÃ© !</t>
  </si>
  <si>
    <t>2208,Conseiller immobilier indÃ©pendant (H/F),https://www.france-emploi.com/offre-d-emploi/conseiller-immobilier-independant-h-f-10702315/,01/01/2023,Soullans,,"Mensuel, de 4000â‚¬ Ã  8000â‚¬",Mensuel,4000â‚¬ ,8000â‚¬,"Devenez le CONSEILLER IMMOBILIER rÃ©fÃ©rent de votre rÃ©gion : Secteur gÃ©ographique rÃ©servÃ© et prÃ©servÃ© en exclusivitÃ© !</t>
  </si>
  <si>
    <t>2209,Conseiller immobilier indÃ©pendant (H/F),https://www.france-emploi.com/offre-d-emploi/conseiller-immobilier-independant-h-f-10702315/,01/01/2023,Rives de l'Yon,,"Mensuel, de 4000â‚¬ Ã  8000â‚¬",Mensuel,4000â‚¬ ,8000â‚¬,"Devenez le CONSEILLER IMMOBILIER rÃ©fÃ©rent de votre rÃ©gion : Secteur gÃ©ographique rÃ©servÃ© et prÃ©servÃ© en exclusivitÃ© !</t>
  </si>
  <si>
    <t>2210,Conseiller immobilier indÃ©pendant (H/F),https://www.france-emploi.com/offre-d-emploi/conseiller-immobilier-independant-h-f-10702315/,01/01/2023,Noirmoutier-en-l'ÃŽle,,"Mensuel, de 4000â‚¬ Ã  8000â‚¬",Mensuel,4000â‚¬ ,8000â‚¬,"Devenez le CONSEILLER IMMOBILIER rÃ©fÃ©rent de votre rÃ©gion : Secteur gÃ©ographique rÃ©servÃ© et prÃ©servÃ© en exclusivitÃ© !</t>
  </si>
  <si>
    <t>2211,Conseiller immobilier indÃ©pendant (H/F),https://www.france-emploi.com/offre-d-emploi/conseiller-immobilier-independant-h-f-10702315/,01/01/2023,Le Fenouiller,,"Mensuel, de 4000â‚¬ Ã  8000â‚¬",Mensuel,4000â‚¬ ,8000â‚¬,"Devenez le CONSEILLER IMMOBILIER rÃ©fÃ©rent de votre rÃ©gion : Secteur gÃ©ographique rÃ©servÃ© et prÃ©servÃ© en exclusivitÃ© !</t>
  </si>
  <si>
    <t>2212,mandataire immobilier indÃ©pendant (H/F),https://www.france-emploi.com/offre-d-emploi/mandataire-immobilier-independant-h-f-10702313/,01/01/2023,Venansault,,"Mensuel, de 4000â‚¬ Ã  8000â‚¬",Mensuel,4000â‚¬ ,8000â‚¬,"Devenez le CONSEILLER IMMOBILIER rÃ©fÃ©rent de votre rÃ©gion : Secteur gÃ©ographique rÃ©servÃ© et prÃ©servÃ© en exclusivitÃ© !</t>
  </si>
  <si>
    <t>2213,mandataire immobilier indÃ©pendant (H/F),https://www.france-emploi.com/offre-d-emploi/mandataire-immobilier-independant-h-f-10702313/,01/01/2023,Rives de l'Yon,,"Mensuel, de 4000â‚¬ Ã  8000â‚¬",Mensuel,4000â‚¬ ,8000â‚¬,"Devenez le CONSEILLER IMMOBILIER rÃ©fÃ©rent de votre rÃ©gion : Secteur gÃ©ographique rÃ©servÃ© et prÃ©servÃ© en exclusivitÃ© !</t>
  </si>
  <si>
    <t>2214,mandataire immobilier indÃ©pendant (H/F),https://www.france-emploi.com/offre-d-emploi/mandataire-immobilier-independant-h-f-10702313/,01/01/2023,Noirmoutier-en-l'ÃŽle,,"Mensuel, de 4000â‚¬ Ã  8000â‚¬",Mensuel,4000â‚¬ ,8000â‚¬,"Devenez le CONSEILLER IMMOBILIER rÃ©fÃ©rent de votre rÃ©gion : Secteur gÃ©ographique rÃ©servÃ© et prÃ©servÃ© en exclusivitÃ© !</t>
  </si>
  <si>
    <t>2215,mandataire immobilier indÃ©pendant (H/F),https://www.france-emploi.com/offre-d-emploi/mandataire-immobilier-independant-h-f-10702313/,01/01/2023,Le Fenouiller,,"Mensuel, de 4000â‚¬ Ã  8000â‚¬",Mensuel,4000â‚¬ ,8000â‚¬,"Devenez le CONSEILLER IMMOBILIER rÃ©fÃ©rent de votre rÃ©gion : Secteur gÃ©ographique rÃ©servÃ© et prÃ©servÃ© en exclusivitÃ© !</t>
  </si>
  <si>
    <t>2216,NÃ©gociateur immobilier indÃ©pendant (H/F),https://www.france-emploi.com/offre-d-emploi/negociateur-immobilier-independant-h-f-10702310/,01/01/2023,Venansault,,"Mensuel, de 4000â‚¬ Ã  8000â‚¬",Mensuel,4000â‚¬ ,8000â‚¬,"Devenez le CONSEILLER IMMOBILIER rÃ©fÃ©rent de votre rÃ©gion : Secteur gÃ©ographique rÃ©servÃ© et prÃ©servÃ© en exclusivitÃ© !</t>
  </si>
  <si>
    <t>2217,NÃ©gociateur immobilier indÃ©pendant (H/F),https://www.france-emploi.com/offre-d-emploi/negociateur-immobilier-independant-h-f-10702310/,01/01/2023,Soullans,,"Mensuel, de 4000â‚¬ Ã  8000â‚¬",Mensuel,4000â‚¬ ,8000â‚¬,"Devenez le CONSEILLER IMMOBILIER rÃ©fÃ©rent de votre rÃ©gion : Secteur gÃ©ographique rÃ©servÃ© et prÃ©servÃ© en exclusivitÃ© !</t>
  </si>
  <si>
    <t>2218,NÃ©gociateur immobilier indÃ©pendant (H/F),https://www.france-emploi.com/offre-d-emploi/negociateur-immobilier-independant-h-f-10702310/,01/01/2023,Rives de l'Yon,,"Mensuel, de 4000â‚¬ Ã  8000â‚¬",Mensuel,4000â‚¬ ,8000â‚¬,"Devenez le CONSEILLER IMMOBILIER rÃ©fÃ©rent de votre rÃ©gion : Secteur gÃ©ographique rÃ©servÃ© et prÃ©servÃ© en exclusivitÃ© !</t>
  </si>
  <si>
    <t>2219,NÃ©gociateur immobilier indÃ©pendant (H/F),https://www.france-emploi.com/offre-d-emploi/negociateur-immobilier-independant-h-f-10702310/,01/01/2023,Noirmoutier-en-l'ÃŽle,,"Mensuel, de 4000â‚¬ Ã  8000â‚¬",Mensuel,4000â‚¬ ,8000â‚¬,"Devenez le CONSEILLER IMMOBILIER rÃ©fÃ©rent de votre rÃ©gion : Secteur gÃ©ographique rÃ©servÃ© et prÃ©servÃ© en exclusivitÃ© !</t>
  </si>
  <si>
    <t>2220,NÃ©gociateur immobilier indÃ©pendant (H/F),https://www.france-emploi.com/offre-d-emploi/negociateur-immobilier-independant-h-f-10702310/,01/01/2023,Le Fenouiller,,"Mensuel, de 4000â‚¬ Ã  8000â‚¬",Mensuel,4000â‚¬ ,8000â‚¬,"Devenez le CONSEILLER IMMOBILIER rÃ©fÃ©rent de votre rÃ©gion : Secteur gÃ©ographique rÃ©servÃ© et prÃ©servÃ© en exclusivitÃ© !</t>
  </si>
  <si>
    <t>2221,Conseiller immobilier indÃ©pendant (H/F),https://www.france-emploi.com/offre-d-emploi/conseiller-immobilier-independant-h-f-10702215/,01/01/2023,La Verrie,,"Mensuel, de 4000â‚¬ Ã  8000â‚¬",Mensuel,4000â‚¬ ,8000â‚¬,"Devenez le CONSEILLER IMMOBILIER rÃ©fÃ©rent de votre rÃ©gion : Secteur gÃ©ographique rÃ©servÃ© et prÃ©servÃ© en exclusivitÃ© !</t>
  </si>
  <si>
    <t>2222,Conseiller immobilier indÃ©pendant (H/F),https://www.france-emploi.com/offre-d-emploi/conseiller-immobilier-independant-h-f-10702215/,01/01/2023,Les Achards,,"Mensuel, de 4000â‚¬ Ã  8000â‚¬",Mensuel,4000â‚¬ ,8000â‚¬,"Devenez le CONSEILLER IMMOBILIER rÃ©fÃ©rent de votre rÃ©gion : Secteur gÃ©ographique rÃ©servÃ© et prÃ©servÃ© en exclusivitÃ© !</t>
  </si>
  <si>
    <t>2223,Conseiller immobilier indÃ©pendant (H/F),https://www.france-emploi.com/offre-d-emploi/conseiller-immobilier-independant-h-f-10702215/,01/01/2023,La Garnache,,"Mensuel, de 4000â‚¬ Ã  8000â‚¬",Mensuel,4000â‚¬ ,8000â‚¬,"Devenez le CONSEILLER IMMOBILIER rÃ©fÃ©rent de votre rÃ©gion : Secteur gÃ©ographique rÃ©servÃ© et prÃ©servÃ© en exclusivitÃ© !</t>
  </si>
  <si>
    <t>2224,Conseiller immobilier indÃ©pendant (H/F),https://www.france-emploi.com/offre-d-emploi/conseiller-immobilier-independant-h-f-10702215/,01/01/2023,La FerriÃ¨re,,"Mensuel, de 4000â‚¬ Ã  8000â‚¬",Mensuel,4000â‚¬ ,8000â‚¬,"Devenez le CONSEILLER IMMOBILIER rÃ©fÃ©rent de votre rÃ©gion : Secteur gÃ©ographique rÃ©servÃ© et prÃ©servÃ© en exclusivitÃ© !</t>
  </si>
  <si>
    <t>2225,Conseiller immobilier indÃ©pendant (H/F),https://www.france-emploi.com/offre-d-emploi/conseiller-immobilier-independant-h-f-10702215/,01/01/2023,Bretignolles-sur-Mer,,"Mensuel, de 4000â‚¬ Ã  8000â‚¬",Mensuel,4000â‚¬ ,8000â‚¬,"Devenez le CONSEILLER IMMOBILIER rÃ©fÃ©rent de votre rÃ©gion : Secteur gÃ©ographique rÃ©servÃ© et prÃ©servÃ© en exclusivitÃ© !</t>
  </si>
  <si>
    <t>2226,mandataire immobilier indÃ©pendant (H/F),https://www.france-emploi.com/offre-d-emploi/mandataire-immobilier-independant-h-f-10702214/,01/01/2023,La Verrie,,"Mensuel, de 4000â‚¬ Ã  8000â‚¬",Mensuel,4000â‚¬ ,8000â‚¬,"Devenez le CONSEILLER IMMOBILIER rÃ©fÃ©rent de votre rÃ©gion : Secteur gÃ©ographique rÃ©servÃ© et prÃ©servÃ© en exclusivitÃ© !</t>
  </si>
  <si>
    <t>2227,mandataire immobilier indÃ©pendant (H/F),https://www.france-emploi.com/offre-d-emploi/mandataire-immobilier-independant-h-f-10702214/,01/01/2023,Les Achards,,"Mensuel, de 4000â‚¬ Ã  8000â‚¬",Mensuel,4000â‚¬ ,8000â‚¬,"Devenez le CONSEILLER IMMOBILIER rÃ©fÃ©rent de votre rÃ©gion : Secteur gÃ©ographique rÃ©servÃ© et prÃ©servÃ© en exclusivitÃ© !</t>
  </si>
  <si>
    <t>2228,mandataire immobilier indÃ©pendant (H/F),https://www.france-emploi.com/offre-d-emploi/mandataire-immobilier-independant-h-f-10702214/,01/01/2023,La Garnache,,"Mensuel, de 4000â‚¬ Ã  8000â‚¬",Mensuel,4000â‚¬ ,8000â‚¬,"Devenez le CONSEILLER IMMOBILIER rÃ©fÃ©rent de votre rÃ©gion : Secteur gÃ©ographique rÃ©servÃ© et prÃ©servÃ© en exclusivitÃ© !</t>
  </si>
  <si>
    <t>2229,mandataire immobilier indÃ©pendant (H/F),https://www.france-emploi.com/offre-d-emploi/mandataire-immobilier-independant-h-f-10702214/,01/01/2023,La FerriÃ¨re,,"Mensuel, de 4000â‚¬ Ã  8000â‚¬",Mensuel,4000â‚¬ ,8000â‚¬,"Devenez le CONSEILLER IMMOBILIER rÃ©fÃ©rent de votre rÃ©gion : Secteur gÃ©ographique rÃ©servÃ© et prÃ©servÃ© en exclusivitÃ© !</t>
  </si>
  <si>
    <t>2230,mandataire immobilier indÃ©pendant (H/F),https://www.france-emploi.com/offre-d-emploi/mandataire-immobilier-independant-h-f-10702214/,01/01/2023,Bretignolles-sur-Mer,,"Mensuel, de 4000â‚¬ Ã  8000â‚¬",Mensuel,4000â‚¬ ,8000â‚¬,"Devenez le CONSEILLER IMMOBILIER rÃ©fÃ©rent de votre rÃ©gion : Secteur gÃ©ographique rÃ©servÃ© et prÃ©servÃ© en exclusivitÃ© !</t>
  </si>
  <si>
    <t>2231,NÃ©gociateur immobilier indÃ©pendant (H/F),https://www.france-emploi.com/offre-d-emploi/negociateur-immobilier-independant-h-f-10702213/,01/01/2023,La Verrie,,"Mensuel, de 4000â‚¬ Ã  8000â‚¬",Mensuel,4000â‚¬ ,8000â‚¬,"Devenez le CONSEILLER IMMOBILIER rÃ©fÃ©rent de votre rÃ©gion : Secteur gÃ©ographique rÃ©servÃ© et prÃ©servÃ© en exclusivitÃ© !</t>
  </si>
  <si>
    <t>2232,NÃ©gociateur immobilier indÃ©pendant (H/F),https://www.france-emploi.com/offre-d-emploi/negociateur-immobilier-independant-h-f-10702213/,01/01/2023,Les Achards,,"Mensuel, de 4000â‚¬ Ã  8000â‚¬",Mensuel,4000â‚¬ ,8000â‚¬,"Devenez le CONSEILLER IMMOBILIER rÃ©fÃ©rent de votre rÃ©gion : Secteur gÃ©ographique rÃ©servÃ© et prÃ©servÃ© en exclusivitÃ© !</t>
  </si>
  <si>
    <t>2233,NÃ©gociateur immobilier indÃ©pendant (H/F),https://www.france-emploi.com/offre-d-emploi/negociateur-immobilier-independant-h-f-10702213/,01/01/2023,La Garnache,,"Mensuel, de 4000â‚¬ Ã  8000â‚¬",Mensuel,4000â‚¬ ,8000â‚¬,"Devenez le CONSEILLER IMMOBILIER rÃ©fÃ©rent de votre rÃ©gion : Secteur gÃ©ographique rÃ©servÃ© et prÃ©servÃ© en exclusivitÃ© !</t>
  </si>
  <si>
    <t>2234,NÃ©gociateur immobilier indÃ©pendant (H/F),https://www.france-emploi.com/offre-d-emploi/negociateur-immobilier-independant-h-f-10702213/,01/01/2023,La FerriÃ¨re,,"Mensuel, de 4000â‚¬ Ã  8000â‚¬",Mensuel,4000â‚¬ ,8000â‚¬,"Devenez le CONSEILLER IMMOBILIER rÃ©fÃ©rent de votre rÃ©gion : Secteur gÃ©ographique rÃ©servÃ© et prÃ©servÃ© en exclusivitÃ© !</t>
  </si>
  <si>
    <t>2235,NÃ©gociateur immobilier indÃ©pendant (H/F),https://www.france-emploi.com/offre-d-emploi/negociateur-immobilier-independant-h-f-10702213/,01/01/2023,Bretignolles-sur-Mer,,"Mensuel, de 4000â‚¬ Ã  8000â‚¬",Mensuel,4000â‚¬ ,8000â‚¬,"Devenez le CONSEILLER IMMOBILIER rÃ©fÃ©rent de votre rÃ©gion : Secteur gÃ©ographique rÃ©servÃ© et prÃ©servÃ© en exclusivitÃ© !</t>
  </si>
  <si>
    <t>2236,Conseiller immobilier indÃ©pendant (H/F),https://www.france-emploi.com/offre-d-emploi/conseiller-immobilier-independant-h-f-10702212/,01/01/2023,Pouzauges,,"Mensuel, de 4000â‚¬ Ã  8000â‚¬",Mensuel,4000â‚¬ ,8000â‚¬,"Devenez le CONSEILLER IMMOBILIER rÃ©fÃ©rent de votre rÃ©gion : Secteur gÃ©ographique rÃ©servÃ© et prÃ©servÃ© en exclusivitÃ© !</t>
  </si>
  <si>
    <t>2237,Conseiller immobilier indÃ©pendant (H/F),https://www.france-emploi.com/offre-d-emploi/conseiller-immobilier-independant-h-f-10702212/,01/01/2023,Mortagne-sur-SÃ¨vre,,"Mensuel, de 4000â‚¬ Ã  8000â‚¬",Mensuel,4000â‚¬ ,8000â‚¬,"Devenez le CONSEILLER IMMOBILIER rÃ©fÃ©rent de votre rÃ©gion : Secteur gÃ©ographique rÃ©servÃ© et prÃ©servÃ© en exclusivitÃ© !</t>
  </si>
  <si>
    <t>2238,Conseiller immobilier indÃ©pendant (H/F),https://www.france-emploi.com/offre-d-emploi/conseiller-immobilier-independant-h-f-10702212/,01/01/2023,SÃ¨vremont,,"Mensuel, de 4000â‚¬ Ã  8000â‚¬",Mensuel,4000â‚¬ ,8000â‚¬,"Devenez le CONSEILLER IMMOBILIER rÃ©fÃ©rent de votre rÃ©gion : Secteur gÃ©ographique rÃ©servÃ© et prÃ©servÃ© en exclusivitÃ© !</t>
  </si>
  <si>
    <t>2239,Conseiller immobilier indÃ©pendant (H/F),https://www.france-emploi.com/offre-d-emploi/conseiller-immobilier-independant-h-f-10702212/,01/01/2023,Chambretaud,,"Mensuel, de 4000â‚¬ Ã  8000â‚¬",Mensuel,4000â‚¬ ,8000â‚¬,"Devenez le CONSEILLER IMMOBILIER rÃ©fÃ©rent de votre rÃ©gion : Secteur gÃ©ographique rÃ©servÃ© et prÃ©servÃ© en exclusivitÃ© !</t>
  </si>
  <si>
    <t>2240,Conseiller immobilier indÃ©pendant (H/F),https://www.france-emploi.com/offre-d-emploi/conseiller-immobilier-independant-h-f-10702212/,01/01/2023,Aubigny-Les Clouzeaux,,"Mensuel, de 4000â‚¬ Ã  8000â‚¬",Mensuel,4000â‚¬ ,8000â‚¬,"Devenez le CONSEILLER IMMOBILIER rÃ©fÃ©rent de votre rÃ©gion : Secteur gÃ©ographique rÃ©servÃ© et prÃ©servÃ© en exclusivitÃ© !</t>
  </si>
  <si>
    <t>2241,mandataire immobilier indÃ©pendant (H/F),https://www.france-emploi.com/offre-d-emploi/mandataire-immobilier-independant-h-f-10702211/,01/01/2023,Pouzauges,,"Mensuel, de 4000â‚¬ Ã  8000â‚¬",Mensuel,4000â‚¬ ,8000â‚¬,"Devenez le CONSEILLER IMMOBILIER rÃ©fÃ©rent de votre rÃ©gion : Secteur gÃ©ographique rÃ©servÃ© et prÃ©servÃ© en exclusivitÃ© !</t>
  </si>
  <si>
    <t>2242,mandataire immobilier indÃ©pendant (H/F),https://www.france-emploi.com/offre-d-emploi/mandataire-immobilier-independant-h-f-10702211/,01/01/2023,Mortagne-sur-SÃ¨vre,,"Mensuel, de 4000â‚¬ Ã  8000â‚¬",Mensuel,4000â‚¬ ,8000â‚¬,"Devenez le CONSEILLER IMMOBILIER rÃ©fÃ©rent de votre rÃ©gion : Secteur gÃ©ographique rÃ©servÃ© et prÃ©servÃ© en exclusivitÃ© !</t>
  </si>
  <si>
    <t>2243,mandataire immobilier indÃ©pendant (H/F),https://www.france-emploi.com/offre-d-emploi/mandataire-immobilier-independant-h-f-10702211/,01/01/2023,SÃ¨vremont,,"Mensuel, de 4000â‚¬ Ã  8000â‚¬",Mensuel,4000â‚¬ ,8000â‚¬,"Devenez le CONSEILLER IMMOBILIER rÃ©fÃ©rent de votre rÃ©gion : Secteur gÃ©ographique rÃ©servÃ© et prÃ©servÃ© en exclusivitÃ© !</t>
  </si>
  <si>
    <t>2244,mandataire immobilier indÃ©pendant (H/F),https://www.france-emploi.com/offre-d-emploi/mandataire-immobilier-independant-h-f-10702211/,01/01/2023,Chambretaud,,"Mensuel, de 4000â‚¬ Ã  8000â‚¬",Mensuel,4000â‚¬ ,8000â‚¬,"Devenez le CONSEILLER IMMOBILIER rÃ©fÃ©rent de votre rÃ©gion : Secteur gÃ©ographique rÃ©servÃ© et prÃ©servÃ© en exclusivitÃ© !</t>
  </si>
  <si>
    <t>2245,mandataire immobilier indÃ©pendant (H/F),https://www.france-emploi.com/offre-d-emploi/mandataire-immobilier-independant-h-f-10702211/,01/01/2023,Aubigny-Les Clouzeaux,,"Mensuel, de 4000â‚¬ Ã  8000â‚¬",Mensuel,4000â‚¬ ,8000â‚¬,"Devenez le CONSEILLER IMMOBILIER rÃ©fÃ©rent de votre rÃ©gion : Secteur gÃ©ographique rÃ©servÃ© et prÃ©servÃ© en exclusivitÃ© !</t>
  </si>
  <si>
    <t>2246,NÃ©gociateur immobilier indÃ©pendant (H/F),https://www.france-emploi.com/offre-d-emploi/negociateur-immobilier-independant-h-f-10702210/,01/01/2023,Pouzauges,,"Mensuel, de 4000â‚¬ Ã  8000â‚¬",Mensuel,4000â‚¬ ,8000â‚¬,"Devenez le CONSEILLER IMMOBILIER rÃ©fÃ©rent de votre rÃ©gion : Secteur gÃ©ographique rÃ©servÃ© et prÃ©servÃ© en exclusivitÃ© !</t>
  </si>
  <si>
    <t>2247,NÃ©gociateur immobilier indÃ©pendant (H/F),https://www.france-emploi.com/offre-d-emploi/negociateur-immobilier-independant-h-f-10702210/,01/01/2023,Mortagne-sur-SÃ¨vre,,"Mensuel, de 4000â‚¬ Ã  8000â‚¬",Mensuel,4000â‚¬ ,8000â‚¬,"Devenez le CONSEILLER IMMOBILIER rÃ©fÃ©rent de votre rÃ©gion : Secteur gÃ©ographique rÃ©servÃ© et prÃ©servÃ© en exclusivitÃ© !</t>
  </si>
  <si>
    <t>2248,NÃ©gociateur immobilier indÃ©pendant (H/F),https://www.france-emploi.com/offre-d-emploi/negociateur-immobilier-independant-h-f-10702210/,01/01/2023,SÃ¨vremont,,"Mensuel, de 4000â‚¬ Ã  8000â‚¬",Mensuel,4000â‚¬ ,8000â‚¬,"Devenez le CONSEILLER IMMOBILIER rÃ©fÃ©rent de votre rÃ©gion : Secteur gÃ©ographique rÃ©servÃ© et prÃ©servÃ© en exclusivitÃ© !</t>
  </si>
  <si>
    <t>2249,NÃ©gociateur immobilier indÃ©pendant (H/F),https://www.france-emploi.com/offre-d-emploi/negociateur-immobilier-independant-h-f-10702210/,01/01/2023,Chambretaud,,"Mensuel, de 4000â‚¬ Ã  8000â‚¬",Mensuel,4000â‚¬ ,8000â‚¬,"Devenez le CONSEILLER IMMOBILIER rÃ©fÃ©rent de votre rÃ©gion : Secteur gÃ©ographique rÃ©servÃ© et prÃ©servÃ© en exclusivitÃ© !</t>
  </si>
  <si>
    <t>2250,NÃ©gociateur immobilier indÃ©pendant (H/F),https://www.france-emploi.com/offre-d-emploi/negociateur-immobilier-independant-h-f-10702210/,01/01/2023,Aubigny-Les Clouzeaux,,"Mensuel, de 4000â‚¬ Ã  8000â‚¬",Mensuel,4000â‚¬ ,8000â‚¬,"Devenez le CONSEILLER IMMOBILIER rÃ©fÃ©rent de votre rÃ©gion : Secteur gÃ©ographique rÃ©servÃ© et prÃ©servÃ© en exclusivitÃ© !</t>
  </si>
  <si>
    <t>2251,mandataire immobilier indÃ©pendant (H/F),https://www.france-emploi.com/offre-d-emploi/mandataire-immobilier-independant-h-f-10702207/,01/01/2023,Talmont-Saint-Hilaire,,"Mensuel, de 4000â‚¬ Ã  8000â‚¬",Mensuel,4000â‚¬ ,8000â‚¬,"Devenez le CONSEILLER IMMOBILIER rÃ©fÃ©rent de votre rÃ©gion : Secteur gÃ©ographique rÃ©servÃ© et prÃ©servÃ© en exclusivitÃ© !</t>
  </si>
  <si>
    <t>2252,mandataire immobilier indÃ©pendant (H/F),https://www.france-emploi.com/offre-d-emploi/mandataire-immobilier-independant-h-f-10702207/,01/01/2023,Saint-Jean-de-Monts,,"Mensuel, de 4000â‚¬ Ã  8000â‚¬",Mensuel,4000â‚¬ ,8000â‚¬,"Devenez le CONSEILLER IMMOBILIER rÃ©fÃ©rent de votre rÃ©gion : Secteur gÃ©ographique rÃ©servÃ© et prÃ©servÃ© en exclusivitÃ© !</t>
  </si>
  <si>
    <t>2253,mandataire immobilier indÃ©pendant (H/F),https://www.france-emploi.com/offre-d-emploi/mandataire-immobilier-independant-h-f-10702207/,01/01/2023,Saint-Gilles-Croix-de-Vie,,"Mensuel, de 4000â‚¬ Ã  8000â‚¬",Mensuel,4000â‚¬ ,8000â‚¬,"Devenez le CONSEILLER IMMOBILIER rÃ©fÃ©rent de votre rÃ©gion : Secteur gÃ©ographique rÃ©servÃ© et prÃ©servÃ© en exclusivitÃ© !</t>
  </si>
  <si>
    <t>2254,mandataire immobilier indÃ©pendant (H/F),https://www.france-emploi.com/offre-d-emploi/mandataire-immobilier-independant-h-f-10702207/,01/01/2023,Essarts en Bocage,,"Mensuel, de 4000â‚¬ Ã  8000â‚¬",Mensuel,4000â‚¬ ,8000â‚¬,"Devenez le CONSEILLER IMMOBILIER rÃ©fÃ©rent de votre rÃ©gion : Secteur gÃ©ographique rÃ©servÃ© et prÃ©servÃ© en exclusivitÃ© !</t>
  </si>
  <si>
    <t>2255,mandataire immobilier indÃ©pendant (H/F),https://www.france-emploi.com/offre-d-emploi/mandataire-immobilier-independant-h-f-10702207/,01/01/2023,Chantonnay,,"Mensuel, de 4000â‚¬ Ã  8000â‚¬",Mensuel,4000â‚¬ ,8000â‚¬,"Devenez le CONSEILLER IMMOBILIER rÃ©fÃ©rent de votre rÃ©gion : Secteur gÃ©ographique rÃ©servÃ© et prÃ©servÃ© en exclusivitÃ© !</t>
  </si>
  <si>
    <t>2256,NÃ©gociateur immobilier indÃ©pendant (H/F),https://www.france-emploi.com/offre-d-emploi/negociateur-immobilier-independant-h-f-10702206/,01/01/2023,Talmont-Saint-Hilaire,,"Mensuel, de 4000â‚¬ Ã  8000â‚¬",Mensuel,4000â‚¬ ,8000â‚¬,"Devenez le CONSEILLER IMMOBILIER rÃ©fÃ©rent de votre rÃ©gion : Secteur gÃ©ographique rÃ©servÃ© et prÃ©servÃ© en exclusivitÃ© !</t>
  </si>
  <si>
    <t>2257,NÃ©gociateur immobilier indÃ©pendant (H/F),https://www.france-emploi.com/offre-d-emploi/negociateur-immobilier-independant-h-f-10702206/,01/01/2023,Saint-Jean-de-Monts,,"Mensuel, de 4000â‚¬ Ã  8000â‚¬",Mensuel,4000â‚¬ ,8000â‚¬,"Devenez le CONSEILLER IMMOBILIER rÃ©fÃ©rent de votre rÃ©gion : Secteur gÃ©ographique rÃ©servÃ© et prÃ©servÃ© en exclusivitÃ© !</t>
  </si>
  <si>
    <t>2258,NÃ©gociateur immobilier indÃ©pendant (H/F),https://www.france-emploi.com/offre-d-emploi/negociateur-immobilier-independant-h-f-10702206/,01/01/2023,Saint-Gilles-Croix-de-Vie,,"Mensuel, de 4000â‚¬ Ã  8000â‚¬",Mensuel,4000â‚¬ ,8000â‚¬,"Devenez le CONSEILLER IMMOBILIER rÃ©fÃ©rent de votre rÃ©gion : Secteur gÃ©ographique rÃ©servÃ© et prÃ©servÃ© en exclusivitÃ© !</t>
  </si>
  <si>
    <t>2259,NÃ©gociateur immobilier indÃ©pendant (H/F),https://www.france-emploi.com/offre-d-emploi/negociateur-immobilier-independant-h-f-10702206/,01/01/2023,Essarts en Bocage,,"Mensuel, de 4000â‚¬ Ã  8000â‚¬",Mensuel,4000â‚¬ ,8000â‚¬,"Devenez le CONSEILLER IMMOBILIER rÃ©fÃ©rent de votre rÃ©gion : Secteur gÃ©ographique rÃ©servÃ© et prÃ©servÃ© en exclusivitÃ© !</t>
  </si>
  <si>
    <t>2260,NÃ©gociateur immobilier indÃ©pendant (H/F),https://www.france-emploi.com/offre-d-emploi/negociateur-immobilier-independant-h-f-10702206/,01/01/2023,Chantonnay,,"Mensuel, de 4000â‚¬ Ã  8000â‚¬",Mensuel,4000â‚¬ ,8000â‚¬,"Devenez le CONSEILLER IMMOBILIER rÃ©fÃ©rent de votre rÃ©gion : Secteur gÃ©ographique rÃ©servÃ© et prÃ©servÃ© en exclusivitÃ© !</t>
  </si>
  <si>
    <t>2261,Conseiller immobilier indÃ©pendant (H/F),https://www.france-emploi.com/offre-d-emploi/conseiller-immobilier-independant-h-f-10702205/,01/01/2023,Saint-Hilaire-de-Riez,,"Mensuel, de 4000â‚¬ Ã  8000â‚¬",Mensuel,4000â‚¬ ,8000â‚¬,"Devenez le CONSEILLER IMMOBILIER rÃ©fÃ©rent de votre rÃ©gion : Secteur gÃ©ographique rÃ©servÃ© et prÃ©servÃ© en exclusivitÃ© !</t>
  </si>
  <si>
    <t>2262,Conseiller immobilier indÃ©pendant (H/F),https://www.france-emploi.com/offre-d-emploi/conseiller-immobilier-independant-h-f-10702205/,01/01/2023,Les Sables-d'Olonne,,"Mensuel, de 4000â‚¬ Ã  8000â‚¬",Mensuel,4000â‚¬ ,8000â‚¬,"Devenez le CONSEILLER IMMOBILIER rÃ©fÃ©rent de votre rÃ©gion : Secteur gÃ©ographique rÃ©servÃ© et prÃ©servÃ© en exclusivitÃ© !</t>
  </si>
  <si>
    <t>2263,Conseiller immobilier indÃ©pendant (H/F),https://www.france-emploi.com/offre-d-emploi/conseiller-immobilier-independant-h-f-10702205/,01/01/2023,LuÃ§on,,"Mensuel, de 4000â‚¬ Ã  8000â‚¬",Mensuel,4000â‚¬ ,8000â‚¬,"Devenez le CONSEILLER IMMOBILIER rÃ©fÃ©rent de votre rÃ©gion : Secteur gÃ©ographique rÃ©servÃ© et prÃ©servÃ© en exclusivitÃ© !</t>
  </si>
  <si>
    <t>2264,Conseiller immobilier indÃ©pendant (H/F),https://www.france-emploi.com/offre-d-emploi/conseiller-immobilier-independant-h-f-10702205/,01/01/2023,Les Herbiers,,"Mensuel, de 4000â‚¬ Ã  8000â‚¬",Mensuel,4000â‚¬ ,8000â‚¬,"Devenez le CONSEILLER IMMOBILIER rÃ©fÃ©rent de votre rÃ©gion : Secteur gÃ©ographique rÃ©servÃ© et prÃ©servÃ© en exclusivitÃ© !</t>
  </si>
  <si>
    <t>2265,Conseiller immobilier indÃ©pendant (H/F),https://www.france-emploi.com/offre-d-emploi/conseiller-immobilier-independant-h-f-10702205/,01/01/2023,Fontenay-le-Comte,,"Mensuel, de 4000â‚¬ Ã  8000â‚¬",Mensuel,4000â‚¬ ,8000â‚¬,"Devenez le CONSEILLER IMMOBILIER rÃ©fÃ©rent de votre rÃ©gion : Secteur gÃ©ographique rÃ©servÃ© et prÃ©servÃ© en exclusivitÃ© !</t>
  </si>
  <si>
    <t>2266,mandataire immobilier indÃ©pendant (H/F),https://www.france-emploi.com/offre-d-emploi/mandataire-immobilier-independant-h-f-10702204/,01/01/2023,Saint-Hilaire-de-Riez,,"Mensuel, de 4000â‚¬ Ã  8000â‚¬",Mensuel,4000â‚¬ ,8000â‚¬,"Devenez le CONSEILLER IMMOBILIER rÃ©fÃ©rent de votre rÃ©gion : Secteur gÃ©ographique rÃ©servÃ© et prÃ©servÃ© en exclusivitÃ© !</t>
  </si>
  <si>
    <t>2267,mandataire immobilier indÃ©pendant (H/F),https://www.france-emploi.com/offre-d-emploi/mandataire-immobilier-independant-h-f-10702204/,01/01/2023,Les Sables-d'Olonne,,"Mensuel, de 4000â‚¬ Ã  8000â‚¬",Mensuel,4000â‚¬ ,8000â‚¬,"Devenez le CONSEILLER IMMOBILIER rÃ©fÃ©rent de votre rÃ©gion : Secteur gÃ©ographique rÃ©servÃ© et prÃ©servÃ© en exclusivitÃ© !</t>
  </si>
  <si>
    <t>2268,mandataire immobilier indÃ©pendant (H/F),https://www.france-emploi.com/offre-d-emploi/mandataire-immobilier-independant-h-f-10702204/,01/01/2023,LuÃ§on,,"Mensuel, de 4000â‚¬ Ã  8000â‚¬",Mensuel,4000â‚¬ ,8000â‚¬,"Devenez le CONSEILLER IMMOBILIER rÃ©fÃ©rent de votre rÃ©gion : Secteur gÃ©ographique rÃ©servÃ© et prÃ©servÃ© en exclusivitÃ© !</t>
  </si>
  <si>
    <t>2269,mandataire immobilier indÃ©pendant (H/F),https://www.france-emploi.com/offre-d-emploi/mandataire-immobilier-independant-h-f-10702204/,01/01/2023,Les Herbiers,,"Mensuel, de 4000â‚¬ Ã  8000â‚¬",Mensuel,4000â‚¬ ,8000â‚¬,"Devenez le CONSEILLER IMMOBILIER rÃ©fÃ©rent de votre rÃ©gion : Secteur gÃ©ographique rÃ©servÃ© et prÃ©servÃ© en exclusivitÃ© !</t>
  </si>
  <si>
    <t>2270,mandataire immobilier indÃ©pendant (H/F),https://www.france-emploi.com/offre-d-emploi/mandataire-immobilier-independant-h-f-10702204/,01/01/2023,Fontenay-le-Comte,,"Mensuel, de 4000â‚¬ Ã  8000â‚¬",Mensuel,4000â‚¬ ,8000â‚¬,"Devenez le CONSEILLER IMMOBILIER rÃ©fÃ©rent de votre rÃ©gion : Secteur gÃ©ographique rÃ©servÃ© et prÃ©servÃ© en exclusivitÃ© !</t>
  </si>
  <si>
    <t>2271,Conseiller immobilier indÃ©pendant (H/F),https://www.france-emploi.com/offre-d-emploi/conseiller-immobilier-independant-h-f-10699907/,01/01/2023,Vay,,"Mensuel, de 4000â‚¬ Ã  8000â‚¬",Mensuel,4000â‚¬ ,8000â‚¬,"Devenez le CONSEILLER IMMOBILIER rÃ©fÃ©rent de votre rÃ©gion : Secteur gÃ©ographique rÃ©servÃ© et prÃ©servÃ© en exclusivitÃ© !</t>
  </si>
  <si>
    <t>2272,Conseiller immobilier indÃ©pendant (H/F),https://www.france-emploi.com/offre-d-emploi/conseiller-immobilier-independant-h-f-10699907/,01/01/2023,Saint-Lumine-de-Clisson,,"Mensuel, de 4000â‚¬ Ã  8000â‚¬",Mensuel,4000â‚¬ ,8000â‚¬,"Devenez le CONSEILLER IMMOBILIER rÃ©fÃ©rent de votre rÃ©gion : Secteur gÃ©ographique rÃ©servÃ© et prÃ©servÃ© en exclusivitÃ© !</t>
  </si>
  <si>
    <t>2273,Conseiller immobilier indÃ©pendant (H/F),https://www.france-emploi.com/offre-d-emploi/conseiller-immobilier-independant-h-f-10699907/,01/01/2023,RougÃ©,,"Mensuel, de 4000â‚¬ Ã  8000â‚¬",Mensuel,4000â‚¬ ,8000â‚¬,"Devenez le CONSEILLER IMMOBILIER rÃ©fÃ©rent de votre rÃ©gion : Secteur gÃ©ographique rÃ©servÃ© et prÃ©servÃ© en exclusivitÃ© !</t>
  </si>
  <si>
    <t>2274,Conseiller immobilier indÃ©pendant (H/F),https://www.france-emploi.com/offre-d-emploi/conseiller-immobilier-independant-h-f-10699907/,01/01/2023,Mesquer,,"Mensuel, de 4000â‚¬ Ã  8000â‚¬",Mensuel,4000â‚¬ ,8000â‚¬,"Devenez le CONSEILLER IMMOBILIER rÃ©fÃ©rent de votre rÃ©gion : Secteur gÃ©ographique rÃ©servÃ© et prÃ©servÃ© en exclusivitÃ© !</t>
  </si>
  <si>
    <t>2275,Conseiller immobilier indÃ©pendant (H/F),https://www.france-emploi.com/offre-d-emploi/conseiller-immobilier-independant-h-f-10699907/,01/01/2023,Abbaretz,,"Mensuel, de 4000â‚¬ Ã  8000â‚¬",Mensuel,4000â‚¬ ,8000â‚¬,"Devenez le CONSEILLER IMMOBILIER rÃ©fÃ©rent de votre rÃ©gion : Secteur gÃ©ographique rÃ©servÃ© et prÃ©servÃ© en exclusivitÃ© !</t>
  </si>
  <si>
    <t>2276,mandataire immobilier indÃ©pendant (H/F),https://www.france-emploi.com/offre-d-emploi/mandataire-immobilier-independant-h-f-10699906/,01/01/2023,Vay,,"Mensuel, de 4000â‚¬ Ã  8000â‚¬",Mensuel,4000â‚¬ ,8000â‚¬,"Devenez le CONSEILLER IMMOBILIER rÃ©fÃ©rent de votre rÃ©gion : Secteur gÃ©ographique rÃ©servÃ© et prÃ©servÃ© en exclusivitÃ© !</t>
  </si>
  <si>
    <t>2277,mandataire immobilier indÃ©pendant (H/F),https://www.france-emploi.com/offre-d-emploi/mandataire-immobilier-independant-h-f-10699906/,01/01/2023,Saint-Lumine-de-Clisson,,"Mensuel, de 4000â‚¬ Ã  8000â‚¬",Mensuel,4000â‚¬ ,8000â‚¬,"Devenez le CONSEILLER IMMOBILIER rÃ©fÃ©rent de votre rÃ©gion : Secteur gÃ©ographique rÃ©servÃ© et prÃ©servÃ© en exclusivitÃ© !</t>
  </si>
  <si>
    <t>2278,mandataire immobilier indÃ©pendant (H/F),https://www.france-emploi.com/offre-d-emploi/mandataire-immobilier-independant-h-f-10699906/,01/01/2023,RougÃ©,,"Mensuel, de 4000â‚¬ Ã  8000â‚¬",Mensuel,4000â‚¬ ,8000â‚¬,"Devenez le CONSEILLER IMMOBILIER rÃ©fÃ©rent de votre rÃ©gion : Secteur gÃ©ographique rÃ©servÃ© et prÃ©servÃ© en exclusivitÃ© !</t>
  </si>
  <si>
    <t>2279,mandataire immobilier indÃ©pendant (H/F),https://www.france-emploi.com/offre-d-emploi/mandataire-immobilier-independant-h-f-10699906/,01/01/2023,Mesquer,,"Mensuel, de 4000â‚¬ Ã  8000â‚¬",Mensuel,4000â‚¬ ,8000â‚¬,"Devenez le CONSEILLER IMMOBILIER rÃ©fÃ©rent de votre rÃ©gion : Secteur gÃ©ographique rÃ©servÃ© et prÃ©servÃ© en exclusivitÃ© !</t>
  </si>
  <si>
    <t>2280,mandataire immobilier indÃ©pendant (H/F),https://www.france-emploi.com/offre-d-emploi/mandataire-immobilier-independant-h-f-10699906/,01/01/2023,Abbaretz,,"Mensuel, de 4000â‚¬ Ã  8000â‚¬",Mensuel,4000â‚¬ ,8000â‚¬,"Devenez le CONSEILLER IMMOBILIER rÃ©fÃ©rent de votre rÃ©gion : Secteur gÃ©ographique rÃ©servÃ© et prÃ©servÃ© en exclusivitÃ© !</t>
  </si>
  <si>
    <t>2281,NÃ©gociateur immobilier indÃ©pendant (H/F),https://www.france-emploi.com/offre-d-emploi/negociateur-immobilier-independant-h-f-10699904/,01/01/2023,Vay,,"Mensuel, de 4000â‚¬ Ã  8000â‚¬",Mensuel,4000â‚¬ ,8000â‚¬,"Devenez le CONSEILLER IMMOBILIER rÃ©fÃ©rent de votre rÃ©gion : Secteur gÃ©ographique rÃ©servÃ© et prÃ©servÃ© en exclusivitÃ© !</t>
  </si>
  <si>
    <t>2282,NÃ©gociateur immobilier indÃ©pendant (H/F),https://www.france-emploi.com/offre-d-emploi/negociateur-immobilier-independant-h-f-10699904/,01/01/2023,Saint-Lumine-de-Clisson,,"Mensuel, de 4000â‚¬ Ã  8000â‚¬",Mensuel,4000â‚¬ ,8000â‚¬,"Devenez le CONSEILLER IMMOBILIER rÃ©fÃ©rent de votre rÃ©gion : Secteur gÃ©ographique rÃ©servÃ© et prÃ©servÃ© en exclusivitÃ© !</t>
  </si>
  <si>
    <t>2283,NÃ©gociateur immobilier indÃ©pendant (H/F),https://www.france-emploi.com/offre-d-emploi/negociateur-immobilier-independant-h-f-10699904/,01/01/2023,RougÃ©,,"Mensuel, de 4000â‚¬ Ã  8000â‚¬",Mensuel,4000â‚¬ ,8000â‚¬,"Devenez le CONSEILLER IMMOBILIER rÃ©fÃ©rent de votre rÃ©gion : Secteur gÃ©ographique rÃ©servÃ© et prÃ©servÃ© en exclusivitÃ© !</t>
  </si>
  <si>
    <t>2284,NÃ©gociateur immobilier indÃ©pendant (H/F),https://www.france-emploi.com/offre-d-emploi/negociateur-immobilier-independant-h-f-10699904/,01/01/2023,Mesquer,,"Mensuel, de 4000â‚¬ Ã  8000â‚¬",Mensuel,4000â‚¬ ,8000â‚¬,"Devenez le CONSEILLER IMMOBILIER rÃ©fÃ©rent de votre rÃ©gion : Secteur gÃ©ographique rÃ©servÃ© et prÃ©servÃ© en exclusivitÃ© !</t>
  </si>
  <si>
    <t>2285,NÃ©gociateur immobilier indÃ©pendant (H/F),https://www.france-emploi.com/offre-d-emploi/negociateur-immobilier-independant-h-f-10699904/,01/01/2023,Abbaretz,,"Mensuel, de 4000â‚¬ Ã  8000â‚¬",Mensuel,4000â‚¬ ,8000â‚¬,"Devenez le CONSEILLER IMMOBILIER rÃ©fÃ©rent de votre rÃ©gion : Secteur gÃ©ographique rÃ©servÃ© et prÃ©servÃ© en exclusivitÃ© !</t>
  </si>
  <si>
    <t>2286,Conseiller immobilier indÃ©pendant (H/F),https://www.france-emploi.com/offre-d-emploi/conseiller-immobilier-independant-h-f-10699901/,01/01/2023,Saint-Lumine-de-Coutais,,"Mensuel, de 4000â‚¬ Ã  8000â‚¬",Mensuel,4000â‚¬ ,8000â‚¬,"Devenez le CONSEILLER IMMOBILIER rÃ©fÃ©rent de votre rÃ©gion : Secteur gÃ©ographique rÃ©servÃ© et prÃ©servÃ© en exclusivitÃ© !</t>
  </si>
  <si>
    <t>2287,Conseiller immobilier indÃ©pendant (H/F),https://www.france-emploi.com/offre-d-emploi/conseiller-immobilier-independant-h-f-10699901/,01/01/2023,Piriac-sur-Mer,,"Mensuel, de 4000â‚¬ Ã  8000â‚¬",Mensuel,4000â‚¬ ,8000â‚¬,"Devenez le CONSEILLER IMMOBILIER rÃ©fÃ©rent de votre rÃ©gion : Secteur gÃ©ographique rÃ©servÃ© et prÃ©servÃ© en exclusivitÃ© !</t>
  </si>
  <si>
    <t>2288,Conseiller immobilier indÃ©pendant (H/F),https://www.france-emploi.com/offre-d-emploi/conseiller-immobilier-independant-h-f-10699901/,01/01/2023,Notre-Dame-des-Landes,,"Mensuel, de 4000â‚¬ Ã  8000â‚¬",Mensuel,4000â‚¬ ,8000â‚¬,"Devenez le CONSEILLER IMMOBILIER rÃ©fÃ©rent de votre rÃ©gion : Secteur gÃ©ographique rÃ©servÃ© et prÃ©servÃ© en exclusivitÃ© !</t>
  </si>
  <si>
    <t>2289,Conseiller immobilier indÃ©pendant (H/F),https://www.france-emploi.com/offre-d-emploi/conseiller-immobilier-independant-h-f-10699901/,01/01/2023,MonniÃ¨res,,"Mensuel, de 4000â‚¬ Ã  8000â‚¬",Mensuel,4000â‚¬ ,8000â‚¬,"Devenez le CONSEILLER IMMOBILIER rÃ©fÃ©rent de votre rÃ©gion : Secteur gÃ©ographique rÃ©servÃ© et prÃ©servÃ© en exclusivitÃ© !</t>
  </si>
  <si>
    <t>2290,Conseiller immobilier indÃ©pendant (H/F),https://www.france-emploi.com/offre-d-emploi/conseiller-immobilier-independant-h-f-10699901/,01/01/2023,DreffÃ©ac,,"Mensuel, de 4000â‚¬ Ã  8000â‚¬",Mensuel,4000â‚¬ ,8000â‚¬,"Devenez le CONSEILLER IMMOBILIER rÃ©fÃ©rent de votre rÃ©gion : Secteur gÃ©ographique rÃ©servÃ© et prÃ©servÃ© en exclusivitÃ© !</t>
  </si>
  <si>
    <t>2291,mandataire immobilier indÃ©pendant (H/F),https://www.france-emploi.com/offre-d-emploi/mandataire-immobilier-independant-h-f-10699900/,01/01/2023,Saint-Lumine-de-Coutais,,"Mensuel, de 4000â‚¬ Ã  8000â‚¬",Mensuel,4000â‚¬ ,8000â‚¬,"Devenez le CONSEILLER IMMOBILIER rÃ©fÃ©rent de votre rÃ©gion : Secteur gÃ©ographique rÃ©servÃ© et prÃ©servÃ© en exclusivitÃ© !</t>
  </si>
  <si>
    <t>2292,mandataire immobilier indÃ©pendant (H/F),https://www.france-emploi.com/offre-d-emploi/mandataire-immobilier-independant-h-f-10699900/,01/01/2023,Piriac-sur-Mer,,"Mensuel, de 4000â‚¬ Ã  8000â‚¬",Mensuel,4000â‚¬ ,8000â‚¬,"Devenez le CONSEILLER IMMOBILIER rÃ©fÃ©rent de votre rÃ©gion : Secteur gÃ©ographique rÃ©servÃ© et prÃ©servÃ© en exclusivitÃ© !</t>
  </si>
  <si>
    <t>2293,mandataire immobilier indÃ©pendant (H/F),https://www.france-emploi.com/offre-d-emploi/mandataire-immobilier-independant-h-f-10699900/,01/01/2023,Notre-Dame-des-Landes,,"Mensuel, de 4000â‚¬ Ã  8000â‚¬",Mensuel,4000â‚¬ ,8000â‚¬,"Devenez le CONSEILLER IMMOBILIER rÃ©fÃ©rent de votre rÃ©gion : Secteur gÃ©ographique rÃ©servÃ© et prÃ©servÃ© en exclusivitÃ© !</t>
  </si>
  <si>
    <t>2294,mandataire immobilier indÃ©pendant (H/F),https://www.france-emploi.com/offre-d-emploi/mandataire-immobilier-independant-h-f-10699900/,01/01/2023,MonniÃ¨res,,"Mensuel, de 4000â‚¬ Ã  8000â‚¬",Mensuel,4000â‚¬ ,8000â‚¬,"Devenez le CONSEILLER IMMOBILIER rÃ©fÃ©rent de votre rÃ©gion : Secteur gÃ©ographique rÃ©servÃ© et prÃ©servÃ© en exclusivitÃ© !</t>
  </si>
  <si>
    <t>2295,mandataire immobilier indÃ©pendant (H/F),https://www.france-emploi.com/offre-d-emploi/mandataire-immobilier-independant-h-f-10699900/,01/01/2023,DreffÃ©ac,,"Mensuel, de 4000â‚¬ Ã  8000â‚¬",Mensuel,4000â‚¬ ,8000â‚¬,"Devenez le CONSEILLER IMMOBILIER rÃ©fÃ©rent de votre rÃ©gion : Secteur gÃ©ographique rÃ©servÃ© et prÃ©servÃ© en exclusivitÃ© !</t>
  </si>
  <si>
    <t>2296,NÃ©gociateur immobilier indÃ©pendant (H/F),https://www.france-emploi.com/offre-d-emploi/negociateur-immobilier-independant-h-f-10699899/,01/01/2023,Saint-Lumine-de-Coutais,,"Mensuel, de 4000â‚¬ Ã  8000â‚¬",Mensuel,4000â‚¬ ,8000â‚¬,"Devenez le CONSEILLER IMMOBILIER rÃ©fÃ©rent de votre rÃ©gion : Secteur gÃ©ographique rÃ©servÃ© et prÃ©servÃ© en exclusivitÃ© !</t>
  </si>
  <si>
    <t>2297,NÃ©gociateur immobilier indÃ©pendant (H/F),https://www.france-emploi.com/offre-d-emploi/negociateur-immobilier-independant-h-f-10699899/,01/01/2023,Piriac-sur-Mer,,"Mensuel, de 4000â‚¬ Ã  8000â‚¬",Mensuel,4000â‚¬ ,8000â‚¬,"Devenez le CONSEILLER IMMOBILIER rÃ©fÃ©rent de votre rÃ©gion : Secteur gÃ©ographique rÃ©servÃ© et prÃ©servÃ© en exclusivitÃ© !</t>
  </si>
  <si>
    <t>2298,NÃ©gociateur immobilier indÃ©pendant (H/F),https://www.france-emploi.com/offre-d-emploi/negociateur-immobilier-independant-h-f-10699899/,01/01/2023,Notre-Dame-des-Landes,,"Mensuel, de 4000â‚¬ Ã  8000â‚¬",Mensuel,4000â‚¬ ,8000â‚¬,"Devenez le CONSEILLER IMMOBILIER rÃ©fÃ©rent de votre rÃ©gion : Secteur gÃ©ographique rÃ©servÃ© et prÃ©servÃ© en exclusivitÃ© !</t>
  </si>
  <si>
    <t>2299,NÃ©gociateur immobilier indÃ©pendant (H/F),https://www.france-emploi.com/offre-d-emploi/negociateur-immobilier-independant-h-f-10699899/,01/01/2023,MonniÃ¨res,,"Mensuel, de 4000â‚¬ Ã  8000â‚¬",Mensuel,4000â‚¬ ,8000â‚¬,"Devenez le CONSEILLER IMMOBILIER rÃ©fÃ©rent de votre rÃ©gion : Secteur gÃ©ographique rÃ©servÃ© et prÃ©servÃ© en exclusivitÃ© !</t>
  </si>
  <si>
    <t>2300,NÃ©gociateur immobilier indÃ©pendant (H/F),https://www.france-emploi.com/offre-d-emploi/negociateur-immobilier-independant-h-f-10699899/,01/01/2023,DreffÃ©ac,,"Mensuel, de 4000â‚¬ Ã  8000â‚¬",Mensuel,4000â‚¬ ,8000â‚¬,"Devenez le CONSEILLER IMMOBILIER rÃ©fÃ©rent de votre rÃ©gion : Secteur gÃ©ographique rÃ©servÃ© et prÃ©servÃ© en exclusivitÃ© !</t>
  </si>
  <si>
    <t>2301,mandataire immobilier indÃ©pendant (H/F),https://www.france-emploi.com/offre-d-emploi/mandataire-immobilier-independant-h-f-10699897/,01/01/2023,Sainte-Reine-de-Bretagne,,"Mensuel, de 4000â‚¬ Ã  8000â‚¬",Mensuel,4000â‚¬ ,8000â‚¬,"Devenez le CONSEILLER IMMOBILIER rÃ©fÃ©rent de votre rÃ©gion : Secteur gÃ©ographique rÃ©servÃ© et prÃ©servÃ© en exclusivitÃ© !</t>
  </si>
  <si>
    <t>2302,mandataire immobilier indÃ©pendant (H/F),https://www.france-emploi.com/offre-d-emploi/mandataire-immobilier-independant-h-f-10699897/,01/01/2023,Saint-Hilaire-de-Clisson,,"Mensuel, de 4000â‚¬ Ã  8000â‚¬",Mensuel,4000â‚¬ ,8000â‚¬,"Devenez le CONSEILLER IMMOBILIER rÃ©fÃ©rent de votre rÃ©gion : Secteur gÃ©ographique rÃ©servÃ© et prÃ©servÃ© en exclusivitÃ© !</t>
  </si>
  <si>
    <t>2303,mandataire immobilier indÃ©pendant (H/F),https://www.france-emploi.com/offre-d-emploi/mandataire-immobilier-independant-h-f-10699897/,01/01/2023,Saint-Hilaire-de-ChalÃ©ons,,"Mensuel, de 4000â‚¬ Ã  8000â‚¬",Mensuel,4000â‚¬ ,8000â‚¬,"Devenez le CONSEILLER IMMOBILIER rÃ©fÃ©rent de votre rÃ©gion : Secteur gÃ©ographique rÃ©servÃ© et prÃ©servÃ© en exclusivitÃ© !</t>
  </si>
  <si>
    <t>2304,mandataire immobilier indÃ©pendant (H/F),https://www.france-emploi.com/offre-d-emploi/mandataire-immobilier-independant-h-f-10699897/,01/01/2023,RiaillÃ©,,"Mensuel, de 4000â‚¬ Ã  8000â‚¬",Mensuel,4000â‚¬ ,8000â‚¬,"Devenez le CONSEILLER IMMOBILIER rÃ©fÃ©rent de votre rÃ©gion : Secteur gÃ©ographique rÃ©servÃ© et prÃ©servÃ© en exclusivitÃ© !</t>
  </si>
  <si>
    <t>2305,mandataire immobilier indÃ©pendant (H/F),https://www.france-emploi.com/offre-d-emploi/mandataire-immobilier-independant-h-f-10699897/,01/01/2023,FÃ©grÃ©ac,,"Mensuel, de 4000â‚¬ Ã  8000â‚¬",Mensuel,4000â‚¬ ,8000â‚¬,"Devenez le CONSEILLER IMMOBILIER rÃ©fÃ©rent de votre rÃ©gion : Secteur gÃ©ographique rÃ©servÃ© et prÃ©servÃ© en exclusivitÃ© !</t>
  </si>
  <si>
    <t>2306,NÃ©gociateur immobilier indÃ©pendant (H/F),https://www.france-emploi.com/offre-d-emploi/negociateur-immobilier-independant-h-f-10699896/,01/01/2023,Sainte-Reine-de-Bretagne,,"Mensuel, de 4000â‚¬ Ã  8000â‚¬",Mensuel,4000â‚¬ ,8000â‚¬,"Devenez le CONSEILLER IMMOBILIER rÃ©fÃ©rent de votre rÃ©gion : Secteur gÃ©ographique rÃ©servÃ© et prÃ©servÃ© en exclusivitÃ© !</t>
  </si>
  <si>
    <t>2307,NÃ©gociateur immobilier indÃ©pendant (H/F),https://www.france-emploi.com/offre-d-emploi/negociateur-immobilier-independant-h-f-10699896/,01/01/2023,Saint-Hilaire-de-Clisson,,"Mensuel, de 4000â‚¬ Ã  8000â‚¬",Mensuel,4000â‚¬ ,8000â‚¬,"Devenez le CONSEILLER IMMOBILIER rÃ©fÃ©rent de votre rÃ©gion : Secteur gÃ©ographique rÃ©servÃ© et prÃ©servÃ© en exclusivitÃ© !</t>
  </si>
  <si>
    <t>2308,NÃ©gociateur immobilier indÃ©pendant (H/F),https://www.france-emploi.com/offre-d-emploi/negociateur-immobilier-independant-h-f-10699896/,01/01/2023,Saint-Hilaire-de-ChalÃ©ons,,"Mensuel, de 4000â‚¬ Ã  8000â‚¬",Mensuel,4000â‚¬ ,8000â‚¬,"Devenez le CONSEILLER IMMOBILIER rÃ©fÃ©rent de votre rÃ©gion : Secteur gÃ©ographique rÃ©servÃ© et prÃ©servÃ© en exclusivitÃ© !</t>
  </si>
  <si>
    <t>2309,NÃ©gociateur immobilier indÃ©pendant (H/F),https://www.france-emploi.com/offre-d-emploi/negociateur-immobilier-independant-h-f-10699896/,01/01/2023,RiaillÃ©,,"Mensuel, de 4000â‚¬ Ã  8000â‚¬",Mensuel,4000â‚¬ ,8000â‚¬,"Devenez le CONSEILLER IMMOBILIER rÃ©fÃ©rent de votre rÃ©gion : Secteur gÃ©ographique rÃ©servÃ© et prÃ©servÃ© en exclusivitÃ© !</t>
  </si>
  <si>
    <t>2310,NÃ©gociateur immobilier indÃ©pendant (H/F),https://www.france-emploi.com/offre-d-emploi/negociateur-immobilier-independant-h-f-10699896/,01/01/2023,FÃ©grÃ©ac,,"Mensuel, de 4000â‚¬ Ã  8000â‚¬",Mensuel,4000â‚¬ ,8000â‚¬,"Devenez le CONSEILLER IMMOBILIER rÃ©fÃ©rent de votre rÃ©gion : Secteur gÃ©ographique rÃ©servÃ© et prÃ©servÃ© en exclusivitÃ© !</t>
  </si>
  <si>
    <t>2311,Conseiller immobilier indÃ©pendant (H/F),https://www.france-emploi.com/offre-d-emploi/conseiller-immobilier-independant-h-f-10699895/,01/01/2023,Les Touches,,"Mensuel, de 4000â‚¬ Ã  8000â‚¬",Mensuel,4000â‚¬ ,8000â‚¬,"Devenez le CONSEILLER IMMOBILIER rÃ©fÃ©rent de votre rÃ©gion : Secteur gÃ©ographique rÃ©servÃ© et prÃ©servÃ© en exclusivitÃ© !</t>
  </si>
  <si>
    <t>2312,Conseiller immobilier indÃ©pendant (H/F),https://www.france-emploi.com/offre-d-emploi/conseiller-immobilier-independant-h-f-10699895/,01/01/2023,La LimouziniÃ¨re,,"Mensuel, de 4000â‚¬ Ã  8000â‚¬",Mensuel,4000â‚¬ ,8000â‚¬,"Devenez le CONSEILLER IMMOBILIER rÃ©fÃ©rent de votre rÃ©gion : Secteur gÃ©ographique rÃ©servÃ© et prÃ©servÃ© en exclusivitÃ© !</t>
  </si>
  <si>
    <t>2313,Conseiller immobilier indÃ©pendant (H/F),https://www.france-emploi.com/offre-d-emploi/conseiller-immobilier-independant-h-f-10699895/,01/01/2023,CouffÃ©,,"Mensuel, de 4000â‚¬ Ã  8000â‚¬",Mensuel,4000â‚¬ ,8000â‚¬,"Devenez le CONSEILLER IMMOBILIER rÃ©fÃ©rent de votre rÃ©gion : Secteur gÃ©ographique rÃ©servÃ© et prÃ©servÃ© en exclusivitÃ© !</t>
  </si>
  <si>
    <t>2314,Conseiller immobilier indÃ©pendant (H/F),https://www.france-emploi.com/offre-d-emploi/conseiller-immobilier-independant-h-f-10699895/,01/01/2023,Casson,,"Mensuel, de 4000â‚¬ Ã  8000â‚¬",Mensuel,4000â‚¬ ,8000â‚¬,"Devenez le CONSEILLER IMMOBILIER rÃ©fÃ©rent de votre rÃ©gion : Secteur gÃ©ographique rÃ©servÃ© et prÃ©servÃ© en exclusivitÃ© !</t>
  </si>
  <si>
    <t>2315,Conseiller immobilier indÃ©pendant (H/F),https://www.france-emploi.com/offre-d-emploi/conseiller-immobilier-independant-h-f-10699895/,01/01/2023,Avessac,,"Mensuel, de 4000â‚¬ Ã  8000â‚¬",Mensuel,4000â‚¬ ,8000â‚¬,"Devenez le CONSEILLER IMMOBILIER rÃ©fÃ©rent de votre rÃ©gion : Secteur gÃ©ographique rÃ©servÃ© et prÃ©servÃ© en exclusivitÃ© !</t>
  </si>
  <si>
    <t>2316,mandataire immobilier indÃ©pendant (H/F),https://www.france-emploi.com/offre-d-emploi/mandataire-immobilier-independant-h-f-10699894/,01/01/2023,Les Touches,,"Mensuel, de 4000â‚¬ Ã  8000â‚¬",Mensuel,4000â‚¬ ,8000â‚¬,"Devenez le CONSEILLER IMMOBILIER rÃ©fÃ©rent de votre rÃ©gion : Secteur gÃ©ographique rÃ©servÃ© et prÃ©servÃ© en exclusivitÃ© !</t>
  </si>
  <si>
    <t>2317,mandataire immobilier indÃ©pendant (H/F),https://www.france-emploi.com/offre-d-emploi/mandataire-immobilier-independant-h-f-10699894/,01/01/2023,La LimouziniÃ¨re,,"Mensuel, de 4000â‚¬ Ã  8000â‚¬",Mensuel,4000â‚¬ ,8000â‚¬,"Devenez le CONSEILLER IMMOBILIER rÃ©fÃ©rent de votre rÃ©gion : Secteur gÃ©ographique rÃ©servÃ© et prÃ©servÃ© en exclusivitÃ© !</t>
  </si>
  <si>
    <t>2318,mandataire immobilier indÃ©pendant (H/F),https://www.france-emploi.com/offre-d-emploi/mandataire-immobilier-independant-h-f-10699894/,01/01/2023,CouffÃ©,,"Mensuel, de 4000â‚¬ Ã  8000â‚¬",Mensuel,4000â‚¬ ,8000â‚¬,"Devenez le CONSEILLER IMMOBILIER rÃ©fÃ©rent de votre rÃ©gion : Secteur gÃ©ographique rÃ©servÃ© et prÃ©servÃ© en exclusivitÃ© !</t>
  </si>
  <si>
    <t>2319,mandataire immobilier indÃ©pendant (H/F),https://www.france-emploi.com/offre-d-emploi/mandataire-immobilier-independant-h-f-10699894/,01/01/2023,Casson,,"Mensuel, de 4000â‚¬ Ã  8000â‚¬",Mensuel,4000â‚¬ ,8000â‚¬,"Devenez le CONSEILLER IMMOBILIER rÃ©fÃ©rent de votre rÃ©gion : Secteur gÃ©ographique rÃ©servÃ© et prÃ©servÃ© en exclusivitÃ© !</t>
  </si>
  <si>
    <t>2320,mandataire immobilier indÃ©pendant (H/F),https://www.france-emploi.com/offre-d-emploi/mandataire-immobilier-independant-h-f-10699894/,01/01/2023,Avessac,,"Mensuel, de 4000â‚¬ Ã  8000â‚¬",Mensuel,4000â‚¬ ,8000â‚¬,"Devenez le CONSEILLER IMMOBILIER rÃ©fÃ©rent de votre rÃ©gion : Secteur gÃ©ographique rÃ©servÃ© et prÃ©servÃ© en exclusivitÃ© !</t>
  </si>
  <si>
    <t>2321,NÃ©gociateur immobilier indÃ©pendant (H/F),https://www.france-emploi.com/offre-d-emploi/negociateur-immobilier-independant-h-f-10699893/,01/01/2023,Les Touches,,"Mensuel, de 4000â‚¬ Ã  8000â‚¬",Mensuel,4000â‚¬ ,8000â‚¬,"Devenez le CONSEILLER IMMOBILIER rÃ©fÃ©rent de votre rÃ©gion : Secteur gÃ©ographique rÃ©servÃ© et prÃ©servÃ© en exclusivitÃ© !</t>
  </si>
  <si>
    <t>2322,NÃ©gociateur immobilier indÃ©pendant (H/F),https://www.france-emploi.com/offre-d-emploi/negociateur-immobilier-independant-h-f-10699893/,01/01/2023,La LimouziniÃ¨re,,"Mensuel, de 4000â‚¬ Ã  8000â‚¬",Mensuel,4000â‚¬ ,8000â‚¬,"Devenez le CONSEILLER IMMOBILIER rÃ©fÃ©rent de votre rÃ©gion : Secteur gÃ©ographique rÃ©servÃ© et prÃ©servÃ© en exclusivitÃ© !</t>
  </si>
  <si>
    <t>2323,NÃ©gociateur immobilier indÃ©pendant (H/F),https://www.france-emploi.com/offre-d-emploi/negociateur-immobilier-independant-h-f-10699893/,01/01/2023,CouffÃ©,,"Mensuel, de 4000â‚¬ Ã  8000â‚¬",Mensuel,4000â‚¬ ,8000â‚¬,"Devenez le CONSEILLER IMMOBILIER rÃ©fÃ©rent de votre rÃ©gion : Secteur gÃ©ographique rÃ©servÃ© et prÃ©servÃ© en exclusivitÃ© !</t>
  </si>
  <si>
    <t>2324,NÃ©gociateur immobilier indÃ©pendant (H/F),https://www.france-emploi.com/offre-d-emploi/negociateur-immobilier-independant-h-f-10699893/,01/01/2023,Casson,,"Mensuel, de 4000â‚¬ Ã  8000â‚¬",Mensuel,4000â‚¬ ,8000â‚¬,"Devenez le CONSEILLER IMMOBILIER rÃ©fÃ©rent de votre rÃ©gion : Secteur gÃ©ographique rÃ©servÃ© et prÃ©servÃ© en exclusivitÃ© !</t>
  </si>
  <si>
    <t>2325,NÃ©gociateur immobilier indÃ©pendant (H/F),https://www.france-emploi.com/offre-d-emploi/negociateur-immobilier-independant-h-f-10699893/,01/01/2023,Avessac,,"Mensuel, de 4000â‚¬ Ã  8000â‚¬",Mensuel,4000â‚¬ ,8000â‚¬,"Devenez le CONSEILLER IMMOBILIER rÃ©fÃ©rent de votre rÃ©gion : Secteur gÃ©ographique rÃ©servÃ© et prÃ©servÃ© en exclusivitÃ© !</t>
  </si>
  <si>
    <t>2326,Conseiller immobilier indÃ©pendant (H/F),https://www.france-emploi.com/offre-d-emploi/conseiller-immobilier-independant-h-f-10699863/,01/01/2023,Saint-Viaud,,"Mensuel, de 4000â‚¬ Ã  8000â‚¬",Mensuel,4000â‚¬ ,8000â‚¬,"Devenez le CONSEILLER IMMOBILIER rÃ©fÃ©rent de votre rÃ©gion : Secteur gÃ©ographique rÃ©servÃ© et prÃ©servÃ© en exclusivitÃ© !</t>
  </si>
  <si>
    <t>2327,Conseiller immobilier indÃ©pendant (H/F),https://www.france-emploi.com/offre-d-emploi/conseiller-immobilier-independant-h-f-10699863/,01/01/2023,Saint-Mars-de-Coutais,,"Mensuel, de 4000â‚¬ Ã  8000â‚¬",Mensuel,4000â‚¬ ,8000â‚¬,"Devenez le CONSEILLER IMMOBILIER rÃ©fÃ©rent de votre rÃ©gion : Secteur gÃ©ographique rÃ©servÃ© et prÃ©servÃ© en exclusivitÃ© !</t>
  </si>
  <si>
    <t>2328,Conseiller immobilier indÃ©pendant (H/F),https://www.france-emploi.com/offre-d-emploi/conseiller-immobilier-independant-h-f-10699863/,01/01/2023,JouÃ©-sur-Erdre,,"Mensuel, de 4000â‚¬ Ã  8000â‚¬",Mensuel,4000â‚¬ ,8000â‚¬,"Devenez le CONSEILLER IMMOBILIER rÃ©fÃ©rent de votre rÃ©gion : Secteur gÃ©ographique rÃ©servÃ© et prÃ©servÃ© en exclusivitÃ© !</t>
  </si>
  <si>
    <t>2329,Conseiller immobilier indÃ©pendant (H/F),https://www.france-emploi.com/offre-d-emploi/conseiller-immobilier-independant-h-f-10699863/,01/01/2023,Corsept,,"Mensuel, de 4000â‚¬ Ã  8000â‚¬",Mensuel,4000â‚¬ ,8000â‚¬,"Devenez le CONSEILLER IMMOBILIER rÃ©fÃ©rent de votre rÃ©gion : Secteur gÃ©ographique rÃ©servÃ© et prÃ©servÃ© en exclusivitÃ© !</t>
  </si>
  <si>
    <t>2330,Conseiller immobilier indÃ©pendant (H/F),https://www.france-emploi.com/offre-d-emploi/conseiller-immobilier-independant-h-f-10699863/,01/01/2023,Boussay,,"Mensuel, de 4000â‚¬ Ã  8000â‚¬",Mensuel,4000â‚¬ ,8000â‚¬,"Devenez le CONSEILLER IMMOBILIER rÃ©fÃ©rent de votre rÃ©gion : Secteur gÃ©ographique rÃ©servÃ© et prÃ©servÃ© en exclusivitÃ© !</t>
  </si>
  <si>
    <t>2331,mandataire immobilier indÃ©pendant (H/F),https://www.france-emploi.com/offre-d-emploi/mandataire-immobilier-independant-h-f-10699830/,01/01/2023,Saint-Viaud,,"Mensuel, de 4000â‚¬ Ã  8000â‚¬",Mensuel,4000â‚¬ ,8000â‚¬,"Devenez le CONSEILLER IMMOBILIER rÃ©fÃ©rent de votre rÃ©gion : Secteur gÃ©ographique rÃ©servÃ© et prÃ©servÃ© en exclusivitÃ© !</t>
  </si>
  <si>
    <t>2332,mandataire immobilier indÃ©pendant (H/F),https://www.france-emploi.com/offre-d-emploi/mandataire-immobilier-independant-h-f-10699830/,01/01/2023,Saint-Mars-de-Coutais,,"Mensuel, de 4000â‚¬ Ã  8000â‚¬",Mensuel,4000â‚¬ ,8000â‚¬,"Devenez le CONSEILLER IMMOBILIER rÃ©fÃ©rent de votre rÃ©gion : Secteur gÃ©ographique rÃ©servÃ© et prÃ©servÃ© en exclusivitÃ© !</t>
  </si>
  <si>
    <t>2333,mandataire immobilier indÃ©pendant (H/F),https://www.france-emploi.com/offre-d-emploi/mandataire-immobilier-independant-h-f-10699830/,01/01/2023,JouÃ©-sur-Erdre,,"Mensuel, de 4000â‚¬ Ã  8000â‚¬",Mensuel,4000â‚¬ ,8000â‚¬,"Devenez le CONSEILLER IMMOBILIER rÃ©fÃ©rent de votre rÃ©gion : Secteur gÃ©ographique rÃ©servÃ© et prÃ©servÃ© en exclusivitÃ© !</t>
  </si>
  <si>
    <t>2334,mandataire immobilier indÃ©pendant (H/F),https://www.france-emploi.com/offre-d-emploi/mandataire-immobilier-independant-h-f-10699830/,01/01/2023,Corsept,,"Mensuel, de 4000â‚¬ Ã  8000â‚¬",Mensuel,4000â‚¬ ,8000â‚¬,"Devenez le CONSEILLER IMMOBILIER rÃ©fÃ©rent de votre rÃ©gion : Secteur gÃ©ographique rÃ©servÃ© et prÃ©servÃ© en exclusivitÃ© !</t>
  </si>
  <si>
    <t>2335,mandataire immobilier indÃ©pendant (H/F),https://www.france-emploi.com/offre-d-emploi/mandataire-immobilier-independant-h-f-10699830/,01/01/2023,Boussay,,"Mensuel, de 4000â‚¬ Ã  8000â‚¬",Mensuel,4000â‚¬ ,8000â‚¬,"Devenez le CONSEILLER IMMOBILIER rÃ©fÃ©rent de votre rÃ©gion : Secteur gÃ©ographique rÃ©servÃ© et prÃ©servÃ© en exclusivitÃ© !</t>
  </si>
  <si>
    <t>2336,NÃ©gociateur immobilier indÃ©pendant (H/F),https://www.france-emploi.com/offre-d-emploi/negociateur-immobilier-independant-h-f-10699829/,01/01/2023,Saint-Viaud,,"Mensuel, de 4000â‚¬ Ã  8000â‚¬",Mensuel,4000â‚¬ ,8000â‚¬,"Devenez le CONSEILLER IMMOBILIER rÃ©fÃ©rent de votre rÃ©gion : Secteur gÃ©ographique rÃ©servÃ© et prÃ©servÃ© en exclusivitÃ© !</t>
  </si>
  <si>
    <t>2337,NÃ©gociateur immobilier indÃ©pendant (H/F),https://www.france-emploi.com/offre-d-emploi/negociateur-immobilier-independant-h-f-10699829/,01/01/2023,Saint-Mars-de-Coutais,,"Mensuel, de 4000â‚¬ Ã  8000â‚¬",Mensuel,4000â‚¬ ,8000â‚¬,"Devenez le CONSEILLER IMMOBILIER rÃ©fÃ©rent de votre rÃ©gion : Secteur gÃ©ographique rÃ©servÃ© et prÃ©servÃ© en exclusivitÃ© !</t>
  </si>
  <si>
    <t>2338,NÃ©gociateur immobilier indÃ©pendant (H/F),https://www.france-emploi.com/offre-d-emploi/negociateur-immobilier-independant-h-f-10699829/,01/01/2023,JouÃ©-sur-Erdre,,"Mensuel, de 4000â‚¬ Ã  8000â‚¬",Mensuel,4000â‚¬ ,8000â‚¬,"Devenez le CONSEILLER IMMOBILIER rÃ©fÃ©rent de votre rÃ©gion : Secteur gÃ©ographique rÃ©servÃ© et prÃ©servÃ© en exclusivitÃ© !</t>
  </si>
  <si>
    <t>2339,NÃ©gociateur immobilier indÃ©pendant (H/F),https://www.france-emploi.com/offre-d-emploi/negociateur-immobilier-independant-h-f-10699829/,01/01/2023,Corsept,,"Mensuel, de 4000â‚¬ Ã  8000â‚¬",Mensuel,4000â‚¬ ,8000â‚¬,"Devenez le CONSEILLER IMMOBILIER rÃ©fÃ©rent de votre rÃ©gion : Secteur gÃ©ographique rÃ©servÃ© et prÃ©servÃ© en exclusivitÃ© !</t>
  </si>
  <si>
    <t>2340,NÃ©gociateur immobilier indÃ©pendant (H/F),https://www.france-emploi.com/offre-d-emploi/negociateur-immobilier-independant-h-f-10699829/,01/01/2023,Boussay,,"Mensuel, de 4000â‚¬ Ã  8000â‚¬",Mensuel,4000â‚¬ ,8000â‚¬,"Devenez le CONSEILLER IMMOBILIER rÃ©fÃ©rent de votre rÃ©gion : Secteur gÃ©ographique rÃ©servÃ© et prÃ©servÃ© en exclusivitÃ© !</t>
  </si>
  <si>
    <t>2341,Conseiller immobilier indÃ©pendant (H/F),https://www.france-emploi.com/offre-d-emploi/conseiller-immobilier-independant-h-f-10699828/,01/01/2023,Saint-Molf,,"Mensuel, de 4000â‚¬ Ã  8000â‚¬",Mensuel,4000â‚¬ ,8000â‚¬,"Devenez le CONSEILLER IMMOBILIER rÃ©fÃ©rent de votre rÃ©gion : Secteur gÃ©ographique rÃ©servÃ© et prÃ©servÃ© en exclusivitÃ© !</t>
  </si>
  <si>
    <t>2342,Conseiller immobilier indÃ©pendant (H/F),https://www.france-emploi.com/offre-d-emploi/conseiller-immobilier-independant-h-f-10699828/,01/01/2023,La Planche,,"Mensuel, de 4000â‚¬ Ã  8000â‚¬",Mensuel,4000â‚¬ ,8000â‚¬,"Devenez le CONSEILLER IMMOBILIER rÃ©fÃ©rent de votre rÃ©gion : Secteur gÃ©ographique rÃ©servÃ© et prÃ©servÃ© en exclusivitÃ© !</t>
  </si>
  <si>
    <t>2343,Conseiller immobilier indÃ©pendant (H/F),https://www.france-emploi.com/offre-d-emploi/conseiller-immobilier-independant-h-f-10699828/,01/01/2023,Mouzillon,,"Mensuel, de 4000â‚¬ Ã  8000â‚¬",Mensuel,4000â‚¬ ,8000â‚¬,"Devenez le CONSEILLER IMMOBILIER rÃ©fÃ©rent de votre rÃ©gion : Secteur gÃ©ographique rÃ©servÃ© et prÃ©servÃ© en exclusivitÃ© !</t>
  </si>
  <si>
    <t>2344,Conseiller immobilier indÃ©pendant (H/F),https://www.france-emploi.com/offre-d-emploi/conseiller-immobilier-independant-h-f-10699828/,01/01/2023,Brains,,"Mensuel, de 4000â‚¬ Ã  8000â‚¬",Mensuel,4000â‚¬ ,8000â‚¬,"Devenez le CONSEILLER IMMOBILIER rÃ©fÃ©rent de votre rÃ©gion : Secteur gÃ©ographique rÃ©servÃ© et prÃ©servÃ© en exclusivitÃ© !</t>
  </si>
  <si>
    <t>2345,Conseiller immobilier indÃ©pendant (H/F),https://www.france-emploi.com/offre-d-emploi/conseiller-immobilier-independant-h-f-10699828/,01/01/2023,Batz-sur-Mer,,"Mensuel, de 4000â‚¬ Ã  8000â‚¬",Mensuel,4000â‚¬ ,8000â‚¬,"Devenez le CONSEILLER IMMOBILIER rÃ©fÃ©rent de votre rÃ©gion : Secteur gÃ©ographique rÃ©servÃ© et prÃ©servÃ© en exclusivitÃ© !</t>
  </si>
  <si>
    <t>2346,mandataire immobilier indÃ©pendant (H/F),https://www.france-emploi.com/offre-d-emploi/mandataire-immobilier-independant-h-f-10699827/,01/01/2023,Saint-Molf,,"Mensuel, de 4000â‚¬ Ã  8000â‚¬",Mensuel,4000â‚¬ ,8000â‚¬,"Devenez le CONSEILLER IMMOBILIER rÃ©fÃ©rent de votre rÃ©gion : Secteur gÃ©ographique rÃ©servÃ© et prÃ©servÃ© en exclusivitÃ© !</t>
  </si>
  <si>
    <t>2347,mandataire immobilier indÃ©pendant (H/F),https://www.france-emploi.com/offre-d-emploi/mandataire-immobilier-independant-h-f-10699827/,01/01/2023,La Planche,,"Mensuel, de 4000â‚¬ Ã  8000â‚¬",Mensuel,4000â‚¬ ,8000â‚¬,"Devenez le CONSEILLER IMMOBILIER rÃ©fÃ©rent de votre rÃ©gion : Secteur gÃ©ographique rÃ©servÃ© et prÃ©servÃ© en exclusivitÃ© !</t>
  </si>
  <si>
    <t>2348,mandataire immobilier indÃ©pendant (H/F),https://www.france-emploi.com/offre-d-emploi/mandataire-immobilier-independant-h-f-10699827/,01/01/2023,Mouzillon,,"Mensuel, de 4000â‚¬ Ã  8000â‚¬",Mensuel,4000â‚¬ ,8000â‚¬,"Devenez le CONSEILLER IMMOBILIER rÃ©fÃ©rent de votre rÃ©gion : Secteur gÃ©ographique rÃ©servÃ© et prÃ©servÃ© en exclusivitÃ© !</t>
  </si>
  <si>
    <t>2349,mandataire immobilier indÃ©pendant (H/F),https://www.france-emploi.com/offre-d-emploi/mandataire-immobilier-independant-h-f-10699827/,01/01/2023,Brains,,"Mensuel, de 4000â‚¬ Ã  8000â‚¬",Mensuel,4000â‚¬ ,8000â‚¬,"Devenez le CONSEILLER IMMOBILIER rÃ©fÃ©rent de votre rÃ©gion : Secteur gÃ©ographique rÃ©servÃ© et prÃ©servÃ© en exclusivitÃ© !</t>
  </si>
  <si>
    <t>2350,mandataire immobilier indÃ©pendant (H/F),https://www.france-emploi.com/offre-d-emploi/mandataire-immobilier-independant-h-f-10699827/,01/01/2023,Batz-sur-Mer,,"Mensuel, de 4000â‚¬ Ã  8000â‚¬",Mensuel,4000â‚¬ ,8000â‚¬,"Devenez le CONSEILLER IMMOBILIER rÃ©fÃ©rent de votre rÃ©gion : Secteur gÃ©ographique rÃ©servÃ© et prÃ©servÃ© en exclusivitÃ© !</t>
  </si>
  <si>
    <t>2351,NÃ©gociateur immobilier indÃ©pendant (H/F),https://www.france-emploi.com/offre-d-emploi/negociateur-immobilier-independant-h-f-10699826/,01/01/2023,Saint-Molf,,"Mensuel, de 4000â‚¬ Ã  8000â‚¬",Mensuel,4000â‚¬ ,8000â‚¬,"Devenez le CONSEILLER IMMOBILIER rÃ©fÃ©rent de votre rÃ©gion : Secteur gÃ©ographique rÃ©servÃ© et prÃ©servÃ© en exclusivitÃ© !</t>
  </si>
  <si>
    <t>2352,NÃ©gociateur immobilier indÃ©pendant (H/F),https://www.france-emploi.com/offre-d-emploi/negociateur-immobilier-independant-h-f-10699826/,01/01/2023,La Planche,,"Mensuel, de 4000â‚¬ Ã  8000â‚¬",Mensuel,4000â‚¬ ,8000â‚¬,"Devenez le CONSEILLER IMMOBILIER rÃ©fÃ©rent de votre rÃ©gion : Secteur gÃ©ographique rÃ©servÃ© et prÃ©servÃ© en exclusivitÃ© !</t>
  </si>
  <si>
    <t>2353,NÃ©gociateur immobilier indÃ©pendant (H/F),https://www.france-emploi.com/offre-d-emploi/negociateur-immobilier-independant-h-f-10699826/,01/01/2023,Mouzillon,,"Mensuel, de 4000â‚¬ Ã  8000â‚¬",Mensuel,4000â‚¬ ,8000â‚¬,"Devenez le CONSEILLER IMMOBILIER rÃ©fÃ©rent de votre rÃ©gion : Secteur gÃ©ographique rÃ©servÃ© et prÃ©servÃ© en exclusivitÃ© !</t>
  </si>
  <si>
    <t>2354,NÃ©gociateur immobilier indÃ©pendant (H/F),https://www.france-emploi.com/offre-d-emploi/negociateur-immobilier-independant-h-f-10699826/,01/01/2023,Brains,,"Mensuel, de 4000â‚¬ Ã  8000â‚¬",Mensuel,4000â‚¬ ,8000â‚¬,"Devenez le CONSEILLER IMMOBILIER rÃ©fÃ©rent de votre rÃ©gion : Secteur gÃ©ographique rÃ©servÃ© et prÃ©servÃ© en exclusivitÃ© !</t>
  </si>
  <si>
    <t>2355,NÃ©gociateur immobilier indÃ©pendant (H/F),https://www.france-emploi.com/offre-d-emploi/negociateur-immobilier-independant-h-f-10699826/,01/01/2023,Batz-sur-Mer,,"Mensuel, de 4000â‚¬ Ã  8000â‚¬",Mensuel,4000â‚¬ ,8000â‚¬,"Devenez le CONSEILLER IMMOBILIER rÃ©fÃ©rent de votre rÃ©gion : Secteur gÃ©ographique rÃ©servÃ© et prÃ©servÃ© en exclusivitÃ© !</t>
  </si>
  <si>
    <t>2356,Conseiller immobilier indÃ©pendant (H/F),https://www.france-emploi.com/offre-d-emploi/conseiller-immobilier-independant-h-f-10699825/,01/01/2023,Sainte-Anne-sur-Brivet,,"Mensuel, de 4000â‚¬ Ã  8000â‚¬",Mensuel,4000â‚¬ ,8000â‚¬,"Devenez le CONSEILLER IMMOBILIER rÃ©fÃ©rent de votre rÃ©gion : Secteur gÃ©ographique rÃ©servÃ© et prÃ©servÃ© en exclusivitÃ© !</t>
  </si>
  <si>
    <t>2357,Conseiller immobilier indÃ©pendant (H/F),https://www.france-emploi.com/offre-d-emploi/conseiller-immobilier-independant-h-f-10699825/,01/01/2023,Port-Saint-PÃ¨re,,"Mensuel, de 4000â‚¬ Ã  8000â‚¬",Mensuel,4000â‚¬ ,8000â‚¬,"Devenez le CONSEILLER IMMOBILIER rÃ©fÃ©rent de votre rÃ©gion : Secteur gÃ©ographique rÃ©servÃ© et prÃ©servÃ© en exclusivitÃ© !</t>
  </si>
  <si>
    <t>2358,Conseiller immobilier indÃ©pendant (H/F),https://www.france-emploi.com/offre-d-emploi/conseiller-immobilier-independant-h-f-10699825/,01/01/2023,Maisdon-sur-SÃ¨vre,,"Mensuel, de 4000â‚¬ Ã  8000â‚¬",Mensuel,4000â‚¬ ,8000â‚¬,"Devenez le CONSEILLER IMMOBILIER rÃ©fÃ©rent de votre rÃ©gion : Secteur gÃ©ographique rÃ©servÃ© et prÃ©servÃ© en exclusivitÃ© !</t>
  </si>
  <si>
    <t>2359,Conseiller immobilier indÃ©pendant (H/F),https://www.france-emploi.com/offre-d-emploi/conseiller-immobilier-independant-h-f-10699825/,01/01/2023,Crossac,,"Mensuel, de 4000â‚¬ Ã  8000â‚¬",Mensuel,4000â‚¬ ,8000â‚¬,"Devenez le CONSEILLER IMMOBILIER rÃ©fÃ©rent de votre rÃ©gion : Secteur gÃ©ographique rÃ©servÃ© et prÃ©servÃ© en exclusivitÃ© !</t>
  </si>
  <si>
    <t>2360,Conseiller immobilier indÃ©pendant (H/F),https://www.france-emploi.com/offre-d-emploi/conseiller-immobilier-independant-h-f-10699825/,01/01/2023,ChauvÃ©,,"Mensuel, de 4000â‚¬ Ã  8000â‚¬",Mensuel,4000â‚¬ ,8000â‚¬,"Devenez le CONSEILLER IMMOBILIER rÃ©fÃ©rent de votre rÃ©gion : Secteur gÃ©ographique rÃ©servÃ© et prÃ©servÃ© en exclusivitÃ© !</t>
  </si>
  <si>
    <t>2361,mandataire immobilier indÃ©pendant (H/F),https://www.france-emploi.com/offre-d-emploi/mandataire-immobilier-independant-h-f-10699824/,01/01/2023,Sainte-Anne-sur-Brivet,,"Mensuel, de 4000â‚¬ Ã  8000â‚¬",Mensuel,4000â‚¬ ,8000â‚¬,"Devenez le CONSEILLER IMMOBILIER rÃ©fÃ©rent de votre rÃ©gion : Secteur gÃ©ographique rÃ©servÃ© et prÃ©servÃ© en exclusivitÃ© !</t>
  </si>
  <si>
    <t>2362,mandataire immobilier indÃ©pendant (H/F),https://www.france-emploi.com/offre-d-emploi/mandataire-immobilier-independant-h-f-10699824/,01/01/2023,Port-Saint-PÃ¨re,,"Mensuel, de 4000â‚¬ Ã  8000â‚¬",Mensuel,4000â‚¬ ,8000â‚¬,"Devenez le CONSEILLER IMMOBILIER rÃ©fÃ©rent de votre rÃ©gion : Secteur gÃ©ographique rÃ©servÃ© et prÃ©servÃ© en exclusivitÃ© !</t>
  </si>
  <si>
    <t>2363,mandataire immobilier indÃ©pendant (H/F),https://www.france-emploi.com/offre-d-emploi/mandataire-immobilier-independant-h-f-10699824/,01/01/2023,Maisdon-sur-SÃ¨vre,,"Mensuel, de 4000â‚¬ Ã  8000â‚¬",Mensuel,4000â‚¬ ,8000â‚¬,"Devenez le CONSEILLER IMMOBILIER rÃ©fÃ©rent de votre rÃ©gion : Secteur gÃ©ographique rÃ©servÃ© et prÃ©servÃ© en exclusivitÃ© !</t>
  </si>
  <si>
    <t>2364,mandataire immobilier indÃ©pendant (H/F),https://www.france-emploi.com/offre-d-emploi/mandataire-immobilier-independant-h-f-10699824/,01/01/2023,Crossac,,"Mensuel, de 4000â‚¬ Ã  8000â‚¬",Mensuel,4000â‚¬ ,8000â‚¬,"Devenez le CONSEILLER IMMOBILIER rÃ©fÃ©rent de votre rÃ©gion : Secteur gÃ©ographique rÃ©servÃ© et prÃ©servÃ© en exclusivitÃ© !</t>
  </si>
  <si>
    <t>2365,mandataire immobilier indÃ©pendant (H/F),https://www.france-emploi.com/offre-d-emploi/mandataire-immobilier-independant-h-f-10699824/,01/01/2023,ChauvÃ©,,"Mensuel, de 4000â‚¬ Ã  8000â‚¬",Mensuel,4000â‚¬ ,8000â‚¬,"Devenez le CONSEILLER IMMOBILIER rÃ©fÃ©rent de votre rÃ©gion : Secteur gÃ©ographique rÃ©servÃ© et prÃ©servÃ© en exclusivitÃ© !</t>
  </si>
  <si>
    <t>2366,NÃ©gociateur immobilier indÃ©pendant (H/F),https://www.france-emploi.com/offre-d-emploi/negociateur-immobilier-independant-h-f-10699823/,01/01/2023,Sainte-Anne-sur-Brivet,,"Mensuel, de 4000â‚¬ Ã  8000â‚¬",Mensuel,4000â‚¬ ,8000â‚¬,"Devenez le CONSEILLER IMMOBILIER rÃ©fÃ©rent de votre rÃ©gion : Secteur gÃ©ographique rÃ©servÃ© et prÃ©servÃ© en exclusivitÃ© !</t>
  </si>
  <si>
    <t>2367,NÃ©gociateur immobilier indÃ©pendant (H/F),https://www.france-emploi.com/offre-d-emploi/negociateur-immobilier-independant-h-f-10699823/,01/01/2023,Port-Saint-PÃ¨re,,"Mensuel, de 4000â‚¬ Ã  8000â‚¬",Mensuel,4000â‚¬ ,8000â‚¬,"Devenez le CONSEILLER IMMOBILIER rÃ©fÃ©rent de votre rÃ©gion : Secteur gÃ©ographique rÃ©servÃ© et prÃ©servÃ© en exclusivitÃ© !</t>
  </si>
  <si>
    <t>2368,NÃ©gociateur immobilier indÃ©pendant (H/F),https://www.france-emploi.com/offre-d-emploi/negociateur-immobilier-independant-h-f-10699823/,01/01/2023,Maisdon-sur-SÃ¨vre,,"Mensuel, de 4000â‚¬ Ã  8000â‚¬",Mensuel,4000â‚¬ ,8000â‚¬,"Devenez le CONSEILLER IMMOBILIER rÃ©fÃ©rent de votre rÃ©gion : Secteur gÃ©ographique rÃ©servÃ© et prÃ©servÃ© en exclusivitÃ© !</t>
  </si>
  <si>
    <t>2369,NÃ©gociateur immobilier indÃ©pendant (H/F),https://www.france-emploi.com/offre-d-emploi/negociateur-immobilier-independant-h-f-10699823/,01/01/2023,Crossac,,"Mensuel, de 4000â‚¬ Ã  8000â‚¬",Mensuel,4000â‚¬ ,8000â‚¬,"Devenez le CONSEILLER IMMOBILIER rÃ©fÃ©rent de votre rÃ©gion : Secteur gÃ©ographique rÃ©servÃ© et prÃ©servÃ© en exclusivitÃ© !</t>
  </si>
  <si>
    <t>2370,NÃ©gociateur immobilier indÃ©pendant (H/F),https://www.france-emploi.com/offre-d-emploi/negociateur-immobilier-independant-h-f-10699823/,01/01/2023,ChauvÃ©,,"Mensuel, de 4000â‚¬ Ã  8000â‚¬",Mensuel,4000â‚¬ ,8000â‚¬,"Devenez le CONSEILLER IMMOBILIER rÃ©fÃ©rent de votre rÃ©gion : Secteur gÃ©ographique rÃ©servÃ© et prÃ©servÃ© en exclusivitÃ© !</t>
  </si>
  <si>
    <t>2371,Conseiller immobilier indÃ©pendant (H/F),https://www.france-emploi.com/offre-d-emploi/conseiller-immobilier-independant-h-f-10699821/,01/01/2023,CorcouÃ©-sur-Logne,,"Mensuel, de 4000â‚¬ Ã  8000â‚¬",Mensuel,4000â‚¬ ,8000â‚¬,"Devenez le CONSEILLER IMMOBILIER rÃ©fÃ©rent de votre rÃ©gion : Secteur gÃ©ographique rÃ©servÃ© et prÃ©servÃ© en exclusivitÃ© !</t>
  </si>
  <si>
    <t>2372,Conseiller immobilier indÃ©pendant (H/F),https://www.france-emploi.com/offre-d-emploi/conseiller-immobilier-independant-h-f-10699821/,01/01/2023,Paimboeuf,,"Mensuel, de 4000â‚¬ Ã  8000â‚¬",Mensuel,4000â‚¬ ,8000â‚¬,"Devenez le CONSEILLER IMMOBILIER rÃ©fÃ©rent de votre rÃ©gion : Secteur gÃ©ographique rÃ©servÃ© et prÃ©servÃ© en exclusivitÃ© !</t>
  </si>
  <si>
    <t>2373,Conseiller immobilier indÃ©pendant (H/F),https://www.france-emploi.com/offre-d-emploi/conseiller-immobilier-independant-h-f-10699821/,01/01/2023,Erbray,,"Mensuel, de 4000â‚¬ Ã  8000â‚¬",Mensuel,4000â‚¬ ,8000â‚¬,"Devenez le CONSEILLER IMMOBILIER rÃ©fÃ©rent de votre rÃ©gion : Secteur gÃ©ographique rÃ©servÃ© et prÃ©servÃ© en exclusivitÃ© !</t>
  </si>
  <si>
    <t>2374,Conseiller immobilier indÃ©pendant (H/F),https://www.france-emploi.com/offre-d-emploi/conseiller-immobilier-independant-h-f-10699821/,01/01/2023,Bouvron,,"Mensuel, de 4000â‚¬ Ã  8000â‚¬",Mensuel,4000â‚¬ ,8000â‚¬,"Devenez le CONSEILLER IMMOBILIER rÃ©fÃ©rent de votre rÃ©gion : Secteur gÃ©ographique rÃ©servÃ© et prÃ©servÃ© en exclusivitÃ© !</t>
  </si>
  <si>
    <t>2375,Conseiller immobilier indÃ©pendant (H/F),https://www.france-emploi.com/offre-d-emploi/conseiller-immobilier-independant-h-f-10699821/,01/01/2023,La Bernerie-en-Retz,,"Mensuel, de 4000â‚¬ Ã  8000â‚¬",Mensuel,4000â‚¬ ,8000â‚¬,"Devenez le CONSEILLER IMMOBILIER rÃ©fÃ©rent de votre rÃ©gion : Secteur gÃ©ographique rÃ©servÃ© et prÃ©servÃ© en exclusivitÃ© !</t>
  </si>
  <si>
    <t>2376,mandataire immobilier indÃ©pendant (H/F),https://www.france-emploi.com/offre-d-emploi/mandataire-immobilier-independant-h-f-10699820/,01/01/2023,CorcouÃ©-sur-Logne,,"Mensuel, de 4000â‚¬ Ã  8000â‚¬",Mensuel,4000â‚¬ ,8000â‚¬,"Devenez le CONSEILLER IMMOBILIER rÃ©fÃ©rent de votre rÃ©gion : Secteur gÃ©ographique rÃ©servÃ© et prÃ©servÃ© en exclusivitÃ© !</t>
  </si>
  <si>
    <t>2377,mandataire immobilier indÃ©pendant (H/F),https://www.france-emploi.com/offre-d-emploi/mandataire-immobilier-independant-h-f-10699820/,01/01/2023,Paimboeuf,,"Mensuel, de 4000â‚¬ Ã  8000â‚¬",Mensuel,4000â‚¬ ,8000â‚¬,"Devenez le CONSEILLER IMMOBILIER rÃ©fÃ©rent de votre rÃ©gion : Secteur gÃ©ographique rÃ©servÃ© et prÃ©servÃ© en exclusivitÃ© !</t>
  </si>
  <si>
    <t>2378,mandataire immobilier indÃ©pendant (H/F),https://www.france-emploi.com/offre-d-emploi/mandataire-immobilier-independant-h-f-10699820/,01/01/2023,Erbray,,"Mensuel, de 4000â‚¬ Ã  8000â‚¬",Mensuel,4000â‚¬ ,8000â‚¬,"Devenez le CONSEILLER IMMOBILIER rÃ©fÃ©rent de votre rÃ©gion : Secteur gÃ©ographique rÃ©servÃ© et prÃ©servÃ© en exclusivitÃ© !</t>
  </si>
  <si>
    <t>2379,mandataire immobilier indÃ©pendant (H/F),https://www.france-emploi.com/offre-d-emploi/mandataire-immobilier-independant-h-f-10699820/,01/01/2023,Bouvron,,"Mensuel, de 4000â‚¬ Ã  8000â‚¬",Mensuel,4000â‚¬ ,8000â‚¬,"Devenez le CONSEILLER IMMOBILIER rÃ©fÃ©rent de votre rÃ©gion : Secteur gÃ©ographique rÃ©servÃ© et prÃ©servÃ© en exclusivitÃ© !</t>
  </si>
  <si>
    <t>2380,mandataire immobilier indÃ©pendant (H/F),https://www.france-emploi.com/offre-d-emploi/mandataire-immobilier-independant-h-f-10699820/,01/01/2023,La Bernerie-en-Retz,,"Mensuel, de 4000â‚¬ Ã  8000â‚¬",Mensuel,4000â‚¬ ,8000â‚¬,"Devenez le CONSEILLER IMMOBILIER rÃ©fÃ©rent de votre rÃ©gion : Secteur gÃ©ographique rÃ©servÃ© et prÃ©servÃ© en exclusivitÃ© !</t>
  </si>
  <si>
    <t>2381,NÃ©gociateur immobilier indÃ©pendant (H/F),https://www.france-emploi.com/offre-d-emploi/negociateur-immobilier-independant-h-f-10699819/,01/01/2023,CorcouÃ©-sur-Logne,,"Mensuel, de 4000â‚¬ Ã  8000â‚¬",Mensuel,4000â‚¬ ,8000â‚¬,"Devenez le CONSEILLER IMMOBILIER rÃ©fÃ©rent de votre rÃ©gion : Secteur gÃ©ographique rÃ©servÃ© et prÃ©servÃ© en exclusivitÃ© !</t>
  </si>
  <si>
    <t>2382,NÃ©gociateur immobilier indÃ©pendant (H/F),https://www.france-emploi.com/offre-d-emploi/negociateur-immobilier-independant-h-f-10699819/,01/01/2023,Paimboeuf,,"Mensuel, de 4000â‚¬ Ã  8000â‚¬",Mensuel,4000â‚¬ ,8000â‚¬,"Devenez le CONSEILLER IMMOBILIER rÃ©fÃ©rent de votre rÃ©gion : Secteur gÃ©ographique rÃ©servÃ© et prÃ©servÃ© en exclusivitÃ© !</t>
  </si>
  <si>
    <t>2383,NÃ©gociateur immobilier indÃ©pendant (H/F),https://www.france-emploi.com/offre-d-emploi/negociateur-immobilier-independant-h-f-10699819/,01/01/2023,Erbray,,"Mensuel, de 4000â‚¬ Ã  8000â‚¬",Mensuel,4000â‚¬ ,8000â‚¬,"Devenez le CONSEILLER IMMOBILIER rÃ©fÃ©rent de votre rÃ©gion : Secteur gÃ©ographique rÃ©servÃ© et prÃ©servÃ© en exclusivitÃ© !</t>
  </si>
  <si>
    <t>2384,NÃ©gociateur immobilier indÃ©pendant (H/F),https://www.france-emploi.com/offre-d-emploi/negociateur-immobilier-independant-h-f-10699819/,01/01/2023,Bouvron,,"Mensuel, de 4000â‚¬ Ã  8000â‚¬",Mensuel,4000â‚¬ ,8000â‚¬,"Devenez le CONSEILLER IMMOBILIER rÃ©fÃ©rent de votre rÃ©gion : Secteur gÃ©ographique rÃ©servÃ© et prÃ©servÃ© en exclusivitÃ© !</t>
  </si>
  <si>
    <t>2385,NÃ©gociateur immobilier indÃ©pendant (H/F),https://www.france-emploi.com/offre-d-emploi/negociateur-immobilier-independant-h-f-10699819/,01/01/2023,La Bernerie-en-Retz,,"Mensuel, de 4000â‚¬ Ã  8000â‚¬",Mensuel,4000â‚¬ ,8000â‚¬,"Devenez le CONSEILLER IMMOBILIER rÃ©fÃ©rent de votre rÃ©gion : Secteur gÃ©ographique rÃ©servÃ© et prÃ©servÃ© en exclusivitÃ© !</t>
  </si>
  <si>
    <t>2386,Conseiller immobilier indÃ©pendant (H/F),https://www.france-emploi.com/offre-d-emploi/conseiller-immobilier-independant-h-f-10699818/,01/01/2023,Montbert,,"Mensuel, de 4000â‚¬ Ã  8000â‚¬",Mensuel,4000â‚¬ ,8000â‚¬,"Devenez le CONSEILLER IMMOBILIER rÃ©fÃ©rent de votre rÃ©gion : Secteur gÃ©ographique rÃ©servÃ© et prÃ©servÃ© en exclusivitÃ© !</t>
  </si>
  <si>
    <t>2387,Conseiller immobilier indÃ©pendant (H/F),https://www.france-emploi.com/offre-d-emploi/conseiller-immobilier-independant-h-f-10699818/,01/01/2023,Le Landreau,,"Mensuel, de 4000â‚¬ Ã  8000â‚¬",Mensuel,4000â‚¬ ,8000â‚¬,"Devenez le CONSEILLER IMMOBILIER rÃ©fÃ©rent de votre rÃ©gion : Secteur gÃ©ographique rÃ©servÃ© et prÃ©servÃ© en exclusivitÃ© !</t>
  </si>
  <si>
    <t>2388,Conseiller immobilier indÃ©pendant (H/F),https://www.france-emploi.com/offre-d-emploi/conseiller-immobilier-independant-h-f-10699818/,01/01/2023,ChÃ¢teau-ThÃ©baud,,"Mensuel, de 4000â‚¬ Ã  8000â‚¬",Mensuel,4000â‚¬ ,8000â‚¬,"Devenez le CONSEILLER IMMOBILIER rÃ©fÃ©rent de votre rÃ©gion : Secteur gÃ©ographique rÃ©servÃ© et prÃ©servÃ© en exclusivitÃ© !</t>
  </si>
  <si>
    <t>2389,Conseiller immobilier indÃ©pendant (H/F),https://www.france-emploi.com/offre-d-emploi/conseiller-immobilier-independant-h-f-10699818/,01/01/2023,La Chapelle-Launay,,"Mensuel, de 4000â‚¬ Ã  8000â‚¬",Mensuel,4000â‚¬ ,8000â‚¬,"Devenez le CONSEILLER IMMOBILIER rÃ©fÃ©rent de votre rÃ©gion : Secteur gÃ©ographique rÃ©servÃ© et prÃ©servÃ© en exclusivitÃ© !</t>
  </si>
  <si>
    <t>2390,Conseiller immobilier indÃ©pendant (H/F),https://www.france-emploi.com/offre-d-emploi/conseiller-immobilier-independant-h-f-10699818/,01/01/2023,BesnÃ©,,"Mensuel, de 4000â‚¬ Ã  8000â‚¬",Mensuel,4000â‚¬ ,8000â‚¬,"Devenez le CONSEILLER IMMOBILIER rÃ©fÃ©rent de votre rÃ©gion : Secteur gÃ©ographique rÃ©servÃ© et prÃ©servÃ© en exclusivitÃ© !</t>
  </si>
  <si>
    <t>2391,mandataire immobilier indÃ©pendant (H/F),https://www.france-emploi.com/offre-d-emploi/mandataire-immobilier-independant-h-f-10699817/,01/01/2023,Montbert,,"Mensuel, de 4000â‚¬ Ã  8000â‚¬",Mensuel,4000â‚¬ ,8000â‚¬,"Devenez le CONSEILLER IMMOBILIER rÃ©fÃ©rent de votre rÃ©gion : Secteur gÃ©ographique rÃ©servÃ© et prÃ©servÃ© en exclusivitÃ© !</t>
  </si>
  <si>
    <t>2392,mandataire immobilier indÃ©pendant (H/F),https://www.france-emploi.com/offre-d-emploi/mandataire-immobilier-independant-h-f-10699817/,01/01/2023,Le Landreau,,"Mensuel, de 4000â‚¬ Ã  8000â‚¬",Mensuel,4000â‚¬ ,8000â‚¬,"Devenez le CONSEILLER IMMOBILIER rÃ©fÃ©rent de votre rÃ©gion : Secteur gÃ©ographique rÃ©servÃ© et prÃ©servÃ© en exclusivitÃ© !</t>
  </si>
  <si>
    <t>2393,mandataire immobilier indÃ©pendant (H/F),https://www.france-emploi.com/offre-d-emploi/mandataire-immobilier-independant-h-f-10699817/,01/01/2023,ChÃ¢teau-ThÃ©baud,,"Mensuel, de 4000â‚¬ Ã  8000â‚¬",Mensuel,4000â‚¬ ,8000â‚¬,"Devenez le CONSEILLER IMMOBILIER rÃ©fÃ©rent de votre rÃ©gion : Secteur gÃ©ographique rÃ©servÃ© et prÃ©servÃ© en exclusivitÃ© !</t>
  </si>
  <si>
    <t>2394,mandataire immobilier indÃ©pendant (H/F),https://www.france-emploi.com/offre-d-emploi/mandataire-immobilier-independant-h-f-10699817/,01/01/2023,La Chapelle-Launay,,"Mensuel, de 4000â‚¬ Ã  8000â‚¬",Mensuel,4000â‚¬ ,8000â‚¬,"Devenez le CONSEILLER IMMOBILIER rÃ©fÃ©rent de votre rÃ©gion : Secteur gÃ©ographique rÃ©servÃ© et prÃ©servÃ© en exclusivitÃ© !</t>
  </si>
  <si>
    <t>2395,mandataire immobilier indÃ©pendant (H/F),https://www.france-emploi.com/offre-d-emploi/mandataire-immobilier-independant-h-f-10699817/,01/01/2023,BesnÃ©,,"Mensuel, de 4000â‚¬ Ã  8000â‚¬",Mensuel,4000â‚¬ ,8000â‚¬,"Devenez le CONSEILLER IMMOBILIER rÃ©fÃ©rent de votre rÃ©gion : Secteur gÃ©ographique rÃ©servÃ© et prÃ©servÃ© en exclusivitÃ© !</t>
  </si>
  <si>
    <t>2396,NÃ©gociateur immobilier indÃ©pendant (H/F),https://www.france-emploi.com/offre-d-emploi/negociateur-immobilier-independant-h-f-10699816/,01/01/2023,Montbert,,"Mensuel, de 4000â‚¬ Ã  8000â‚¬",Mensuel,4000â‚¬ ,8000â‚¬,"Devenez le CONSEILLER IMMOBILIER rÃ©fÃ©rent de votre rÃ©gion : Secteur gÃ©ographique rÃ©servÃ© et prÃ©servÃ© en exclusivitÃ© !</t>
  </si>
  <si>
    <t>2397,NÃ©gociateur immobilier indÃ©pendant (H/F),https://www.france-emploi.com/offre-d-emploi/negociateur-immobilier-independant-h-f-10699816/,01/01/2023,Le Landreau,,"Mensuel, de 4000â‚¬ Ã  8000â‚¬",Mensuel,4000â‚¬ ,8000â‚¬,"Devenez le CONSEILLER IMMOBILIER rÃ©fÃ©rent de votre rÃ©gion : Secteur gÃ©ographique rÃ©servÃ© et prÃ©servÃ© en exclusivitÃ© !</t>
  </si>
  <si>
    <t>2398,NÃ©gociateur immobilier indÃ©pendant (H/F),https://www.france-emploi.com/offre-d-emploi/negociateur-immobilier-independant-h-f-10699816/,01/01/2023,ChÃ¢teau-ThÃ©baud,,"Mensuel, de 4000â‚¬ Ã  8000â‚¬",Mensuel,4000â‚¬ ,8000â‚¬,"Devenez le CONSEILLER IMMOBILIER rÃ©fÃ©rent de votre rÃ©gion : Secteur gÃ©ographique rÃ©servÃ© et prÃ©servÃ© en exclusivitÃ© !</t>
  </si>
  <si>
    <t>2399,NÃ©gociateur immobilier indÃ©pendant (H/F),https://www.france-emploi.com/offre-d-emploi/negociateur-immobilier-independant-h-f-10699816/,01/01/2023,La Chapelle-Launay,,"Mensuel, de 4000â‚¬ Ã  8000â‚¬",Mensuel,4000â‚¬ ,8000â‚¬,"Devenez le CONSEILLER IMMOBILIER rÃ©fÃ©rent de votre rÃ©gion : Secteur gÃ©ographique rÃ©servÃ© et prÃ©servÃ© en exclusivitÃ© !</t>
  </si>
  <si>
    <t>2400,NÃ©gociateur immobilier indÃ©pendant (H/F),https://www.france-emploi.com/offre-d-emploi/negociateur-immobilier-independant-h-f-10699816/,01/01/2023,BesnÃ©,,"Mensuel, de 4000â‚¬ Ã  8000â‚¬",Mensuel,4000â‚¬ ,8000â‚¬,"Devenez le CONSEILLER IMMOBILIER rÃ©fÃ©rent de votre rÃ©gion : Secteur gÃ©ographique rÃ©servÃ© et prÃ©servÃ© en exclusivitÃ© !</t>
  </si>
  <si>
    <t>2401,Conseiller immobilier indÃ©pendant (H/F),https://www.france-emploi.com/offre-d-emploi/conseiller-immobilier-independant-h-f-10699815/,01/01/2023,Saint-Nicolas-de-Redon,,"Mensuel, de 4000â‚¬ Ã  8000â‚¬",Mensuel,4000â‚¬ ,8000â‚¬,"Devenez le CONSEILLER IMMOBILIER rÃ©fÃ©rent de votre rÃ©gion : Secteur gÃ©ographique rÃ©servÃ© et prÃ©servÃ© en exclusivitÃ© !</t>
  </si>
  <si>
    <t>2402,Conseiller immobilier indÃ©pendant (H/F),https://www.france-emploi.com/offre-d-emploi/conseiller-immobilier-independant-h-f-10699815/,01/01/2023,Saint-Malo-de-Guersac,,"Mensuel, de 4000â‚¬ Ã  8000â‚¬",Mensuel,4000â‚¬ ,8000â‚¬,"Devenez le CONSEILLER IMMOBILIER rÃ©fÃ©rent de votre rÃ©gion : Secteur gÃ©ographique rÃ©servÃ© et prÃ©servÃ© en exclusivitÃ© !</t>
  </si>
  <si>
    <t>2403,Conseiller immobilier indÃ©pendant (H/F),https://www.france-emploi.com/offre-d-emploi/conseiller-immobilier-independant-h-f-10699815/,01/01/2023,Le Pallet,,"Mensuel, de 4000â‚¬ Ã  8000â‚¬",Mensuel,4000â‚¬ ,8000â‚¬,"Devenez le CONSEILLER IMMOBILIER rÃ©fÃ©rent de votre rÃ©gion : Secteur gÃ©ographique rÃ©servÃ© et prÃ©servÃ© en exclusivitÃ© !</t>
  </si>
  <si>
    <t>2404,Conseiller immobilier indÃ©pendant (H/F),https://www.france-emploi.com/offre-d-emploi/conseiller-immobilier-independant-h-f-10699815/,01/01/2023,Mauves-sur-Loire,,"Mensuel, de 4000â‚¬ Ã  8000â‚¬",Mensuel,4000â‚¬ ,8000â‚¬,"Devenez le CONSEILLER IMMOBILIER rÃ©fÃ©rent de votre rÃ©gion : Secteur gÃ©ographique rÃ©servÃ© et prÃ©servÃ© en exclusivitÃ© !</t>
  </si>
  <si>
    <t>2405,Conseiller immobilier indÃ©pendant (H/F),https://www.france-emploi.com/offre-d-emploi/conseiller-immobilier-independant-h-f-10699815/,01/01/2023,Frossay,,"Mensuel, de 4000â‚¬ Ã  8000â‚¬",Mensuel,4000â‚¬ ,8000â‚¬,"Devenez le CONSEILLER IMMOBILIER rÃ©fÃ©rent de votre rÃ©gion : Secteur gÃ©ographique rÃ©servÃ© et prÃ©servÃ© en exclusivitÃ© !</t>
  </si>
  <si>
    <t>2406,mandataire immobilier indÃ©pendant (H/F),https://www.france-emploi.com/offre-d-emploi/mandataire-immobilier-independant-h-f-10699814/,01/01/2023,Saint-Nicolas-de-Redon,,"Mensuel, de 4000â‚¬ Ã  8000â‚¬",Mensuel,4000â‚¬ ,8000â‚¬,"Devenez le CONSEILLER IMMOBILIER rÃ©fÃ©rent de votre rÃ©gion : Secteur gÃ©ographique rÃ©servÃ© et prÃ©servÃ© en exclusivitÃ© !</t>
  </si>
  <si>
    <t>2407,mandataire immobilier indÃ©pendant (H/F),https://www.france-emploi.com/offre-d-emploi/mandataire-immobilier-independant-h-f-10699814/,01/01/2023,Saint-Malo-de-Guersac,,"Mensuel, de 4000â‚¬ Ã  8000â‚¬",Mensuel,4000â‚¬ ,8000â‚¬,"Devenez le CONSEILLER IMMOBILIER rÃ©fÃ©rent de votre rÃ©gion : Secteur gÃ©ographique rÃ©servÃ© et prÃ©servÃ© en exclusivitÃ© !</t>
  </si>
  <si>
    <t>2408,mandataire immobilier indÃ©pendant (H/F),https://www.france-emploi.com/offre-d-emploi/mandataire-immobilier-independant-h-f-10699814/,01/01/2023,Le Pallet,,"Mensuel, de 4000â‚¬ Ã  8000â‚¬",Mensuel,4000â‚¬ ,8000â‚¬,"Devenez le CONSEILLER IMMOBILIER rÃ©fÃ©rent de votre rÃ©gion : Secteur gÃ©ographique rÃ©servÃ© et prÃ©servÃ© en exclusivitÃ© !</t>
  </si>
  <si>
    <t>2409,mandataire immobilier indÃ©pendant (H/F),https://www.france-emploi.com/offre-d-emploi/mandataire-immobilier-independant-h-f-10699814/,01/01/2023,Mauves-sur-Loire,,"Mensuel, de 4000â‚¬ Ã  8000â‚¬",Mensuel,4000â‚¬ ,8000â‚¬,"Devenez le CONSEILLER IMMOBILIER rÃ©fÃ©rent de votre rÃ©gion : Secteur gÃ©ographique rÃ©servÃ© et prÃ©servÃ© en exclusivitÃ© !</t>
  </si>
  <si>
    <t>2410,mandataire immobilier indÃ©pendant (H/F),https://www.france-emploi.com/offre-d-emploi/mandataire-immobilier-independant-h-f-10699814/,01/01/2023,Frossay,,"Mensuel, de 4000â‚¬ Ã  8000â‚¬",Mensuel,4000â‚¬ ,8000â‚¬,"Devenez le CONSEILLER IMMOBILIER rÃ©fÃ©rent de votre rÃ©gion : Secteur gÃ©ographique rÃ©servÃ© et prÃ©servÃ© en exclusivitÃ© !</t>
  </si>
  <si>
    <t>2411,NÃ©gociateur immobilier indÃ©pendant (H/F),https://www.france-emploi.com/offre-d-emploi/negociateur-immobilier-independant-h-f-10699813/,01/01/2023,Saint-Nicolas-de-Redon,,"Mensuel, de 4000â‚¬ Ã  8000â‚¬",Mensuel,4000â‚¬ ,8000â‚¬,"Devenez le CONSEILLER IMMOBILIER rÃ©fÃ©rent de votre rÃ©gion : Secteur gÃ©ographique rÃ©servÃ© et prÃ©servÃ© en exclusivitÃ© !</t>
  </si>
  <si>
    <t>2412,NÃ©gociateur immobilier indÃ©pendant (H/F),https://www.france-emploi.com/offre-d-emploi/negociateur-immobilier-independant-h-f-10699813/,01/01/2023,Saint-Malo-de-Guersac,,"Mensuel, de 4000â‚¬ Ã  8000â‚¬",Mensuel,4000â‚¬ ,8000â‚¬,"Devenez le CONSEILLER IMMOBILIER rÃ©fÃ©rent de votre rÃ©gion : Secteur gÃ©ographique rÃ©servÃ© et prÃ©servÃ© en exclusivitÃ© !</t>
  </si>
  <si>
    <t>2413,NÃ©gociateur immobilier indÃ©pendant (H/F),https://www.france-emploi.com/offre-d-emploi/negociateur-immobilier-independant-h-f-10699813/,01/01/2023,Le Pallet,,"Mensuel, de 4000â‚¬ Ã  8000â‚¬",Mensuel,4000â‚¬ ,8000â‚¬,"Devenez le CONSEILLER IMMOBILIER rÃ©fÃ©rent de votre rÃ©gion : Secteur gÃ©ographique rÃ©servÃ© et prÃ©servÃ© en exclusivitÃ© !</t>
  </si>
  <si>
    <t>2414,NÃ©gociateur immobilier indÃ©pendant (H/F),https://www.france-emploi.com/offre-d-emploi/negociateur-immobilier-independant-h-f-10699813/,01/01/2023,Mauves-sur-Loire,,"Mensuel, de 4000â‚¬ Ã  8000â‚¬",Mensuel,4000â‚¬ ,8000â‚¬,"Devenez le CONSEILLER IMMOBILIER rÃ©fÃ©rent de votre rÃ©gion : Secteur gÃ©ographique rÃ©servÃ© et prÃ©servÃ© en exclusivitÃ© !</t>
  </si>
  <si>
    <t>2415,NÃ©gociateur immobilier indÃ©pendant (H/F),https://www.france-emploi.com/offre-d-emploi/negociateur-immobilier-independant-h-f-10699813/,01/01/2023,Frossay,,"Mensuel, de 4000â‚¬ Ã  8000â‚¬",Mensuel,4000â‚¬ ,8000â‚¬,"Devenez le CONSEILLER IMMOBILIER rÃ©fÃ©rent de votre rÃ©gion : Secteur gÃ©ographique rÃ©servÃ© et prÃ©servÃ© en exclusivitÃ© !</t>
  </si>
  <si>
    <t>2416,Conseiller immobilier indÃ©pendant (H/F),https://www.france-emploi.com/offre-d-emploi/conseiller-immobilier-independant-h-f-10699812/,01/01/2023,Prinquiau,,"Mensuel, de 4000â‚¬ Ã  8000â‚¬",Mensuel,4000â‚¬ ,8000â‚¬,"Devenez le CONSEILLER IMMOBILIER rÃ©fÃ©rent de votre rÃ©gion : Secteur gÃ©ographique rÃ©servÃ© et prÃ©servÃ© en exclusivitÃ© !</t>
  </si>
  <si>
    <t>2417,Conseiller immobilier indÃ©pendant (H/F),https://www.france-emploi.com/offre-d-emploi/conseiller-immobilier-independant-h-f-10699812/,01/01/2023,Malville,,"Mensuel, de 4000â‚¬ Ã  8000â‚¬",Mensuel,4000â‚¬ ,8000â‚¬,"Devenez le CONSEILLER IMMOBILIER rÃ©fÃ©rent de votre rÃ©gion : Secteur gÃ©ographique rÃ©servÃ© et prÃ©servÃ© en exclusivitÃ© !</t>
  </si>
  <si>
    <t>2418,Conseiller immobilier indÃ©pendant (H/F),https://www.france-emploi.com/offre-d-emploi/conseiller-immobilier-independant-h-f-10699812/,01/01/2023,Guenrouet,,"Mensuel, de 4000â‚¬ Ã  8000â‚¬",Mensuel,4000â‚¬ ,8000â‚¬,"Devenez le CONSEILLER IMMOBILIER rÃ©fÃ©rent de votre rÃ©gion : Secteur gÃ©ographique rÃ©servÃ© et prÃ©servÃ© en exclusivitÃ© !</t>
  </si>
  <si>
    <t>2419,Conseiller immobilier indÃ©pendant (H/F),https://www.france-emploi.com/offre-d-emploi/conseiller-immobilier-independant-h-f-10699812/,01/01/2023,Derval,,"Mensuel, de 4000â‚¬ Ã  8000â‚¬",Mensuel,4000â‚¬ ,8000â‚¬,"Devenez le CONSEILLER IMMOBILIER rÃ©fÃ©rent de votre rÃ©gion : Secteur gÃ©ographique rÃ©servÃ© et prÃ©servÃ© en exclusivitÃ© !</t>
  </si>
  <si>
    <t>2420,Conseiller immobilier indÃ©pendant (H/F),https://www.france-emploi.com/offre-d-emploi/conseiller-immobilier-independant-h-f-10699812/,01/01/2023,La Chapelle-Heulin,,"Mensuel, de 4000â‚¬ Ã  8000â‚¬",Mensuel,4000â‚¬ ,8000â‚¬,"Devenez le CONSEILLER IMMOBILIER rÃ©fÃ©rent de votre rÃ©gion : Secteur gÃ©ographique rÃ©servÃ© et prÃ©servÃ© en exclusivitÃ© !</t>
  </si>
  <si>
    <t>2421,mandataire immobilier indÃ©pendant (H/F),https://www.france-emploi.com/offre-d-emploi/mandataire-immobilier-independant-h-f-10699811/,01/01/2023,Prinquiau,,"Mensuel, de 4000â‚¬ Ã  8000â‚¬",Mensuel,4000â‚¬ ,8000â‚¬,"Devenez le CONSEILLER IMMOBILIER rÃ©fÃ©rent de votre rÃ©gion : Secteur gÃ©ographique rÃ©servÃ© et prÃ©servÃ© en exclusivitÃ© !</t>
  </si>
  <si>
    <t>2422,mandataire immobilier indÃ©pendant (H/F),https://www.france-emploi.com/offre-d-emploi/mandataire-immobilier-independant-h-f-10699811/,01/01/2023,Malville,,"Mensuel, de 4000â‚¬ Ã  8000â‚¬",Mensuel,4000â‚¬ ,8000â‚¬,"Devenez le CONSEILLER IMMOBILIER rÃ©fÃ©rent de votre rÃ©gion : Secteur gÃ©ographique rÃ©servÃ© et prÃ©servÃ© en exclusivitÃ© !</t>
  </si>
  <si>
    <t>2423,mandataire immobilier indÃ©pendant (H/F),https://www.france-emploi.com/offre-d-emploi/mandataire-immobilier-independant-h-f-10699811/,01/01/2023,Guenrouet,,"Mensuel, de 4000â‚¬ Ã  8000â‚¬",Mensuel,4000â‚¬ ,8000â‚¬,"Devenez le CONSEILLER IMMOBILIER rÃ©fÃ©rent de votre rÃ©gion : Secteur gÃ©ographique rÃ©servÃ© et prÃ©servÃ© en exclusivitÃ© !</t>
  </si>
  <si>
    <t>2424,mandataire immobilier indÃ©pendant (H/F),https://www.france-emploi.com/offre-d-emploi/mandataire-immobilier-independant-h-f-10699811/,01/01/2023,Derval,,"Mensuel, de 4000â‚¬ Ã  8000â‚¬",Mensuel,4000â‚¬ ,8000â‚¬,"Devenez le CONSEILLER IMMOBILIER rÃ©fÃ©rent de votre rÃ©gion : Secteur gÃ©ographique rÃ©servÃ© et prÃ©servÃ© en exclusivitÃ© !</t>
  </si>
  <si>
    <t>2425,mandataire immobilier indÃ©pendant (H/F),https://www.france-emploi.com/offre-d-emploi/mandataire-immobilier-independant-h-f-10699811/,01/01/2023,La Chapelle-Heulin,,"Mensuel, de 4000â‚¬ Ã  8000â‚¬",Mensuel,4000â‚¬ ,8000â‚¬,"Devenez le CONSEILLER IMMOBILIER rÃ©fÃ©rent de votre rÃ©gion : Secteur gÃ©ographique rÃ©servÃ© et prÃ©servÃ© en exclusivitÃ© !</t>
  </si>
  <si>
    <t>2426,NÃ©gociateur immobilier indÃ©pendant (H/F),https://www.france-emploi.com/offre-d-emploi/negociateur-immobilier-independant-h-f-10699810/,01/01/2023,Prinquiau,,"Mensuel, de 4000â‚¬ Ã  8000â‚¬",Mensuel,4000â‚¬ ,8000â‚¬,"Devenez le CONSEILLER IMMOBILIER rÃ©fÃ©rent de votre rÃ©gion : Secteur gÃ©ographique rÃ©servÃ© et prÃ©servÃ© en exclusivitÃ© !</t>
  </si>
  <si>
    <t>2427,NÃ©gociateur immobilier indÃ©pendant (H/F),https://www.france-emploi.com/offre-d-emploi/negociateur-immobilier-independant-h-f-10699810/,01/01/2023,Malville,,"Mensuel, de 4000â‚¬ Ã  8000â‚¬",Mensuel,4000â‚¬ ,8000â‚¬,"Devenez le CONSEILLER IMMOBILIER rÃ©fÃ©rent de votre rÃ©gion : Secteur gÃ©ographique rÃ©servÃ© et prÃ©servÃ© en exclusivitÃ© !</t>
  </si>
  <si>
    <t>2428,NÃ©gociateur immobilier indÃ©pendant (H/F),https://www.france-emploi.com/offre-d-emploi/negociateur-immobilier-independant-h-f-10699810/,01/01/2023,Guenrouet,,"Mensuel, de 4000â‚¬ Ã  8000â‚¬",Mensuel,4000â‚¬ ,8000â‚¬,"Devenez le CONSEILLER IMMOBILIER rÃ©fÃ©rent de votre rÃ©gion : Secteur gÃ©ographique rÃ©servÃ© et prÃ©servÃ© en exclusivitÃ© !</t>
  </si>
  <si>
    <t>2429,NÃ©gociateur immobilier indÃ©pendant (H/F),https://www.france-emploi.com/offre-d-emploi/negociateur-immobilier-independant-h-f-10699810/,01/01/2023,Derval,,"Mensuel, de 4000â‚¬ Ã  8000â‚¬",Mensuel,4000â‚¬ ,8000â‚¬,"Devenez le CONSEILLER IMMOBILIER rÃ©fÃ©rent de votre rÃ©gion : Secteur gÃ©ographique rÃ©servÃ© et prÃ©servÃ© en exclusivitÃ© !</t>
  </si>
  <si>
    <t>2430,NÃ©gociateur immobilier indÃ©pendant (H/F),https://www.france-emploi.com/offre-d-emploi/negociateur-immobilier-independant-h-f-10699810/,01/01/2023,La Chapelle-Heulin,,"Mensuel, de 4000â‚¬ Ã  8000â‚¬",Mensuel,4000â‚¬ ,8000â‚¬,"Devenez le CONSEILLER IMMOBILIER rÃ©fÃ©rent de votre rÃ©gion : Secteur gÃ©ographique rÃ©servÃ© et prÃ©servÃ© en exclusivitÃ© !</t>
  </si>
  <si>
    <t>2431,Conseiller immobilier indÃ©pendant (H/F),https://www.france-emploi.com/offre-d-emploi/conseiller-immobilier-independant-h-f-10699809/,01/01/2023,Geneston,,"Mensuel, de 4000â‚¬ Ã  8000â‚¬",Mensuel,4000â‚¬ ,8000â‚¬,"Devenez le CONSEILLER IMMOBILIER rÃ©fÃ©rent de votre rÃ©gion : Secteur gÃ©ographique rÃ©servÃ© et prÃ©servÃ© en exclusivitÃ© !</t>
  </si>
  <si>
    <t>2432,Conseiller immobilier indÃ©pendant (H/F),https://www.france-emploi.com/offre-d-emploi/conseiller-immobilier-independant-h-f-10699809/,01/01/2023,Saint-Gildas-des-Bois,,"Mensuel, de 4000â‚¬ Ã  8000â‚¬",Mensuel,4000â‚¬ ,8000â‚¬,"Devenez le CONSEILLER IMMOBILIER rÃ©fÃ©rent de votre rÃ©gion : Secteur gÃ©ographique rÃ©servÃ© et prÃ©servÃ© en exclusivitÃ© !</t>
  </si>
  <si>
    <t>2433,Conseiller immobilier indÃ©pendant (H/F),https://www.france-emploi.com/offre-d-emploi/conseiller-immobilier-independant-h-f-10699809/,01/01/2023,Petit-Mars,,"Mensuel, de 4000â‚¬ Ã  8000â‚¬",Mensuel,4000â‚¬ ,8000â‚¬,"Devenez le CONSEILLER IMMOBILIER rÃ©fÃ©rent de votre rÃ©gion : Secteur gÃ©ographique rÃ©servÃ© et prÃ©servÃ© en exclusivitÃ© !</t>
  </si>
  <si>
    <t>2434,Conseiller immobilier indÃ©pendant (H/F),https://www.france-emploi.com/offre-d-emploi/conseiller-immobilier-independant-h-f-10699809/,01/01/2023,GÃ©tignÃ©,,"Mensuel, de 4000â‚¬ Ã  8000â‚¬",Mensuel,4000â‚¬ ,8000â‚¬,"Devenez le CONSEILLER IMMOBILIER rÃ©fÃ©rent de votre rÃ©gion : Secteur gÃ©ographique rÃ©servÃ© et prÃ©servÃ© en exclusivitÃ© !</t>
  </si>
  <si>
    <t>2435,Conseiller immobilier indÃ©pendant (H/F),https://www.france-emploi.com/offre-d-emploi/conseiller-immobilier-independant-h-f-10699809/,01/01/2023,Fay-de-Bretagne,,"Mensuel, de 4000â‚¬ Ã  8000â‚¬",Mensuel,4000â‚¬ ,8000â‚¬,"Devenez le CONSEILLER IMMOBILIER rÃ©fÃ©rent de votre rÃ©gion : Secteur gÃ©ographique rÃ©servÃ© et prÃ©servÃ© en exclusivitÃ© !</t>
  </si>
  <si>
    <t>2436,mandataire immobilier indÃ©pendant (H/F),https://www.france-emploi.com/offre-d-emploi/mandataire-immobilier-independant-h-f-10699808/,01/01/2023,Geneston,,"Mensuel, de 4000â‚¬ Ã  8000â‚¬",Mensuel,4000â‚¬ ,8000â‚¬,"Devenez le CONSEILLER IMMOBILIER rÃ©fÃ©rent de votre rÃ©gion : Secteur gÃ©ographique rÃ©servÃ© et prÃ©servÃ© en exclusivitÃ© !</t>
  </si>
  <si>
    <t>2437,mandataire immobilier indÃ©pendant (H/F),https://www.france-emploi.com/offre-d-emploi/mandataire-immobilier-independant-h-f-10699808/,01/01/2023,Saint-Gildas-des-Bois,,"Mensuel, de 4000â‚¬ Ã  8000â‚¬",Mensuel,4000â‚¬ ,8000â‚¬,"Devenez le CONSEILLER IMMOBILIER rÃ©fÃ©rent de votre rÃ©gion : Secteur gÃ©ographique rÃ©servÃ© et prÃ©servÃ© en exclusivitÃ© !</t>
  </si>
  <si>
    <t>2438,mandataire immobilier indÃ©pendant (H/F),https://www.france-emploi.com/offre-d-emploi/mandataire-immobilier-independant-h-f-10699808/,01/01/2023,Petit-Mars,,"Mensuel, de 4000â‚¬ Ã  8000â‚¬",Mensuel,4000â‚¬ ,8000â‚¬,"Devenez le CONSEILLER IMMOBILIER rÃ©fÃ©rent de votre rÃ©gion : Secteur gÃ©ographique rÃ©servÃ© et prÃ©servÃ© en exclusivitÃ© !</t>
  </si>
  <si>
    <t>2439,mandataire immobilier indÃ©pendant (H/F),https://www.france-emploi.com/offre-d-emploi/mandataire-immobilier-independant-h-f-10699808/,01/01/2023,GÃ©tignÃ©,,"Mensuel, de 4000â‚¬ Ã  8000â‚¬",Mensuel,4000â‚¬ ,8000â‚¬,"Devenez le CONSEILLER IMMOBILIER rÃ©fÃ©rent de votre rÃ©gion : Secteur gÃ©ographique rÃ©servÃ© et prÃ©servÃ© en exclusivitÃ© !</t>
  </si>
  <si>
    <t>2440,mandataire immobilier indÃ©pendant (H/F),https://www.france-emploi.com/offre-d-emploi/mandataire-immobilier-independant-h-f-10699808/,01/01/2023,Fay-de-Bretagne,,"Mensuel, de 4000â‚¬ Ã  8000â‚¬",Mensuel,4000â‚¬ ,8000â‚¬,"Devenez le CONSEILLER IMMOBILIER rÃ©fÃ©rent de votre rÃ©gion : Secteur gÃ©ographique rÃ©servÃ© et prÃ©servÃ© en exclusivitÃ© !</t>
  </si>
  <si>
    <t>2441,NÃ©gociateur immobilier indÃ©pendant (H/F),https://www.france-emploi.com/offre-d-emploi/negociateur-immobilier-independant-h-f-10699807/,01/01/2023,Geneston,,"Mensuel, de 4000â‚¬ Ã  8000â‚¬",Mensuel,4000â‚¬ ,8000â‚¬,"Devenez le CONSEILLER IMMOBILIER rÃ©fÃ©rent de votre rÃ©gion : Secteur gÃ©ographique rÃ©servÃ© et prÃ©servÃ© en exclusivitÃ© !</t>
  </si>
  <si>
    <t>2442,NÃ©gociateur immobilier indÃ©pendant (H/F),https://www.france-emploi.com/offre-d-emploi/negociateur-immobilier-independant-h-f-10699807/,01/01/2023,Saint-Gildas-des-Bois,,"Mensuel, de 4000â‚¬ Ã  8000â‚¬",Mensuel,4000â‚¬ ,8000â‚¬,"Devenez le CONSEILLER IMMOBILIER rÃ©fÃ©rent de votre rÃ©gion : Secteur gÃ©ographique rÃ©servÃ© et prÃ©servÃ© en exclusivitÃ© !</t>
  </si>
  <si>
    <t>2443,NÃ©gociateur immobilier indÃ©pendant (H/F),https://www.france-emploi.com/offre-d-emploi/negociateur-immobilier-independant-h-f-10699807/,01/01/2023,Petit-Mars,,"Mensuel, de 4000â‚¬ Ã  8000â‚¬",Mensuel,4000â‚¬ ,8000â‚¬,"Devenez le CONSEILLER IMMOBILIER rÃ©fÃ©rent de votre rÃ©gion : Secteur gÃ©ographique rÃ©servÃ© et prÃ©servÃ© en exclusivitÃ© !</t>
  </si>
  <si>
    <t>2444,NÃ©gociateur immobilier indÃ©pendant (H/F),https://www.france-emploi.com/offre-d-emploi/negociateur-immobilier-independant-h-f-10699807/,01/01/2023,GÃ©tignÃ©,,"Mensuel, de 4000â‚¬ Ã  8000â‚¬",Mensuel,4000â‚¬ ,8000â‚¬,"Devenez le CONSEILLER IMMOBILIER rÃ©fÃ©rent de votre rÃ©gion : Secteur gÃ©ographique rÃ©servÃ© et prÃ©servÃ© en exclusivitÃ© !</t>
  </si>
  <si>
    <t>2445,NÃ©gociateur immobilier indÃ©pendant (H/F),https://www.france-emploi.com/offre-d-emploi/negociateur-immobilier-independant-h-f-10699807/,01/01/2023,Fay-de-Bretagne,,"Mensuel, de 4000â‚¬ Ã  8000â‚¬",Mensuel,4000â‚¬ ,8000â‚¬,"Devenez le CONSEILLER IMMOBILIER rÃ©fÃ©rent de votre rÃ©gion : Secteur gÃ©ographique rÃ©servÃ© et prÃ©servÃ© en exclusivitÃ© !</t>
  </si>
  <si>
    <t>2446,Conseiller immobilier indÃ©pendant (H/F),https://www.france-emploi.com/offre-d-emploi/conseiller-immobilier-independant-h-f-10699804/,01/01/2023,Saint-Aignan-Grandlieu,,"Mensuel, de 4000â‚¬ Ã  8000â‚¬",Mensuel,4000â‚¬ ,8000â‚¬,"Devenez le CONSEILLER IMMOBILIER rÃ©fÃ©rent de votre rÃ©gion : Secteur gÃ©ographique rÃ©servÃ© et prÃ©servÃ© en exclusivitÃ© !</t>
  </si>
  <si>
    <t>2447,Conseiller immobilier indÃ©pendant (H/F),https://www.france-emploi.com/offre-d-emploi/conseiller-immobilier-independant-h-f-10699804/,01/01/2023,SaffrÃ©,,"Mensuel, de 4000â‚¬ Ã  8000â‚¬",Mensuel,4000â‚¬ ,8000â‚¬,"Devenez le CONSEILLER IMMOBILIER rÃ©fÃ©rent de votre rÃ©gion : Secteur gÃ©ographique rÃ©servÃ© et prÃ©servÃ© en exclusivitÃ© !</t>
  </si>
  <si>
    <t>2448,Conseiller immobilier indÃ©pendant (H/F),https://www.france-emploi.com/offre-d-emploi/conseiller-immobilier-independant-h-f-10699804/,01/01/2023,Oudon,,"Mensuel, de 4000â‚¬ Ã  8000â‚¬",Mensuel,4000â‚¬ ,8000â‚¬,"Devenez le CONSEILLER IMMOBILIER rÃ©fÃ©rent de votre rÃ©gion : Secteur gÃ©ographique rÃ©servÃ© et prÃ©servÃ© en exclusivitÃ© !</t>
  </si>
  <si>
    <t>2449,Conseiller immobilier indÃ©pendant (H/F),https://www.france-emploi.com/offre-d-emploi/conseiller-immobilier-independant-h-f-10699804/,01/01/2023,Campbon,,"Mensuel, de 4000â‚¬ Ã  8000â‚¬",Mensuel,4000â‚¬ ,8000â‚¬,"Devenez le CONSEILLER IMMOBILIER rÃ©fÃ©rent de votre rÃ©gion : Secteur gÃ©ographique rÃ©servÃ© et prÃ©servÃ© en exclusivitÃ© !</t>
  </si>
  <si>
    <t>2450,Conseiller immobilier indÃ©pendant (H/F),https://www.france-emploi.com/offre-d-emploi/conseiller-immobilier-independant-h-f-10699804/,01/01/2023,Le Bignon,,"Mensuel, de 4000â‚¬ Ã  8000â‚¬",Mensuel,4000â‚¬ ,8000â‚¬,"Devenez le CONSEILLER IMMOBILIER rÃ©fÃ©rent de votre rÃ©gion : Secteur gÃ©ographique rÃ©servÃ© et prÃ©servÃ© en exclusivitÃ© !</t>
  </si>
  <si>
    <t>2451,mandataire immobilier indÃ©pendant (H/F),https://www.france-emploi.com/offre-d-emploi/mandataire-immobilier-independant-h-f-10699803/,01/01/2023,Saint-Aignan-Grandlieu,,"Mensuel, de 4000â‚¬ Ã  8000â‚¬",Mensuel,4000â‚¬ ,8000â‚¬,"Devenez le CONSEILLER IMMOBILIER rÃ©fÃ©rent de votre rÃ©gion : Secteur gÃ©ographique rÃ©servÃ© et prÃ©servÃ© en exclusivitÃ© !</t>
  </si>
  <si>
    <t>2452,mandataire immobilier indÃ©pendant (H/F),https://www.france-emploi.com/offre-d-emploi/mandataire-immobilier-independant-h-f-10699803/,01/01/2023,SaffrÃ©,,"Mensuel, de 4000â‚¬ Ã  8000â‚¬",Mensuel,4000â‚¬ ,8000â‚¬,"Devenez le CONSEILLER IMMOBILIER rÃ©fÃ©rent de votre rÃ©gion : Secteur gÃ©ographique rÃ©servÃ© et prÃ©servÃ© en exclusivitÃ© !</t>
  </si>
  <si>
    <t>2453,mandataire immobilier indÃ©pendant (H/F),https://www.france-emploi.com/offre-d-emploi/mandataire-immobilier-independant-h-f-10699803/,01/01/2023,Oudon,,"Mensuel, de 4000â‚¬ Ã  8000â‚¬",Mensuel,4000â‚¬ ,8000â‚¬,"Devenez le CONSEILLER IMMOBILIER rÃ©fÃ©rent de votre rÃ©gion : Secteur gÃ©ographique rÃ©servÃ© et prÃ©servÃ© en exclusivitÃ© !</t>
  </si>
  <si>
    <t>2454,mandataire immobilier indÃ©pendant (H/F),https://www.france-emploi.com/offre-d-emploi/mandataire-immobilier-independant-h-f-10699803/,01/01/2023,Campbon,,"Mensuel, de 4000â‚¬ Ã  8000â‚¬",Mensuel,4000â‚¬ ,8000â‚¬,"Devenez le CONSEILLER IMMOBILIER rÃ©fÃ©rent de votre rÃ©gion : Secteur gÃ©ographique rÃ©servÃ© et prÃ©servÃ© en exclusivitÃ© !</t>
  </si>
  <si>
    <t>2455,mandataire immobilier indÃ©pendant (H/F),https://www.france-emploi.com/offre-d-emploi/mandataire-immobilier-independant-h-f-10699803/,01/01/2023,Le Bignon,,"Mensuel, de 4000â‚¬ Ã  8000â‚¬",Mensuel,4000â‚¬ ,8000â‚¬,"Devenez le CONSEILLER IMMOBILIER rÃ©fÃ©rent de votre rÃ©gion : Secteur gÃ©ographique rÃ©servÃ© et prÃ©servÃ© en exclusivitÃ© !</t>
  </si>
  <si>
    <t>2456,NÃ©gociateur immobilier indÃ©pendant (H/F),https://www.france-emploi.com/offre-d-emploi/negociateur-immobilier-independant-h-f-10699802/,01/01/2023,Saint-Aignan-Grandlieu,,"Mensuel, de 4000â‚¬ Ã  8000â‚¬",Mensuel,4000â‚¬ ,8000â‚¬,"Devenez le CONSEILLER IMMOBILIER rÃ©fÃ©rent de votre rÃ©gion : Secteur gÃ©ographique rÃ©servÃ© et prÃ©servÃ© en exclusivitÃ© !</t>
  </si>
  <si>
    <t>2457,NÃ©gociateur immobilier indÃ©pendant (H/F),https://www.france-emploi.com/offre-d-emploi/negociateur-immobilier-independant-h-f-10699802/,01/01/2023,SaffrÃ©,,"Mensuel, de 4000â‚¬ Ã  8000â‚¬",Mensuel,4000â‚¬ ,8000â‚¬,"Devenez le CONSEILLER IMMOBILIER rÃ©fÃ©rent de votre rÃ©gion : Secteur gÃ©ographique rÃ©servÃ© et prÃ©servÃ© en exclusivitÃ© !</t>
  </si>
  <si>
    <t>2458,NÃ©gociateur immobilier indÃ©pendant (H/F),https://www.france-emploi.com/offre-d-emploi/negociateur-immobilier-independant-h-f-10699802/,01/01/2023,Oudon,,"Mensuel, de 4000â‚¬ Ã  8000â‚¬",Mensuel,4000â‚¬ ,8000â‚¬,"Devenez le CONSEILLER IMMOBILIER rÃ©fÃ©rent de votre rÃ©gion : Secteur gÃ©ographique rÃ©servÃ© et prÃ©servÃ© en exclusivitÃ© !</t>
  </si>
  <si>
    <t>2459,NÃ©gociateur immobilier indÃ©pendant (H/F),https://www.france-emploi.com/offre-d-emploi/negociateur-immobilier-independant-h-f-10699802/,01/01/2023,Campbon,,"Mensuel, de 4000â‚¬ Ã  8000â‚¬",Mensuel,4000â‚¬ ,8000â‚¬,"Devenez le CONSEILLER IMMOBILIER rÃ©fÃ©rent de votre rÃ©gion : Secteur gÃ©ographique rÃ©servÃ© et prÃ©servÃ© en exclusivitÃ© !</t>
  </si>
  <si>
    <t>2460,NÃ©gociateur immobilier indÃ©pendant (H/F),https://www.france-emploi.com/offre-d-emploi/negociateur-immobilier-independant-h-f-10699802/,01/01/2023,Le Bignon,,"Mensuel, de 4000â‚¬ Ã  8000â‚¬",Mensuel,4000â‚¬ ,8000â‚¬,"Devenez le CONSEILLER IMMOBILIER rÃ©fÃ©rent de votre rÃ©gion : Secteur gÃ©ographique rÃ©servÃ© et prÃ©servÃ© en exclusivitÃ© !</t>
  </si>
  <si>
    <t>2461,Conseiller immobilier indÃ©pendant (H/F),https://www.france-emploi.com/offre-d-emploi/conseiller-immobilier-independant-h-f-10699801/,01/01/2023,Vieillevigne,,"Mensuel, de 4000â‚¬ Ã  8000â‚¬",Mensuel,4000â‚¬ ,8000â‚¬,"Devenez le CONSEILLER IMMOBILIER rÃ©fÃ©rent de votre rÃ©gion : Secteur gÃ©ographique rÃ©servÃ© et prÃ©servÃ© en exclusivitÃ© !</t>
  </si>
  <si>
    <t>2462,Conseiller immobilier indÃ©pendant (H/F),https://www.france-emploi.com/offre-d-emploi/conseiller-immobilier-independant-h-f-10699801/,01/01/2023,Le Pouliguen,,"Mensuel, de 4000â‚¬ Ã  8000â‚¬",Mensuel,4000â‚¬ ,8000â‚¬,"Devenez le CONSEILLER IMMOBILIER rÃ©fÃ©rent de votre rÃ©gion : Secteur gÃ©ographique rÃ©servÃ© et prÃ©servÃ© en exclusivitÃ© !</t>
  </si>
  <si>
    <t>2463,Conseiller immobilier indÃ©pendant (H/F),https://www.france-emploi.com/offre-d-emploi/conseiller-immobilier-independant-h-f-10699801/,01/01/2023,Indre,,"Mensuel, de 4000â‚¬ Ã  8000â‚¬",Mensuel,4000â‚¬ ,8000â‚¬,"Devenez le CONSEILLER IMMOBILIER rÃ©fÃ©rent de votre rÃ©gion : Secteur gÃ©ographique rÃ©servÃ© et prÃ©servÃ© en exclusivitÃ© !</t>
  </si>
  <si>
    <t>2464,Conseiller immobilier indÃ©pendant (H/F),https://www.france-emploi.com/offre-d-emploi/conseiller-immobilier-independant-h-f-10699801/,01/01/2023,Le Cellier,,"Mensuel, de 4000â‚¬ Ã  8000â‚¬",Mensuel,4000â‚¬ ,8000â‚¬,"Devenez le CONSEILLER IMMOBILIER rÃ©fÃ©rent de votre rÃ©gion : Secteur gÃ©ographique rÃ©servÃ© et prÃ©servÃ© en exclusivitÃ© !</t>
  </si>
  <si>
    <t>2465,Conseiller immobilier indÃ©pendant (H/F),https://www.france-emploi.com/offre-d-emploi/conseiller-immobilier-independant-h-f-10699801/,01/01/2023,Aigrefeuille-sur-Maine,,"Mensuel, de 4000â‚¬ Ã  8000â‚¬",Mensuel,4000â‚¬ ,8000â‚¬,"Devenez le CONSEILLER IMMOBILIER rÃ©fÃ©rent de votre rÃ©gion : Secteur gÃ©ographique rÃ©servÃ© et prÃ©servÃ© en exclusivitÃ© !</t>
  </si>
  <si>
    <t>2466,mandataire immobilier indÃ©pendant (H/F),https://www.france-emploi.com/offre-d-emploi/mandataire-immobilier-independant-h-f-10699800/,01/01/2023,Vieillevigne,,"Mensuel, de 4000â‚¬ Ã  8000â‚¬",Mensuel,4000â‚¬ ,8000â‚¬,"Devenez le CONSEILLER IMMOBILIER rÃ©fÃ©rent de votre rÃ©gion : Secteur gÃ©ographique rÃ©servÃ© et prÃ©servÃ© en exclusivitÃ© !</t>
  </si>
  <si>
    <t>2467,mandataire immobilier indÃ©pendant (H/F),https://www.france-emploi.com/offre-d-emploi/mandataire-immobilier-independant-h-f-10699800/,01/01/2023,Le Pouliguen,,"Mensuel, de 4000â‚¬ Ã  8000â‚¬",Mensuel,4000â‚¬ ,8000â‚¬,"Devenez le CONSEILLER IMMOBILIER rÃ©fÃ©rent de votre rÃ©gion : Secteur gÃ©ographique rÃ©servÃ© et prÃ©servÃ© en exclusivitÃ© !</t>
  </si>
  <si>
    <t>2468,mandataire immobilier indÃ©pendant (H/F),https://www.france-emploi.com/offre-d-emploi/mandataire-immobilier-independant-h-f-10699800/,01/01/2023,Indre,,"Mensuel, de 4000â‚¬ Ã  8000â‚¬",Mensuel,4000â‚¬ ,8000â‚¬,"Devenez le CONSEILLER IMMOBILIER rÃ©fÃ©rent de votre rÃ©gion : Secteur gÃ©ographique rÃ©servÃ© et prÃ©servÃ© en exclusivitÃ© !</t>
  </si>
  <si>
    <t>2469,mandataire immobilier indÃ©pendant (H/F),https://www.france-emploi.com/offre-d-emploi/mandataire-immobilier-independant-h-f-10699800/,01/01/2023,Le Cellier,,"Mensuel, de 4000â‚¬ Ã  8000â‚¬",Mensuel,4000â‚¬ ,8000â‚¬,"Devenez le CONSEILLER IMMOBILIER rÃ©fÃ©rent de votre rÃ©gion : Secteur gÃ©ographique rÃ©servÃ© et prÃ©servÃ© en exclusivitÃ© !</t>
  </si>
  <si>
    <t>2470,mandataire immobilier indÃ©pendant (H/F),https://www.france-emploi.com/offre-d-emploi/mandataire-immobilier-independant-h-f-10699800/,01/01/2023,Aigrefeuille-sur-Maine,,"Mensuel, de 4000â‚¬ Ã  8000â‚¬",Mensuel,4000â‚¬ ,8000â‚¬,"Devenez le CONSEILLER IMMOBILIER rÃ©fÃ©rent de votre rÃ©gion : Secteur gÃ©ographique rÃ©servÃ© et prÃ©servÃ© en exclusivitÃ© !</t>
  </si>
  <si>
    <t>2471,NÃ©gociateur immobilier indÃ©pendant (H/F),https://www.france-emploi.com/offre-d-emploi/negociateur-immobilier-independant-h-f-10699799/,01/01/2023,Vieillevigne,,"Mensuel, de 4000â‚¬ Ã  8000â‚¬",Mensuel,4000â‚¬ ,8000â‚¬,"Devenez le CONSEILLER IMMOBILIER rÃ©fÃ©rent de votre rÃ©gion : Secteur gÃ©ographique rÃ©servÃ© et prÃ©servÃ© en exclusivitÃ© !</t>
  </si>
  <si>
    <t>2472,NÃ©gociateur immobilier indÃ©pendant (H/F),https://www.france-emploi.com/offre-d-emploi/negociateur-immobilier-independant-h-f-10699799/,01/01/2023,Le Pouliguen,,"Mensuel, de 4000â‚¬ Ã  8000â‚¬",Mensuel,4000â‚¬ ,8000â‚¬,"Devenez le CONSEILLER IMMOBILIER rÃ©fÃ©rent de votre rÃ©gion : Secteur gÃ©ographique rÃ©servÃ© et prÃ©servÃ© en exclusivitÃ© !</t>
  </si>
  <si>
    <t>2473,NÃ©gociateur immobilier indÃ©pendant (H/F),https://www.france-emploi.com/offre-d-emploi/negociateur-immobilier-independant-h-f-10699799/,01/01/2023,Indre,,"Mensuel, de 4000â‚¬ Ã  8000â‚¬",Mensuel,4000â‚¬ ,8000â‚¬,"Devenez le CONSEILLER IMMOBILIER rÃ©fÃ©rent de votre rÃ©gion : Secteur gÃ©ographique rÃ©servÃ© et prÃ©servÃ© en exclusivitÃ© !</t>
  </si>
  <si>
    <t>2474,NÃ©gociateur immobilier indÃ©pendant (H/F),https://www.france-emploi.com/offre-d-emploi/negociateur-immobilier-independant-h-f-10699799/,01/01/2023,Le Cellier,,"Mensuel, de 4000â‚¬ Ã  8000â‚¬",Mensuel,4000â‚¬ ,8000â‚¬,"Devenez le CONSEILLER IMMOBILIER rÃ©fÃ©rent de votre rÃ©gion : Secteur gÃ©ographique rÃ©servÃ© et prÃ©servÃ© en exclusivitÃ© !</t>
  </si>
  <si>
    <t>2475,NÃ©gociateur immobilier indÃ©pendant (H/F),https://www.france-emploi.com/offre-d-emploi/negociateur-immobilier-independant-h-f-10699799/,01/01/2023,Aigrefeuille-sur-Maine,,"Mensuel, de 4000â‚¬ Ã  8000â‚¬",Mensuel,4000â‚¬ ,8000â‚¬,"Devenez le CONSEILLER IMMOBILIER rÃ©fÃ©rent de votre rÃ©gion : Secteur gÃ©ographique rÃ©servÃ© et prÃ©servÃ© en exclusivitÃ© !</t>
  </si>
  <si>
    <t>2476,Conseiller immobilier indÃ©pendant (H/F),https://www.france-emploi.com/offre-d-emploi/conseiller-immobilier-independant-h-f-10699798/,01/01/2023,Saint-Joachim,,"Mensuel, de 4000â‚¬ Ã  8000â‚¬",Mensuel,4000â‚¬ ,8000â‚¬,"Devenez le CONSEILLER IMMOBILIER rÃ©fÃ©rent de votre rÃ©gion : Secteur gÃ©ographique rÃ©servÃ© et prÃ©servÃ© en exclusivitÃ© !</t>
  </si>
  <si>
    <t>2477,Conseiller immobilier indÃ©pendant (H/F),https://www.france-emploi.com/offre-d-emploi/conseiller-immobilier-independant-h-f-10699798/,01/01/2023,La Plaine-sur-Mer,,"Mensuel, de 4000â‚¬ Ã  8000â‚¬",Mensuel,4000â‚¬ ,8000â‚¬,"Devenez le CONSEILLER IMMOBILIER rÃ©fÃ©rent de votre rÃ©gion : Secteur gÃ©ographique rÃ©servÃ© et prÃ©servÃ© en exclusivitÃ© !</t>
  </si>
  <si>
    <t>2478,Conseiller immobilier indÃ©pendant (H/F),https://www.france-emploi.com/offre-d-emploi/conseiller-immobilier-independant-h-f-10699798/,01/01/2023,Nozay,,"Mensuel, de 4000â‚¬ Ã  8000â‚¬",Mensuel,4000â‚¬ ,8000â‚¬,"Devenez le CONSEILLER IMMOBILIER rÃ©fÃ©rent de votre rÃ©gion : Secteur gÃ©ographique rÃ©servÃ© et prÃ©servÃ© en exclusivitÃ© !</t>
  </si>
  <si>
    <t>2479,Conseiller immobilier indÃ©pendant (H/F),https://www.france-emploi.com/offre-d-emploi/conseiller-immobilier-independant-h-f-10699798/,01/01/2023,Le Croisic,,"Mensuel, de 4000â‚¬ Ã  8000â‚¬",Mensuel,4000â‚¬ ,8000â‚¬,"Devenez le CONSEILLER IMMOBILIER rÃ©fÃ©rent de votre rÃ©gion : Secteur gÃ©ographique rÃ©servÃ© et prÃ©servÃ© en exclusivitÃ© !</t>
  </si>
  <si>
    <t>2480,Conseiller immobilier indÃ©pendant (H/F),https://www.france-emploi.com/offre-d-emploi/conseiller-immobilier-independant-h-f-10699798/,01/01/2023,La Chapelle-des-Marais,,"Mensuel, de 4000â‚¬ Ã  8000â‚¬",Mensuel,4000â‚¬ ,8000â‚¬,"Devenez le CONSEILLER IMMOBILIER rÃ©fÃ©rent de votre rÃ©gion : Secteur gÃ©ographique rÃ©servÃ© et prÃ©servÃ© en exclusivitÃ© !</t>
  </si>
  <si>
    <t>2481,mandataire immobilier indÃ©pendant (H/F),https://www.france-emploi.com/offre-d-emploi/mandataire-immobilier-independant-h-f-10699797/,01/01/2023,Saint-Joachim,,"Mensuel, de 4000â‚¬ Ã  8000â‚¬",Mensuel,4000â‚¬ ,8000â‚¬,"Devenez le CONSEILLER IMMOBILIER rÃ©fÃ©rent de votre rÃ©gion : Secteur gÃ©ographique rÃ©servÃ© et prÃ©servÃ© en exclusivitÃ© !</t>
  </si>
  <si>
    <t>2482,mandataire immobilier indÃ©pendant (H/F),https://www.france-emploi.com/offre-d-emploi/mandataire-immobilier-independant-h-f-10699797/,01/01/2023,La Plaine-sur-Mer,,"Mensuel, de 4000â‚¬ Ã  8000â‚¬",Mensuel,4000â‚¬ ,8000â‚¬,"Devenez le CONSEILLER IMMOBILIER rÃ©fÃ©rent de votre rÃ©gion : Secteur gÃ©ographique rÃ©servÃ© et prÃ©servÃ© en exclusivitÃ© !</t>
  </si>
  <si>
    <t>2483,mandataire immobilier indÃ©pendant (H/F),https://www.france-emploi.com/offre-d-emploi/mandataire-immobilier-independant-h-f-10699797/,01/01/2023,Nozay,,"Mensuel, de 4000â‚¬ Ã  8000â‚¬",Mensuel,4000â‚¬ ,8000â‚¬,"Devenez le CONSEILLER IMMOBILIER rÃ©fÃ©rent de votre rÃ©gion : Secteur gÃ©ographique rÃ©servÃ© et prÃ©servÃ© en exclusivitÃ© !</t>
  </si>
  <si>
    <t>2484,mandataire immobilier indÃ©pendant (H/F),https://www.france-emploi.com/offre-d-emploi/mandataire-immobilier-independant-h-f-10699797/,01/01/2023,Le Croisic,,"Mensuel, de 4000â‚¬ Ã  8000â‚¬",Mensuel,4000â‚¬ ,8000â‚¬,"Devenez le CONSEILLER IMMOBILIER rÃ©fÃ©rent de votre rÃ©gion : Secteur gÃ©ographique rÃ©servÃ© et prÃ©servÃ© en exclusivitÃ© !</t>
  </si>
  <si>
    <t>2485,mandataire immobilier indÃ©pendant (H/F),https://www.france-emploi.com/offre-d-emploi/mandataire-immobilier-independant-h-f-10699797/,01/01/2023,La Chapelle-des-Marais,,"Mensuel, de 4000â‚¬ Ã  8000â‚¬",Mensuel,4000â‚¬ ,8000â‚¬,"Devenez le CONSEILLER IMMOBILIER rÃ©fÃ©rent de votre rÃ©gion : Secteur gÃ©ographique rÃ©servÃ© et prÃ©servÃ© en exclusivitÃ© !</t>
  </si>
  <si>
    <t>2486,NÃ©gociateur immobilier indÃ©pendant (H/F),https://www.france-emploi.com/offre-d-emploi/negociateur-immobilier-independant-h-f-10699796/,01/01/2023,Saint-Joachim,,"Mensuel, de 4000â‚¬ Ã  8000â‚¬",Mensuel,4000â‚¬ ,8000â‚¬,"Devenez le CONSEILLER IMMOBILIER rÃ©fÃ©rent de votre rÃ©gion : Secteur gÃ©ographique rÃ©servÃ© et prÃ©servÃ© en exclusivitÃ© !</t>
  </si>
  <si>
    <t>2487,NÃ©gociateur immobilier indÃ©pendant (H/F),https://www.france-emploi.com/offre-d-emploi/negociateur-immobilier-independant-h-f-10699796/,01/01/2023,La Plaine-sur-Mer,,"Mensuel, de 4000â‚¬ Ã  8000â‚¬",Mensuel,4000â‚¬ ,8000â‚¬,"Devenez le CONSEILLER IMMOBILIER rÃ©fÃ©rent de votre rÃ©gion : Secteur gÃ©ographique rÃ©servÃ© et prÃ©servÃ© en exclusivitÃ© !</t>
  </si>
  <si>
    <t>2488,NÃ©gociateur immobilier indÃ©pendant (H/F),https://www.france-emploi.com/offre-d-emploi/negociateur-immobilier-independant-h-f-10699796/,01/01/2023,Nozay,,"Mensuel, de 4000â‚¬ Ã  8000â‚¬",Mensuel,4000â‚¬ ,8000â‚¬,"Devenez le CONSEILLER IMMOBILIER rÃ©fÃ©rent de votre rÃ©gion : Secteur gÃ©ographique rÃ©servÃ© et prÃ©servÃ© en exclusivitÃ© !</t>
  </si>
  <si>
    <t>2489,NÃ©gociateur immobilier indÃ©pendant (H/F),https://www.france-emploi.com/offre-d-emploi/negociateur-immobilier-independant-h-f-10699796/,01/01/2023,Le Croisic,,"Mensuel, de 4000â‚¬ Ã  8000â‚¬",Mensuel,4000â‚¬ ,8000â‚¬,"Devenez le CONSEILLER IMMOBILIER rÃ©fÃ©rent de votre rÃ©gion : Secteur gÃ©ographique rÃ©servÃ© et prÃ©servÃ© en exclusivitÃ© !</t>
  </si>
  <si>
    <t>2490,NÃ©gociateur immobilier indÃ©pendant (H/F),https://www.france-emploi.com/offre-d-emploi/negociateur-immobilier-independant-h-f-10699796/,01/01/2023,La Chapelle-des-Marais,,"Mensuel, de 4000â‚¬ Ã  8000â‚¬",Mensuel,4000â‚¬ ,8000â‚¬,"Devenez le CONSEILLER IMMOBILIER rÃ©fÃ©rent de votre rÃ©gion : Secteur gÃ©ographique rÃ©servÃ© et prÃ©servÃ© en exclusivitÃ© !</t>
  </si>
  <si>
    <t>2491,Conseiller immobilier indÃ©pendant (H/F),https://www.france-emploi.com/offre-d-emploi/conseiller-immobilier-independant-h-f-10699795/,01/01/2023,La Turballe,,"Mensuel, de 4000â‚¬ Ã  8000â‚¬",Mensuel,4000â‚¬ ,8000â‚¬,"Devenez le CONSEILLER IMMOBILIER rÃ©fÃ©rent de votre rÃ©gion : Secteur gÃ©ographique rÃ©servÃ© et prÃ©servÃ© en exclusivitÃ© !</t>
  </si>
  <si>
    <t>2492,Conseiller immobilier indÃ©pendant (H/F),https://www.france-emploi.com/offre-d-emploi/conseiller-immobilier-independant-h-f-10699795/,01/01/2023,Saint-PÃ¨re-en-Retz,,"Mensuel, de 4000â‚¬ Ã  8000â‚¬",Mensuel,4000â‚¬ ,8000â‚¬,"Devenez le CONSEILLER IMMOBILIER rÃ©fÃ©rent de votre rÃ©gion : Secteur gÃ©ographique rÃ©servÃ© et prÃ©servÃ© en exclusivitÃ© !</t>
  </si>
  <si>
    <t>2493,Conseiller immobilier indÃ©pendant (H/F),https://www.france-emploi.com/offre-d-emploi/conseiller-immobilier-independant-h-f-10699795/,01/01/2023,MÃ©sanger,,"Mensuel, de 4000â‚¬ Ã  8000â‚¬",Mensuel,4000â‚¬ ,8000â‚¬,"Devenez le CONSEILLER IMMOBILIER rÃ©fÃ©rent de votre rÃ©gion : Secteur gÃ©ographique rÃ©servÃ© et prÃ©servÃ© en exclusivitÃ© !</t>
  </si>
  <si>
    <t>2494,Conseiller immobilier indÃ©pendant (H/F),https://www.france-emploi.com/offre-d-emploi/conseiller-immobilier-independant-h-f-10699795/,01/01/2023,LegÃ©,,"Mensuel, de 4000â‚¬ Ã  8000â‚¬",Mensuel,4000â‚¬ ,8000â‚¬,"Devenez le CONSEILLER IMMOBILIER rÃ©fÃ©rent de votre rÃ©gion : Secteur gÃ©ographique rÃ©servÃ© et prÃ©servÃ© en exclusivitÃ© !</t>
  </si>
  <si>
    <t>2495,Conseiller immobilier indÃ©pendant (H/F),https://www.france-emploi.com/offre-d-emploi/conseiller-immobilier-independant-h-f-10699795/,01/01/2023,La Haie-FouassiÃ¨re,,"Mensuel, de 4000â‚¬ Ã  8000â‚¬",Mensuel,4000â‚¬ ,8000â‚¬,"Devenez le CONSEILLER IMMOBILIER rÃ©fÃ©rent de votre rÃ©gion : Secteur gÃ©ographique rÃ©servÃ© et prÃ©servÃ© en exclusivitÃ© !</t>
  </si>
  <si>
    <t>2496,mandataire immobilier indÃ©pendant (H/F),https://www.france-emploi.com/offre-d-emploi/mandataire-immobilier-independant-h-f-10699794/,01/01/2023,La Turballe,,"Mensuel, de 4000â‚¬ Ã  8000â‚¬",Mensuel,4000â‚¬ ,8000â‚¬,"Devenez le CONSEILLER IMMOBILIER rÃ©fÃ©rent de votre rÃ©gion : Secteur gÃ©ographique rÃ©servÃ© et prÃ©servÃ© en exclusivitÃ© !</t>
  </si>
  <si>
    <t>2497,mandataire immobilier indÃ©pendant (H/F),https://www.france-emploi.com/offre-d-emploi/mandataire-immobilier-independant-h-f-10699794/,01/01/2023,Saint-PÃ¨re-en-Retz,,"Mensuel, de 4000â‚¬ Ã  8000â‚¬",Mensuel,4000â‚¬ ,8000â‚¬,"Devenez le CONSEILLER IMMOBILIER rÃ©fÃ©rent de votre rÃ©gion : Secteur gÃ©ographique rÃ©servÃ© et prÃ©servÃ© en exclusivitÃ© !</t>
  </si>
  <si>
    <t>2498,mandataire immobilier indÃ©pendant (H/F),https://www.france-emploi.com/offre-d-emploi/mandataire-immobilier-independant-h-f-10699794/,01/01/2023,MÃ©sanger,,"Mensuel, de 4000â‚¬ Ã  8000â‚¬",Mensuel,4000â‚¬ ,8000â‚¬,"Devenez le CONSEILLER IMMOBILIER rÃ©fÃ©rent de votre rÃ©gion : Secteur gÃ©ographique rÃ©servÃ© et prÃ©servÃ© en exclusivitÃ© !</t>
  </si>
  <si>
    <t>2499,mandataire immobilier indÃ©pendant (H/F),https://www.france-emploi.com/offre-d-emploi/mandataire-immobilier-independant-h-f-10699794/,01/01/2023,LegÃ©,,"Mensuel, de 4000â‚¬ Ã  8000â‚¬",Mensuel,4000â‚¬ ,8000â‚¬,"Devenez le CONSEILLER IMMOBILIER rÃ©fÃ©rent de votre rÃ©gion : Secteur gÃ©ographique rÃ©servÃ© et prÃ©servÃ© en exclusivitÃ© !</t>
  </si>
  <si>
    <t>2500,mandataire immobilier indÃ©pendant (H/F),https://www.france-emploi.com/offre-d-emploi/mandataire-immobilier-independant-h-f-10699794/,01/01/2023,La Haie-FouassiÃ¨re,,"Mensuel, de 4000â‚¬ Ã  8000â‚¬",Mensuel,4000â‚¬ ,8000â‚¬,"Devenez le CONSEILLER IMMOBILIER rÃ©fÃ©rent de votre rÃ©gion : Secteur gÃ©ographique rÃ©servÃ© et prÃ©servÃ© en exclusivitÃ© !</t>
  </si>
  <si>
    <t>2501,NÃ©gociateur immobilier indÃ©pendant (H/F),https://www.france-emploi.com/offre-d-emploi/negociateur-immobilier-independant-h-f-10699793/,01/01/2023,La Turballe,,"Mensuel, de 4000â‚¬ Ã  8000â‚¬",Mensuel,4000â‚¬ ,8000â‚¬,"Devenez le CONSEILLER IMMOBILIER rÃ©fÃ©rent de votre rÃ©gion : Secteur gÃ©ographique rÃ©servÃ© et prÃ©servÃ© en exclusivitÃ© !</t>
  </si>
  <si>
    <t>2502,NÃ©gociateur immobilier indÃ©pendant (H/F),https://www.france-emploi.com/offre-d-emploi/negociateur-immobilier-independant-h-f-10699793/,01/01/2023,Saint-PÃ¨re-en-Retz,,"Mensuel, de 4000â‚¬ Ã  8000â‚¬",Mensuel,4000â‚¬ ,8000â‚¬,"Devenez le CONSEILLER IMMOBILIER rÃ©fÃ©rent de votre rÃ©gion : Secteur gÃ©ographique rÃ©servÃ© et prÃ©servÃ© en exclusivitÃ© !</t>
  </si>
  <si>
    <t>2503,NÃ©gociateur immobilier indÃ©pendant (H/F),https://www.france-emploi.com/offre-d-emploi/negociateur-immobilier-independant-h-f-10699793/,01/01/2023,MÃ©sanger,,"Mensuel, de 4000â‚¬ Ã  8000â‚¬",Mensuel,4000â‚¬ ,8000â‚¬,"Devenez le CONSEILLER IMMOBILIER rÃ©fÃ©rent de votre rÃ©gion : Secteur gÃ©ographique rÃ©servÃ© et prÃ©servÃ© en exclusivitÃ© !</t>
  </si>
  <si>
    <t>2504,NÃ©gociateur immobilier indÃ©pendant (H/F),https://www.france-emploi.com/offre-d-emploi/negociateur-immobilier-independant-h-f-10699793/,01/01/2023,LegÃ©,,"Mensuel, de 4000â‚¬ Ã  8000â‚¬",Mensuel,4000â‚¬ ,8000â‚¬,"Devenez le CONSEILLER IMMOBILIER rÃ©fÃ©rent de votre rÃ©gion : Secteur gÃ©ographique rÃ©servÃ© et prÃ©servÃ© en exclusivitÃ© !</t>
  </si>
  <si>
    <t>2505,NÃ©gociateur immobilier indÃ©pendant (H/F),https://www.france-emploi.com/offre-d-emploi/negociateur-immobilier-independant-h-f-10699793/,01/01/2023,La Haie-FouassiÃ¨re,,"Mensuel, de 4000â‚¬ Ã  8000â‚¬",Mensuel,4000â‚¬ ,8000â‚¬,"Devenez le CONSEILLER IMMOBILIER rÃ©fÃ©rent de votre rÃ©gion : Secteur gÃ©ographique rÃ©servÃ© et prÃ©servÃ© en exclusivitÃ© !</t>
  </si>
  <si>
    <t>2506,Conseiller immobilier indÃ©pendant (H/F),https://www.france-emploi.com/offre-d-emploi/conseiller-immobilier-independant-h-f-10699792/,01/01/2023,Saint-Mars-du-DÃ©sert,,"Mensuel, de 4000â‚¬ Ã  8000â‚¬",Mensuel,4000â‚¬ ,8000â‚¬,"Devenez le CONSEILLER IMMOBILIER rÃ©fÃ©rent de votre rÃ©gion : Secteur gÃ©ographique rÃ©servÃ© et prÃ©servÃ© en exclusivitÃ© !</t>
  </si>
  <si>
    <t>2507,Conseiller immobilier indÃ©pendant (H/F),https://www.france-emploi.com/offre-d-emploi/conseiller-immobilier-independant-h-f-10699792/,01/01/2023,Saint-Lyphard,,"Mensuel, de 4000â‚¬ Ã  8000â‚¬",Mensuel,4000â‚¬ ,8000â‚¬,"Devenez le CONSEILLER IMMOBILIER rÃ©fÃ©rent de votre rÃ©gion : Secteur gÃ©ographique rÃ©servÃ© et prÃ©servÃ© en exclusivitÃ© !</t>
  </si>
  <si>
    <t>2508,Conseiller immobilier indÃ©pendant (H/F),https://www.france-emploi.com/offre-d-emploi/conseiller-immobilier-independant-h-f-10699792/,01/01/2023,Vair-sur-Loire,,"Mensuel, de 4000â‚¬ Ã  8000â‚¬",Mensuel,4000â‚¬ ,8000â‚¬,"Devenez le CONSEILLER IMMOBILIER rÃ©fÃ©rent de votre rÃ©gion : Secteur gÃ©ographique rÃ©servÃ© et prÃ©servÃ© en exclusivitÃ© !</t>
  </si>
  <si>
    <t>2509,Conseiller immobilier indÃ©pendant (H/F),https://www.france-emploi.com/offre-d-emploi/conseiller-immobilier-independant-h-f-10699792/,01/01/2023,Gorges,,"Mensuel, de 4000â‚¬ Ã  8000â‚¬",Mensuel,4000â‚¬ ,8000â‚¬,"Devenez le CONSEILLER IMMOBILIER rÃ©fÃ©rent de votre rÃ©gion : Secteur gÃ©ographique rÃ©servÃ© et prÃ©servÃ© en exclusivitÃ© !</t>
  </si>
  <si>
    <t>2510,Conseiller immobilier indÃ©pendant (H/F),https://www.france-emploi.com/offre-d-emploi/conseiller-immobilier-independant-h-f-10699792/,01/01/2023,Villeneuve-en-Retz,,"Mensuel, de 4000â‚¬ Ã  8000â‚¬",Mensuel,4000â‚¬ ,8000â‚¬,"Devenez le CONSEILLER IMMOBILIER rÃ©fÃ©rent de votre rÃ©gion : Secteur gÃ©ographique rÃ©servÃ© et prÃ©servÃ© en exclusivitÃ© !</t>
  </si>
  <si>
    <t>2511,mandataire immobilier indÃ©pendant (H/F),https://www.france-emploi.com/offre-d-emploi/mandataire-immobilier-independant-h-f-10699791/,01/01/2023,Saint-Mars-du-DÃ©sert,,"Mensuel, de 4000â‚¬ Ã  8000â‚¬",Mensuel,4000â‚¬ ,8000â‚¬,"Devenez le CONSEILLER IMMOBILIER rÃ©fÃ©rent de votre rÃ©gion : Secteur gÃ©ographique rÃ©servÃ© et prÃ©servÃ© en exclusivitÃ© !</t>
  </si>
  <si>
    <t>2512,mandataire immobilier indÃ©pendant (H/F),https://www.france-emploi.com/offre-d-emploi/mandataire-immobilier-independant-h-f-10699791/,01/01/2023,Saint-Lyphard,,"Mensuel, de 4000â‚¬ Ã  8000â‚¬",Mensuel,4000â‚¬ ,8000â‚¬,"Devenez le CONSEILLER IMMOBILIER rÃ©fÃ©rent de votre rÃ©gion : Secteur gÃ©ographique rÃ©servÃ© et prÃ©servÃ© en exclusivitÃ© !</t>
  </si>
  <si>
    <t>2513,mandataire immobilier indÃ©pendant (H/F),https://www.france-emploi.com/offre-d-emploi/mandataire-immobilier-independant-h-f-10699791/,01/01/2023,Vair-sur-Loire,,"Mensuel, de 4000â‚¬ Ã  8000â‚¬",Mensuel,4000â‚¬ ,8000â‚¬,"Devenez le CONSEILLER IMMOBILIER rÃ©fÃ©rent de votre rÃ©gion : Secteur gÃ©ographique rÃ©servÃ© et prÃ©servÃ© en exclusivitÃ© !</t>
  </si>
  <si>
    <t>2514,mandataire immobilier indÃ©pendant (H/F),https://www.france-emploi.com/offre-d-emploi/mandataire-immobilier-independant-h-f-10699791/,01/01/2023,Gorges,,"Mensuel, de 4000â‚¬ Ã  8000â‚¬",Mensuel,4000â‚¬ ,8000â‚¬,"Devenez le CONSEILLER IMMOBILIER rÃ©fÃ©rent de votre rÃ©gion : Secteur gÃ©ographique rÃ©servÃ© et prÃ©servÃ© en exclusivitÃ© !</t>
  </si>
  <si>
    <t>2515,mandataire immobilier indÃ©pendant (H/F),https://www.france-emploi.com/offre-d-emploi/mandataire-immobilier-independant-h-f-10699791/,01/01/2023,Villeneuve-en-Retz,,"Mensuel, de 4000â‚¬ Ã  8000â‚¬",Mensuel,4000â‚¬ ,8000â‚¬,"Devenez le CONSEILLER IMMOBILIER rÃ©fÃ©rent de votre rÃ©gion : Secteur gÃ©ographique rÃ©servÃ© et prÃ©servÃ© en exclusivitÃ© !</t>
  </si>
  <si>
    <t>2516,NÃ©gociateur immobilier indÃ©pendant (H/F),https://www.france-emploi.com/offre-d-emploi/negociateur-immobilier-independant-h-f-10699790/,01/01/2023,Saint-Mars-du-DÃ©sert,,"Mensuel, de 4000â‚¬ Ã  8000â‚¬",Mensuel,4000â‚¬ ,8000â‚¬,"Devenez le CONSEILLER IMMOBILIER rÃ©fÃ©rent de votre rÃ©gion : Secteur gÃ©ographique rÃ©servÃ© et prÃ©servÃ© en exclusivitÃ© !</t>
  </si>
  <si>
    <t>2517,NÃ©gociateur immobilier indÃ©pendant (H/F),https://www.france-emploi.com/offre-d-emploi/negociateur-immobilier-independant-h-f-10699790/,01/01/2023,Saint-Lyphard,,"Mensuel, de 4000â‚¬ Ã  8000â‚¬",Mensuel,4000â‚¬ ,8000â‚¬,"Devenez le CONSEILLER IMMOBILIER rÃ©fÃ©rent de votre rÃ©gion : Secteur gÃ©ographique rÃ©servÃ© et prÃ©servÃ© en exclusivitÃ© !</t>
  </si>
  <si>
    <t>2518,NÃ©gociateur immobilier indÃ©pendant (H/F),https://www.france-emploi.com/offre-d-emploi/negociateur-immobilier-independant-h-f-10699790/,01/01/2023,Vair-sur-Loire,,"Mensuel, de 4000â‚¬ Ã  8000â‚¬",Mensuel,4000â‚¬ ,8000â‚¬,"Devenez le CONSEILLER IMMOBILIER rÃ©fÃ©rent de votre rÃ©gion : Secteur gÃ©ographique rÃ©servÃ© et prÃ©servÃ© en exclusivitÃ© !</t>
  </si>
  <si>
    <t>2519,NÃ©gociateur immobilier indÃ©pendant (H/F),https://www.france-emploi.com/offre-d-emploi/negociateur-immobilier-independant-h-f-10699790/,01/01/2023,Gorges,,"Mensuel, de 4000â‚¬ Ã  8000â‚¬",Mensuel,4000â‚¬ ,8000â‚¬,"Devenez le CONSEILLER IMMOBILIER rÃ©fÃ©rent de votre rÃ©gion : Secteur gÃ©ographique rÃ©servÃ© et prÃ©servÃ© en exclusivitÃ© !</t>
  </si>
  <si>
    <t>2520,NÃ©gociateur immobilier indÃ©pendant (H/F),https://www.france-emploi.com/offre-d-emploi/negociateur-immobilier-independant-h-f-10699790/,01/01/2023,Villeneuve-en-Retz,,"Mensuel, de 4000â‚¬ Ã  8000â‚¬",Mensuel,4000â‚¬ ,8000â‚¬,"Devenez le CONSEILLER IMMOBILIER rÃ©fÃ©rent de votre rÃ©gion : Secteur gÃ©ographique rÃ©servÃ© et prÃ©servÃ© en exclusivitÃ© !</t>
  </si>
  <si>
    <t>2521,Conseiller immobilier indÃ©pendant (H/F),https://www.france-emploi.com/offre-d-emploi/conseiller-immobilier-independant-h-f-10699789/,01/01/2023,Saint-Michel-Chef-Chef,,"Mensuel, de 4000â‚¬ Ã  8000â‚¬",Mensuel,4000â‚¬ ,8000â‚¬,"Devenez le CONSEILLER IMMOBILIER rÃ©fÃ©rent de votre rÃ©gion : Secteur gÃ©ographique rÃ©servÃ© et prÃ©servÃ© en exclusivitÃ© !</t>
  </si>
  <si>
    <t>2522,Conseiller immobilier indÃ©pendant (H/F),https://www.france-emploi.com/offre-d-emploi/conseiller-immobilier-independant-h-f-10699789/,01/01/2023,PlessÃ©,,"Mensuel, de 4000â‚¬ Ã  8000â‚¬",Mensuel,4000â‚¬ ,8000â‚¬,"Devenez le CONSEILLER IMMOBILIER rÃ©fÃ©rent de votre rÃ©gion : Secteur gÃ©ographique rÃ©servÃ© et prÃ©servÃ© en exclusivitÃ© !</t>
  </si>
  <si>
    <t>2523,Conseiller immobilier indÃ©pendant (H/F),https://www.france-emploi.com/offre-d-emploi/conseiller-immobilier-independant-h-f-10699789/,01/01/2023,Le Pellerin,,"Mensuel, de 4000â‚¬ Ã  8000â‚¬",Mensuel,4000â‚¬ ,8000â‚¬,"Devenez le CONSEILLER IMMOBILIER rÃ©fÃ©rent de votre rÃ©gion : Secteur gÃ©ographique rÃ©servÃ© et prÃ©servÃ© en exclusivitÃ© !</t>
  </si>
  <si>
    <t>2524,Conseiller immobilier indÃ©pendant (H/F),https://www.france-emploi.com/offre-d-emploi/conseiller-immobilier-independant-h-f-10699789/,01/01/2023,LignÃ©,,"Mensuel, de 4000â‚¬ Ã  8000â‚¬",Mensuel,4000â‚¬ ,8000â‚¬,"Devenez le CONSEILLER IMMOBILIER rÃ©fÃ©rent de votre rÃ©gion : Secteur gÃ©ographique rÃ©servÃ© et prÃ©servÃ© en exclusivitÃ© !</t>
  </si>
  <si>
    <t>2525,Conseiller immobilier indÃ©pendant (H/F),https://www.france-emploi.com/offre-d-emploi/conseiller-immobilier-independant-h-f-10699789/,01/01/2023,GuÃ©menÃ©-Penfao,,"Mensuel, de 4000â‚¬ Ã  8000â‚¬",Mensuel,4000â‚¬ ,8000â‚¬,"Devenez le CONSEILLER IMMOBILIER rÃ©fÃ©rent de votre rÃ©gion : Secteur gÃ©ographique rÃ©servÃ© et prÃ©servÃ© en exclusivitÃ© !</t>
  </si>
  <si>
    <t>2526,mandataire immobilier indÃ©pendant (H/F),https://www.france-emploi.com/offre-d-emploi/mandataire-immobilier-independant-h-f-10699788/,01/01/2023,Saint-Michel-Chef-Chef,,"Mensuel, de 4000â‚¬ Ã  8000â‚¬",Mensuel,4000â‚¬ ,8000â‚¬,"Devenez le CONSEILLER IMMOBILIER rÃ©fÃ©rent de votre rÃ©gion : Secteur gÃ©ographique rÃ©servÃ© et prÃ©servÃ© en exclusivitÃ© !</t>
  </si>
  <si>
    <t>2527,mandataire immobilier indÃ©pendant (H/F),https://www.france-emploi.com/offre-d-emploi/mandataire-immobilier-independant-h-f-10699788/,01/01/2023,PlessÃ©,,"Mensuel, de 4000â‚¬ Ã  8000â‚¬",Mensuel,4000â‚¬ ,8000â‚¬,"Devenez le CONSEILLER IMMOBILIER rÃ©fÃ©rent de votre rÃ©gion : Secteur gÃ©ographique rÃ©servÃ© et prÃ©servÃ© en exclusivitÃ© !</t>
  </si>
  <si>
    <t>2528,mandataire immobilier indÃ©pendant (H/F),https://www.france-emploi.com/offre-d-emploi/mandataire-immobilier-independant-h-f-10699788/,01/01/2023,Le Pellerin,,"Mensuel, de 4000â‚¬ Ã  8000â‚¬",Mensuel,4000â‚¬ ,8000â‚¬,"Devenez le CONSEILLER IMMOBILIER rÃ©fÃ©rent de votre rÃ©gion : Secteur gÃ©ographique rÃ©servÃ© et prÃ©servÃ© en exclusivitÃ© !</t>
  </si>
  <si>
    <t>2529,mandataire immobilier indÃ©pendant (H/F),https://www.france-emploi.com/offre-d-emploi/mandataire-immobilier-independant-h-f-10699788/,01/01/2023,LignÃ©,,"Mensuel, de 4000â‚¬ Ã  8000â‚¬",Mensuel,4000â‚¬ ,8000â‚¬,"Devenez le CONSEILLER IMMOBILIER rÃ©fÃ©rent de votre rÃ©gion : Secteur gÃ©ographique rÃ©servÃ© et prÃ©servÃ© en exclusivitÃ© !</t>
  </si>
  <si>
    <t>2530,mandataire immobilier indÃ©pendant (H/F),https://www.france-emploi.com/offre-d-emploi/mandataire-immobilier-independant-h-f-10699788/,01/01/2023,GuÃ©menÃ©-Penfao,,"Mensuel, de 4000â‚¬ Ã  8000â‚¬",Mensuel,4000â‚¬ ,8000â‚¬,"Devenez le CONSEILLER IMMOBILIER rÃ©fÃ©rent de votre rÃ©gion : Secteur gÃ©ographique rÃ©servÃ© et prÃ©servÃ© en exclusivitÃ© !</t>
  </si>
  <si>
    <t>2531,NÃ©gociateur immobilier indÃ©pendant (H/F),https://www.france-emploi.com/offre-d-emploi/negociateur-immobilier-independant-h-f-10699787/,01/01/2023,Saint-Michel-Chef-Chef,,"Mensuel, de 4000â‚¬ Ã  8000â‚¬",Mensuel,4000â‚¬ ,8000â‚¬,"Devenez le CONSEILLER IMMOBILIER rÃ©fÃ©rent de votre rÃ©gion : Secteur gÃ©ographique rÃ©servÃ© et prÃ©servÃ© en exclusivitÃ© !</t>
  </si>
  <si>
    <t>2532,NÃ©gociateur immobilier indÃ©pendant (H/F),https://www.france-emploi.com/offre-d-emploi/negociateur-immobilier-independant-h-f-10699787/,01/01/2023,PlessÃ©,,"Mensuel, de 4000â‚¬ Ã  8000â‚¬",Mensuel,4000â‚¬ ,8000â‚¬,"Devenez le CONSEILLER IMMOBILIER rÃ©fÃ©rent de votre rÃ©gion : Secteur gÃ©ographique rÃ©servÃ© et prÃ©servÃ© en exclusivitÃ© !</t>
  </si>
  <si>
    <t>2533,NÃ©gociateur immobilier indÃ©pendant (H/F),https://www.france-emploi.com/offre-d-emploi/negociateur-immobilier-independant-h-f-10699787/,01/01/2023,Le Pellerin,,"Mensuel, de 4000â‚¬ Ã  8000â‚¬",Mensuel,4000â‚¬ ,8000â‚¬,"Devenez le CONSEILLER IMMOBILIER rÃ©fÃ©rent de votre rÃ©gion : Secteur gÃ©ographique rÃ©servÃ© et prÃ©servÃ© en exclusivitÃ© !</t>
  </si>
  <si>
    <t>2534,NÃ©gociateur immobilier indÃ©pendant (H/F),https://www.france-emploi.com/offre-d-emploi/negociateur-immobilier-independant-h-f-10699787/,01/01/2023,LignÃ©,,"Mensuel, de 4000â‚¬ Ã  8000â‚¬",Mensuel,4000â‚¬ ,8000â‚¬,"Devenez le CONSEILLER IMMOBILIER rÃ©fÃ©rent de votre rÃ©gion : Secteur gÃ©ographique rÃ©servÃ© et prÃ©servÃ© en exclusivitÃ© !</t>
  </si>
  <si>
    <t>2535,NÃ©gociateur immobilier indÃ©pendant (H/F),https://www.france-emploi.com/offre-d-emploi/negociateur-immobilier-independant-h-f-10699787/,01/01/2023,GuÃ©menÃ©-Penfao,,"Mensuel, de 4000â‚¬ Ã  8000â‚¬",Mensuel,4000â‚¬ ,8000â‚¬,"Devenez le CONSEILLER IMMOBILIER rÃ©fÃ©rent de votre rÃ©gion : Secteur gÃ©ographique rÃ©servÃ© et prÃ©servÃ© en exclusivitÃ© !</t>
  </si>
  <si>
    <t>2536,Conseiller immobilier indÃ©pendant (H/F),https://www.france-emploi.com/offre-d-emploi/conseiller-immobilier-independant-h-f-10699786/,01/01/2023,Vigneux-de-Bretagne,,"Mensuel, de 4000â‚¬ Ã  8000â‚¬",Mensuel,4000â‚¬ ,8000â‚¬,"Devenez le CONSEILLER IMMOBILIER rÃ©fÃ©rent de votre rÃ©gion : Secteur gÃ©ographique rÃ©servÃ© et prÃ©servÃ© en exclusivitÃ© !</t>
  </si>
  <si>
    <t>2537,Conseiller immobilier indÃ©pendant (H/F),https://www.france-emploi.com/offre-d-emploi/conseiller-immobilier-independant-h-f-10699786/,01/01/2023,Saint-Jean-de-Boiseau,,"Mensuel, de 4000â‚¬ Ã  8000â‚¬",Mensuel,4000â‚¬ ,8000â‚¬,"Devenez le CONSEILLER IMMOBILIER rÃ©fÃ©rent de votre rÃ©gion : Secteur gÃ©ographique rÃ©servÃ© et prÃ©servÃ© en exclusivitÃ© !</t>
  </si>
  <si>
    <t>2538,Conseiller immobilier indÃ©pendant (H/F),https://www.france-emploi.com/offre-d-emploi/conseiller-immobilier-independant-h-f-10699786/,01/01/2023,Missillac,,"Mensuel, de 4000â‚¬ Ã  8000â‚¬",Mensuel,4000â‚¬ ,8000â‚¬,"Devenez le CONSEILLER IMMOBILIER rÃ©fÃ©rent de votre rÃ©gion : Secteur gÃ©ographique rÃ©servÃ© et prÃ©servÃ© en exclusivitÃ© !</t>
  </si>
  <si>
    <t>2539,Conseiller immobilier indÃ©pendant (H/F),https://www.france-emploi.com/offre-d-emploi/conseiller-immobilier-independant-h-f-10699786/,01/01/2023,HÃ©ric,,"Mensuel, de 4000â‚¬ Ã  8000â‚¬",Mensuel,4000â‚¬ ,8000â‚¬,"Devenez le CONSEILLER IMMOBILIER rÃ©fÃ©rent de votre rÃ©gion : Secteur gÃ©ographique rÃ©servÃ© et prÃ©servÃ© en exclusivitÃ© !</t>
  </si>
  <si>
    <t>2540,Conseiller immobilier indÃ©pendant (H/F),https://www.france-emploi.com/offre-d-emploi/conseiller-immobilier-independant-h-f-10699786/,01/01/2023,Haute-Goulaine,,"Mensuel, de 4000â‚¬ Ã  8000â‚¬",Mensuel,4000â‚¬ ,8000â‚¬,"Devenez le CONSEILLER IMMOBILIER rÃ©fÃ©rent de votre rÃ©gion : Secteur gÃ©ographique rÃ©servÃ© et prÃ©servÃ© en exclusivitÃ© !</t>
  </si>
  <si>
    <t>2541,mandataire immobilier indÃ©pendant (H/F),https://www.france-emploi.com/offre-d-emploi/mandataire-immobilier-independant-h-f-10699785/,01/01/2023,Vigneux-de-Bretagne,,"Mensuel, de 4000â‚¬ Ã  8000â‚¬",Mensuel,4000â‚¬ ,8000â‚¬,"Devenez le CONSEILLER IMMOBILIER rÃ©fÃ©rent de votre rÃ©gion : Secteur gÃ©ographique rÃ©servÃ© et prÃ©servÃ© en exclusivitÃ© !</t>
  </si>
  <si>
    <t>2542,mandataire immobilier indÃ©pendant (H/F),https://www.france-emploi.com/offre-d-emploi/mandataire-immobilier-independant-h-f-10699785/,01/01/2023,Saint-Jean-de-Boiseau,,"Mensuel, de 4000â‚¬ Ã  8000â‚¬",Mensuel,4000â‚¬ ,8000â‚¬,"Devenez le CONSEILLER IMMOBILIER rÃ©fÃ©rent de votre rÃ©gion : Secteur gÃ©ographique rÃ©servÃ© et prÃ©servÃ© en exclusivitÃ© !</t>
  </si>
  <si>
    <t>2543,mandataire immobilier indÃ©pendant (H/F),https://www.france-emploi.com/offre-d-emploi/mandataire-immobilier-independant-h-f-10699785/,01/01/2023,Missillac,,"Mensuel, de 4000â‚¬ Ã  8000â‚¬",Mensuel,4000â‚¬ ,8000â‚¬,"Devenez le CONSEILLER IMMOBILIER rÃ©fÃ©rent de votre rÃ©gion : Secteur gÃ©ographique rÃ©servÃ© et prÃ©servÃ© en exclusivitÃ© !</t>
  </si>
  <si>
    <t>2544,mandataire immobilier indÃ©pendant (H/F),https://www.france-emploi.com/offre-d-emploi/mandataire-immobilier-independant-h-f-10699785/,01/01/2023,HÃ©ric,,"Mensuel, de 4000â‚¬ Ã  8000â‚¬",Mensuel,4000â‚¬ ,8000â‚¬,"Devenez le CONSEILLER IMMOBILIER rÃ©fÃ©rent de votre rÃ©gion : Secteur gÃ©ographique rÃ©servÃ© et prÃ©servÃ© en exclusivitÃ© !</t>
  </si>
  <si>
    <t>2545,mandataire immobilier indÃ©pendant (H/F),https://www.france-emploi.com/offre-d-emploi/mandataire-immobilier-independant-h-f-10699785/,01/01/2023,Haute-Goulaine,,"Mensuel, de 4000â‚¬ Ã  8000â‚¬",Mensuel,4000â‚¬ ,8000â‚¬,"Devenez le CONSEILLER IMMOBILIER rÃ©fÃ©rent de votre rÃ©gion : Secteur gÃ©ographique rÃ©servÃ© et prÃ©servÃ© en exclusivitÃ© !</t>
  </si>
  <si>
    <t>2546,NÃ©gociateur immobilier indÃ©pendant (H/F),https://www.france-emploi.com/offre-d-emploi/negociateur-immobilier-independant-h-f-10699784/,01/01/2023,Vigneux-de-Bretagne,,"Mensuel, de 4000â‚¬ Ã  8000â‚¬",Mensuel,4000â‚¬ ,8000â‚¬,"Devenez le CONSEILLER IMMOBILIER rÃ©fÃ©rent de votre rÃ©gion : Secteur gÃ©ographique rÃ©servÃ© et prÃ©servÃ© en exclusivitÃ© !</t>
  </si>
  <si>
    <t>2547,NÃ©gociateur immobilier indÃ©pendant (H/F),https://www.france-emploi.com/offre-d-emploi/negociateur-immobilier-independant-h-f-10699784/,01/01/2023,Saint-Jean-de-Boiseau,,"Mensuel, de 4000â‚¬ Ã  8000â‚¬",Mensuel,4000â‚¬ ,8000â‚¬,"Devenez le CONSEILLER IMMOBILIER rÃ©fÃ©rent de votre rÃ©gion : Secteur gÃ©ographique rÃ©servÃ© et prÃ©servÃ© en exclusivitÃ© !</t>
  </si>
  <si>
    <t>2548,NÃ©gociateur immobilier indÃ©pendant (H/F),https://www.france-emploi.com/offre-d-emploi/negociateur-immobilier-independant-h-f-10699784/,01/01/2023,Missillac,,"Mensuel, de 4000â‚¬ Ã  8000â‚¬",Mensuel,4000â‚¬ ,8000â‚¬,"Devenez le CONSEILLER IMMOBILIER rÃ©fÃ©rent de votre rÃ©gion : Secteur gÃ©ographique rÃ©servÃ© et prÃ©servÃ© en exclusivitÃ© !</t>
  </si>
  <si>
    <t>2549,NÃ©gociateur immobilier indÃ©pendant (H/F),https://www.france-emploi.com/offre-d-emploi/negociateur-immobilier-independant-h-f-10699784/,01/01/2023,HÃ©ric,,"Mensuel, de 4000â‚¬ Ã  8000â‚¬",Mensuel,4000â‚¬ ,8000â‚¬,"Devenez le CONSEILLER IMMOBILIER rÃ©fÃ©rent de votre rÃ©gion : Secteur gÃ©ographique rÃ©servÃ© et prÃ©servÃ© en exclusivitÃ© !</t>
  </si>
  <si>
    <t>2550,NÃ©gociateur immobilier indÃ©pendant (H/F),https://www.france-emploi.com/offre-d-emploi/negociateur-immobilier-independant-h-f-10699784/,01/01/2023,Haute-Goulaine,,"Mensuel, de 4000â‚¬ Ã  8000â‚¬",Mensuel,4000â‚¬ ,8000â‚¬,"Devenez le CONSEILLER IMMOBILIER rÃ©fÃ©rent de votre rÃ©gion : Secteur gÃ©ographique rÃ©servÃ© et prÃ©servÃ© en exclusivitÃ© !</t>
  </si>
  <si>
    <t>2551,Conseiller immobilier indÃ©pendant (H/F),https://www.france-emploi.com/offre-d-emploi/conseiller-immobilier-independant-h-f-10699778/,01/01/2023,Vallons-de-l'Erdre,,"Mensuel, de 4000â‚¬ Ã  8000â‚¬",Mensuel,4000â‚¬ ,8000â‚¬,"Devenez le CONSEILLER IMMOBILIER rÃ©fÃ©rent de votre rÃ©gion : Secteur gÃ©ographique rÃ©servÃ© et prÃ©servÃ© en exclusivitÃ© !</t>
  </si>
  <si>
    <t>2552,Conseiller immobilier indÃ©pendant (H/F),https://www.france-emploi.com/offre-d-emploi/conseiller-immobilier-independant-h-f-10699778/,01/01/2023,Saint-AndrÃ©-des-Eaux,,"Mensuel, de 4000â‚¬ Ã  8000â‚¬",Mensuel,4000â‚¬ ,8000â‚¬,"Devenez le CONSEILLER IMMOBILIER rÃ©fÃ©rent de votre rÃ©gion : Secteur gÃ©ographique rÃ©servÃ© et prÃ©servÃ© en exclusivitÃ© !</t>
  </si>
  <si>
    <t>2553,Conseiller immobilier indÃ©pendant (H/F),https://www.france-emploi.com/offre-d-emploi/conseiller-immobilier-independant-h-f-10699778/,01/01/2023,Pont-Saint-Martin,,"Mensuel, de 4000â‚¬ Ã  8000â‚¬",Mensuel,4000â‚¬ ,8000â‚¬,"Devenez le CONSEILLER IMMOBILIER rÃ©fÃ©rent de votre rÃ©gion : Secteur gÃ©ographique rÃ©servÃ© et prÃ©servÃ© en exclusivitÃ© !</t>
  </si>
  <si>
    <t>2554,Conseiller immobilier indÃ©pendant (H/F),https://www.france-emploi.com/offre-d-emploi/conseiller-immobilier-independant-h-f-10699778/,01/01/2023,La Montagne,,"Mensuel, de 4000â‚¬ Ã  8000â‚¬",Mensuel,4000â‚¬ ,8000â‚¬,"Devenez le CONSEILLER IMMOBILIER rÃ©fÃ©rent de votre rÃ©gion : Secteur gÃ©ographique rÃ©servÃ© et prÃ©servÃ© en exclusivitÃ© !</t>
  </si>
  <si>
    <t>2555,Conseiller immobilier indÃ©pendant (H/F),https://www.france-emploi.com/offre-d-emploi/conseiller-immobilier-independant-h-f-10699778/,01/01/2023,Grandchamps-des-Fontaines,,"Mensuel, de 4000â‚¬ Ã  8000â‚¬",Mensuel,4000â‚¬ ,8000â‚¬,"Devenez le CONSEILLER IMMOBILIER rÃ©fÃ©rent de votre rÃ©gion : Secteur gÃ©ographique rÃ©servÃ© et prÃ©servÃ© en exclusivitÃ© !</t>
  </si>
  <si>
    <t>2556,mandataire immobilier indÃ©pendant (H/F),https://www.france-emploi.com/offre-d-emploi/mandataire-immobilier-independant-h-f-10699777/,01/01/2023,Vallons-de-l'Erdre,,"Mensuel, de 4000â‚¬ Ã  8000â‚¬",Mensuel,4000â‚¬ ,8000â‚¬,"Devenez le CONSEILLER IMMOBILIER rÃ©fÃ©rent de votre rÃ©gion : Secteur gÃ©ographique rÃ©servÃ© et prÃ©servÃ© en exclusivitÃ© !</t>
  </si>
  <si>
    <t>2557,mandataire immobilier indÃ©pendant (H/F),https://www.france-emploi.com/offre-d-emploi/mandataire-immobilier-independant-h-f-10699777/,01/01/2023,Saint-AndrÃ©-des-Eaux,,"Mensuel, de 4000â‚¬ Ã  8000â‚¬",Mensuel,4000â‚¬ ,8000â‚¬,"Devenez le CONSEILLER IMMOBILIER rÃ©fÃ©rent de votre rÃ©gion : Secteur gÃ©ographique rÃ©servÃ© et prÃ©servÃ© en exclusivitÃ© !</t>
  </si>
  <si>
    <t>2558,mandataire immobilier indÃ©pendant (H/F),https://www.france-emploi.com/offre-d-emploi/mandataire-immobilier-independant-h-f-10699777/,01/01/2023,Pont-Saint-Martin,,"Mensuel, de 4000â‚¬ Ã  8000â‚¬",Mensuel,4000â‚¬ ,8000â‚¬,"Devenez le CONSEILLER IMMOBILIER rÃ©fÃ©rent de votre rÃ©gion : Secteur gÃ©ographique rÃ©servÃ© et prÃ©servÃ© en exclusivitÃ© !</t>
  </si>
  <si>
    <t>2559,mandataire immobilier indÃ©pendant (H/F),https://www.france-emploi.com/offre-d-emploi/mandataire-immobilier-independant-h-f-10699777/,01/01/2023,La Montagne,,"Mensuel, de 4000â‚¬ Ã  8000â‚¬",Mensuel,4000â‚¬ ,8000â‚¬,"Devenez le CONSEILLER IMMOBILIER rÃ©fÃ©rent de votre rÃ©gion : Secteur gÃ©ographique rÃ©servÃ© et prÃ©servÃ© en exclusivitÃ© !</t>
  </si>
  <si>
    <t>2560,mandataire immobilier indÃ©pendant (H/F),https://www.france-emploi.com/offre-d-emploi/mandataire-immobilier-independant-h-f-10699777/,01/01/2023,Grandchamps-des-Fontaines,,"Mensuel, de 4000â‚¬ Ã  8000â‚¬",Mensuel,4000â‚¬ ,8000â‚¬,"Devenez le CONSEILLER IMMOBILIER rÃ©fÃ©rent de votre rÃ©gion : Secteur gÃ©ographique rÃ©servÃ© et prÃ©servÃ© en exclusivitÃ© !</t>
  </si>
  <si>
    <t>2561,NÃ©gociateur immobilier indÃ©pendant (H/F),https://www.france-emploi.com/offre-d-emploi/negociateur-immobilier-independant-h-f-10699776/,01/01/2023,Vallons-de-l'Erdre,,"Mensuel, de 4000â‚¬ Ã  8000â‚¬",Mensuel,4000â‚¬ ,8000â‚¬,"Devenez le CONSEILLER IMMOBILIER rÃ©fÃ©rent de votre rÃ©gion : Secteur gÃ©ographique rÃ©servÃ© et prÃ©servÃ© en exclusivitÃ© !</t>
  </si>
  <si>
    <t>2562,NÃ©gociateur immobilier indÃ©pendant (H/F),https://www.france-emploi.com/offre-d-emploi/negociateur-immobilier-independant-h-f-10699776/,01/01/2023,Saint-AndrÃ©-des-Eaux,,"Mensuel, de 4000â‚¬ Ã  8000â‚¬",Mensuel,4000â‚¬ ,8000â‚¬,"Devenez le CONSEILLER IMMOBILIER rÃ©fÃ©rent de votre rÃ©gion : Secteur gÃ©ographique rÃ©servÃ© et prÃ©servÃ© en exclusivitÃ© !</t>
  </si>
  <si>
    <t>2563,NÃ©gociateur immobilier indÃ©pendant (H/F),https://www.france-emploi.com/offre-d-emploi/negociateur-immobilier-independant-h-f-10699776/,01/01/2023,Pont-Saint-Martin,,"Mensuel, de 4000â‚¬ Ã  8000â‚¬",Mensuel,4000â‚¬ ,8000â‚¬,"Devenez le CONSEILLER IMMOBILIER rÃ©fÃ©rent de votre rÃ©gion : Secteur gÃ©ographique rÃ©servÃ© et prÃ©servÃ© en exclusivitÃ© !</t>
  </si>
  <si>
    <t>2564,NÃ©gociateur immobilier indÃ©pendant (H/F),https://www.france-emploi.com/offre-d-emploi/negociateur-immobilier-independant-h-f-10699776/,01/01/2023,La Montagne,,"Mensuel, de 4000â‚¬ Ã  8000â‚¬",Mensuel,4000â‚¬ ,8000â‚¬,"Devenez le CONSEILLER IMMOBILIER rÃ©fÃ©rent de votre rÃ©gion : Secteur gÃ©ographique rÃ©servÃ© et prÃ©servÃ© en exclusivitÃ© !</t>
  </si>
  <si>
    <t>2565,NÃ©gociateur immobilier indÃ©pendant (H/F),https://www.france-emploi.com/offre-d-emploi/negociateur-immobilier-independant-h-f-10699776/,01/01/2023,Grandchamps-des-Fontaines,,"Mensuel, de 4000â‚¬ Ã  8000â‚¬",Mensuel,4000â‚¬ ,8000â‚¬,"Devenez le CONSEILLER IMMOBILIER rÃ©fÃ©rent de votre rÃ©gion : Secteur gÃ©ographique rÃ©servÃ© et prÃ©servÃ© en exclusivitÃ© !</t>
  </si>
  <si>
    <t>2566,Conseiller immobilier indÃ©pendant (H/F),https://www.france-emploi.com/offre-d-emploi/conseiller-immobilier-independant-h-f-10699775/,01/01/2023,Sainte-Pazanne,,"Mensuel, de 4000â‚¬ Ã  8000â‚¬",Mensuel,4000â‚¬ ,8000â‚¬,"Devenez le CONSEILLER IMMOBILIER rÃ©fÃ©rent de votre rÃ©gion : Secteur gÃ©ographique rÃ©servÃ© et prÃ©servÃ© en exclusivitÃ© !</t>
  </si>
  <si>
    <t>2567,Conseiller immobilier indÃ©pendant (H/F),https://www.france-emploi.com/offre-d-emploi/conseiller-immobilier-independant-h-f-10699775/,01/01/2023,Montoir-de-Bretagne,,"Mensuel, de 4000â‚¬ Ã  8000â‚¬",Mensuel,4000â‚¬ ,8000â‚¬,"Devenez le CONSEILLER IMMOBILIER rÃ©fÃ©rent de votre rÃ©gion : Secteur gÃ©ographique rÃ©servÃ© et prÃ©servÃ© en exclusivitÃ© !</t>
  </si>
  <si>
    <t>2568,Conseiller immobilier indÃ©pendant (H/F),https://www.france-emploi.com/offre-d-emploi/conseiller-immobilier-independant-h-f-10699775/,01/01/2023,Herbignac,,"Mensuel, de 4000â‚¬ Ã  8000â‚¬",Mensuel,4000â‚¬ ,8000â‚¬,"Devenez le CONSEILLER IMMOBILIER rÃ©fÃ©rent de votre rÃ©gion : Secteur gÃ©ographique rÃ©servÃ© et prÃ©servÃ© en exclusivitÃ© !</t>
  </si>
  <si>
    <t>2569,Conseiller immobilier indÃ©pendant (H/F),https://www.france-emploi.com/offre-d-emploi/conseiller-immobilier-independant-h-f-10699775/,01/01/2023,Divatte-sur-Loire,,"Mensuel, de 4000â‚¬ Ã  8000â‚¬",Mensuel,4000â‚¬ ,8000â‚¬,"Devenez le CONSEILLER IMMOBILIER rÃ©fÃ©rent de votre rÃ©gion : Secteur gÃ©ographique rÃ©servÃ© et prÃ©servÃ© en exclusivitÃ© !</t>
  </si>
  <si>
    <t>2570,Conseiller immobilier indÃ©pendant (H/F),https://www.france-emploi.com/offre-d-emploi/conseiller-immobilier-independant-h-f-10699775/,01/01/2023,Chaumes-en-Retz,,"Mensuel, de 4000â‚¬ Ã  8000â‚¬",Mensuel,4000â‚¬ ,8000â‚¬,"Devenez le CONSEILLER IMMOBILIER rÃ©fÃ©rent de votre rÃ©gion : Secteur gÃ©ographique rÃ©servÃ© et prÃ©servÃ© en exclusivitÃ© !</t>
  </si>
  <si>
    <t>2571,mandataire immobilier indÃ©pendant (H/F),https://www.france-emploi.com/offre-d-emploi/mandataire-immobilier-independant-h-f-10699773/,01/01/2023,Sainte-Pazanne,,"Mensuel, de 4000â‚¬ Ã  8000â‚¬",Mensuel,4000â‚¬ ,8000â‚¬,"Devenez le CONSEILLER IMMOBILIER rÃ©fÃ©rent de votre rÃ©gion : Secteur gÃ©ographique rÃ©servÃ© et prÃ©servÃ© en exclusivitÃ© !</t>
  </si>
  <si>
    <t>2572,mandataire immobilier indÃ©pendant (H/F),https://www.france-emploi.com/offre-d-emploi/mandataire-immobilier-independant-h-f-10699773/,01/01/2023,Montoir-de-Bretagne,,"Mensuel, de 4000â‚¬ Ã  8000â‚¬",Mensuel,4000â‚¬ ,8000â‚¬,"Devenez le CONSEILLER IMMOBILIER rÃ©fÃ©rent de votre rÃ©gion : Secteur gÃ©ographique rÃ©servÃ© et prÃ©servÃ© en exclusivitÃ© !</t>
  </si>
  <si>
    <t>2573,mandataire immobilier indÃ©pendant (H/F),https://www.france-emploi.com/offre-d-emploi/mandataire-immobilier-independant-h-f-10699773/,01/01/2023,Herbignac,,"Mensuel, de 4000â‚¬ Ã  8000â‚¬",Mensuel,4000â‚¬ ,8000â‚¬,"Devenez le CONSEILLER IMMOBILIER rÃ©fÃ©rent de votre rÃ©gion : Secteur gÃ©ographique rÃ©servÃ© et prÃ©servÃ© en exclusivitÃ© !</t>
  </si>
  <si>
    <t>2574,mandataire immobilier indÃ©pendant (H/F),https://www.france-emploi.com/offre-d-emploi/mandataire-immobilier-independant-h-f-10699773/,01/01/2023,Divatte-sur-Loire,,"Mensuel, de 4000â‚¬ Ã  8000â‚¬",Mensuel,4000â‚¬ ,8000â‚¬,"Devenez le CONSEILLER IMMOBILIER rÃ©fÃ©rent de votre rÃ©gion : Secteur gÃ©ographique rÃ©servÃ© et prÃ©servÃ© en exclusivitÃ© !</t>
  </si>
  <si>
    <t>2575,mandataire immobilier indÃ©pendant (H/F),https://www.france-emploi.com/offre-d-emploi/mandataire-immobilier-independant-h-f-10699773/,01/01/2023,Chaumes-en-Retz,,"Mensuel, de 4000â‚¬ Ã  8000â‚¬",Mensuel,4000â‚¬ ,8000â‚¬,"Devenez le CONSEILLER IMMOBILIER rÃ©fÃ©rent de votre rÃ©gion : Secteur gÃ©ographique rÃ©servÃ© et prÃ©servÃ© en exclusivitÃ© !</t>
  </si>
  <si>
    <t>2576,NÃ©gociateur immobilier indÃ©pendant (H/F),https://www.france-emploi.com/offre-d-emploi/negociateur-immobilier-independant-h-f-10699772/,01/01/2023,Sainte-Pazanne,,"Mensuel, de 4000â‚¬ Ã  8000â‚¬",Mensuel,4000â‚¬ ,8000â‚¬,"Devenez le CONSEILLER IMMOBILIER rÃ©fÃ©rent de votre rÃ©gion : Secteur gÃ©ographique rÃ©servÃ© et prÃ©servÃ© en exclusivitÃ© !</t>
  </si>
  <si>
    <t>2577,NÃ©gociateur immobilier indÃ©pendant (H/F),https://www.france-emploi.com/offre-d-emploi/negociateur-immobilier-independant-h-f-10699772/,01/01/2023,Montoir-de-Bretagne,,"Mensuel, de 4000â‚¬ Ã  8000â‚¬",Mensuel,4000â‚¬ ,8000â‚¬,"Devenez le CONSEILLER IMMOBILIER rÃ©fÃ©rent de votre rÃ©gion : Secteur gÃ©ographique rÃ©servÃ© et prÃ©servÃ© en exclusivitÃ© !</t>
  </si>
  <si>
    <t>2578,NÃ©gociateur immobilier indÃ©pendant (H/F),https://www.france-emploi.com/offre-d-emploi/negociateur-immobilier-independant-h-f-10699772/,01/01/2023,Herbignac,,"Mensuel, de 4000â‚¬ Ã  8000â‚¬",Mensuel,4000â‚¬ ,8000â‚¬,"Devenez le CONSEILLER IMMOBILIER rÃ©fÃ©rent de votre rÃ©gion : Secteur gÃ©ographique rÃ©servÃ© et prÃ©servÃ© en exclusivitÃ© !</t>
  </si>
  <si>
    <t>2579,NÃ©gociateur immobilier indÃ©pendant (H/F),https://www.france-emploi.com/offre-d-emploi/negociateur-immobilier-independant-h-f-10699772/,01/01/2023,Divatte-sur-Loire,,"Mensuel, de 4000â‚¬ Ã  8000â‚¬",Mensuel,4000â‚¬ ,8000â‚¬,"Devenez le CONSEILLER IMMOBILIER rÃ©fÃ©rent de votre rÃ©gion : Secteur gÃ©ographique rÃ©servÃ© et prÃ©servÃ© en exclusivitÃ© !</t>
  </si>
  <si>
    <t>2580,NÃ©gociateur immobilier indÃ©pendant (H/F),https://www.france-emploi.com/offre-d-emploi/negociateur-immobilier-independant-h-f-10699772/,01/01/2023,Chaumes-en-Retz,,"Mensuel, de 4000â‚¬ Ã  8000â‚¬",Mensuel,4000â‚¬ ,8000â‚¬,"Devenez le CONSEILLER IMMOBILIER rÃ©fÃ©rent de votre rÃ©gion : Secteur gÃ©ographique rÃ©servÃ© et prÃ©servÃ© en exclusivitÃ© !</t>
  </si>
  <si>
    <t>2581,Conseiller immobilier indÃ©pendant (H/F),https://www.france-emploi.com/offre-d-emploi/conseiller-immobilier-independant-h-f-10699771/,01/01/2023,Loireauxence,,"Mensuel, de 4000â‚¬ Ã  8000â‚¬",Mensuel,4000â‚¬ ,8000â‚¬,"Devenez le CONSEILLER IMMOBILIER rÃ©fÃ©rent de votre rÃ©gion : Secteur gÃ©ographique rÃ©servÃ© et prÃ©servÃ© en exclusivitÃ© !</t>
  </si>
  <si>
    <t>2582,Conseiller immobilier indÃ©pendant (H/F),https://www.france-emploi.com/offre-d-emploi/conseiller-immobilier-independant-h-f-10699771/,01/01/2023,SucÃ©-sur-Erdre,,"Mensuel, de 4000â‚¬ Ã  8000â‚¬",Mensuel,4000â‚¬ ,8000â‚¬,"Devenez le CONSEILLER IMMOBILIER rÃ©fÃ©rent de votre rÃ©gion : Secteur gÃ©ographique rÃ©servÃ© et prÃ©servÃ© en exclusivitÃ© !</t>
  </si>
  <si>
    <t>2583,Conseiller immobilier indÃ©pendant (H/F),https://www.france-emploi.com/offre-d-emploi/conseiller-immobilier-independant-h-f-10699771/,01/01/2023,Saint-Ã‰tienne-de-Montluc,,"Mensuel, de 4000â‚¬ Ã  8000â‚¬",Mensuel,4000â‚¬ ,8000â‚¬,"Devenez le CONSEILLER IMMOBILIER rÃ©fÃ©rent de votre rÃ©gion : Secteur gÃ©ographique rÃ©servÃ© et prÃ©servÃ© en exclusivitÃ© !</t>
  </si>
  <si>
    <t>2584,Conseiller immobilier indÃ©pendant (H/F),https://www.france-emploi.com/offre-d-emploi/conseiller-immobilier-independant-h-f-10699771/,01/01/2023,Machecoul-Saint-MÃªme,,"Mensuel, de 4000â‚¬ Ã  8000â‚¬",Mensuel,4000â‚¬ ,8000â‚¬,"Devenez le CONSEILLER IMMOBILIER rÃ©fÃ©rent de votre rÃ©gion : Secteur gÃ©ographique rÃ©servÃ© et prÃ©servÃ© en exclusivitÃ© !</t>
  </si>
  <si>
    <t>2585,Conseiller immobilier indÃ©pendant (H/F),https://www.france-emploi.com/offre-d-emploi/conseiller-immobilier-independant-h-f-10699771/,01/01/2023,Clisson,,"Mensuel, de 4000â‚¬ Ã  8000â‚¬",Mensuel,4000â‚¬ ,8000â‚¬,"Devenez le CONSEILLER IMMOBILIER rÃ©fÃ©rent de votre rÃ©gion : Secteur gÃ©ographique rÃ©servÃ© et prÃ©servÃ© en exclusivitÃ© !</t>
  </si>
  <si>
    <t>2586,mandataire immobilier indÃ©pendant (H/F),https://www.france-emploi.com/offre-d-emploi/mandataire-immobilier-independant-h-f-10699770/,01/01/2023,Loireauxence,,"Mensuel, de 4000â‚¬ Ã  8000â‚¬",Mensuel,4000â‚¬ ,8000â‚¬,"Devenez le CONSEILLER IMMOBILIER rÃ©fÃ©rent de votre rÃ©gion : Secteur gÃ©ographique rÃ©servÃ© et prÃ©servÃ© en exclusivitÃ© !</t>
  </si>
  <si>
    <t>2587,mandataire immobilier indÃ©pendant (H/F),https://www.france-emploi.com/offre-d-emploi/mandataire-immobilier-independant-h-f-10699770/,01/01/2023,SucÃ©-sur-Erdre,,"Mensuel, de 4000â‚¬ Ã  8000â‚¬",Mensuel,4000â‚¬ ,8000â‚¬,"Devenez le CONSEILLER IMMOBILIER rÃ©fÃ©rent de votre rÃ©gion : Secteur gÃ©ographique rÃ©servÃ© et prÃ©servÃ© en exclusivitÃ© !</t>
  </si>
  <si>
    <t>2588,mandataire immobilier indÃ©pendant (H/F),https://www.france-emploi.com/offre-d-emploi/mandataire-immobilier-independant-h-f-10699770/,01/01/2023,Saint-Ã‰tienne-de-Montluc,,"Mensuel, de 4000â‚¬ Ã  8000â‚¬",Mensuel,4000â‚¬ ,8000â‚¬,"Devenez le CONSEILLER IMMOBILIER rÃ©fÃ©rent de votre rÃ©gion : Secteur gÃ©ographique rÃ©servÃ© et prÃ©servÃ© en exclusivitÃ© !</t>
  </si>
  <si>
    <t>2589,mandataire immobilier indÃ©pendant (H/F),https://www.france-emploi.com/offre-d-emploi/mandataire-immobilier-independant-h-f-10699770/,01/01/2023,Machecoul-Saint-MÃªme,,"Mensuel, de 4000â‚¬ Ã  8000â‚¬",Mensuel,4000â‚¬ ,8000â‚¬,"Devenez le CONSEILLER IMMOBILIER rÃ©fÃ©rent de votre rÃ©gion : Secteur gÃ©ographique rÃ©servÃ© et prÃ©servÃ© en exclusivitÃ© !</t>
  </si>
  <si>
    <t>2590,mandataire immobilier indÃ©pendant (H/F),https://www.france-emploi.com/offre-d-emploi/mandataire-immobilier-independant-h-f-10699770/,01/01/2023,Clisson,,"Mensuel, de 4000â‚¬ Ã  8000â‚¬",Mensuel,4000â‚¬ ,8000â‚¬,"Devenez le CONSEILLER IMMOBILIER rÃ©fÃ©rent de votre rÃ©gion : Secteur gÃ©ographique rÃ©servÃ© et prÃ©servÃ© en exclusivitÃ© !</t>
  </si>
  <si>
    <t>2591,NÃ©gociateur immobilier indÃ©pendant (H/F),https://www.france-emploi.com/offre-d-emploi/negociateur-immobilier-independant-h-f-10699769/,01/01/2023,Loireauxence,,"Mensuel, de 4000â‚¬ Ã  8000â‚¬",Mensuel,4000â‚¬ ,8000â‚¬,"Devenez le CONSEILLER IMMOBILIER rÃ©fÃ©rent de votre rÃ©gion : Secteur gÃ©ographique rÃ©servÃ© et prÃ©servÃ© en exclusivitÃ© !</t>
  </si>
  <si>
    <t>2592,NÃ©gociateur immobilier indÃ©pendant (H/F),https://www.france-emploi.com/offre-d-emploi/negociateur-immobilier-independant-h-f-10699769/,01/01/2023,SucÃ©-sur-Erdre,,"Mensuel, de 4000â‚¬ Ã  8000â‚¬",Mensuel,4000â‚¬ ,8000â‚¬,"Devenez le CONSEILLER IMMOBILIER rÃ©fÃ©rent de votre rÃ©gion : Secteur gÃ©ographique rÃ©servÃ© et prÃ©servÃ© en exclusivitÃ© !</t>
  </si>
  <si>
    <t>2593,NÃ©gociateur immobilier indÃ©pendant (H/F),https://www.france-emploi.com/offre-d-emploi/negociateur-immobilier-independant-h-f-10699769/,01/01/2023,Saint-Ã‰tienne-de-Montluc,,"Mensuel, de 4000â‚¬ Ã  8000â‚¬",Mensuel,4000â‚¬ ,8000â‚¬,"Devenez le CONSEILLER IMMOBILIER rÃ©fÃ©rent de votre rÃ©gion : Secteur gÃ©ographique rÃ©servÃ© et prÃ©servÃ© en exclusivitÃ© !</t>
  </si>
  <si>
    <t>2594,NÃ©gociateur immobilier indÃ©pendant (H/F),https://www.france-emploi.com/offre-d-emploi/negociateur-immobilier-independant-h-f-10699769/,01/01/2023,Machecoul-Saint-MÃªme,,"Mensuel, de 4000â‚¬ Ã  8000â‚¬",Mensuel,4000â‚¬ ,8000â‚¬,"Devenez le CONSEILLER IMMOBILIER rÃ©fÃ©rent de votre rÃ©gion : Secteur gÃ©ographique rÃ©servÃ© et prÃ©servÃ© en exclusivitÃ© !</t>
  </si>
  <si>
    <t>2595,NÃ©gociateur immobilier indÃ©pendant (H/F),https://www.france-emploi.com/offre-d-emploi/negociateur-immobilier-independant-h-f-10699769/,01/01/2023,Clisson,,"Mensuel, de 4000â‚¬ Ã  8000â‚¬",Mensuel,4000â‚¬ ,8000â‚¬,"Devenez le CONSEILLER IMMOBILIER rÃ©fÃ©rent de votre rÃ©gion : Secteur gÃ©ographique rÃ©servÃ© et prÃ©servÃ© en exclusivitÃ© !</t>
  </si>
  <si>
    <t>2596,Conseiller immobilier indÃ©pendant (H/F),https://www.france-emploi.com/offre-d-emploi/conseiller-immobilier-independant-h-f-10699768/,01/01/2023,Trignac,,"Mensuel, de 4000â‚¬ Ã  8000â‚¬",Mensuel,4000â‚¬ ,8000â‚¬,"Devenez le CONSEILLER IMMOBILIER rÃ©fÃ©rent de votre rÃ©gion : Secteur gÃ©ographique rÃ©servÃ© et prÃ©servÃ© en exclusivitÃ© !</t>
  </si>
  <si>
    <t>2597,Conseiller immobilier indÃ©pendant (H/F),https://www.france-emploi.com/offre-d-emploi/conseiller-immobilier-independant-h-f-10699768/,01/01/2023,Sautron,,"Mensuel, de 4000â‚¬ Ã  8000â‚¬",Mensuel,4000â‚¬ ,8000â‚¬,"Devenez le CONSEILLER IMMOBILIER rÃ©fÃ©rent de votre rÃ©gion : Secteur gÃ©ographique rÃ©servÃ© et prÃ©servÃ© en exclusivitÃ© !</t>
  </si>
  <si>
    <t>2598,Conseiller immobilier indÃ©pendant (H/F),https://www.france-emploi.com/offre-d-emploi/conseiller-immobilier-independant-h-f-10699768/,01/01/2023,Le Loroux-Bottereau,,"Mensuel, de 4000â‚¬ Ã  8000â‚¬",Mensuel,4000â‚¬ ,8000â‚¬,"Devenez le CONSEILLER IMMOBILIER rÃ©fÃ©rent de votre rÃ©gion : Secteur gÃ©ographique rÃ©servÃ© et prÃ©servÃ© en exclusivitÃ© !</t>
  </si>
  <si>
    <t>2599,Conseiller immobilier indÃ©pendant (H/F),https://www.france-emploi.com/offre-d-emploi/conseiller-immobilier-independant-h-f-10699768/,01/01/2023,Donges,,"Mensuel, de 4000â‚¬ Ã  8000â‚¬",Mensuel,4000â‚¬ ,8000â‚¬,"Devenez le CONSEILLER IMMOBILIER rÃ©fÃ©rent de votre rÃ©gion : Secteur gÃ©ographique rÃ©servÃ© et prÃ©servÃ© en exclusivitÃ© !</t>
  </si>
  <si>
    <t>2600,Conseiller immobilier indÃ©pendant (H/F),https://www.france-emploi.com/offre-d-emploi/conseiller-immobilier-independant-h-f-10699768/,01/01/2023,Bouaye,,"Mensuel, de 4000â‚¬ Ã  8000â‚¬",Mensuel,4000â‚¬ ,8000â‚¬,"Devenez le CONSEILLER IMMOBILIER rÃ©fÃ©rent de votre rÃ©gion : Secteur gÃ©ographique rÃ©servÃ© et prÃ©servÃ© en exclusivitÃ© !</t>
  </si>
  <si>
    <t>2601,mandataire immobilier indÃ©pendant (H/F),https://www.france-emploi.com/offre-d-emploi/mandataire-immobilier-independant-h-f-10699767/,01/01/2023,Trignac,,"Mensuel, de 4000â‚¬ Ã  8000â‚¬",Mensuel,4000â‚¬ ,8000â‚¬,"Devenez le CONSEILLER IMMOBILIER rÃ©fÃ©rent de votre rÃ©gion : Secteur gÃ©ographique rÃ©servÃ© et prÃ©servÃ© en exclusivitÃ© !</t>
  </si>
  <si>
    <t>2602,mandataire immobilier indÃ©pendant (H/F),https://www.france-emploi.com/offre-d-emploi/mandataire-immobilier-independant-h-f-10699767/,01/01/2023,Sautron,,"Mensuel, de 4000â‚¬ Ã  8000â‚¬",Mensuel,4000â‚¬ ,8000â‚¬,"Devenez le CONSEILLER IMMOBILIER rÃ©fÃ©rent de votre rÃ©gion : Secteur gÃ©ographique rÃ©servÃ© et prÃ©servÃ© en exclusivitÃ© !</t>
  </si>
  <si>
    <t>2603,mandataire immobilier indÃ©pendant (H/F),https://www.france-emploi.com/offre-d-emploi/mandataire-immobilier-independant-h-f-10699767/,01/01/2023,Le Loroux-Bottereau,,"Mensuel, de 4000â‚¬ Ã  8000â‚¬",Mensuel,4000â‚¬ ,8000â‚¬,"Devenez le CONSEILLER IMMOBILIER rÃ©fÃ©rent de votre rÃ©gion : Secteur gÃ©ographique rÃ©servÃ© et prÃ©servÃ© en exclusivitÃ© !</t>
  </si>
  <si>
    <t>2604,mandataire immobilier indÃ©pendant (H/F),https://www.france-emploi.com/offre-d-emploi/mandataire-immobilier-independant-h-f-10699767/,01/01/2023,Donges,,"Mensuel, de 4000â‚¬ Ã  8000â‚¬",Mensuel,4000â‚¬ ,8000â‚¬,"Devenez le CONSEILLER IMMOBILIER rÃ©fÃ©rent de votre rÃ©gion : Secteur gÃ©ographique rÃ©servÃ© et prÃ©servÃ© en exclusivitÃ© !</t>
  </si>
  <si>
    <t>2605,mandataire immobilier indÃ©pendant (H/F),https://www.france-emploi.com/offre-d-emploi/mandataire-immobilier-independant-h-f-10699767/,01/01/2023,Bouaye,,"Mensuel, de 4000â‚¬ Ã  8000â‚¬",Mensuel,4000â‚¬ ,8000â‚¬,"Devenez le CONSEILLER IMMOBILIER rÃ©fÃ©rent de votre rÃ©gion : Secteur gÃ©ographique rÃ©servÃ© et prÃ©servÃ© en exclusivitÃ© !</t>
  </si>
  <si>
    <t>2606,NÃ©gociateur immobilier indÃ©pendant (H/F),https://www.france-emploi.com/offre-d-emploi/negociateur-immobilier-independant-h-f-10699765/,01/01/2023,Trignac,,"Mensuel, de 4000â‚¬ Ã  8000â‚¬",Mensuel,4000â‚¬ ,8000â‚¬,"Devenez le CONSEILLER IMMOBILIER rÃ©fÃ©rent de votre rÃ©gion : Secteur gÃ©ographique rÃ©servÃ© et prÃ©servÃ© en exclusivitÃ© !</t>
  </si>
  <si>
    <t>2607,NÃ©gociateur immobilier indÃ©pendant (H/F),https://www.france-emploi.com/offre-d-emploi/negociateur-immobilier-independant-h-f-10699765/,01/01/2023,Sautron,,"Mensuel, de 4000â‚¬ Ã  8000â‚¬",Mensuel,4000â‚¬ ,8000â‚¬,"Devenez le CONSEILLER IMMOBILIER rÃ©fÃ©rent de votre rÃ©gion : Secteur gÃ©ographique rÃ©servÃ© et prÃ©servÃ© en exclusivitÃ© !</t>
  </si>
  <si>
    <t>2608,NÃ©gociateur immobilier indÃ©pendant (H/F),https://www.france-emploi.com/offre-d-emploi/negociateur-immobilier-independant-h-f-10699765/,01/01/2023,Le Loroux-Bottereau,,"Mensuel, de 4000â‚¬ Ã  8000â‚¬",Mensuel,4000â‚¬ ,8000â‚¬,"Devenez le CONSEILLER IMMOBILIER rÃ©fÃ©rent de votre rÃ©gion : Secteur gÃ©ographique rÃ©servÃ© et prÃ©servÃ© en exclusivitÃ© !</t>
  </si>
  <si>
    <t>2609,NÃ©gociateur immobilier indÃ©pendant (H/F),https://www.france-emploi.com/offre-d-emploi/negociateur-immobilier-independant-h-f-10699765/,01/01/2023,Donges,,"Mensuel, de 4000â‚¬ Ã  8000â‚¬",Mensuel,4000â‚¬ ,8000â‚¬,"Devenez le CONSEILLER IMMOBILIER rÃ©fÃ©rent de votre rÃ©gion : Secteur gÃ©ographique rÃ©servÃ© et prÃ©servÃ© en exclusivitÃ© !</t>
  </si>
  <si>
    <t>2610,NÃ©gociateur immobilier indÃ©pendant (H/F),https://www.france-emploi.com/offre-d-emploi/negociateur-immobilier-independant-h-f-10699765/,01/01/2023,Bouaye,,"Mensuel, de 4000â‚¬ Ã  8000â‚¬",Mensuel,4000â‚¬ ,8000â‚¬,"Devenez le CONSEILLER IMMOBILIER rÃ©fÃ©rent de votre rÃ©gion : Secteur gÃ©ographique rÃ©servÃ© et prÃ©servÃ© en exclusivitÃ© !</t>
  </si>
  <si>
    <t>2611,mandataire immobilier indÃ©pendant (H/F),https://www.france-emploi.com/offre-d-emploi/mandataire-immobilier-independant-h-f-10699763/,01/01/2023,TreilliÃ¨res,,"Mensuel, de 4000â‚¬ Ã  8000â‚¬",Mensuel,4000â‚¬ ,8000â‚¬,"Devenez le CONSEILLER IMMOBILIER rÃ©fÃ©rent de votre rÃ©gion : Secteur gÃ©ographique rÃ©servÃ© et prÃ©servÃ© en exclusivitÃ© !</t>
  </si>
  <si>
    <t>2612,mandataire immobilier indÃ©pendant (H/F),https://www.france-emploi.com/offre-d-emploi/mandataire-immobilier-independant-h-f-10699763/,01/01/2023,Les SoriniÃ¨res,,"Mensuel, de 4000â‚¬ Ã  8000â‚¬",Mensuel,4000â‚¬ ,8000â‚¬,"Devenez le CONSEILLER IMMOBILIER rÃ©fÃ©rent de votre rÃ©gion : Secteur gÃ©ographique rÃ©servÃ© et prÃ©servÃ© en exclusivitÃ© !</t>
  </si>
  <si>
    <t>2613,mandataire immobilier indÃ©pendant (H/F),https://www.france-emploi.com/offre-d-emploi/mandataire-immobilier-independant-h-f-10699763/,01/01/2023,Savenay,,"Mensuel, de 4000â‚¬ Ã  8000â‚¬",Mensuel,4000â‚¬ ,8000â‚¬,"Devenez le CONSEILLER IMMOBILIER rÃ©fÃ©rent de votre rÃ©gion : Secteur gÃ©ographique rÃ©servÃ© et prÃ©servÃ© en exclusivitÃ© !</t>
  </si>
  <si>
    <t>2614,mandataire immobilier indÃ©pendant (H/F),https://www.france-emploi.com/offre-d-emploi/mandataire-immobilier-independant-h-f-10699763/,01/01/2023,Nort-sur-Erdre,,"Mensuel, de 4000â‚¬ Ã  8000â‚¬",Mensuel,4000â‚¬ ,8000â‚¬,"Devenez le CONSEILLER IMMOBILIER rÃ©fÃ©rent de votre rÃ©gion : Secteur gÃ©ographique rÃ©servÃ© et prÃ©servÃ© en exclusivitÃ© !</t>
  </si>
  <si>
    <t>2615,mandataire immobilier indÃ©pendant (H/F),https://www.france-emploi.com/offre-d-emploi/mandataire-immobilier-independant-h-f-10699763/,01/01/2023,Basse-Goulaine,,"Mensuel, de 4000â‚¬ Ã  8000â‚¬",Mensuel,4000â‚¬ ,8000â‚¬,"Devenez le CONSEILLER IMMOBILIER rÃ©fÃ©rent de votre rÃ©gion : Secteur gÃ©ographique rÃ©servÃ© et prÃ©servÃ© en exclusivitÃ© !</t>
  </si>
  <si>
    <t>2616,NÃ©gociateur immobilier indÃ©pendant (H/F),https://www.france-emploi.com/offre-d-emploi/negociateur-immobilier-independant-h-f-10699761/,01/01/2023,TreilliÃ¨res,,"Mensuel, de 4000â‚¬ Ã  8000â‚¬",Mensuel,4000â‚¬ ,8000â‚¬,"Devenez le CONSEILLER IMMOBILIER rÃ©fÃ©rent de votre rÃ©gion : Secteur gÃ©ographique rÃ©servÃ© et prÃ©servÃ© en exclusivitÃ© !</t>
  </si>
  <si>
    <t>2617,NÃ©gociateur immobilier indÃ©pendant (H/F),https://www.france-emploi.com/offre-d-emploi/negociateur-immobilier-independant-h-f-10699761/,01/01/2023,Les SoriniÃ¨res,,"Mensuel, de 4000â‚¬ Ã  8000â‚¬",Mensuel,4000â‚¬ ,8000â‚¬,"Devenez le CONSEILLER IMMOBILIER rÃ©fÃ©rent de votre rÃ©gion : Secteur gÃ©ographique rÃ©servÃ© et prÃ©servÃ© en exclusivitÃ© !</t>
  </si>
  <si>
    <t>2618,NÃ©gociateur immobilier indÃ©pendant (H/F),https://www.france-emploi.com/offre-d-emploi/negociateur-immobilier-independant-h-f-10699761/,01/01/2023,Savenay,,"Mensuel, de 4000â‚¬ Ã  8000â‚¬",Mensuel,4000â‚¬ ,8000â‚¬,"Devenez le CONSEILLER IMMOBILIER rÃ©fÃ©rent de votre rÃ©gion : Secteur gÃ©ographique rÃ©servÃ© et prÃ©servÃ© en exclusivitÃ© !</t>
  </si>
  <si>
    <t>2619,NÃ©gociateur immobilier indÃ©pendant (H/F),https://www.france-emploi.com/offre-d-emploi/negociateur-immobilier-independant-h-f-10699761/,01/01/2023,Nort-sur-Erdre,,"Mensuel, de 4000â‚¬ Ã  8000â‚¬",Mensuel,4000â‚¬ ,8000â‚¬,"Devenez le CONSEILLER IMMOBILIER rÃ©fÃ©rent de votre rÃ©gion : Secteur gÃ©ographique rÃ©servÃ© et prÃ©servÃ© en exclusivitÃ© !</t>
  </si>
  <si>
    <t>2620,NÃ©gociateur immobilier indÃ©pendant (H/F),https://www.france-emploi.com/offre-d-emploi/negociateur-immobilier-independant-h-f-10699761/,01/01/2023,Basse-Goulaine,,"Mensuel, de 4000â‚¬ Ã  8000â‚¬",Mensuel,4000â‚¬ ,8000â‚¬,"Devenez le CONSEILLER IMMOBILIER rÃ©fÃ©rent de votre rÃ©gion : Secteur gÃ©ographique rÃ©servÃ© et prÃ©servÃ© en exclusivitÃ© !</t>
  </si>
  <si>
    <t>2621,mandataire immobilier indÃ©pendant (H/F),https://www.france-emploi.com/offre-d-emploi/mandataire-immobilier-independant-h-f-10699754/,01/01/2023,Sainte-Luce-sur-Loire,,"Mensuel, de 4000â‚¬ Ã  8000â‚¬",Mensuel,4000â‚¬ ,8000â‚¬,"Devenez le CONSEILLER IMMOBILIER rÃ©fÃ©rent de votre rÃ©gion : Secteur gÃ©ographique rÃ©servÃ© et prÃ©servÃ© en exclusivitÃ© !</t>
  </si>
  <si>
    <t>2622,mandataire immobilier indÃ©pendant (H/F),https://www.france-emploi.com/offre-d-emploi/mandataire-immobilier-independant-h-f-10699754/,01/01/2023,Saint-Brevin-les-Pins,,"Mensuel, de 4000â‚¬ Ã  8000â‚¬",Mensuel,4000â‚¬ ,8000â‚¬,"Devenez le CONSEILLER IMMOBILIER rÃ©fÃ©rent de votre rÃ©gion : Secteur gÃ©ographique rÃ©servÃ© et prÃ©servÃ© en exclusivitÃ© !</t>
  </si>
  <si>
    <t>2623,mandataire immobilier indÃ©pendant (H/F),https://www.france-emploi.com/offre-d-emploi/mandataire-immobilier-independant-h-f-10699754/,01/01/2023,Pornic,,"Mensuel, de 4000â‚¬ Ã  8000â‚¬",Mensuel,4000â‚¬ ,8000â‚¬,"Devenez le CONSEILLER IMMOBILIER rÃ©fÃ©rent de votre rÃ©gion : Secteur gÃ©ographique rÃ©servÃ© et prÃ©servÃ© en exclusivitÃ© !</t>
  </si>
  <si>
    <t>2624,mandataire immobilier indÃ©pendant (H/F),https://www.france-emploi.com/offre-d-emploi/mandataire-immobilier-independant-h-f-10699754/,01/01/2023,GuÃ©rande,,"Mensuel, de 4000â‚¬ Ã  8000â‚¬",Mensuel,4000â‚¬ ,8000â‚¬,"Devenez le CONSEILLER IMMOBILIER rÃ©fÃ©rent de votre rÃ©gion : Secteur gÃ©ographique rÃ©servÃ© et prÃ©servÃ© en exclusivitÃ© !</t>
  </si>
  <si>
    <t>2625,mandataire immobilier indÃ©pendant (H/F),https://www.france-emploi.com/offre-d-emploi/mandataire-immobilier-independant-h-f-10699754/,01/01/2023,La Baule-Escoublac,,"Mensuel, de 4000â‚¬ Ã  8000â‚¬",Mensuel,4000â‚¬ ,8000â‚¬,"Devenez le CONSEILLER IMMOBILIER rÃ©fÃ©rent de votre rÃ©gion : Secteur gÃ©ographique rÃ©servÃ© et prÃ©servÃ© en exclusivitÃ© !</t>
  </si>
  <si>
    <t>2626,NÃ©gociateur immobilier indÃ©pendant (H/F),https://www.france-emploi.com/offre-d-emploi/negociateur-immobilier-independant-h-f-10699753/,01/01/2023,Sainte-Luce-sur-Loire,,"Mensuel, de 4000â‚¬ Ã  8000â‚¬",Mensuel,4000â‚¬ ,8000â‚¬,"Devenez le CONSEILLER IMMOBILIER rÃ©fÃ©rent de votre rÃ©gion : Secteur gÃ©ographique rÃ©servÃ© et prÃ©servÃ© en exclusivitÃ© !</t>
  </si>
  <si>
    <t>2627,NÃ©gociateur immobilier indÃ©pendant (H/F),https://www.france-emploi.com/offre-d-emploi/negociateur-immobilier-independant-h-f-10699753/,01/01/2023,Saint-Brevin-les-Pins,,"Mensuel, de 4000â‚¬ Ã  8000â‚¬",Mensuel,4000â‚¬ ,8000â‚¬,"Devenez le CONSEILLER IMMOBILIER rÃ©fÃ©rent de votre rÃ©gion : Secteur gÃ©ographique rÃ©servÃ© et prÃ©servÃ© en exclusivitÃ© !</t>
  </si>
  <si>
    <t>2628,NÃ©gociateur immobilier indÃ©pendant (H/F),https://www.france-emploi.com/offre-d-emploi/negociateur-immobilier-independant-h-f-10699753/,01/01/2023,Pornic,,"Mensuel, de 4000â‚¬ Ã  8000â‚¬",Mensuel,4000â‚¬ ,8000â‚¬,"Devenez le CONSEILLER IMMOBILIER rÃ©fÃ©rent de votre rÃ©gion : Secteur gÃ©ographique rÃ©servÃ© et prÃ©servÃ© en exclusivitÃ© !</t>
  </si>
  <si>
    <t>2629,NÃ©gociateur immobilier indÃ©pendant (H/F),https://www.france-emploi.com/offre-d-emploi/negociateur-immobilier-independant-h-f-10699753/,01/01/2023,GuÃ©rande,,"Mensuel, de 4000â‚¬ Ã  8000â‚¬",Mensuel,4000â‚¬ ,8000â‚¬,"Devenez le CONSEILLER IMMOBILIER rÃ©fÃ©rent de votre rÃ©gion : Secteur gÃ©ographique rÃ©servÃ© et prÃ©servÃ© en exclusivitÃ© !</t>
  </si>
  <si>
    <t>2630,NÃ©gociateur immobilier indÃ©pendant (H/F),https://www.france-emploi.com/offre-d-emploi/negociateur-immobilier-independant-h-f-10699753/,01/01/2023,La Baule-Escoublac,,"Mensuel, de 4000â‚¬ Ã  8000â‚¬",Mensuel,4000â‚¬ ,8000â‚¬,"Devenez le CONSEILLER IMMOBILIER rÃ©fÃ©rent de votre rÃ©gion : Secteur gÃ©ographique rÃ©servÃ© et prÃ©servÃ© en exclusivitÃ© !</t>
  </si>
  <si>
    <t>2631,Conseiller immobilier indÃ©pendant (H/F),https://www.france-emploi.com/offre-d-emploi/conseiller-immobilier-independant-h-f-10699749/,01/01/2023,Vertou,,"Mensuel, de 4000â‚¬ Ã  8000â‚¬",Mensuel,4000â‚¬ ,8000â‚¬,"Devenez le CONSEILLER IMMOBILIER rÃ©fÃ©rent de votre rÃ©gion : Secteur gÃ©ographique rÃ©servÃ© et prÃ©servÃ© en exclusivitÃ© !</t>
  </si>
  <si>
    <t>2632,Conseiller immobilier indÃ©pendant (H/F),https://www.france-emploi.com/offre-d-emploi/conseiller-immobilier-independant-h-f-10699749/,01/01/2023,CouÃ«ron,,"Mensuel, de 4000â‚¬ Ã  8000â‚¬",Mensuel,4000â‚¬ ,8000â‚¬,"Devenez le CONSEILLER IMMOBILIER rÃ©fÃ©rent de votre rÃ©gion : Secteur gÃ©ographique rÃ©servÃ© et prÃ©servÃ© en exclusivitÃ© !</t>
  </si>
  <si>
    <t>2633,Conseiller immobilier indÃ©pendant (H/F),https://www.france-emploi.com/offre-d-emploi/conseiller-immobilier-independant-h-f-10699749/,01/01/2023,La Chapelle-sur-Erdre,,"Mensuel, de 4000â‚¬ Ã  8000â‚¬",Mensuel,4000â‚¬ ,8000â‚¬,"Devenez le CONSEILLER IMMOBILIER rÃ©fÃ©rent de votre rÃ©gion : Secteur gÃ©ographique rÃ©servÃ© et prÃ©servÃ© en exclusivitÃ© !</t>
  </si>
  <si>
    <t>2634,Conseiller immobilier indÃ©pendant (H/F),https://www.france-emploi.com/offre-d-emploi/conseiller-immobilier-independant-h-f-10699749/,01/01/2023,Carquefou,,"Mensuel, de 4000â‚¬ Ã  8000â‚¬",Mensuel,4000â‚¬ ,8000â‚¬,"Devenez le CONSEILLER IMMOBILIER rÃ©fÃ©rent de votre rÃ©gion : Secteur gÃ©ographique rÃ©servÃ© et prÃ©servÃ© en exclusivitÃ© !</t>
  </si>
  <si>
    <t>2635,Conseiller immobilier indÃ©pendant (H/F),https://www.france-emploi.com/offre-d-emploi/conseiller-immobilier-independant-h-f-10699749/,01/01/2023,Bouguenais,,"Mensuel, de 4000â‚¬ Ã  8000â‚¬",Mensuel,4000â‚¬ ,8000â‚¬,"Devenez le CONSEILLER IMMOBILIER rÃ©fÃ©rent de votre rÃ©gion : Secteur gÃ©ographique rÃ©servÃ© et prÃ©servÃ© en exclusivitÃ© !</t>
  </si>
  <si>
    <t>2636,Conseiller immobilier indÃ©pendant (H/F),https://www.france-emploi.com/offre-d-emploi/conseiller-immobilier-independant-h-f-10699748/,01/01/2023,Saint-SÃ©bastien-sur-Loire,,"Mensuel, de 4000â‚¬ Ã  8000â‚¬",Mensuel,4000â‚¬ ,8000â‚¬,"Devenez le CONSEILLER IMMOBILIER rÃ©fÃ©rent de votre rÃ©gion : Secteur gÃ©ographique rÃ©servÃ© et prÃ©servÃ© en exclusivitÃ© !</t>
  </si>
  <si>
    <t>2637,Conseiller immobilier indÃ©pendant (H/F),https://www.france-emploi.com/offre-d-emploi/conseiller-immobilier-independant-h-f-10699748/,01/01/2023,Saint-Nazaire,,"Mensuel, de 4000â‚¬ Ã  8000â‚¬",Mensuel,4000â‚¬ ,8000â‚¬,"Devenez le CONSEILLER IMMOBILIER rÃ©fÃ©rent de votre rÃ©gion : Secteur gÃ©ographique rÃ©servÃ© et prÃ©servÃ© en exclusivitÃ© !</t>
  </si>
  <si>
    <t>2638,Conseiller immobilier indÃ©pendant (H/F),https://www.france-emploi.com/offre-d-emploi/conseiller-immobilier-independant-h-f-10699748/,01/01/2023,Saint-Herblain,,"Mensuel, de 4000â‚¬ Ã  8000â‚¬",Mensuel,4000â‚¬ ,8000â‚¬,"Devenez le CONSEILLER IMMOBILIER rÃ©fÃ©rent de votre rÃ©gion : Secteur gÃ©ographique rÃ©servÃ© et prÃ©servÃ© en exclusivitÃ© !</t>
  </si>
  <si>
    <t>2639,Conseiller immobilier indÃ©pendant (H/F),https://www.france-emploi.com/offre-d-emploi/conseiller-immobilier-independant-h-f-10699748/,01/01/2023,RezÃ©,,"Mensuel, de 4000â‚¬ Ã  8000â‚¬",Mensuel,4000â‚¬ ,8000â‚¬,"Devenez le CONSEILLER IMMOBILIER rÃ©fÃ©rent de votre rÃ©gion : Secteur gÃ©ographique rÃ©servÃ© et prÃ©servÃ© en exclusivitÃ© !</t>
  </si>
  <si>
    <t>2640,Conseiller immobilier indÃ©pendant (H/F),https://www.france-emploi.com/offre-d-emploi/conseiller-immobilier-independant-h-f-10699748/,01/01/2023,Orvault,,"Mensuel, de 4000â‚¬ Ã  8000â‚¬",Mensuel,4000â‚¬ ,8000â‚¬,"Devenez le CONSEILLER IMMOBILIER rÃ©fÃ©rent de votre rÃ©gion : Secteur gÃ©ographique rÃ©servÃ© et prÃ©servÃ© en exclusivitÃ© !</t>
  </si>
  <si>
    <t>2641,mandataire immobilier indÃ©pendant (H/F),https://www.france-emploi.com/offre-d-emploi/mandataire-immobilier-independant-h-f-10699747/,01/01/2023,Saint-SÃ©bastien-sur-Loire,,"Mensuel, de 4000â‚¬ Ã  8000â‚¬",Mensuel,4000â‚¬ ,8000â‚¬,"Devenez le CONSEILLER IMMOBILIER rÃ©fÃ©rent de votre rÃ©gion : Secteur gÃ©ographique rÃ©servÃ© et prÃ©servÃ© en exclusivitÃ© !</t>
  </si>
  <si>
    <t>2642,mandataire immobilier indÃ©pendant (H/F),https://www.france-emploi.com/offre-d-emploi/mandataire-immobilier-independant-h-f-10699747/,01/01/2023,Saint-Nazaire,,"Mensuel, de 4000â‚¬ Ã  8000â‚¬",Mensuel,4000â‚¬ ,8000â‚¬,"Devenez le CONSEILLER IMMOBILIER rÃ©fÃ©rent de votre rÃ©gion : Secteur gÃ©ographique rÃ©servÃ© et prÃ©servÃ© en exclusivitÃ© !</t>
  </si>
  <si>
    <t>2643,mandataire immobilier indÃ©pendant (H/F),https://www.france-emploi.com/offre-d-emploi/mandataire-immobilier-independant-h-f-10699747/,01/01/2023,Saint-Herblain,,"Mensuel, de 4000â‚¬ Ã  8000â‚¬",Mensuel,4000â‚¬ ,8000â‚¬,"Devenez le CONSEILLER IMMOBILIER rÃ©fÃ©rent de votre rÃ©gion : Secteur gÃ©ographique rÃ©servÃ© et prÃ©servÃ© en exclusivitÃ© !</t>
  </si>
  <si>
    <t>2644,mandataire immobilier indÃ©pendant (H/F),https://www.france-emploi.com/offre-d-emploi/mandataire-immobilier-independant-h-f-10699747/,01/01/2023,RezÃ©,,"Mensuel, de 4000â‚¬ Ã  8000â‚¬",Mensuel,4000â‚¬ ,8000â‚¬,"Devenez le CONSEILLER IMMOBILIER rÃ©fÃ©rent de votre rÃ©gion : Secteur gÃ©ographique rÃ©servÃ© et prÃ©servÃ© en exclusivitÃ© !</t>
  </si>
  <si>
    <t>2645,mandataire immobilier indÃ©pendant (H/F),https://www.france-emploi.com/offre-d-emploi/mandataire-immobilier-independant-h-f-10699747/,01/01/2023,Orvault,,"Mensuel, de 4000â‚¬ Ã  8000â‚¬",Mensuel,4000â‚¬ ,8000â‚¬,"Devenez le CONSEILLER IMMOBILIER rÃ©fÃ©rent de votre rÃ©gion : Secteur gÃ©ographique rÃ©servÃ© et prÃ©servÃ© en exclusivitÃ© !</t>
  </si>
  <si>
    <t>2646,NÃ©gociateur immobilier indÃ©pendant (H/F),https://www.france-emploi.com/offre-d-emploi/negociateur-immobilier-independant-h-f-10699746/,01/01/2023,Vertou,,"Mensuel, de 4000â‚¬ Ã  8000â‚¬",Mensuel,4000â‚¬ ,8000â‚¬,"Devenez le CONSEILLER IMMOBILIER rÃ©fÃ©rent de votre rÃ©gion : Secteur gÃ©ographique rÃ©servÃ© et prÃ©servÃ© en exclusivitÃ© !</t>
  </si>
  <si>
    <t>2647,NÃ©gociateur immobilier indÃ©pendant (H/F),https://www.france-emploi.com/offre-d-emploi/negociateur-immobilier-independant-h-f-10699746/,01/01/2023,CouÃ«ron,,"Mensuel, de 4000â‚¬ Ã  8000â‚¬",Mensuel,4000â‚¬ ,8000â‚¬,"Devenez le CONSEILLER IMMOBILIER rÃ©fÃ©rent de votre rÃ©gion : Secteur gÃ©ographique rÃ©servÃ© et prÃ©servÃ© en exclusivitÃ© !</t>
  </si>
  <si>
    <t>2648,NÃ©gociateur immobilier indÃ©pendant (H/F),https://www.france-emploi.com/offre-d-emploi/negociateur-immobilier-independant-h-f-10699746/,01/01/2023,La Chapelle-sur-Erdre,,"Mensuel, de 4000â‚¬ Ã  8000â‚¬",Mensuel,4000â‚¬ ,8000â‚¬,"Devenez le CONSEILLER IMMOBILIER rÃ©fÃ©rent de votre rÃ©gion : Secteur gÃ©ographique rÃ©servÃ© et prÃ©servÃ© en exclusivitÃ© !</t>
  </si>
  <si>
    <t>2649,NÃ©gociateur immobilier indÃ©pendant (H/F),https://www.france-emploi.com/offre-d-emploi/negociateur-immobilier-independant-h-f-10699746/,01/01/2023,Carquefou,,"Mensuel, de 4000â‚¬ Ã  8000â‚¬",Mensuel,4000â‚¬ ,8000â‚¬,"Devenez le CONSEILLER IMMOBILIER rÃ©fÃ©rent de votre rÃ©gion : Secteur gÃ©ographique rÃ©servÃ© et prÃ©servÃ© en exclusivitÃ© !</t>
  </si>
  <si>
    <t>2650,NÃ©gociateur immobilier indÃ©pendant (H/F),https://www.france-emploi.com/offre-d-emploi/negociateur-immobilier-independant-h-f-10699746/,01/01/2023,Bouguenais,,"Mensuel, de 4000â‚¬ Ã  8000â‚¬",Mensuel,4000â‚¬ ,8000â‚¬,"Devenez le CONSEILLER IMMOBILIER rÃ©fÃ©rent de votre rÃ©gion : Secteur gÃ©ographique rÃ©servÃ© et prÃ©servÃ© en exclusivitÃ© !</t>
  </si>
  <si>
    <t>2651,mandataire immobilier indÃ©pendant (H/F),https://www.france-emploi.com/offre-d-emploi/mandataire-immobilier-independant-h-f-10699745/,01/01/2023,Vertou,,"Mensuel, de 4000â‚¬ Ã  8000â‚¬",Mensuel,4000â‚¬ ,8000â‚¬,"Devenez le CONSEILLER IMMOBILIER rÃ©fÃ©rent de votre rÃ©gion : Secteur gÃ©ographique rÃ©servÃ© et prÃ©servÃ© en exclusivitÃ© !</t>
  </si>
  <si>
    <t>2652,mandataire immobilier indÃ©pendant (H/F),https://www.france-emploi.com/offre-d-emploi/mandataire-immobilier-independant-h-f-10699745/,01/01/2023,CouÃ«ron,,"Mensuel, de 4000â‚¬ Ã  8000â‚¬",Mensuel,4000â‚¬ ,8000â‚¬,"Devenez le CONSEILLER IMMOBILIER rÃ©fÃ©rent de votre rÃ©gion : Secteur gÃ©ographique rÃ©servÃ© et prÃ©servÃ© en exclusivitÃ© !</t>
  </si>
  <si>
    <t>2653,mandataire immobilier indÃ©pendant (H/F),https://www.france-emploi.com/offre-d-emploi/mandataire-immobilier-independant-h-f-10699745/,01/01/2023,La Chapelle-sur-Erdre,,"Mensuel, de 4000â‚¬ Ã  8000â‚¬",Mensuel,4000â‚¬ ,8000â‚¬,"Devenez le CONSEILLER IMMOBILIER rÃ©fÃ©rent de votre rÃ©gion : Secteur gÃ©ographique rÃ©servÃ© et prÃ©servÃ© en exclusivitÃ© !</t>
  </si>
  <si>
    <t>2654,mandataire immobilier indÃ©pendant (H/F),https://www.france-emploi.com/offre-d-emploi/mandataire-immobilier-independant-h-f-10699745/,01/01/2023,Carquefou,,"Mensuel, de 4000â‚¬ Ã  8000â‚¬",Mensuel,4000â‚¬ ,8000â‚¬,"Devenez le CONSEILLER IMMOBILIER rÃ©fÃ©rent de votre rÃ©gion : Secteur gÃ©ographique rÃ©servÃ© et prÃ©servÃ© en exclusivitÃ© !</t>
  </si>
  <si>
    <t>2655,mandataire immobilier indÃ©pendant (H/F),https://www.france-emploi.com/offre-d-emploi/mandataire-immobilier-independant-h-f-10699745/,01/01/2023,Bouguenais,,"Mensuel, de 4000â‚¬ Ã  8000â‚¬",Mensuel,4000â‚¬ ,8000â‚¬,"Devenez le CONSEILLER IMMOBILIER rÃ©fÃ©rent de votre rÃ©gion : Secteur gÃ©ographique rÃ©servÃ© et prÃ©servÃ© en exclusivitÃ© !</t>
  </si>
  <si>
    <t>2656,NÃ©gociateur immobilier indÃ©pendant (H/F),https://www.france-emploi.com/offre-d-emploi/negociateur-immobilier-independant-h-f-10699743/,01/01/2023,Saint-SÃ©bastien-sur-Loire,,"Mensuel, de 4000â‚¬ Ã  8000â‚¬",Mensuel,4000â‚¬ ,8000â‚¬,"Devenez le CONSEILLER IMMOBILIER rÃ©fÃ©rent de votre rÃ©gion : Secteur gÃ©ographique rÃ©servÃ© et prÃ©servÃ© en exclusivitÃ© !</t>
  </si>
  <si>
    <t>2657,NÃ©gociateur immobilier indÃ©pendant (H/F),https://www.france-emploi.com/offre-d-emploi/negociateur-immobilier-independant-h-f-10699743/,01/01/2023,Saint-Nazaire,,"Mensuel, de 4000â‚¬ Ã  8000â‚¬",Mensuel,4000â‚¬ ,8000â‚¬,"Devenez le CONSEILLER IMMOBILIER rÃ©fÃ©rent de votre rÃ©gion : Secteur gÃ©ographique rÃ©servÃ© et prÃ©servÃ© en exclusivitÃ© !</t>
  </si>
  <si>
    <t>2658,NÃ©gociateur immobilier indÃ©pendant (H/F),https://www.france-emploi.com/offre-d-emploi/negociateur-immobilier-independant-h-f-10699743/,01/01/2023,Saint-Herblain,,"Mensuel, de 4000â‚¬ Ã  8000â‚¬",Mensuel,4000â‚¬ ,8000â‚¬,"Devenez le CONSEILLER IMMOBILIER rÃ©fÃ©rent de votre rÃ©gion : Secteur gÃ©ographique rÃ©servÃ© et prÃ©servÃ© en exclusivitÃ© !</t>
  </si>
  <si>
    <t>2659,NÃ©gociateur immobilier indÃ©pendant (H/F),https://www.france-emploi.com/offre-d-emploi/negociateur-immobilier-independant-h-f-10699743/,01/01/2023,RezÃ©,,"Mensuel, de 4000â‚¬ Ã  8000â‚¬",Mensuel,4000â‚¬ ,8000â‚¬,"Devenez le CONSEILLER IMMOBILIER rÃ©fÃ©rent de votre rÃ©gion : Secteur gÃ©ographique rÃ©servÃ© et prÃ©servÃ© en exclusivitÃ© !</t>
  </si>
  <si>
    <t>2660,NÃ©gociateur immobilier indÃ©pendant (H/F),https://www.france-emploi.com/offre-d-emploi/negociateur-immobilier-independant-h-f-10699743/,01/01/2023,Orvault,,"Mensuel, de 4000â‚¬ Ã  8000â‚¬",Mensuel,4000â‚¬ ,8000â‚¬,"Devenez le CONSEILLER IMMOBILIER rÃ©fÃ©rent de votre rÃ©gion : Secteur gÃ©ographique rÃ©servÃ© et prÃ©servÃ© en exclusivitÃ© !</t>
  </si>
  <si>
    <t>2661,mandataire immobilier indÃ©pendant (H/F),https://www.france-emploi.com/offre-d-emploi/mandataire-immobilier-independant-h-f-10699336/,01/01/2023,Lannion,,"Mensuel, de 4000â‚¬ Ã  8000â‚¬",Mensuel,4000â‚¬ ,8000â‚¬,"Devenez le CONSEILLER IMMOBILIER rÃ©fÃ©rent de votre rÃ©gion : Secteur gÃ©ographique rÃ©servÃ© et prÃ©servÃ© en exclusivitÃ© !</t>
  </si>
  <si>
    <t>2662,mandataire immobilier indÃ©pendant (H/F),https://www.france-emploi.com/offre-d-emploi/mandataire-immobilier-independant-h-f-10699336/,01/01/2023,Saintes,,"Mensuel, de 4000â‚¬ Ã  8000â‚¬",Mensuel,4000â‚¬ ,8000â‚¬,"Devenez le CONSEILLER IMMOBILIER rÃ©fÃ©rent de votre rÃ©gion : Secteur gÃ©ographique rÃ©servÃ© et prÃ©servÃ© en exclusivitÃ© !</t>
  </si>
  <si>
    <t>2663,mandataire immobilier indÃ©pendant (H/F),https://www.france-emploi.com/offre-d-emploi/mandataire-immobilier-independant-h-f-10699336/,01/01/2023,Bressuire,,"Mensuel, de 4000â‚¬ Ã  8000â‚¬",Mensuel,4000â‚¬ ,8000â‚¬,"Devenez le CONSEILLER IMMOBILIER rÃ©fÃ©rent de votre rÃ©gion : Secteur gÃ©ographique rÃ©servÃ© et prÃ©servÃ© en exclusivitÃ© !</t>
  </si>
  <si>
    <t>2664,mandataire immobilier indÃ©pendant (H/F),https://www.france-emploi.com/offre-d-emploi/mandataire-immobilier-independant-h-f-10699336/,01/01/2023,ChÃ¢teau-Gontier,,"Mensuel, de 4000â‚¬ Ã  8000â‚¬",Mensuel,4000â‚¬ ,8000â‚¬,"Devenez le CONSEILLER IMMOBILIER rÃ©fÃ©rent de votre rÃ©gion : Secteur gÃ©ographique rÃ©servÃ© et prÃ©servÃ© en exclusivitÃ© !</t>
  </si>
  <si>
    <t>2665,mandataire immobilier indÃ©pendant (H/F),https://www.france-emploi.com/offre-d-emploi/mandataire-immobilier-independant-h-f-10699336/,01/01/2023,Quimper,,"Mensuel, de 4000â‚¬ Ã  8000â‚¬",Mensuel,4000â‚¬ ,8000â‚¬,"Devenez le CONSEILLER IMMOBILIER rÃ©fÃ©rent de votre rÃ©gion : Secteur gÃ©ographique rÃ©servÃ© et prÃ©servÃ© en exclusivitÃ© !</t>
  </si>
  <si>
    <t>2666,NÃ©gociateur immobilier indÃ©pendant (H/F),https://www.france-emploi.com/offre-d-emploi/negociateur-immobilier-independant-h-f-10699332/,01/01/2023,Lannion,,"Mensuel, de 4000â‚¬ Ã  8000â‚¬",Mensuel,4000â‚¬ ,8000â‚¬,"Devenez le CONSEILLER IMMOBILIER rÃ©fÃ©rent de votre rÃ©gion : Secteur gÃ©ographique rÃ©servÃ© et prÃ©servÃ© en exclusivitÃ© !</t>
  </si>
  <si>
    <t>2667,NÃ©gociateur immobilier indÃ©pendant (H/F),https://www.france-emploi.com/offre-d-emploi/negociateur-immobilier-independant-h-f-10699332/,01/01/2023,Saintes,,"Mensuel, de 4000â‚¬ Ã  8000â‚¬",Mensuel,4000â‚¬ ,8000â‚¬,"Devenez le CONSEILLER IMMOBILIER rÃ©fÃ©rent de votre rÃ©gion : Secteur gÃ©ographique rÃ©servÃ© et prÃ©servÃ© en exclusivitÃ© !</t>
  </si>
  <si>
    <t>2668,NÃ©gociateur immobilier indÃ©pendant (H/F),https://www.france-emploi.com/offre-d-emploi/negociateur-immobilier-independant-h-f-10699332/,01/01/2023,Bressuire,,"Mensuel, de 4000â‚¬ Ã  8000â‚¬",Mensuel,4000â‚¬ ,8000â‚¬,"Devenez le CONSEILLER IMMOBILIER rÃ©fÃ©rent de votre rÃ©gion : Secteur gÃ©ographique rÃ©servÃ© et prÃ©servÃ© en exclusivitÃ© !</t>
  </si>
  <si>
    <t>2669,NÃ©gociateur immobilier indÃ©pendant (H/F),https://www.france-emploi.com/offre-d-emploi/negociateur-immobilier-independant-h-f-10699332/,01/01/2023,ChÃ¢teau-Gontier,,"Mensuel, de 4000â‚¬ Ã  8000â‚¬",Mensuel,4000â‚¬ ,8000â‚¬,"Devenez le CONSEILLER IMMOBILIER rÃ©fÃ©rent de votre rÃ©gion : Secteur gÃ©ographique rÃ©servÃ© et prÃ©servÃ© en exclusivitÃ© !</t>
  </si>
  <si>
    <t>2670,NÃ©gociateur immobilier indÃ©pendant (H/F),https://www.france-emploi.com/offre-d-emploi/negociateur-immobilier-independant-h-f-10699332/,01/01/2023,Quimper,,"Mensuel, de 4000â‚¬ Ã  8000â‚¬",Mensuel,4000â‚¬ ,8000â‚¬,"Devenez le CONSEILLER IMMOBILIER rÃ©fÃ©rent de votre rÃ©gion : Secteur gÃ©ographique rÃ©servÃ© et prÃ©servÃ© en exclusivitÃ© !</t>
  </si>
  <si>
    <t>2671,NÃ©gociateur immobilier indÃ©pendant (H/F),https://www.france-emploi.com/offre-d-emploi/negociateur-immobilier-independant-h-f-10699330/,01/01/2023,Challans,,"Mensuel, de 4000â‚¬ Ã  8000â‚¬",Mensuel,4000â‚¬ ,8000â‚¬,"Devenez le CONSEILLER IMMOBILIER rÃ©fÃ©rent de votre rÃ©gion : Secteur gÃ©ographique rÃ©servÃ© et prÃ©servÃ© en exclusivitÃ© !</t>
  </si>
  <si>
    <t>2672,NÃ©gociateur immobilier indÃ©pendant (H/F),https://www.france-emploi.com/offre-d-emploi/negociateur-immobilier-independant-h-f-10699330/,01/01/2023,Ploemeur,,"Mensuel, de 4000â‚¬ Ã  8000â‚¬",Mensuel,4000â‚¬ ,8000â‚¬,"Devenez le CONSEILLER IMMOBILIER rÃ©fÃ©rent de votre rÃ©gion : Secteur gÃ©ographique rÃ©servÃ© et prÃ©servÃ© en exclusivitÃ© !</t>
  </si>
  <si>
    <t>2673,NÃ©gociateur immobilier indÃ©pendant (H/F),https://www.france-emploi.com/offre-d-emploi/negociateur-immobilier-independant-h-f-10699330/,01/01/2023,Cholet,,"Mensuel, de 4000â‚¬ Ã  8000â‚¬",Mensuel,4000â‚¬ ,8000â‚¬,"Devenez le CONSEILLER IMMOBILIER rÃ©fÃ©rent de votre rÃ©gion : Secteur gÃ©ographique rÃ©servÃ© et prÃ©servÃ© en exclusivitÃ© !</t>
  </si>
  <si>
    <t>2674,NÃ©gociateur immobilier indÃ©pendant (H/F),https://www.france-emploi.com/offre-d-emploi/negociateur-immobilier-independant-h-f-10699330/,01/01/2023,ChÃ¢teaubriant,,"Mensuel, de 4000â‚¬ Ã  8000â‚¬",Mensuel,4000â‚¬ ,8000â‚¬,"Devenez le CONSEILLER IMMOBILIER rÃ©fÃ©rent de votre rÃ©gion : Secteur gÃ©ographique rÃ©servÃ© et prÃ©servÃ© en exclusivitÃ© !</t>
  </si>
  <si>
    <t>2675,NÃ©gociateur immobilier indÃ©pendant (H/F),https://www.france-emploi.com/offre-d-emploi/negociateur-immobilier-independant-h-f-10699330/,01/01/2023,FougÃ¨res,,"Mensuel, de 4000â‚¬ Ã  8000â‚¬",Mensuel,4000â‚¬ ,8000â‚¬,"Devenez le CONSEILLER IMMOBILIER rÃ©fÃ©rent de votre rÃ©gion : Secteur gÃ©ographique rÃ©servÃ© et prÃ©servÃ© en exclusivitÃ© !</t>
  </si>
  <si>
    <t>2676,Conseiller immobilier indÃ©pendant (H/F),https://www.france-emploi.com/offre-d-emploi/conseiller-immobilier-independant-h-f-10699328/,01/01/2023,Lannion,,"Mensuel, de 4000â‚¬ Ã  8000â‚¬",Mensuel,4000â‚¬ ,8000â‚¬,"Devenez le CONSEILLER IMMOBILIER rÃ©fÃ©rent de votre rÃ©gion : Secteur gÃ©ographique rÃ©servÃ© et prÃ©servÃ© en exclusivitÃ© !</t>
  </si>
  <si>
    <t>2677,Conseiller immobilier indÃ©pendant (H/F),https://www.france-emploi.com/offre-d-emploi/conseiller-immobilier-independant-h-f-10699328/,01/01/2023,Saintes,,"Mensuel, de 4000â‚¬ Ã  8000â‚¬",Mensuel,4000â‚¬ ,8000â‚¬,"Devenez le CONSEILLER IMMOBILIER rÃ©fÃ©rent de votre rÃ©gion : Secteur gÃ©ographique rÃ©servÃ© et prÃ©servÃ© en exclusivitÃ© !</t>
  </si>
  <si>
    <t>2678,Conseiller immobilier indÃ©pendant (H/F),https://www.france-emploi.com/offre-d-emploi/conseiller-immobilier-independant-h-f-10699328/,01/01/2023,Bressuire,,"Mensuel, de 4000â‚¬ Ã  8000â‚¬",Mensuel,4000â‚¬ ,8000â‚¬,"Devenez le CONSEILLER IMMOBILIER rÃ©fÃ©rent de votre rÃ©gion : Secteur gÃ©ographique rÃ©servÃ© et prÃ©servÃ© en exclusivitÃ© !</t>
  </si>
  <si>
    <t>2679,Conseiller immobilier indÃ©pendant (H/F),https://www.france-emploi.com/offre-d-emploi/conseiller-immobilier-independant-h-f-10699328/,01/01/2023,ChÃ¢teau-Gontier,,"Mensuel, de 4000â‚¬ Ã  8000â‚¬",Mensuel,4000â‚¬ ,8000â‚¬,"Devenez le CONSEILLER IMMOBILIER rÃ©fÃ©rent de votre rÃ©gion : Secteur gÃ©ographique rÃ©servÃ© et prÃ©servÃ© en exclusivitÃ© !</t>
  </si>
  <si>
    <t>2680,Conseiller immobilier indÃ©pendant (H/F),https://www.france-emploi.com/offre-d-emploi/conseiller-immobilier-independant-h-f-10699328/,01/01/2023,Quimper,,"Mensuel, de 4000â‚¬ Ã  8000â‚¬",Mensuel,4000â‚¬ ,8000â‚¬,"Devenez le CONSEILLER IMMOBILIER rÃ©fÃ©rent de votre rÃ©gion : Secteur gÃ©ographique rÃ©servÃ© et prÃ©servÃ© en exclusivitÃ© !</t>
  </si>
  <si>
    <t>2681,mandataire immobilier indÃ©pendant (H/F),https://www.france-emploi.com/offre-d-emploi/mandataire-immobilier-independant-h-f-10699321/,01/01/2023,Saint-Brieuc,,"Mensuel, de 4000â‚¬ Ã  8000â‚¬",Mensuel,4000â‚¬ ,8000â‚¬,"Devenez le CONSEILLER IMMOBILIER rÃ©fÃ©rent de votre rÃ©gion : Secteur gÃ©ographique rÃ©servÃ© et prÃ©servÃ© en exclusivitÃ© !</t>
  </si>
  <si>
    <t>2682,mandataire immobilier indÃ©pendant (H/F),https://www.france-emploi.com/offre-d-emploi/mandataire-immobilier-independant-h-f-10699321/,01/01/2023,La Rochelle,,"Mensuel, de 4000â‚¬ Ã  8000â‚¬",Mensuel,4000â‚¬ ,8000â‚¬,"Devenez le CONSEILLER IMMOBILIER rÃ©fÃ©rent de votre rÃ©gion : Secteur gÃ©ographique rÃ©servÃ© et prÃ©servÃ© en exclusivitÃ© !</t>
  </si>
  <si>
    <t>2683,mandataire immobilier indÃ©pendant (H/F),https://www.france-emploi.com/offre-d-emploi/mandataire-immobilier-independant-h-f-10699321/,01/01/2023,Niort,,"Mensuel, de 4000â‚¬ Ã  8000â‚¬",Mensuel,4000â‚¬ ,8000â‚¬,"Devenez le CONSEILLER IMMOBILIER rÃ©fÃ©rent de votre rÃ©gion : Secteur gÃ©ographique rÃ©servÃ© et prÃ©servÃ© en exclusivitÃ© !</t>
  </si>
  <si>
    <t>2684,mandataire immobilier indÃ©pendant (H/F),https://www.france-emploi.com/offre-d-emploi/mandataire-immobilier-independant-h-f-10699321/,01/01/2023,Laval,,"Mensuel, de 4000â‚¬ Ã  8000â‚¬",Mensuel,4000â‚¬ ,8000â‚¬,"Devenez le CONSEILLER IMMOBILIER rÃ©fÃ©rent de votre rÃ©gion : Secteur gÃ©ographique rÃ©servÃ© et prÃ©servÃ© en exclusivitÃ© !</t>
  </si>
  <si>
    <t>2685,mandataire immobilier indÃ©pendant (H/F),https://www.france-emploi.com/offre-d-emploi/mandataire-immobilier-independant-h-f-10699321/,01/01/2023,Brest,,"Mensuel, de 4000â‚¬ Ã  8000â‚¬",Mensuel,4000â‚¬ ,8000â‚¬,"Devenez le CONSEILLER IMMOBILIER rÃ©fÃ©rent de votre rÃ©gion : Secteur gÃ©ographique rÃ©servÃ© et prÃ©servÃ© en exclusivitÃ© !</t>
  </si>
  <si>
    <t>2686,NÃ©gociateur immobilier indÃ©pendant (H/F),https://www.france-emploi.com/offre-d-emploi/negociateur-immobilier-independant-h-f-10699318/,01/01/2023,Saint-Brieuc,,"Mensuel, de 4000â‚¬ Ã  8000â‚¬",Mensuel,4000â‚¬ ,8000â‚¬,"Devenez le CONSEILLER IMMOBILIER rÃ©fÃ©rent de votre rÃ©gion : Secteur gÃ©ographique rÃ©servÃ© et prÃ©servÃ© en exclusivitÃ© !</t>
  </si>
  <si>
    <t>2687,NÃ©gociateur immobilier indÃ©pendant (H/F),https://www.france-emploi.com/offre-d-emploi/negociateur-immobilier-independant-h-f-10699318/,01/01/2023,La Rochelle,,"Mensuel, de 4000â‚¬ Ã  8000â‚¬",Mensuel,4000â‚¬ ,8000â‚¬,"Devenez le CONSEILLER IMMOBILIER rÃ©fÃ©rent de votre rÃ©gion : Secteur gÃ©ographique rÃ©servÃ© et prÃ©servÃ© en exclusivitÃ© !</t>
  </si>
  <si>
    <t>2688,NÃ©gociateur immobilier indÃ©pendant (H/F),https://www.france-emploi.com/offre-d-emploi/negociateur-immobilier-independant-h-f-10699318/,01/01/2023,Niort,,"Mensuel, de 4000â‚¬ Ã  8000â‚¬",Mensuel,4000â‚¬ ,8000â‚¬,"Devenez le CONSEILLER IMMOBILIER rÃ©fÃ©rent de votre rÃ©gion : Secteur gÃ©ographique rÃ©servÃ© et prÃ©servÃ© en exclusivitÃ© !</t>
  </si>
  <si>
    <t>2689,NÃ©gociateur immobilier indÃ©pendant (H/F),https://www.france-emploi.com/offre-d-emploi/negociateur-immobilier-independant-h-f-10699318/,01/01/2023,Laval,,"Mensuel, de 4000â‚¬ Ã  8000â‚¬",Mensuel,4000â‚¬ ,8000â‚¬,"Devenez le CONSEILLER IMMOBILIER rÃ©fÃ©rent de votre rÃ©gion : Secteur gÃ©ographique rÃ©servÃ© et prÃ©servÃ© en exclusivitÃ© !</t>
  </si>
  <si>
    <t>2690,NÃ©gociateur immobilier indÃ©pendant (H/F),https://www.france-emploi.com/offre-d-emploi/negociateur-immobilier-independant-h-f-10699318/,01/01/2023,Brest,,"Mensuel, de 4000â‚¬ Ã  8000â‚¬",Mensuel,4000â‚¬ ,8000â‚¬,"Devenez le CONSEILLER IMMOBILIER rÃ©fÃ©rent de votre rÃ©gion : Secteur gÃ©ographique rÃ©servÃ© et prÃ©servÃ© en exclusivitÃ© !</t>
  </si>
  <si>
    <t>2691,Conseiller immobilier indÃ©pendant (H/F),https://www.france-emploi.com/offre-d-emploi/conseiller-immobilier-independant-h-f-10699314/,01/01/2023,Sulniac,,"Mensuel, de 4000â‚¬ Ã  8000â‚¬",Mensuel,4000â‚¬ ,8000â‚¬,"Devenez le CONSEILLER IMMOBILIER rÃ©fÃ©rent de votre rÃ©gion : Secteur gÃ©ographique rÃ©servÃ© et prÃ©servÃ© en exclusivitÃ© !</t>
  </si>
  <si>
    <t>2692,Conseiller immobilier indÃ©pendant (H/F),https://www.france-emploi.com/offre-d-emploi/conseiller-immobilier-independant-h-f-10699314/,01/01/2023,Pont-Scorff,,"Mensuel, de 4000â‚¬ Ã  8000â‚¬",Mensuel,4000â‚¬ ,8000â‚¬,"Devenez le CONSEILLER IMMOBILIER rÃ©fÃ©rent de votre rÃ©gion : Secteur gÃ©ographique rÃ©servÃ© et prÃ©servÃ© en exclusivitÃ© !</t>
  </si>
  <si>
    <t>2693,Conseiller immobilier indÃ©pendant (H/F),https://www.france-emploi.com/offre-d-emploi/conseiller-immobilier-independant-h-f-10699314/,01/01/2023,MorÃ©ac,,"Mensuel, de 4000â‚¬ Ã  8000â‚¬",Mensuel,4000â‚¬ ,8000â‚¬,"Devenez le CONSEILLER IMMOBILIER rÃ©fÃ©rent de votre rÃ©gion : Secteur gÃ©ographique rÃ©servÃ© et prÃ©servÃ© en exclusivitÃ© !</t>
  </si>
  <si>
    <t>2694,Conseiller immobilier indÃ©pendant (H/F),https://www.france-emploi.com/offre-d-emploi/conseiller-immobilier-independant-h-f-10699314/,01/01/2023,Gourin,,"Mensuel, de 4000â‚¬ Ã  8000â‚¬",Mensuel,4000â‚¬ ,8000â‚¬,"Devenez le CONSEILLER IMMOBILIER rÃ©fÃ©rent de votre rÃ©gion : Secteur gÃ©ographique rÃ©servÃ© et prÃ©servÃ© en exclusivitÃ© !</t>
  </si>
  <si>
    <t>2695,Conseiller immobilier indÃ©pendant (H/F),https://www.france-emploi.com/offre-d-emploi/conseiller-immobilier-independant-h-f-10699314/,01/01/2023,Belz,,"Mensuel, de 4000â‚¬ Ã  8000â‚¬",Mensuel,4000â‚¬ ,8000â‚¬,"Devenez le CONSEILLER IMMOBILIER rÃ©fÃ©rent de votre rÃ©gion : Secteur gÃ©ographique rÃ©servÃ© et prÃ©servÃ© en exclusivitÃ© !</t>
  </si>
  <si>
    <t>2696,Conseiller immobilier indÃ©pendant (H/F),https://www.france-emploi.com/offre-d-emploi/conseiller-immobilier-independant-h-f-10699312/,01/01/2023,Sulniac,,"Mensuel, de 4000â‚¬ Ã  8000â‚¬",Mensuel,4000â‚¬ ,8000â‚¬,"Devenez le CONSEILLER IMMOBILIER rÃ©fÃ©rent de votre rÃ©gion : Secteur gÃ©ographique rÃ©servÃ© et prÃ©servÃ© en exclusivitÃ© !</t>
  </si>
  <si>
    <t>2697,Conseiller immobilier indÃ©pendant (H/F),https://www.france-emploi.com/offre-d-emploi/conseiller-immobilier-independant-h-f-10699312/,01/01/2023,Pont-Scorff,,"Mensuel, de 4000â‚¬ Ã  8000â‚¬",Mensuel,4000â‚¬ ,8000â‚¬,"Devenez le CONSEILLER IMMOBILIER rÃ©fÃ©rent de votre rÃ©gion : Secteur gÃ©ographique rÃ©servÃ© et prÃ©servÃ© en exclusivitÃ© !</t>
  </si>
  <si>
    <t>2698,Conseiller immobilier indÃ©pendant (H/F),https://www.france-emploi.com/offre-d-emploi/conseiller-immobilier-independant-h-f-10699312/,01/01/2023,MorÃ©ac,,"Mensuel, de 4000â‚¬ Ã  8000â‚¬",Mensuel,4000â‚¬ ,8000â‚¬,"Devenez le CONSEILLER IMMOBILIER rÃ©fÃ©rent de votre rÃ©gion : Secteur gÃ©ographique rÃ©servÃ© et prÃ©servÃ© en exclusivitÃ© !</t>
  </si>
  <si>
    <t>2699,Conseiller immobilier indÃ©pendant (H/F),https://www.france-emploi.com/offre-d-emploi/conseiller-immobilier-independant-h-f-10699312/,01/01/2023,Gourin,,"Mensuel, de 4000â‚¬ Ã  8000â‚¬",Mensuel,4000â‚¬ ,8000â‚¬,"Devenez le CONSEILLER IMMOBILIER rÃ©fÃ©rent de votre rÃ©gion : Secteur gÃ©ographique rÃ©servÃ© et prÃ©servÃ© en exclusivitÃ© !</t>
  </si>
  <si>
    <t>2700,Conseiller immobilier indÃ©pendant (H/F),https://www.france-emploi.com/offre-d-emploi/conseiller-immobilier-independant-h-f-10699312/,01/01/2023,Belz,,"Mensuel, de 4000â‚¬ Ã  8000â‚¬",Mensuel,4000â‚¬ ,8000â‚¬,"Devenez le CONSEILLER IMMOBILIER rÃ©fÃ©rent de votre rÃ©gion : Secteur gÃ©ographique rÃ©servÃ© et prÃ©servÃ© en exclusivitÃ© !</t>
  </si>
  <si>
    <t>2701,NÃ©gociateur immobilier indÃ©pendant (H/F),https://www.france-emploi.com/offre-d-emploi/negociateur-immobilier-independant-h-f-10699303/,01/01/2023,Noyal-Pontivy,,"Mensuel, de 4000â‚¬ Ã  8000â‚¬",Mensuel,4000â‚¬ ,8000â‚¬,"Devenez le CONSEILLER IMMOBILIER rÃ©fÃ©rent de votre rÃ©gion : Secteur gÃ©ographique rÃ©servÃ© et prÃ©servÃ© en exclusivitÃ© !</t>
  </si>
  <si>
    <t>2702,NÃ©gociateur immobilier indÃ©pendant (H/F),https://www.france-emploi.com/offre-d-emploi/negociateur-immobilier-independant-h-f-10699303/,01/01/2023,Ã‰vellys,,"Mensuel, de 4000â‚¬ Ã  8000â‚¬",Mensuel,4000â‚¬ ,8000â‚¬,"Devenez le CONSEILLER IMMOBILIER rÃ©fÃ©rent de votre rÃ©gion : Secteur gÃ©ographique rÃ©servÃ© et prÃ©servÃ© en exclusivitÃ© !</t>
  </si>
  <si>
    <t>2703,NÃ©gociateur immobilier indÃ©pendant (H/F),https://www.france-emploi.com/offre-d-emploi/negociateur-immobilier-independant-h-f-10699303/,01/01/2023,Locoal-Mendon,,"Mensuel, de 4000â‚¬ Ã  8000â‚¬",Mensuel,4000â‚¬ ,8000â‚¬,"Devenez le CONSEILLER IMMOBILIER rÃ©fÃ©rent de votre rÃ©gion : Secteur gÃ©ographique rÃ©servÃ© et prÃ©servÃ© en exclusivitÃ© !</t>
  </si>
  <si>
    <t>2704,NÃ©gociateur immobilier indÃ©pendant (H/F),https://www.france-emploi.com/offre-d-emploi/negociateur-immobilier-independant-h-f-10699303/,01/01/2023,FÃ©rel,,"Mensuel, de 4000â‚¬ Ã  8000â‚¬",Mensuel,4000â‚¬ ,8000â‚¬,"Devenez le CONSEILLER IMMOBILIER rÃ©fÃ©rent de votre rÃ©gion : Secteur gÃ©ographique rÃ©servÃ© et prÃ©servÃ© en exclusivitÃ© !</t>
  </si>
  <si>
    <t>2705,NÃ©gociateur immobilier indÃ©pendant (H/F),https://www.france-emploi.com/offre-d-emploi/negociateur-immobilier-independant-h-f-10699303/,01/01/2023,Crach,,"Mensuel, de 4000â‚¬ Ã  8000â‚¬",Mensuel,4000â‚¬ ,8000â‚¬,"Devenez le CONSEILLER IMMOBILIER rÃ©fÃ©rent de votre rÃ©gion : Secteur gÃ©ographique rÃ©servÃ© et prÃ©servÃ© en exclusivitÃ© !</t>
  </si>
  <si>
    <t>2706,mandataire immobilier indÃ©pendant (H/F),https://www.france-emploi.com/offre-d-emploi/mandataire-immobilier-independant-h-f-10699298/,01/01/2023,Noyal-Pontivy,,"Mensuel, de 4000â‚¬ Ã  8000â‚¬",Mensuel,4000â‚¬ ,8000â‚¬,"Devenez le CONSEILLER IMMOBILIER rÃ©fÃ©rent de votre rÃ©gion : Secteur gÃ©ographique rÃ©servÃ© et prÃ©servÃ© en exclusivitÃ© !</t>
  </si>
  <si>
    <t>2707,mandataire immobilier indÃ©pendant (H/F),https://www.france-emploi.com/offre-d-emploi/mandataire-immobilier-independant-h-f-10699298/,01/01/2023,Ã‰vellys,,"Mensuel, de 4000â‚¬ Ã  8000â‚¬",Mensuel,4000â‚¬ ,8000â‚¬,"Devenez le CONSEILLER IMMOBILIER rÃ©fÃ©rent de votre rÃ©gion : Secteur gÃ©ographique rÃ©servÃ© et prÃ©servÃ© en exclusivitÃ© !</t>
  </si>
  <si>
    <t>2708,mandataire immobilier indÃ©pendant (H/F),https://www.france-emploi.com/offre-d-emploi/mandataire-immobilier-independant-h-f-10699298/,01/01/2023,Locoal-Mendon,,"Mensuel, de 4000â‚¬ Ã  8000â‚¬",Mensuel,4000â‚¬ ,8000â‚¬,"Devenez le CONSEILLER IMMOBILIER rÃ©fÃ©rent de votre rÃ©gion : Secteur gÃ©ographique rÃ©servÃ© et prÃ©servÃ© en exclusivitÃ© !</t>
  </si>
  <si>
    <t>2709,mandataire immobilier indÃ©pendant (H/F),https://www.france-emploi.com/offre-d-emploi/mandataire-immobilier-independant-h-f-10699298/,01/01/2023,FÃ©rel,,"Mensuel, de 4000â‚¬ Ã  8000â‚¬",Mensuel,4000â‚¬ ,8000â‚¬,"Devenez le CONSEILLER IMMOBILIER rÃ©fÃ©rent de votre rÃ©gion : Secteur gÃ©ographique rÃ©servÃ© et prÃ©servÃ© en exclusivitÃ© !</t>
  </si>
  <si>
    <t>2710,mandataire immobilier indÃ©pendant (H/F),https://www.france-emploi.com/offre-d-emploi/mandataire-immobilier-independant-h-f-10699298/,01/01/2023,Crach,,"Mensuel, de 4000â‚¬ Ã  8000â‚¬",Mensuel,4000â‚¬ ,8000â‚¬,"Devenez le CONSEILLER IMMOBILIER rÃ©fÃ©rent de votre rÃ©gion : Secteur gÃ©ographique rÃ©servÃ© et prÃ©servÃ© en exclusivitÃ© !</t>
  </si>
  <si>
    <t>2711,NÃ©gociateur immobilier indÃ©pendant (H/F),https://www.france-emploi.com/offre-d-emploi/negociateur-immobilier-independant-h-f-10699296/,01/01/2023,Noyal-Pontivy,,"Mensuel, de 4000â‚¬ Ã  8000â‚¬",Mensuel,4000â‚¬ ,8000â‚¬,"Devenez le CONSEILLER IMMOBILIER rÃ©fÃ©rent de votre rÃ©gion : Secteur gÃ©ographique rÃ©servÃ© et prÃ©servÃ© en exclusivitÃ© !</t>
  </si>
  <si>
    <t>2712,NÃ©gociateur immobilier indÃ©pendant (H/F),https://www.france-emploi.com/offre-d-emploi/negociateur-immobilier-independant-h-f-10699296/,01/01/2023,Ã‰vellys,,"Mensuel, de 4000â‚¬ Ã  8000â‚¬",Mensuel,4000â‚¬ ,8000â‚¬,"Devenez le CONSEILLER IMMOBILIER rÃ©fÃ©rent de votre rÃ©gion : Secteur gÃ©ographique rÃ©servÃ© et prÃ©servÃ© en exclusivitÃ© !</t>
  </si>
  <si>
    <t>2713,NÃ©gociateur immobilier indÃ©pendant (H/F),https://www.france-emploi.com/offre-d-emploi/negociateur-immobilier-independant-h-f-10699296/,01/01/2023,Locoal-Mendon,,"Mensuel, de 4000â‚¬ Ã  8000â‚¬",Mensuel,4000â‚¬ ,8000â‚¬,"Devenez le CONSEILLER IMMOBILIER rÃ©fÃ©rent de votre rÃ©gion : Secteur gÃ©ographique rÃ©servÃ© et prÃ©servÃ© en exclusivitÃ© !</t>
  </si>
  <si>
    <t>2714,NÃ©gociateur immobilier indÃ©pendant (H/F),https://www.france-emploi.com/offre-d-emploi/negociateur-immobilier-independant-h-f-10699296/,01/01/2023,FÃ©rel,,"Mensuel, de 4000â‚¬ Ã  8000â‚¬",Mensuel,4000â‚¬ ,8000â‚¬,"Devenez le CONSEILLER IMMOBILIER rÃ©fÃ©rent de votre rÃ©gion : Secteur gÃ©ographique rÃ©servÃ© et prÃ©servÃ© en exclusivitÃ© !</t>
  </si>
  <si>
    <t>2715,NÃ©gociateur immobilier indÃ©pendant (H/F),https://www.france-emploi.com/offre-d-emploi/negociateur-immobilier-independant-h-f-10699296/,01/01/2023,Crach,,"Mensuel, de 4000â‚¬ Ã  8000â‚¬",Mensuel,4000â‚¬ ,8000â‚¬,"Devenez le CONSEILLER IMMOBILIER rÃ©fÃ©rent de votre rÃ©gion : Secteur gÃ©ographique rÃ©servÃ© et prÃ©servÃ© en exclusivitÃ© !</t>
  </si>
  <si>
    <t>2716,PROGRAMME CFAO (H/F),https://www.france-emploi.com/offre-d-emploi/programme-cfao-h-f-10673818/,01/01/2023,PontchÃ¢teau,IntÃ©rim,"Horaire, de 11,80â‚¬ Ã  13,50â‚¬",Horaire,"11,80â‚¬ ","13,50â‚¬","Tu es Ã  la recherche d'un emploi ? La solution ? ARTUS VANNES ! L'Ã©quipe Artus de Vannes est Ã  ton Ã©coute afin de te proposer des offres qui te correspondent. Tu l'as devinÃ© ! Nous sommes Ã  la recherche pour l'un de nos clients, spÃ©cialisÃ© dans la mÃ©tallurgie ..."</t>
  </si>
  <si>
    <t>2717,Responsable d'Affaires de la construction - FRANCHISE (H/F),https://www.france-emploi.com/offre-d-emploi/responsable-d-affaires-de-la-construction-franchise-h-f-10026385/,01/01/2023,Vierzon,Franchise,"Annuel, de 40000â‚¬ Ã  80000â‚¬",Annuel,40000â‚¬ ,80000â‚¬,"Dans le dÃ©partement du 18, une opportunitÃ© de secteur est Ã  pourvoir sur BOURGES et alentours.</t>
  </si>
  <si>
    <t>Avec lâ€™enseigne Cybel Extension, 1er rÃ©seau national leader sur le marchÃ© de lâ€™agrandissement de lâ€™habitat (extension de maison et construction de garage), crÃ©er votre votre entreprise et devenez, Responsable d ..."</t>
  </si>
  <si>
    <t>2718,Responsable d'Affaires de la construction - FRANCHISE (H/F),https://www.france-emploi.com/offre-d-emploi/responsable-d-affaires-de-la-construction-franchise-h-f-10026385/,01/01/2023,Saint-Germain-du-Puy,Franchise,"Annuel, de 40000â‚¬ Ã  80000â‚¬",Annuel,40000â‚¬ ,80000â‚¬,"Dans le dÃ©partement du 18, une opportunitÃ© de secteur est Ã  pourvoir sur BOURGES et alentours.</t>
  </si>
  <si>
    <t>2719,Responsable d'Affaires de la construction - FRANCHISE (H/F),https://www.france-emploi.com/offre-d-emploi/responsable-d-affaires-de-la-construction-franchise-h-f-10026385/,01/01/2023,Saint-Doulchard,Franchise,"Annuel, de 40000â‚¬ Ã  80000â‚¬",Annuel,40000â‚¬ ,80000â‚¬,"Dans le dÃ©partement du 18, une opportunitÃ© de secteur est Ã  pourvoir sur BOURGES et alentours.</t>
  </si>
  <si>
    <t>2720,Responsable d'Affaires de la construction - FRANCHISE (H/F),https://www.france-emploi.com/offre-d-emploi/responsable-d-affaires-de-la-construction-franchise-h-f-10026385/,01/01/2023,Bourges,Franchise,"Annuel, de 40000â‚¬ Ã  80000â‚¬",Annuel,40000â‚¬ ,80000â‚¬,"Dans le dÃ©partement du 18, une opportunitÃ© de secteur est Ã  pourvoir sur BOURGES et alentours.</t>
  </si>
  <si>
    <t>2721,Plieur (H/F),https://www.france-emploi.com/offre-d-emploi/plieur-h-f-10949327/,31/12/2022,La CopechagniÃ¨re,IntÃ©rim,"Mensuel, de 1600â‚¬ Ã  2500â‚¬",Mensuel,1600â‚¬ ,2500â‚¬,"Pour son client Kuhn, spÃ©cialisÃ© dans la conception et la fabrication de matÃ©riel agricole tractÃ©, Aboutir Emploi recherche, un plieur (H/F).</t>
  </si>
  <si>
    <t>Dans le cadre de ce poste vos missions seront :</t>
  </si>
  <si>
    <t>- RÃ©gler et programmer la machine.</t>
  </si>
  <si>
    <t>- Mise en place des outils de pliage ..."</t>
  </si>
  <si>
    <t>2722,NÃ©gociateur immobilier indÃ©pendant (H/F),https://www.france-emploi.com/offre-d-emploi/negociateur-immobilier-independant-h-f-10855654/,31/12/2022,Plogastel-Saint-Germain,,"Mensuel, de 4000â‚¬ Ã  8000â‚¬",Mensuel,4000â‚¬ ,8000â‚¬,"Devenez le CONSEILLER IMMOBILIER rÃ©fÃ©rent de votre rÃ©gion : Secteur gÃ©ographique rÃ©servÃ© et prÃ©servÃ© en exclusivitÃ© !</t>
  </si>
  <si>
    <t>2723,NÃ©gociateur immobilier indÃ©pendant (H/F),https://www.france-emploi.com/offre-d-emploi/negociateur-immobilier-independant-h-f-10855654/,31/12/2022,LanvÃ©oc,,"Mensuel, de 4000â‚¬ Ã  8000â‚¬",Mensuel,4000â‚¬ ,8000â‚¬,"Devenez le CONSEILLER IMMOBILIER rÃ©fÃ©rent de votre rÃ©gion : Secteur gÃ©ographique rÃ©servÃ© et prÃ©servÃ© en exclusivitÃ© !</t>
  </si>
  <si>
    <t>2724,NÃ©gociateur immobilier indÃ©pendant (H/F),https://www.france-emploi.com/offre-d-emploi/negociateur-immobilier-independant-h-f-10855654/,31/12/2022,Lampaul-Guimiliau,,"Mensuel, de 4000â‚¬ Ã  8000â‚¬",Mensuel,4000â‚¬ ,8000â‚¬,"Devenez le CONSEILLER IMMOBILIER rÃ©fÃ©rent de votre rÃ©gion : Secteur gÃ©ographique rÃ©servÃ© et prÃ©servÃ© en exclusivitÃ© !</t>
  </si>
  <si>
    <t>2725,NÃ©gociateur immobilier indÃ©pendant (H/F),https://www.france-emploi.com/offre-d-emploi/negociateur-immobilier-independant-h-f-10855654/,31/12/2022,GuissÃ©ny,,"Mensuel, de 4000â‚¬ Ã  8000â‚¬",Mensuel,4000â‚¬ ,8000â‚¬,"Devenez le CONSEILLER IMMOBILIER rÃ©fÃ©rent de votre rÃ©gion : Secteur gÃ©ographique rÃ©servÃ© et prÃ©servÃ© en exclusivitÃ© !</t>
  </si>
  <si>
    <t>2726,NÃ©gociateur immobilier indÃ©pendant (H/F),https://www.france-emploi.com/offre-d-emploi/negociateur-immobilier-independant-h-f-10855654/,31/12/2022,DinÃ©ault,,"Mensuel, de 4000â‚¬ Ã  8000â‚¬",Mensuel,4000â‚¬ ,8000â‚¬,"Devenez le CONSEILLER IMMOBILIER rÃ©fÃ©rent de votre rÃ©gion : Secteur gÃ©ographique rÃ©servÃ© et prÃ©servÃ© en exclusivitÃ© !</t>
  </si>
  <si>
    <t>2727,mandataire immobilier indÃ©pendant (H/F),https://www.france-emploi.com/offre-d-emploi/mandataire-immobilier-independant-h-f-10855653/,31/12/2022,Plogastel-Saint-Germain,,"Mensuel, de 4000â‚¬ Ã  8000â‚¬",Mensuel,4000â‚¬ ,8000â‚¬,"Devenez le CONSEILLER IMMOBILIER rÃ©fÃ©rent de votre rÃ©gion : Secteur gÃ©ographique rÃ©servÃ© et prÃ©servÃ© en exclusivitÃ© !</t>
  </si>
  <si>
    <t>2728,mandataire immobilier indÃ©pendant (H/F),https://www.france-emploi.com/offre-d-emploi/mandataire-immobilier-independant-h-f-10855653/,31/12/2022,LanvÃ©oc,,"Mensuel, de 4000â‚¬ Ã  8000â‚¬",Mensuel,4000â‚¬ ,8000â‚¬,"Devenez le CONSEILLER IMMOBILIER rÃ©fÃ©rent de votre rÃ©gion : Secteur gÃ©ographique rÃ©servÃ© et prÃ©servÃ© en exclusivitÃ© !</t>
  </si>
  <si>
    <t>2729,mandataire immobilier indÃ©pendant (H/F),https://www.france-emploi.com/offre-d-emploi/mandataire-immobilier-independant-h-f-10855653/,31/12/2022,Lampaul-Guimiliau,,"Mensuel, de 4000â‚¬ Ã  8000â‚¬",Mensuel,4000â‚¬ ,8000â‚¬,"Devenez le CONSEILLER IMMOBILIER rÃ©fÃ©rent de votre rÃ©gion : Secteur gÃ©ographique rÃ©servÃ© et prÃ©servÃ© en exclusivitÃ© !</t>
  </si>
  <si>
    <t>2730,mandataire immobilier indÃ©pendant (H/F),https://www.france-emploi.com/offre-d-emploi/mandataire-immobilier-independant-h-f-10855653/,31/12/2022,GuissÃ©ny,,"Mensuel, de 4000â‚¬ Ã  8000â‚¬",Mensuel,4000â‚¬ ,8000â‚¬,"Devenez le CONSEILLER IMMOBILIER rÃ©fÃ©rent de votre rÃ©gion : Secteur gÃ©ographique rÃ©servÃ© et prÃ©servÃ© en exclusivitÃ© !</t>
  </si>
  <si>
    <t>2731,mandataire immobilier indÃ©pendant (H/F),https://www.france-emploi.com/offre-d-emploi/mandataire-immobilier-independant-h-f-10855653/,31/12/2022,DinÃ©ault,,"Mensuel, de 4000â‚¬ Ã  8000â‚¬",Mensuel,4000â‚¬ ,8000â‚¬,"Devenez le CONSEILLER IMMOBILIER rÃ©fÃ©rent de votre rÃ©gion : Secteur gÃ©ographique rÃ©servÃ© et prÃ©servÃ© en exclusivitÃ© !</t>
  </si>
  <si>
    <t>2732,Conseiller immobilier indÃ©pendant (H/F),https://www.france-emploi.com/offre-d-emploi/conseiller-immobilier-independant-h-f-10855652/,31/12/2022,Plogastel-Saint-Germain,,"Mensuel, de 4000â‚¬ Ã  8000â‚¬",Mensuel,4000â‚¬ ,8000â‚¬,"Devenez le CONSEILLER IMMOBILIER rÃ©fÃ©rent de votre rÃ©gion : Secteur gÃ©ographique rÃ©servÃ© et prÃ©servÃ© en exclusivitÃ© !</t>
  </si>
  <si>
    <t>2733,Conseiller immobilier indÃ©pendant (H/F),https://www.france-emploi.com/offre-d-emploi/conseiller-immobilier-independant-h-f-10855652/,31/12/2022,LanvÃ©oc,,"Mensuel, de 4000â‚¬ Ã  8000â‚¬",Mensuel,4000â‚¬ ,8000â‚¬,"Devenez le CONSEILLER IMMOBILIER rÃ©fÃ©rent de votre rÃ©gion : Secteur gÃ©ographique rÃ©servÃ© et prÃ©servÃ© en exclusivitÃ© !</t>
  </si>
  <si>
    <t>2734,Conseiller immobilier indÃ©pendant (H/F),https://www.france-emploi.com/offre-d-emploi/conseiller-immobilier-independant-h-f-10855652/,31/12/2022,Lampaul-Guimiliau,,"Mensuel, de 4000â‚¬ Ã  8000â‚¬",Mensuel,4000â‚¬ ,8000â‚¬,"Devenez le CONSEILLER IMMOBILIER rÃ©fÃ©rent de votre rÃ©gion : Secteur gÃ©ographique rÃ©servÃ© et prÃ©servÃ© en exclusivitÃ© !</t>
  </si>
  <si>
    <t>2735,Conseiller immobilier indÃ©pendant (H/F),https://www.france-emploi.com/offre-d-emploi/conseiller-immobilier-independant-h-f-10855652/,31/12/2022,GuissÃ©ny,,"Mensuel, de 4000â‚¬ Ã  8000â‚¬",Mensuel,4000â‚¬ ,8000â‚¬,"Devenez le CONSEILLER IMMOBILIER rÃ©fÃ©rent de votre rÃ©gion : Secteur gÃ©ographique rÃ©servÃ© et prÃ©servÃ© en exclusivitÃ© !</t>
  </si>
  <si>
    <t>2736,Conseiller immobilier indÃ©pendant (H/F),https://www.france-emploi.com/offre-d-emploi/conseiller-immobilier-independant-h-f-10855652/,31/12/2022,DinÃ©ault,,"Mensuel, de 4000â‚¬ Ã  8000â‚¬",Mensuel,4000â‚¬ ,8000â‚¬,"Devenez le CONSEILLER IMMOBILIER rÃ©fÃ©rent de votre rÃ©gion : Secteur gÃ©ographique rÃ©servÃ© et prÃ©servÃ© en exclusivitÃ© !</t>
  </si>
  <si>
    <t>2737,NÃ©gociateur immobilier indÃ©pendant (H/F),https://www.france-emploi.com/offre-d-emploi/negociateur-immobilier-independant-h-f-10855651/,31/12/2022,Saint-Pabu,,"Mensuel, de 4000â‚¬ Ã  8000â‚¬",Mensuel,4000â‚¬ ,8000â‚¬,"Devenez le CONSEILLER IMMOBILIER rÃ©fÃ©rent de votre rÃ©gion : Secteur gÃ©ographique rÃ©servÃ© et prÃ©servÃ© en exclusivitÃ© !</t>
  </si>
  <si>
    <t>2738,NÃ©gociateur immobilier indÃ©pendant (H/F),https://www.france-emploi.com/offre-d-emploi/negociateur-immobilier-independant-h-f-10855651/,31/12/2022,PlounÃ©venter,,"Mensuel, de 4000â‚¬ Ã  8000â‚¬",Mensuel,4000â‚¬ ,8000â‚¬,"Devenez le CONSEILLER IMMOBILIER rÃ©fÃ©rent de votre rÃ©gion : Secteur gÃ©ographique rÃ©servÃ© et prÃ©servÃ© en exclusivitÃ© !</t>
  </si>
  <si>
    <t>2739,NÃ©gociateur immobilier indÃ©pendant (H/F),https://www.france-emploi.com/offre-d-emploi/negociateur-immobilier-independant-h-f-10855651/,31/12/2022,Pencran,,"Mensuel, de 4000â‚¬ Ã  8000â‚¬",Mensuel,4000â‚¬ ,8000â‚¬,"Devenez le CONSEILLER IMMOBILIER rÃ©fÃ©rent de votre rÃ©gion : Secteur gÃ©ographique rÃ©servÃ© et prÃ©servÃ© en exclusivitÃ© !</t>
  </si>
  <si>
    <t>2740,NÃ©gociateur immobilier indÃ©pendant (H/F),https://www.france-emploi.com/offre-d-emploi/negociateur-immobilier-independant-h-f-10855651/,31/12/2022,Kerlouan,,"Mensuel, de 4000â‚¬ Ã  8000â‚¬",Mensuel,4000â‚¬ ,8000â‚¬,"Devenez le CONSEILLER IMMOBILIER rÃ©fÃ©rent de votre rÃ©gion : Secteur gÃ©ographique rÃ©servÃ© et prÃ©servÃ© en exclusivitÃ© !</t>
  </si>
  <si>
    <t>2741,NÃ©gociateur immobilier indÃ©pendant (H/F),https://www.france-emploi.com/offre-d-emploi/negociateur-immobilier-independant-h-f-10855651/,31/12/2022,Hanvec,,"Mensuel, de 4000â‚¬ Ã  8000â‚¬",Mensuel,4000â‚¬ ,8000â‚¬,"Devenez le CONSEILLER IMMOBILIER rÃ©fÃ©rent de votre rÃ©gion : Secteur gÃ©ographique rÃ©servÃ© et prÃ©servÃ© en exclusivitÃ© !</t>
  </si>
  <si>
    <t>2742,mandataire immobilier indÃ©pendant (H/F),https://www.france-emploi.com/offre-d-emploi/mandataire-immobilier-independant-h-f-10855650/,31/12/2022,Saint-Pabu,,"Mensuel, de 4000â‚¬ Ã  8000â‚¬",Mensuel,4000â‚¬ ,8000â‚¬,"Devenez le CONSEILLER IMMOBILIER rÃ©fÃ©rent de votre rÃ©gion : Secteur gÃ©ographique rÃ©servÃ© et prÃ©servÃ© en exclusivitÃ© !</t>
  </si>
  <si>
    <t>2743,mandataire immobilier indÃ©pendant (H/F),https://www.france-emploi.com/offre-d-emploi/mandataire-immobilier-independant-h-f-10855650/,31/12/2022,PlounÃ©venter,,"Mensuel, de 4000â‚¬ Ã  8000â‚¬",Mensuel,4000â‚¬ ,8000â‚¬,"Devenez le CONSEILLER IMMOBILIER rÃ©fÃ©rent de votre rÃ©gion : Secteur gÃ©ographique rÃ©servÃ© et prÃ©servÃ© en exclusivitÃ© !</t>
  </si>
  <si>
    <t>2744,mandataire immobilier indÃ©pendant (H/F),https://www.france-emploi.com/offre-d-emploi/mandataire-immobilier-independant-h-f-10855650/,31/12/2022,Pencran,,"Mensuel, de 4000â‚¬ Ã  8000â‚¬",Mensuel,4000â‚¬ ,8000â‚¬,"Devenez le CONSEILLER IMMOBILIER rÃ©fÃ©rent de votre rÃ©gion : Secteur gÃ©ographique rÃ©servÃ© et prÃ©servÃ© en exclusivitÃ© !</t>
  </si>
  <si>
    <t>2745,mandataire immobilier indÃ©pendant (H/F),https://www.france-emploi.com/offre-d-emploi/mandataire-immobilier-independant-h-f-10855650/,31/12/2022,Kerlouan,,"Mensuel, de 4000â‚¬ Ã  8000â‚¬",Mensuel,4000â‚¬ ,8000â‚¬,"Devenez le CONSEILLER IMMOBILIER rÃ©fÃ©rent de votre rÃ©gion : Secteur gÃ©ographique rÃ©servÃ© et prÃ©servÃ© en exclusivitÃ© !</t>
  </si>
  <si>
    <t>2746,mandataire immobilier indÃ©pendant (H/F),https://www.france-emploi.com/offre-d-emploi/mandataire-immobilier-independant-h-f-10855650/,31/12/2022,Hanvec,,"Mensuel, de 4000â‚¬ Ã  8000â‚¬",Mensuel,4000â‚¬ ,8000â‚¬,"Devenez le CONSEILLER IMMOBILIER rÃ©fÃ©rent de votre rÃ©gion : Secteur gÃ©ographique rÃ©servÃ© et prÃ©servÃ© en exclusivitÃ© !</t>
  </si>
  <si>
    <t>2747,Conseiller immobilier indÃ©pendant (H/F),https://www.france-emploi.com/offre-d-emploi/conseiller-immobilier-independant-h-f-10855649/,31/12/2022,Saint-Pabu,,"Mensuel, de 4000â‚¬ Ã  8000â‚¬",Mensuel,4000â‚¬ ,8000â‚¬,"Devenez le CONSEILLER IMMOBILIER rÃ©fÃ©rent de votre rÃ©gion : Secteur gÃ©ographique rÃ©servÃ© et prÃ©servÃ© en exclusivitÃ© !</t>
  </si>
  <si>
    <t>2748,Conseiller immobilier indÃ©pendant (H/F),https://www.france-emploi.com/offre-d-emploi/conseiller-immobilier-independant-h-f-10855649/,31/12/2022,PlounÃ©venter,,"Mensuel, de 4000â‚¬ Ã  8000â‚¬",Mensuel,4000â‚¬ ,8000â‚¬,"Devenez le CONSEILLER IMMOBILIER rÃ©fÃ©rent de votre rÃ©gion : Secteur gÃ©ographique rÃ©servÃ© et prÃ©servÃ© en exclusivitÃ© !</t>
  </si>
  <si>
    <t>2749,Conseiller immobilier indÃ©pendant (H/F),https://www.france-emploi.com/offre-d-emploi/conseiller-immobilier-independant-h-f-10855649/,31/12/2022,Pencran,,"Mensuel, de 4000â‚¬ Ã  8000â‚¬",Mensuel,4000â‚¬ ,8000â‚¬,"Devenez le CONSEILLER IMMOBILIER rÃ©fÃ©rent de votre rÃ©gion : Secteur gÃ©ographique rÃ©servÃ© et prÃ©servÃ© en exclusivitÃ© !</t>
  </si>
  <si>
    <t>2750,Conseiller immobilier indÃ©pendant (H/F),https://www.france-emploi.com/offre-d-emploi/conseiller-immobilier-independant-h-f-10855649/,31/12/2022,Kerlouan,,"Mensuel, de 4000â‚¬ Ã  8000â‚¬",Mensuel,4000â‚¬ ,8000â‚¬,"Devenez le CONSEILLER IMMOBILIER rÃ©fÃ©rent de votre rÃ©gion : Secteur gÃ©ographique rÃ©servÃ© et prÃ©servÃ© en exclusivitÃ© !</t>
  </si>
  <si>
    <t>2751,Conseiller immobilier indÃ©pendant (H/F),https://www.france-emploi.com/offre-d-emploi/conseiller-immobilier-independant-h-f-10855649/,31/12/2022,Hanvec,,"Mensuel, de 4000â‚¬ Ã  8000â‚¬",Mensuel,4000â‚¬ ,8000â‚¬,"Devenez le CONSEILLER IMMOBILIER rÃ©fÃ©rent de votre rÃ©gion : Secteur gÃ©ographique rÃ©servÃ© et prÃ©servÃ© en exclusivitÃ© !</t>
  </si>
  <si>
    <t>2752,NÃ©gociateur immobilier indÃ©pendant (H/F),https://www.france-emploi.com/offre-d-emploi/negociateur-immobilier-independant-h-f-10855648/,31/12/2022,Telgruc-sur-Mer,,"Mensuel, de 4000â‚¬ Ã  8000â‚¬",Mensuel,4000â‚¬ ,8000â‚¬,"Devenez le CONSEILLER IMMOBILIER rÃ©fÃ©rent de votre rÃ©gion : Secteur gÃ©ographique rÃ©servÃ© et prÃ©servÃ© en exclusivitÃ© !</t>
  </si>
  <si>
    <t>2753,NÃ©gociateur immobilier indÃ©pendant (H/F),https://www.france-emploi.com/offre-d-emploi/negociateur-immobilier-independant-h-f-10855648/,31/12/2022,Ploumoguer,,"Mensuel, de 4000â‚¬ Ã  8000â‚¬",Mensuel,4000â‚¬ ,8000â‚¬,"Devenez le CONSEILLER IMMOBILIER rÃ©fÃ©rent de votre rÃ©gion : Secteur gÃ©ographique rÃ©servÃ© et prÃ©servÃ© en exclusivitÃ© !</t>
  </si>
  <si>
    <t>2754,NÃ©gociateur immobilier indÃ©pendant (H/F),https://www.france-emploi.com/offre-d-emploi/negociateur-immobilier-independant-h-f-10855648/,31/12/2022,PlonÃ©vez-du-Faou,,"Mensuel, de 4000â‚¬ Ã  8000â‚¬",Mensuel,4000â‚¬ ,8000â‚¬,"Devenez le CONSEILLER IMMOBILIER rÃ©fÃ©rent de votre rÃ©gion : Secteur gÃ©ographique rÃ©servÃ© et prÃ©servÃ© en exclusivitÃ© !</t>
  </si>
  <si>
    <t>2755,NÃ©gociateur immobilier indÃ©pendant (H/F),https://www.france-emploi.com/offre-d-emploi/negociateur-immobilier-independant-h-f-10855648/,31/12/2022,Logonna-Daoulas,,"Mensuel, de 4000â‚¬ Ã  8000â‚¬",Mensuel,4000â‚¬ ,8000â‚¬,"Devenez le CONSEILLER IMMOBILIER rÃ©fÃ©rent de votre rÃ©gion : Secteur gÃ©ographique rÃ©servÃ© et prÃ©servÃ© en exclusivitÃ© !</t>
  </si>
  <si>
    <t>2756,NÃ©gociateur immobilier indÃ©pendant (H/F),https://www.france-emploi.com/offre-d-emploi/negociateur-immobilier-independant-h-f-10855648/,31/12/2022,Lampaul-Plouarzel,,"Mensuel, de 4000â‚¬ Ã  8000â‚¬",Mensuel,4000â‚¬ ,8000â‚¬,"Devenez le CONSEILLER IMMOBILIER rÃ©fÃ©rent de votre rÃ©gion : Secteur gÃ©ographique rÃ©servÃ© et prÃ©servÃ© en exclusivitÃ© !</t>
  </si>
  <si>
    <t>2757,mandataire immobilier indÃ©pendant (H/F),https://www.france-emploi.com/offre-d-emploi/mandataire-immobilier-independant-h-f-10855647/,31/12/2022,Telgruc-sur-Mer,,"Mensuel, de 4000â‚¬ Ã  8000â‚¬",Mensuel,4000â‚¬ ,8000â‚¬,"Devenez le CONSEILLER IMMOBILIER rÃ©fÃ©rent de votre rÃ©gion : Secteur gÃ©ographique rÃ©servÃ© et prÃ©servÃ© en exclusivitÃ© !</t>
  </si>
  <si>
    <t>2758,mandataire immobilier indÃ©pendant (H/F),https://www.france-emploi.com/offre-d-emploi/mandataire-immobilier-independant-h-f-10855647/,31/12/2022,Ploumoguer,,"Mensuel, de 4000â‚¬ Ã  8000â‚¬",Mensuel,4000â‚¬ ,8000â‚¬,"Devenez le CONSEILLER IMMOBILIER rÃ©fÃ©rent de votre rÃ©gion : Secteur gÃ©ographique rÃ©servÃ© et prÃ©servÃ© en exclusivitÃ© !</t>
  </si>
  <si>
    <t>2759,mandataire immobilier indÃ©pendant (H/F),https://www.france-emploi.com/offre-d-emploi/mandataire-immobilier-independant-h-f-10855647/,31/12/2022,PlonÃ©vez-du-Faou,,"Mensuel, de 4000â‚¬ Ã  8000â‚¬",Mensuel,4000â‚¬ ,8000â‚¬,"Devenez le CONSEILLER IMMOBILIER rÃ©fÃ©rent de votre rÃ©gion : Secteur gÃ©ographique rÃ©servÃ© et prÃ©servÃ© en exclusivitÃ© !</t>
  </si>
  <si>
    <t>2760,mandataire immobilier indÃ©pendant (H/F),https://www.france-emploi.com/offre-d-emploi/mandataire-immobilier-independant-h-f-10855647/,31/12/2022,Logonna-Daoulas,,"Mensuel, de 4000â‚¬ Ã  8000â‚¬",Mensuel,4000â‚¬ ,8000â‚¬,"Devenez le CONSEILLER IMMOBILIER rÃ©fÃ©rent de votre rÃ©gion : Secteur gÃ©ographique rÃ©servÃ© et prÃ©servÃ© en exclusivitÃ© !</t>
  </si>
  <si>
    <t>2761,mandataire immobilier indÃ©pendant (H/F),https://www.france-emploi.com/offre-d-emploi/mandataire-immobilier-independant-h-f-10855647/,31/12/2022,Lampaul-Plouarzel,,"Mensuel, de 4000â‚¬ Ã  8000â‚¬",Mensuel,4000â‚¬ ,8000â‚¬,"Devenez le CONSEILLER IMMOBILIER rÃ©fÃ©rent de votre rÃ©gion : Secteur gÃ©ographique rÃ©servÃ© et prÃ©servÃ© en exclusivitÃ© !</t>
  </si>
  <si>
    <t>2762,Conseiller immobilier indÃ©pendant (H/F),https://www.france-emploi.com/offre-d-emploi/conseiller-immobilier-independant-h-f-10855645/,31/12/2022,Telgruc-sur-Mer,,"Mensuel, de 4000â‚¬ Ã  8000â‚¬",Mensuel,4000â‚¬ ,8000â‚¬,"Devenez le CONSEILLER IMMOBILIER rÃ©fÃ©rent de votre rÃ©gion : Secteur gÃ©ographique rÃ©servÃ© et prÃ©servÃ© en exclusivitÃ© !</t>
  </si>
  <si>
    <t>2763,Conseiller immobilier indÃ©pendant (H/F),https://www.france-emploi.com/offre-d-emploi/conseiller-immobilier-independant-h-f-10855645/,31/12/2022,Ploumoguer,,"Mensuel, de 4000â‚¬ Ã  8000â‚¬",Mensuel,4000â‚¬ ,8000â‚¬,"Devenez le CONSEILLER IMMOBILIER rÃ©fÃ©rent de votre rÃ©gion : Secteur gÃ©ographique rÃ©servÃ© et prÃ©servÃ© en exclusivitÃ© !</t>
  </si>
  <si>
    <t>2764,Conseiller immobilier indÃ©pendant (H/F),https://www.france-emploi.com/offre-d-emploi/conseiller-immobilier-independant-h-f-10855645/,31/12/2022,PlonÃ©vez-du-Faou,,"Mensuel, de 4000â‚¬ Ã  8000â‚¬",Mensuel,4000â‚¬ ,8000â‚¬,"Devenez le CONSEILLER IMMOBILIER rÃ©fÃ©rent de votre rÃ©gion : Secteur gÃ©ographique rÃ©servÃ© et prÃ©servÃ© en exclusivitÃ© !</t>
  </si>
  <si>
    <t>2765,Conseiller immobilier indÃ©pendant (H/F),https://www.france-emploi.com/offre-d-emploi/conseiller-immobilier-independant-h-f-10855645/,31/12/2022,Logonna-Daoulas,,"Mensuel, de 4000â‚¬ Ã  8000â‚¬",Mensuel,4000â‚¬ ,8000â‚¬,"Devenez le CONSEILLER IMMOBILIER rÃ©fÃ©rent de votre rÃ©gion : Secteur gÃ©ographique rÃ©servÃ© et prÃ©servÃ© en exclusivitÃ© !</t>
  </si>
  <si>
    <t>2766,Conseiller immobilier indÃ©pendant (H/F),https://www.france-emploi.com/offre-d-emploi/conseiller-immobilier-independant-h-f-10855645/,31/12/2022,Lampaul-Plouarzel,,"Mensuel, de 4000â‚¬ Ã  8000â‚¬",Mensuel,4000â‚¬ ,8000â‚¬,"Devenez le CONSEILLER IMMOBILIER rÃ©fÃ©rent de votre rÃ©gion : Secteur gÃ©ographique rÃ©servÃ© et prÃ©servÃ© en exclusivitÃ© !</t>
  </si>
  <si>
    <t>2767,NÃ©gociateur immobilier indÃ©pendant (H/F),https://www.france-emploi.com/offre-d-emploi/negociateur-immobilier-independant-h-f-10855644/,31/12/2022,Pouldreuzic,,"Mensuel, de 4000â‚¬ Ã  8000â‚¬",Mensuel,4000â‚¬ ,8000â‚¬,"Devenez le CONSEILLER IMMOBILIER rÃ©fÃ©rent de votre rÃ©gion : Secteur gÃ©ographique rÃ©servÃ© et prÃ©servÃ© en exclusivitÃ© !</t>
  </si>
  <si>
    <t>2768,NÃ©gociateur immobilier indÃ©pendant (H/F),https://www.france-emploi.com/offre-d-emploi/negociateur-immobilier-independant-h-f-10855644/,31/12/2022,Plouguin,,"Mensuel, de 4000â‚¬ Ã  8000â‚¬",Mensuel,4000â‚¬ ,8000â‚¬,"Devenez le CONSEILLER IMMOBILIER rÃ©fÃ©rent de votre rÃ©gion : Secteur gÃ©ographique rÃ©servÃ© et prÃ©servÃ© en exclusivitÃ© !</t>
  </si>
  <si>
    <t>2769,NÃ©gociateur immobilier indÃ©pendant (H/F),https://www.france-emploi.com/offre-d-emploi/negociateur-immobilier-independant-h-f-10855644/,31/12/2022,Plomodiern,,"Mensuel, de 4000â‚¬ Ã  8000â‚¬",Mensuel,4000â‚¬ ,8000â‚¬,"Devenez le CONSEILLER IMMOBILIER rÃ©fÃ©rent de votre rÃ©gion : Secteur gÃ©ographique rÃ©servÃ© et prÃ©servÃ© en exclusivitÃ© !</t>
  </si>
  <si>
    <t>2770,NÃ©gociateur immobilier indÃ©pendant (H/F),https://www.france-emploi.com/offre-d-emploi/negociateur-immobilier-independant-h-f-10855644/,31/12/2022,HÃ´pital-Camfrout,,"Mensuel, de 4000â‚¬ Ã  8000â‚¬",Mensuel,4000â‚¬ ,8000â‚¬,"Devenez le CONSEILLER IMMOBILIER rÃ©fÃ©rent de votre rÃ©gion : Secteur gÃ©ographique rÃ©servÃ© et prÃ©servÃ© en exclusivitÃ© !</t>
  </si>
  <si>
    <t>2771,NÃ©gociateur immobilier indÃ©pendant (H/F),https://www.france-emploi.com/offre-d-emploi/negociateur-immobilier-independant-h-f-10855644/,31/12/2022,Dirinon,,"Mensuel, de 4000â‚¬ Ã  8000â‚¬",Mensuel,4000â‚¬ ,8000â‚¬,"Devenez le CONSEILLER IMMOBILIER rÃ©fÃ©rent de votre rÃ©gion : Secteur gÃ©ographique rÃ©servÃ© et prÃ©servÃ© en exclusivitÃ© !</t>
  </si>
  <si>
    <t>2772,mandataire immobilier indÃ©pendant (H/F),https://www.france-emploi.com/offre-d-emploi/mandataire-immobilier-independant-h-f-10855643/,31/12/2022,Pouldreuzic,,"Mensuel, de 4000â‚¬ Ã  8000â‚¬",Mensuel,4000â‚¬ ,8000â‚¬,"Devenez le CONSEILLER IMMOBILIER rÃ©fÃ©rent de votre rÃ©gion : Secteur gÃ©ographique rÃ©servÃ© et prÃ©servÃ© en exclusivitÃ© !</t>
  </si>
  <si>
    <t>2773,mandataire immobilier indÃ©pendant (H/F),https://www.france-emploi.com/offre-d-emploi/mandataire-immobilier-independant-h-f-10855643/,31/12/2022,Plouguin,,"Mensuel, de 4000â‚¬ Ã  8000â‚¬",Mensuel,4000â‚¬ ,8000â‚¬,"Devenez le CONSEILLER IMMOBILIER rÃ©fÃ©rent de votre rÃ©gion : Secteur gÃ©ographique rÃ©servÃ© et prÃ©servÃ© en exclusivitÃ© !</t>
  </si>
  <si>
    <t>2774,mandataire immobilier indÃ©pendant (H/F),https://www.france-emploi.com/offre-d-emploi/mandataire-immobilier-independant-h-f-10855643/,31/12/2022,Plomodiern,,"Mensuel, de 4000â‚¬ Ã  8000â‚¬",Mensuel,4000â‚¬ ,8000â‚¬,"Devenez le CONSEILLER IMMOBILIER rÃ©fÃ©rent de votre rÃ©gion : Secteur gÃ©ographique rÃ©servÃ© et prÃ©servÃ© en exclusivitÃ© !</t>
  </si>
  <si>
    <t>2775,mandataire immobilier indÃ©pendant (H/F),https://www.france-emploi.com/offre-d-emploi/mandataire-immobilier-independant-h-f-10855643/,31/12/2022,HÃ´pital-Camfrout,,"Mensuel, de 4000â‚¬ Ã  8000â‚¬",Mensuel,4000â‚¬ ,8000â‚¬,"Devenez le CONSEILLER IMMOBILIER rÃ©fÃ©rent de votre rÃ©gion : Secteur gÃ©ographique rÃ©servÃ© et prÃ©servÃ© en exclusivitÃ© !</t>
  </si>
  <si>
    <t>2776,mandataire immobilier indÃ©pendant (H/F),https://www.france-emploi.com/offre-d-emploi/mandataire-immobilier-independant-h-f-10855643/,31/12/2022,Dirinon,,"Mensuel, de 4000â‚¬ Ã  8000â‚¬",Mensuel,4000â‚¬ ,8000â‚¬,"Devenez le CONSEILLER IMMOBILIER rÃ©fÃ©rent de votre rÃ©gion : Secteur gÃ©ographique rÃ©servÃ© et prÃ©servÃ© en exclusivitÃ© !</t>
  </si>
  <si>
    <t>2777,Conseiller immobilier indÃ©pendant (H/F),https://www.france-emploi.com/offre-d-emploi/conseiller-immobilier-independant-h-f-10855642/,31/12/2022,Pouldreuzic,,"Mensuel, de 4000â‚¬ Ã  8000â‚¬",Mensuel,4000â‚¬ ,8000â‚¬,"Devenez le CONSEILLER IMMOBILIER rÃ©fÃ©rent de votre rÃ©gion : Secteur gÃ©ographique rÃ©servÃ© et prÃ©servÃ© en exclusivitÃ© !</t>
  </si>
  <si>
    <t>2778,Conseiller immobilier indÃ©pendant (H/F),https://www.france-emploi.com/offre-d-emploi/conseiller-immobilier-independant-h-f-10855642/,31/12/2022,Plouguin,,"Mensuel, de 4000â‚¬ Ã  8000â‚¬",Mensuel,4000â‚¬ ,8000â‚¬,"Devenez le CONSEILLER IMMOBILIER rÃ©fÃ©rent de votre rÃ©gion : Secteur gÃ©ographique rÃ©servÃ© et prÃ©servÃ© en exclusivitÃ© !</t>
  </si>
  <si>
    <t>2779,Conseiller immobilier indÃ©pendant (H/F),https://www.france-emploi.com/offre-d-emploi/conseiller-immobilier-independant-h-f-10855642/,31/12/2022,Plomodiern,,"Mensuel, de 4000â‚¬ Ã  8000â‚¬",Mensuel,4000â‚¬ ,8000â‚¬,"Devenez le CONSEILLER IMMOBILIER rÃ©fÃ©rent de votre rÃ©gion : Secteur gÃ©ographique rÃ©servÃ© et prÃ©servÃ© en exclusivitÃ© !</t>
  </si>
  <si>
    <t>2780,Conseiller immobilier indÃ©pendant (H/F),https://www.france-emploi.com/offre-d-emploi/conseiller-immobilier-independant-h-f-10855642/,31/12/2022,HÃ´pital-Camfrout,,"Mensuel, de 4000â‚¬ Ã  8000â‚¬",Mensuel,4000â‚¬ ,8000â‚¬,"Devenez le CONSEILLER IMMOBILIER rÃ©fÃ©rent de votre rÃ©gion : Secteur gÃ©ographique rÃ©servÃ© et prÃ©servÃ© en exclusivitÃ© !</t>
  </si>
  <si>
    <t>2781,Conseiller immobilier indÃ©pendant (H/F),https://www.france-emploi.com/offre-d-emploi/conseiller-immobilier-independant-h-f-10855642/,31/12/2022,Dirinon,,"Mensuel, de 4000â‚¬ Ã  8000â‚¬",Mensuel,4000â‚¬ ,8000â‚¬,"Devenez le CONSEILLER IMMOBILIER rÃ©fÃ©rent de votre rÃ©gion : Secteur gÃ©ographique rÃ©servÃ© et prÃ©servÃ© en exclusivitÃ© !</t>
  </si>
  <si>
    <t>2782,NÃ©gociateur immobilier indÃ©pendant (H/F),https://www.france-emploi.com/offre-d-emploi/negociateur-immobilier-independant-h-f-10855641/,31/12/2022,TrÃ©mÃ©ven,,"Mensuel, de 4000â‚¬ Ã  8000â‚¬",Mensuel,4000â‚¬ ,8000â‚¬,"Devenez le CONSEILLER IMMOBILIER rÃ©fÃ©rent de votre rÃ©gion : Secteur gÃ©ographique rÃ©servÃ© et prÃ©servÃ© en exclusivitÃ© !</t>
  </si>
  <si>
    <t>2783,NÃ©gociateur immobilier indÃ©pendant (H/F),https://www.france-emploi.com/offre-d-emploi/negociateur-immobilier-independant-h-f-10855641/,31/12/2022,Sizun,,"Mensuel, de 4000â‚¬ Ã  8000â‚¬",Mensuel,4000â‚¬ ,8000â‚¬,"Devenez le CONSEILLER IMMOBILIER rÃ©fÃ©rent de votre rÃ©gion : Secteur gÃ©ographique rÃ©servÃ© et prÃ©servÃ© en exclusivitÃ© !</t>
  </si>
  <si>
    <t>2784,NÃ©gociateur immobilier indÃ©pendant (H/F),https://www.france-emploi.com/offre-d-emploi/negociateur-immobilier-independant-h-f-10855641/,31/12/2022,PlounÃ©vez-Lochrist,,"Mensuel, de 4000â‚¬ Ã  8000â‚¬",Mensuel,4000â‚¬ ,8000â‚¬,"Devenez le CONSEILLER IMMOBILIER rÃ©fÃ©rent de votre rÃ©gion : Secteur gÃ©ographique rÃ©servÃ© et prÃ©servÃ© en exclusivitÃ© !</t>
  </si>
  <si>
    <t>2785,NÃ©gociateur immobilier indÃ©pendant (H/F),https://www.france-emploi.com/offre-d-emploi/negociateur-immobilier-independant-h-f-10855641/,31/12/2022,Lanmeur,,"Mensuel, de 4000â‚¬ Ã  8000â‚¬",Mensuel,4000â‚¬ ,8000â‚¬,"Devenez le CONSEILLER IMMOBILIER rÃ©fÃ©rent de votre rÃ©gion : Secteur gÃ©ographique rÃ©servÃ© et prÃ©servÃ© en exclusivitÃ© !</t>
  </si>
  <si>
    <t>2786,NÃ©gociateur immobilier indÃ©pendant (H/F),https://www.france-emploi.com/offre-d-emploi/negociateur-immobilier-independant-h-f-10855641/,31/12/2022,Edern,,"Mensuel, de 4000â‚¬ Ã  8000â‚¬",Mensuel,4000â‚¬ ,8000â‚¬,"Devenez le CONSEILLER IMMOBILIER rÃ©fÃ©rent de votre rÃ©gion : Secteur gÃ©ographique rÃ©servÃ© et prÃ©servÃ© en exclusivitÃ© !</t>
  </si>
  <si>
    <t>2787,mandataire immobilier indÃ©pendant (H/F),https://www.france-emploi.com/offre-d-emploi/mandataire-immobilier-independant-h-f-10855640/,31/12/2022,TrÃ©mÃ©ven,,"Mensuel, de 4000â‚¬ Ã  8000â‚¬",Mensuel,4000â‚¬ ,8000â‚¬,"Devenez le CONSEILLER IMMOBILIER rÃ©fÃ©rent de votre rÃ©gion : Secteur gÃ©ographique rÃ©servÃ© et prÃ©servÃ© en exclusivitÃ© !</t>
  </si>
  <si>
    <t>2788,mandataire immobilier indÃ©pendant (H/F),https://www.france-emploi.com/offre-d-emploi/mandataire-immobilier-independant-h-f-10855640/,31/12/2022,Sizun,,"Mensuel, de 4000â‚¬ Ã  8000â‚¬",Mensuel,4000â‚¬ ,8000â‚¬,"Devenez le CONSEILLER IMMOBILIER rÃ©fÃ©rent de votre rÃ©gion : Secteur gÃ©ographique rÃ©servÃ© et prÃ©servÃ© en exclusivitÃ© !</t>
  </si>
  <si>
    <t>2789,mandataire immobilier indÃ©pendant (H/F),https://www.france-emploi.com/offre-d-emploi/mandataire-immobilier-independant-h-f-10855640/,31/12/2022,PlounÃ©vez-Lochrist,,"Mensuel, de 4000â‚¬ Ã  8000â‚¬",Mensuel,4000â‚¬ ,8000â‚¬,"Devenez le CONSEILLER IMMOBILIER rÃ©fÃ©rent de votre rÃ©gion : Secteur gÃ©ographique rÃ©servÃ© et prÃ©servÃ© en exclusivitÃ© !</t>
  </si>
  <si>
    <t>2790,mandataire immobilier indÃ©pendant (H/F),https://www.france-emploi.com/offre-d-emploi/mandataire-immobilier-independant-h-f-10855640/,31/12/2022,Lanmeur,,"Mensuel, de 4000â‚¬ Ã  8000â‚¬",Mensuel,4000â‚¬ ,8000â‚¬,"Devenez le CONSEILLER IMMOBILIER rÃ©fÃ©rent de votre rÃ©gion : Secteur gÃ©ographique rÃ©servÃ© et prÃ©servÃ© en exclusivitÃ© !</t>
  </si>
  <si>
    <t>2791,mandataire immobilier indÃ©pendant (H/F),https://www.france-emploi.com/offre-d-emploi/mandataire-immobilier-independant-h-f-10855640/,31/12/2022,Edern,,"Mensuel, de 4000â‚¬ Ã  8000â‚¬",Mensuel,4000â‚¬ ,8000â‚¬,"Devenez le CONSEILLER IMMOBILIER rÃ©fÃ©rent de votre rÃ©gion : Secteur gÃ©ographique rÃ©servÃ© et prÃ©servÃ© en exclusivitÃ© !</t>
  </si>
  <si>
    <t>2792,Conseiller immobilier indÃ©pendant (H/F),https://www.france-emploi.com/offre-d-emploi/conseiller-immobilier-independant-h-f-10855639/,31/12/2022,TrÃ©mÃ©ven,,"Mensuel, de 4000â‚¬ Ã  8000â‚¬",Mensuel,4000â‚¬ ,8000â‚¬,"Devenez le CONSEILLER IMMOBILIER rÃ©fÃ©rent de votre rÃ©gion : Secteur gÃ©ographique rÃ©servÃ© et prÃ©servÃ© en exclusivitÃ© !</t>
  </si>
  <si>
    <t>2793,Conseiller immobilier indÃ©pendant (H/F),https://www.france-emploi.com/offre-d-emploi/conseiller-immobilier-independant-h-f-10855639/,31/12/2022,Sizun,,"Mensuel, de 4000â‚¬ Ã  8000â‚¬",Mensuel,4000â‚¬ ,8000â‚¬,"Devenez le CONSEILLER IMMOBILIER rÃ©fÃ©rent de votre rÃ©gion : Secteur gÃ©ographique rÃ©servÃ© et prÃ©servÃ© en exclusivitÃ© !</t>
  </si>
  <si>
    <t>2794,Conseiller immobilier indÃ©pendant (H/F),https://www.france-emploi.com/offre-d-emploi/conseiller-immobilier-independant-h-f-10855639/,31/12/2022,PlounÃ©vez-Lochrist,,"Mensuel, de 4000â‚¬ Ã  8000â‚¬",Mensuel,4000â‚¬ ,8000â‚¬,"Devenez le CONSEILLER IMMOBILIER rÃ©fÃ©rent de votre rÃ©gion : Secteur gÃ©ographique rÃ©servÃ© et prÃ©servÃ© en exclusivitÃ© !</t>
  </si>
  <si>
    <t>2795,Conseiller immobilier indÃ©pendant (H/F),https://www.france-emploi.com/offre-d-emploi/conseiller-immobilier-independant-h-f-10855639/,31/12/2022,Lanmeur,,"Mensuel, de 4000â‚¬ Ã  8000â‚¬",Mensuel,4000â‚¬ ,8000â‚¬,"Devenez le CONSEILLER IMMOBILIER rÃ©fÃ©rent de votre rÃ©gion : Secteur gÃ©ographique rÃ©servÃ© et prÃ©servÃ© en exclusivitÃ© !</t>
  </si>
  <si>
    <t>2796,Conseiller immobilier indÃ©pendant (H/F),https://www.france-emploi.com/offre-d-emploi/conseiller-immobilier-independant-h-f-10855639/,31/12/2022,Edern,,"Mensuel, de 4000â‚¬ Ã  8000â‚¬",Mensuel,4000â‚¬ ,8000â‚¬,"Devenez le CONSEILLER IMMOBILIER rÃ©fÃ©rent de votre rÃ©gion : Secteur gÃ©ographique rÃ©servÃ© et prÃ©servÃ© en exclusivitÃ© !</t>
  </si>
  <si>
    <t>2797,NÃ©gociateur immobilier indÃ©pendant (H/F),https://www.france-emploi.com/offre-d-emploi/negociateur-immobilier-independant-h-f-10855637/,31/12/2022,Treffiagat,,"Mensuel, de 4000â‚¬ Ã  8000â‚¬",Mensuel,4000â‚¬ ,8000â‚¬,"Devenez le CONSEILLER IMMOBILIER rÃ©fÃ©rent de votre rÃ©gion : Secteur gÃ©ographique rÃ©servÃ© et prÃ©servÃ© en exclusivitÃ© !</t>
  </si>
  <si>
    <t>2798,NÃ©gociateur immobilier indÃ©pendant (H/F),https://www.france-emploi.com/offre-d-emploi/negociateur-immobilier-independant-h-f-10855637/,31/12/2022,Santec,,"Mensuel, de 4000â‚¬ Ã  8000â‚¬",Mensuel,4000â‚¬ ,8000â‚¬,"Devenez le CONSEILLER IMMOBILIER rÃ©fÃ©rent de votre rÃ©gion : Secteur gÃ©ographique rÃ©servÃ© et prÃ©servÃ© en exclusivitÃ© !</t>
  </si>
  <si>
    <t>2799,NÃ©gociateur immobilier indÃ©pendant (H/F),https://www.france-emploi.com/offre-d-emploi/negociateur-immobilier-independant-h-f-10855637/,31/12/2022,PlonÃ©is,,"Mensuel, de 4000â‚¬ Ã  8000â‚¬",Mensuel,4000â‚¬ ,8000â‚¬,"Devenez le CONSEILLER IMMOBILIER rÃ©fÃ©rent de votre rÃ©gion : Secteur gÃ©ographique rÃ©servÃ© et prÃ©servÃ© en exclusivitÃ© !</t>
  </si>
  <si>
    <t>2800,NÃ©gociateur immobilier indÃ©pendant (H/F),https://www.france-emploi.com/offre-d-emploi/negociateur-immobilier-independant-h-f-10855637/,31/12/2022,Guiclan,,"Mensuel, de 4000â‚¬ Ã  8000â‚¬",Mensuel,4000â‚¬ ,8000â‚¬,"Devenez le CONSEILLER IMMOBILIER rÃ©fÃ©rent de votre rÃ©gion : Secteur gÃ©ographique rÃ©servÃ© et prÃ©servÃ© en exclusivitÃ© !</t>
  </si>
  <si>
    <t>2801,NÃ©gociateur immobilier indÃ©pendant (H/F),https://www.france-emploi.com/offre-d-emploi/negociateur-immobilier-independant-h-f-10855637/,31/12/2022,Camaret-sur-Mer,,"Mensuel, de 4000â‚¬ Ã  8000â‚¬",Mensuel,4000â‚¬ ,8000â‚¬,"Devenez le CONSEILLER IMMOBILIER rÃ©fÃ©rent de votre rÃ©gion : Secteur gÃ©ographique rÃ©servÃ© et prÃ©servÃ© en exclusivitÃ© !</t>
  </si>
  <si>
    <t>2802,mandataire immobilier indÃ©pendant (H/F),https://www.france-emploi.com/offre-d-emploi/mandataire-immobilier-independant-h-f-10855636/,31/12/2022,Treffiagat,,"Mensuel, de 4000â‚¬ Ã  8000â‚¬",Mensuel,4000â‚¬ ,8000â‚¬,"Devenez le CONSEILLER IMMOBILIER rÃ©fÃ©rent de votre rÃ©gion : Secteur gÃ©ographique rÃ©servÃ© et prÃ©servÃ© en exclusivitÃ© !</t>
  </si>
  <si>
    <t>2803,mandataire immobilier indÃ©pendant (H/F),https://www.france-emploi.com/offre-d-emploi/mandataire-immobilier-independant-h-f-10855636/,31/12/2022,Santec,,"Mensuel, de 4000â‚¬ Ã  8000â‚¬",Mensuel,4000â‚¬ ,8000â‚¬,"Devenez le CONSEILLER IMMOBILIER rÃ©fÃ©rent de votre rÃ©gion : Secteur gÃ©ographique rÃ©servÃ© et prÃ©servÃ© en exclusivitÃ© !</t>
  </si>
  <si>
    <t>2804,mandataire immobilier indÃ©pendant (H/F),https://www.france-emploi.com/offre-d-emploi/mandataire-immobilier-independant-h-f-10855636/,31/12/2022,PlonÃ©is,,"Mensuel, de 4000â‚¬ Ã  8000â‚¬",Mensuel,4000â‚¬ ,8000â‚¬,"Devenez le CONSEILLER IMMOBILIER rÃ©fÃ©rent de votre rÃ©gion : Secteur gÃ©ographique rÃ©servÃ© et prÃ©servÃ© en exclusivitÃ© !</t>
  </si>
  <si>
    <t>2805,mandataire immobilier indÃ©pendant (H/F),https://www.france-emploi.com/offre-d-emploi/mandataire-immobilier-independant-h-f-10855636/,31/12/2022,Guiclan,,"Mensuel, de 4000â‚¬ Ã  8000â‚¬",Mensuel,4000â‚¬ ,8000â‚¬,"Devenez le CONSEILLER IMMOBILIER rÃ©fÃ©rent de votre rÃ©gion : Secteur gÃ©ographique rÃ©servÃ© et prÃ©servÃ© en exclusivitÃ© !</t>
  </si>
  <si>
    <t>2806,mandataire immobilier indÃ©pendant (H/F),https://www.france-emploi.com/offre-d-emploi/mandataire-immobilier-independant-h-f-10855636/,31/12/2022,Camaret-sur-Mer,,"Mensuel, de 4000â‚¬ Ã  8000â‚¬",Mensuel,4000â‚¬ ,8000â‚¬,"Devenez le CONSEILLER IMMOBILIER rÃ©fÃ©rent de votre rÃ©gion : Secteur gÃ©ographique rÃ©servÃ© et prÃ©servÃ© en exclusivitÃ© !</t>
  </si>
  <si>
    <t>2807,Conseiller immobilier indÃ©pendant (H/F),https://www.france-emploi.com/offre-d-emploi/conseiller-immobilier-independant-h-f-10855635/,31/12/2022,Treffiagat,,"Mensuel, de 4000â‚¬ Ã  8000â‚¬",Mensuel,4000â‚¬ ,8000â‚¬,"Devenez le CONSEILLER IMMOBILIER rÃ©fÃ©rent de votre rÃ©gion : Secteur gÃ©ographique rÃ©servÃ© et prÃ©servÃ© en exclusivitÃ© !</t>
  </si>
  <si>
    <t>2808,Conseiller immobilier indÃ©pendant (H/F),https://www.france-emploi.com/offre-d-emploi/conseiller-immobilier-independant-h-f-10855635/,31/12/2022,Santec,,"Mensuel, de 4000â‚¬ Ã  8000â‚¬",Mensuel,4000â‚¬ ,8000â‚¬,"Devenez le CONSEILLER IMMOBILIER rÃ©fÃ©rent de votre rÃ©gion : Secteur gÃ©ographique rÃ©servÃ© et prÃ©servÃ© en exclusivitÃ© !</t>
  </si>
  <si>
    <t>2809,Conseiller immobilier indÃ©pendant (H/F),https://www.france-emploi.com/offre-d-emploi/conseiller-immobilier-independant-h-f-10855635/,31/12/2022,PlonÃ©is,,"Mensuel, de 4000â‚¬ Ã  8000â‚¬",Mensuel,4000â‚¬ ,8000â‚¬,"Devenez le CONSEILLER IMMOBILIER rÃ©fÃ©rent de votre rÃ©gion : Secteur gÃ©ographique rÃ©servÃ© et prÃ©servÃ© en exclusivitÃ© !</t>
  </si>
  <si>
    <t>2810,Conseiller immobilier indÃ©pendant (H/F),https://www.france-emploi.com/offre-d-emploi/conseiller-immobilier-independant-h-f-10855635/,31/12/2022,Guiclan,,"Mensuel, de 4000â‚¬ Ã  8000â‚¬",Mensuel,4000â‚¬ ,8000â‚¬,"Devenez le CONSEILLER IMMOBILIER rÃ©fÃ©rent de votre rÃ©gion : Secteur gÃ©ographique rÃ©servÃ© et prÃ©servÃ© en exclusivitÃ© !</t>
  </si>
  <si>
    <t>2811,Conseiller immobilier indÃ©pendant (H/F),https://www.france-emploi.com/offre-d-emploi/conseiller-immobilier-independant-h-f-10855635/,31/12/2022,Camaret-sur-Mer,,"Mensuel, de 4000â‚¬ Ã  8000â‚¬",Mensuel,4000â‚¬ ,8000â‚¬,"Devenez le CONSEILLER IMMOBILIER rÃ©fÃ©rent de votre rÃ©gion : Secteur gÃ©ographique rÃ©servÃ© et prÃ©servÃ© en exclusivitÃ© !</t>
  </si>
  <si>
    <t>2812,NÃ©gociateur immobilier indÃ©pendant (H/F),https://www.france-emploi.com/offre-d-emploi/negociateur-immobilier-independant-h-f-10855634/,31/12/2022,Plougasnou,,"Mensuel, de 4000â‚¬ Ã  8000â‚¬",Mensuel,4000â‚¬ ,8000â‚¬,"Devenez le CONSEILLER IMMOBILIER rÃ©fÃ©rent de votre rÃ©gion : Secteur gÃ©ographique rÃ©servÃ© et prÃ©servÃ© en exclusivitÃ© !</t>
  </si>
  <si>
    <t>2813,NÃ©gociateur immobilier indÃ©pendant (H/F),https://www.france-emploi.com/offre-d-emploi/negociateur-immobilier-independant-h-f-10855634/,31/12/2022,PlouÃ©nan,,"Mensuel, de 4000â‚¬ Ã  8000â‚¬",Mensuel,4000â‚¬ ,8000â‚¬,"Devenez le CONSEILLER IMMOBILIER rÃ©fÃ©rent de votre rÃ©gion : Secteur gÃ©ographique rÃ©servÃ© et prÃ©servÃ© en exclusivitÃ© !</t>
  </si>
  <si>
    <t>2814,NÃ©gociateur immobilier indÃ©pendant (H/F),https://www.france-emploi.com/offre-d-emploi/negociateur-immobilier-independant-h-f-10855634/,31/12/2022,NÃ©vez,,"Mensuel, de 4000â‚¬ Ã  8000â‚¬",Mensuel,4000â‚¬ ,8000â‚¬,"Devenez le CONSEILLER IMMOBILIER rÃ©fÃ©rent de votre rÃ©gion : Secteur gÃ©ographique rÃ©servÃ© et prÃ©servÃ© en exclusivitÃ© !</t>
  </si>
  <si>
    <t>2815,NÃ©gociateur immobilier indÃ©pendant (H/F),https://www.france-emploi.com/offre-d-emploi/negociateur-immobilier-independant-h-f-10855634/,31/12/2022,Guilvinec,,"Mensuel, de 4000â‚¬ Ã  8000â‚¬",Mensuel,4000â‚¬ ,8000â‚¬,"Devenez le CONSEILLER IMMOBILIER rÃ©fÃ©rent de votre rÃ©gion : Secteur gÃ©ographique rÃ©servÃ© et prÃ©servÃ© en exclusivitÃ© !</t>
  </si>
  <si>
    <t>2816,NÃ©gociateur immobilier indÃ©pendant (H/F),https://www.france-emploi.com/offre-d-emploi/negociateur-immobilier-independant-h-f-10855634/,31/12/2022,Le Conquet,,"Mensuel, de 4000â‚¬ Ã  8000â‚¬",Mensuel,4000â‚¬ ,8000â‚¬,"Devenez le CONSEILLER IMMOBILIER rÃ©fÃ©rent de votre rÃ©gion : Secteur gÃ©ographique rÃ©servÃ© et prÃ©servÃ© en exclusivitÃ© !</t>
  </si>
  <si>
    <t>2817,mandataire immobilier indÃ©pendant (H/F),https://www.france-emploi.com/offre-d-emploi/mandataire-immobilier-independant-h-f-10855633/,31/12/2022,Plougasnou,,"Mensuel, de 4000â‚¬ Ã  8000â‚¬",Mensuel,4000â‚¬ ,8000â‚¬,"Devenez le CONSEILLER IMMOBILIER rÃ©fÃ©rent de votre rÃ©gion : Secteur gÃ©ographique rÃ©servÃ© et prÃ©servÃ© en exclusivitÃ© !</t>
  </si>
  <si>
    <t>2818,mandataire immobilier indÃ©pendant (H/F),https://www.france-emploi.com/offre-d-emploi/mandataire-immobilier-independant-h-f-10855633/,31/12/2022,PlouÃ©nan,,"Mensuel, de 4000â‚¬ Ã  8000â‚¬",Mensuel,4000â‚¬ ,8000â‚¬,"Devenez le CONSEILLER IMMOBILIER rÃ©fÃ©rent de votre rÃ©gion : Secteur gÃ©ographique rÃ©servÃ© et prÃ©servÃ© en exclusivitÃ© !</t>
  </si>
  <si>
    <t>2819,mandataire immobilier indÃ©pendant (H/F),https://www.france-emploi.com/offre-d-emploi/mandataire-immobilier-independant-h-f-10855633/,31/12/2022,NÃ©vez,,"Mensuel, de 4000â‚¬ Ã  8000â‚¬",Mensuel,4000â‚¬ ,8000â‚¬,"Devenez le CONSEILLER IMMOBILIER rÃ©fÃ©rent de votre rÃ©gion : Secteur gÃ©ographique rÃ©servÃ© et prÃ©servÃ© en exclusivitÃ© !</t>
  </si>
  <si>
    <t>2820,mandataire immobilier indÃ©pendant (H/F),https://www.france-emploi.com/offre-d-emploi/mandataire-immobilier-independant-h-f-10855633/,31/12/2022,Guilvinec,,"Mensuel, de 4000â‚¬ Ã  8000â‚¬",Mensuel,4000â‚¬ ,8000â‚¬,"Devenez le CONSEILLER IMMOBILIER rÃ©fÃ©rent de votre rÃ©gion : Secteur gÃ©ographique rÃ©servÃ© et prÃ©servÃ© en exclusivitÃ© !</t>
  </si>
  <si>
    <t>2821,mandataire immobilier indÃ©pendant (H/F),https://www.france-emploi.com/offre-d-emploi/mandataire-immobilier-independant-h-f-10855633/,31/12/2022,Le Conquet,,"Mensuel, de 4000â‚¬ Ã  8000â‚¬",Mensuel,4000â‚¬ ,8000â‚¬,"Devenez le CONSEILLER IMMOBILIER rÃ©fÃ©rent de votre rÃ©gion : Secteur gÃ©ographique rÃ©servÃ© et prÃ©servÃ© en exclusivitÃ© !</t>
  </si>
  <si>
    <t>2822,Conseiller immobilier indÃ©pendant (H/F),https://www.france-emploi.com/offre-d-emploi/conseiller-immobilier-independant-h-f-10855632/,31/12/2022,Plougasnou,,"Mensuel, de 4000â‚¬ Ã  8000â‚¬",Mensuel,4000â‚¬ ,8000â‚¬,"Devenez le CONSEILLER IMMOBILIER rÃ©fÃ©rent de votre rÃ©gion : Secteur gÃ©ographique rÃ©servÃ© et prÃ©servÃ© en exclusivitÃ© !</t>
  </si>
  <si>
    <t>2823,Conseiller immobilier indÃ©pendant (H/F),https://www.france-emploi.com/offre-d-emploi/conseiller-immobilier-independant-h-f-10855632/,31/12/2022,PlouÃ©nan,,"Mensuel, de 4000â‚¬ Ã  8000â‚¬",Mensuel,4000â‚¬ ,8000â‚¬,"Devenez le CONSEILLER IMMOBILIER rÃ©fÃ©rent de votre rÃ©gion : Secteur gÃ©ographique rÃ©servÃ© et prÃ©servÃ© en exclusivitÃ© !</t>
  </si>
  <si>
    <t>2824,Conseiller immobilier indÃ©pendant (H/F),https://www.france-emploi.com/offre-d-emploi/conseiller-immobilier-independant-h-f-10855632/,31/12/2022,NÃ©vez,,"Mensuel, de 4000â‚¬ Ã  8000â‚¬",Mensuel,4000â‚¬ ,8000â‚¬,"Devenez le CONSEILLER IMMOBILIER rÃ©fÃ©rent de votre rÃ©gion : Secteur gÃ©ographique rÃ©servÃ© et prÃ©servÃ© en exclusivitÃ© !</t>
  </si>
  <si>
    <t>2825,Conseiller immobilier indÃ©pendant (H/F),https://www.france-emploi.com/offre-d-emploi/conseiller-immobilier-independant-h-f-10855632/,31/12/2022,Guilvinec,,"Mensuel, de 4000â‚¬ Ã  8000â‚¬",Mensuel,4000â‚¬ ,8000â‚¬,"Devenez le CONSEILLER IMMOBILIER rÃ©fÃ©rent de votre rÃ©gion : Secteur gÃ©ographique rÃ©servÃ© et prÃ©servÃ© en exclusivitÃ© !</t>
  </si>
  <si>
    <t>2826,Conseiller immobilier indÃ©pendant (H/F),https://www.france-emploi.com/offre-d-emploi/conseiller-immobilier-independant-h-f-10855632/,31/12/2022,Le Conquet,,"Mensuel, de 4000â‚¬ Ã  8000â‚¬",Mensuel,4000â‚¬ ,8000â‚¬,"Devenez le CONSEILLER IMMOBILIER rÃ©fÃ©rent de votre rÃ©gion : Secteur gÃ©ographique rÃ©servÃ© et prÃ©servÃ© en exclusivitÃ© !</t>
  </si>
  <si>
    <t>2827,NÃ©gociateur immobilier indÃ©pendant (H/F),https://www.france-emploi.com/offre-d-emploi/negociateur-immobilier-independant-h-f-10855631/,31/12/2022,TaulÃ©,,"Mensuel, de 4000â‚¬ Ã  8000â‚¬",Mensuel,4000â‚¬ ,8000â‚¬,"Devenez le CONSEILLER IMMOBILIER rÃ©fÃ©rent de votre rÃ©gion : Secteur gÃ©ographique rÃ©servÃ© et prÃ©servÃ© en exclusivitÃ© !</t>
  </si>
  <si>
    <t>2828,NÃ©gociateur immobilier indÃ©pendant (H/F),https://www.france-emploi.com/offre-d-emploi/negociateur-immobilier-independant-h-f-10855631/,31/12/2022,RÃ©denÃ©,,"Mensuel, de 4000â‚¬ Ã  8000â‚¬",Mensuel,4000â‚¬ ,8000â‚¬,"Devenez le CONSEILLER IMMOBILIER rÃ©fÃ©rent de votre rÃ©gion : Secteur gÃ©ographique rÃ©servÃ© et prÃ©servÃ© en exclusivitÃ© !</t>
  </si>
  <si>
    <t>2829,NÃ©gociateur immobilier indÃ©pendant (H/F),https://www.france-emploi.com/offre-d-emploi/negociateur-immobilier-independant-h-f-10855631/,31/12/2022,Pont-Aven,,"Mensuel, de 4000â‚¬ Ã  8000â‚¬",Mensuel,4000â‚¬ ,8000â‚¬,"Devenez le CONSEILLER IMMOBILIER rÃ©fÃ©rent de votre rÃ©gion : Secteur gÃ©ographique rÃ©servÃ© et prÃ©servÃ© en exclusivitÃ© !</t>
  </si>
  <si>
    <t>2830,NÃ©gociateur immobilier indÃ©pendant (H/F),https://www.france-emploi.com/offre-d-emploi/negociateur-immobilier-independant-h-f-10855631/,31/12/2022,Plouvorn,,"Mensuel, de 4000â‚¬ Ã  8000â‚¬",Mensuel,4000â‚¬ ,8000â‚¬,"Devenez le CONSEILLER IMMOBILIER rÃ©fÃ©rent de votre rÃ©gion : Secteur gÃ©ographique rÃ©servÃ© et prÃ©servÃ© en exclusivitÃ© !</t>
  </si>
  <si>
    <t>2831,NÃ©gociateur immobilier indÃ©pendant (H/F),https://www.france-emploi.com/offre-d-emploi/negociateur-immobilier-independant-h-f-10855631/,31/12/2022,Gouesnach,,"Mensuel, de 4000â‚¬ Ã  8000â‚¬",Mensuel,4000â‚¬ ,8000â‚¬,"Devenez le CONSEILLER IMMOBILIER rÃ©fÃ©rent de votre rÃ©gion : Secteur gÃ©ographique rÃ©servÃ© et prÃ©servÃ© en exclusivitÃ© !</t>
  </si>
  <si>
    <t>2832,mandataire immobilier indÃ©pendant (H/F),https://www.france-emploi.com/offre-d-emploi/mandataire-immobilier-independant-h-f-10855630/,31/12/2022,TaulÃ©,,"Mensuel, de 4000â‚¬ Ã  8000â‚¬",Mensuel,4000â‚¬ ,8000â‚¬,"Devenez le CONSEILLER IMMOBILIER rÃ©fÃ©rent de votre rÃ©gion : Secteur gÃ©ographique rÃ©servÃ© et prÃ©servÃ© en exclusivitÃ© !</t>
  </si>
  <si>
    <t>2833,mandataire immobilier indÃ©pendant (H/F),https://www.france-emploi.com/offre-d-emploi/mandataire-immobilier-independant-h-f-10855630/,31/12/2022,RÃ©denÃ©,,"Mensuel, de 4000â‚¬ Ã  8000â‚¬",Mensuel,4000â‚¬ ,8000â‚¬,"Devenez le CONSEILLER IMMOBILIER rÃ©fÃ©rent de votre rÃ©gion : Secteur gÃ©ographique rÃ©servÃ© et prÃ©servÃ© en exclusivitÃ© !</t>
  </si>
  <si>
    <t>2834,mandataire immobilier indÃ©pendant (H/F),https://www.france-emploi.com/offre-d-emploi/mandataire-immobilier-independant-h-f-10855630/,31/12/2022,Pont-Aven,,"Mensuel, de 4000â‚¬ Ã  8000â‚¬",Mensuel,4000â‚¬ ,8000â‚¬,"Devenez le CONSEILLER IMMOBILIER rÃ©fÃ©rent de votre rÃ©gion : Secteur gÃ©ographique rÃ©servÃ© et prÃ©servÃ© en exclusivitÃ© !</t>
  </si>
  <si>
    <t>2835,mandataire immobilier indÃ©pendant (H/F),https://www.france-emploi.com/offre-d-emploi/mandataire-immobilier-independant-h-f-10855630/,31/12/2022,Plouvorn,,"Mensuel, de 4000â‚¬ Ã  8000â‚¬",Mensuel,4000â‚¬ ,8000â‚¬,"Devenez le CONSEILLER IMMOBILIER rÃ©fÃ©rent de votre rÃ©gion : Secteur gÃ©ographique rÃ©servÃ© et prÃ©servÃ© en exclusivitÃ© !</t>
  </si>
  <si>
    <t>2836,mandataire immobilier indÃ©pendant (H/F),https://www.france-emploi.com/offre-d-emploi/mandataire-immobilier-independant-h-f-10855630/,31/12/2022,Gouesnach,,"Mensuel, de 4000â‚¬ Ã  8000â‚¬",Mensuel,4000â‚¬ ,8000â‚¬,"Devenez le CONSEILLER IMMOBILIER rÃ©fÃ©rent de votre rÃ©gion : Secteur gÃ©ographique rÃ©servÃ© et prÃ©servÃ© en exclusivitÃ© !</t>
  </si>
  <si>
    <t>2837,Conseiller immobilier indÃ©pendant (H/F),https://www.france-emploi.com/offre-d-emploi/conseiller-immobilier-independant-h-f-10855629/,31/12/2022,TaulÃ©,,"Mensuel, de 4000â‚¬ Ã  8000â‚¬",Mensuel,4000â‚¬ ,8000â‚¬,"Devenez le CONSEILLER IMMOBILIER rÃ©fÃ©rent de votre rÃ©gion : Secteur gÃ©ographique rÃ©servÃ© et prÃ©servÃ© en exclusivitÃ© !</t>
  </si>
  <si>
    <t>2838,Conseiller immobilier indÃ©pendant (H/F),https://www.france-emploi.com/offre-d-emploi/conseiller-immobilier-independant-h-f-10855629/,31/12/2022,RÃ©denÃ©,,"Mensuel, de 4000â‚¬ Ã  8000â‚¬",Mensuel,4000â‚¬ ,8000â‚¬,"Devenez le CONSEILLER IMMOBILIER rÃ©fÃ©rent de votre rÃ©gion : Secteur gÃ©ographique rÃ©servÃ© et prÃ©servÃ© en exclusivitÃ© !</t>
  </si>
  <si>
    <t>2839,Conseiller immobilier indÃ©pendant (H/F),https://www.france-emploi.com/offre-d-emploi/conseiller-immobilier-independant-h-f-10855629/,31/12/2022,Pont-Aven,,"Mensuel, de 4000â‚¬ Ã  8000â‚¬",Mensuel,4000â‚¬ ,8000â‚¬,"Devenez le CONSEILLER IMMOBILIER rÃ©fÃ©rent de votre rÃ©gion : Secteur gÃ©ographique rÃ©servÃ© et prÃ©servÃ© en exclusivitÃ© !</t>
  </si>
  <si>
    <t>2840,Conseiller immobilier indÃ©pendant (H/F),https://www.france-emploi.com/offre-d-emploi/conseiller-immobilier-independant-h-f-10855629/,31/12/2022,Plouvorn,,"Mensuel, de 4000â‚¬ Ã  8000â‚¬",Mensuel,4000â‚¬ ,8000â‚¬,"Devenez le CONSEILLER IMMOBILIER rÃ©fÃ©rent de votre rÃ©gion : Secteur gÃ©ographique rÃ©servÃ© et prÃ©servÃ© en exclusivitÃ© !</t>
  </si>
  <si>
    <t>2841,Conseiller immobilier indÃ©pendant (H/F),https://www.france-emploi.com/offre-d-emploi/conseiller-immobilier-independant-h-f-10855629/,31/12/2022,Gouesnach,,"Mensuel, de 4000â‚¬ Ã  8000â‚¬",Mensuel,4000â‚¬ ,8000â‚¬,"Devenez le CONSEILLER IMMOBILIER rÃ©fÃ©rent de votre rÃ©gion : Secteur gÃ©ographique rÃ©servÃ© et prÃ©servÃ© en exclusivitÃ© !</t>
  </si>
  <si>
    <t>2842,NÃ©gociateur immobilier indÃ©pendant (H/F),https://www.france-emploi.com/offre-d-emploi/negociateur-immobilier-independant-h-f-10855628/,31/12/2022,Saint-ThÃ©gonnec Loc-Eguiner,,"Mensuel, de 4000â‚¬ Ã  8000â‚¬",Mensuel,4000â‚¬ ,8000â‚¬,"Devenez le CONSEILLER IMMOBILIER rÃ©fÃ©rent de votre rÃ©gion : Secteur gÃ©ographique rÃ©servÃ© et prÃ©servÃ© en exclusivitÃ© !</t>
  </si>
  <si>
    <t>2843,NÃ©gociateur immobilier indÃ©pendant (H/F),https://www.france-emploi.com/offre-d-emploi/negociateur-immobilier-independant-h-f-10855628/,31/12/2022,PlozÃ©vet,,"Mensuel, de 4000â‚¬ Ã  8000â‚¬",Mensuel,4000â‚¬ ,8000â‚¬,"Devenez le CONSEILLER IMMOBILIER rÃ©fÃ©rent de votre rÃ©gion : Secteur gÃ©ographique rÃ©servÃ© et prÃ©servÃ© en exclusivitÃ© !</t>
  </si>
  <si>
    <t>2844,NÃ©gociateur immobilier indÃ©pendant (H/F),https://www.france-emploi.com/offre-d-emploi/negociateur-immobilier-independant-h-f-10855628/,31/12/2022,PlouÃ©dern,,"Mensuel, de 4000â‚¬ Ã  8000â‚¬",Mensuel,4000â‚¬ ,8000â‚¬,"Devenez le CONSEILLER IMMOBILIER rÃ©fÃ©rent de votre rÃ©gion : Secteur gÃ©ographique rÃ©servÃ© et prÃ©servÃ© en exclusivitÃ© !</t>
  </si>
  <si>
    <t>2845,NÃ©gociateur immobilier indÃ©pendant (H/F),https://www.france-emploi.com/offre-d-emploi/negociateur-immobilier-independant-h-f-10855628/,31/12/2022,Plogonnec,,"Mensuel, de 4000â‚¬ Ã  8000â‚¬",Mensuel,4000â‚¬ ,8000â‚¬,"Devenez le CONSEILLER IMMOBILIER rÃ©fÃ©rent de votre rÃ©gion : Secteur gÃ©ographique rÃ©servÃ© et prÃ©servÃ© en exclusivitÃ© !</t>
  </si>
  <si>
    <t>2846,NÃ©gociateur immobilier indÃ©pendant (H/F),https://www.france-emploi.com/offre-d-emploi/negociateur-immobilier-independant-h-f-10855628/,31/12/2022,Pleyber-Christ,,"Mensuel, de 4000â‚¬ Ã  8000â‚¬",Mensuel,4000â‚¬ ,8000â‚¬,"Devenez le CONSEILLER IMMOBILIER rÃ©fÃ©rent de votre rÃ©gion : Secteur gÃ©ographique rÃ©servÃ© et prÃ©servÃ© en exclusivitÃ© !</t>
  </si>
  <si>
    <t>2847,mandataire immobilier indÃ©pendant (H/F),https://www.france-emploi.com/offre-d-emploi/mandataire-immobilier-independant-h-f-10855627/,31/12/2022,Saint-ThÃ©gonnec Loc-Eguiner,,"Mensuel, de 4000â‚¬ Ã  8000â‚¬",Mensuel,4000â‚¬ ,8000â‚¬,"Devenez le CONSEILLER IMMOBILIER rÃ©fÃ©rent de votre rÃ©gion : Secteur gÃ©ographique rÃ©servÃ© et prÃ©servÃ© en exclusivitÃ© !</t>
  </si>
  <si>
    <t>2848,mandataire immobilier indÃ©pendant (H/F),https://www.france-emploi.com/offre-d-emploi/mandataire-immobilier-independant-h-f-10855627/,31/12/2022,PlozÃ©vet,,"Mensuel, de 4000â‚¬ Ã  8000â‚¬",Mensuel,4000â‚¬ ,8000â‚¬,"Devenez le CONSEILLER IMMOBILIER rÃ©fÃ©rent de votre rÃ©gion : Secteur gÃ©ographique rÃ©servÃ© et prÃ©servÃ© en exclusivitÃ© !</t>
  </si>
  <si>
    <t>2849,mandataire immobilier indÃ©pendant (H/F),https://www.france-emploi.com/offre-d-emploi/mandataire-immobilier-independant-h-f-10855627/,31/12/2022,PlouÃ©dern,,"Mensuel, de 4000â‚¬ Ã  8000â‚¬",Mensuel,4000â‚¬ ,8000â‚¬,"Devenez le CONSEILLER IMMOBILIER rÃ©fÃ©rent de votre rÃ©gion : Secteur gÃ©ographique rÃ©servÃ© et prÃ©servÃ© en exclusivitÃ© !</t>
  </si>
  <si>
    <t>2850,mandataire immobilier indÃ©pendant (H/F),https://www.france-emploi.com/offre-d-emploi/mandataire-immobilier-independant-h-f-10855627/,31/12/2022,Plogonnec,,"Mensuel, de 4000â‚¬ Ã  8000â‚¬",Mensuel,4000â‚¬ ,8000â‚¬,"Devenez le CONSEILLER IMMOBILIER rÃ©fÃ©rent de votre rÃ©gion : Secteur gÃ©ographique rÃ©servÃ© et prÃ©servÃ© en exclusivitÃ© !</t>
  </si>
  <si>
    <t>2851,mandataire immobilier indÃ©pendant (H/F),https://www.france-emploi.com/offre-d-emploi/mandataire-immobilier-independant-h-f-10855627/,31/12/2022,Pleyber-Christ,,"Mensuel, de 4000â‚¬ Ã  8000â‚¬",Mensuel,4000â‚¬ ,8000â‚¬,"Devenez le CONSEILLER IMMOBILIER rÃ©fÃ©rent de votre rÃ©gion : Secteur gÃ©ographique rÃ©servÃ© et prÃ©servÃ© en exclusivitÃ© !</t>
  </si>
  <si>
    <t>2852,Conseiller immobilier indÃ©pendant (H/F),https://www.france-emploi.com/offre-d-emploi/conseiller-immobilier-independant-h-f-10855626/,31/12/2022,Saint-ThÃ©gonnec Loc-Eguiner,,"Mensuel, de 4000â‚¬ Ã  8000â‚¬",Mensuel,4000â‚¬ ,8000â‚¬,"Devenez le CONSEILLER IMMOBILIER rÃ©fÃ©rent de votre rÃ©gion : Secteur gÃ©ographique rÃ©servÃ© et prÃ©servÃ© en exclusivitÃ© !</t>
  </si>
  <si>
    <t>2853,Conseiller immobilier indÃ©pendant (H/F),https://www.france-emploi.com/offre-d-emploi/conseiller-immobilier-independant-h-f-10855626/,31/12/2022,PlozÃ©vet,,"Mensuel, de 4000â‚¬ Ã  8000â‚¬",Mensuel,4000â‚¬ ,8000â‚¬,"Devenez le CONSEILLER IMMOBILIER rÃ©fÃ©rent de votre rÃ©gion : Secteur gÃ©ographique rÃ©servÃ© et prÃ©servÃ© en exclusivitÃ© !</t>
  </si>
  <si>
    <t>2854,Conseiller immobilier indÃ©pendant (H/F),https://www.france-emploi.com/offre-d-emploi/conseiller-immobilier-independant-h-f-10855626/,31/12/2022,PlouÃ©dern,,"Mensuel, de 4000â‚¬ Ã  8000â‚¬",Mensuel,4000â‚¬ ,8000â‚¬,"Devenez le CONSEILLER IMMOBILIER rÃ©fÃ©rent de votre rÃ©gion : Secteur gÃ©ographique rÃ©servÃ© et prÃ©servÃ© en exclusivitÃ© !</t>
  </si>
  <si>
    <t>2855,Conseiller immobilier indÃ©pendant (H/F),https://www.france-emploi.com/offre-d-emploi/conseiller-immobilier-independant-h-f-10855626/,31/12/2022,Plogonnec,,"Mensuel, de 4000â‚¬ Ã  8000â‚¬",Mensuel,4000â‚¬ ,8000â‚¬,"Devenez le CONSEILLER IMMOBILIER rÃ©fÃ©rent de votre rÃ©gion : Secteur gÃ©ographique rÃ©servÃ© et prÃ©servÃ© en exclusivitÃ© !</t>
  </si>
  <si>
    <t>2856,Conseiller immobilier indÃ©pendant (H/F),https://www.france-emploi.com/offre-d-emploi/conseiller-immobilier-independant-h-f-10855626/,31/12/2022,Pleyber-Christ,,"Mensuel, de 4000â‚¬ Ã  8000â‚¬",Mensuel,4000â‚¬ ,8000â‚¬,"Devenez le CONSEILLER IMMOBILIER rÃ©fÃ©rent de votre rÃ©gion : Secteur gÃ©ographique rÃ©servÃ© et prÃ©servÃ© en exclusivitÃ© !</t>
  </si>
  <si>
    <t>2857,NÃ©gociateur immobilier indÃ©pendant (H/F),https://www.france-emploi.com/offre-d-emploi/negociateur-immobilier-independant-h-f-10855625/,31/12/2022,Saint-Yvi,,"Mensuel, de 4000â‚¬ Ã  8000â‚¬",Mensuel,4000â‚¬ ,8000â‚¬,"Devenez le CONSEILLER IMMOBILIER rÃ©fÃ©rent de votre rÃ©gion : Secteur gÃ©ographique rÃ©servÃ© et prÃ©servÃ© en exclusivitÃ© !</t>
  </si>
  <si>
    <t>2858,NÃ©gociateur immobilier indÃ©pendant (H/F),https://www.france-emploi.com/offre-d-emploi/negociateur-immobilier-independant-h-f-10855625/,31/12/2022,Pleuven,,"Mensuel, de 4000â‚¬ Ã  8000â‚¬",Mensuel,4000â‚¬ ,8000â‚¬,"Devenez le CONSEILLER IMMOBILIER rÃ©fÃ©rent de votre rÃ©gion : Secteur gÃ©ographique rÃ©servÃ© et prÃ©servÃ© en exclusivitÃ© !</t>
  </si>
  <si>
    <t>2859,NÃ©gociateur immobilier indÃ©pendant (H/F),https://www.france-emploi.com/offre-d-emploi/negociateur-immobilier-independant-h-f-10855625/,31/12/2022,Mellac,,"Mensuel, de 4000â‚¬ Ã  8000â‚¬",Mensuel,4000â‚¬ ,8000â‚¬,"Devenez le CONSEILLER IMMOBILIER rÃ©fÃ©rent de votre rÃ©gion : Secteur gÃ©ographique rÃ©servÃ© et prÃ©servÃ© en exclusivitÃ© !</t>
  </si>
  <si>
    <t>2860,NÃ©gociateur immobilier indÃ©pendant (H/F),https://www.france-emploi.com/offre-d-emploi/negociateur-immobilier-independant-h-f-10855625/,31/12/2022,Le FolgoÃ«t,,"Mensuel, de 4000â‚¬ Ã  8000â‚¬",Mensuel,4000â‚¬ ,8000â‚¬,"Devenez le CONSEILLER IMMOBILIER rÃ©fÃ©rent de votre rÃ©gion : Secteur gÃ©ographique rÃ©servÃ© et prÃ©servÃ© en exclusivitÃ© !</t>
  </si>
  <si>
    <t>2861,NÃ©gociateur immobilier indÃ©pendant (H/F),https://www.france-emploi.com/offre-d-emploi/negociateur-immobilier-independant-h-f-10855625/,31/12/2022,Carantec,,"Mensuel, de 4000â‚¬ Ã  8000â‚¬",Mensuel,4000â‚¬ ,8000â‚¬,"Devenez le CONSEILLER IMMOBILIER rÃ©fÃ©rent de votre rÃ©gion : Secteur gÃ©ographique rÃ©servÃ© et prÃ©servÃ© en exclusivitÃ© !</t>
  </si>
  <si>
    <t>2862,mandataire immobilier indÃ©pendant (H/F),https://www.france-emploi.com/offre-d-emploi/mandataire-immobilier-independant-h-f-10855624/,31/12/2022,Saint-Yvi,,"Mensuel, de 4000â‚¬ Ã  8000â‚¬",Mensuel,4000â‚¬ ,8000â‚¬,"Devenez le CONSEILLER IMMOBILIER rÃ©fÃ©rent de votre rÃ©gion : Secteur gÃ©ographique rÃ©servÃ© et prÃ©servÃ© en exclusivitÃ© !</t>
  </si>
  <si>
    <t>2863,mandataire immobilier indÃ©pendant (H/F),https://www.france-emploi.com/offre-d-emploi/mandataire-immobilier-independant-h-f-10855624/,31/12/2022,Pleuven,,"Mensuel, de 4000â‚¬ Ã  8000â‚¬",Mensuel,4000â‚¬ ,8000â‚¬,"Devenez le CONSEILLER IMMOBILIER rÃ©fÃ©rent de votre rÃ©gion : Secteur gÃ©ographique rÃ©servÃ© et prÃ©servÃ© en exclusivitÃ© !</t>
  </si>
  <si>
    <t>2864,mandataire immobilier indÃ©pendant (H/F),https://www.france-emploi.com/offre-d-emploi/mandataire-immobilier-independant-h-f-10855624/,31/12/2022,Mellac,,"Mensuel, de 4000â‚¬ Ã  8000â‚¬",Mensuel,4000â‚¬ ,8000â‚¬,"Devenez le CONSEILLER IMMOBILIER rÃ©fÃ©rent de votre rÃ©gion : Secteur gÃ©ographique rÃ©servÃ© et prÃ©servÃ© en exclusivitÃ© !</t>
  </si>
  <si>
    <t>2865,mandataire immobilier indÃ©pendant (H/F),https://www.france-emploi.com/offre-d-emploi/mandataire-immobilier-independant-h-f-10855624/,31/12/2022,Le FolgoÃ«t,,"Mensuel, de 4000â‚¬ Ã  8000â‚¬",Mensuel,4000â‚¬ ,8000â‚¬,"Devenez le CONSEILLER IMMOBILIER rÃ©fÃ©rent de votre rÃ©gion : Secteur gÃ©ographique rÃ©servÃ© et prÃ©servÃ© en exclusivitÃ© !</t>
  </si>
  <si>
    <t>2866,mandataire immobilier indÃ©pendant (H/F),https://www.france-emploi.com/offre-d-emploi/mandataire-immobilier-independant-h-f-10855624/,31/12/2022,Carantec,,"Mensuel, de 4000â‚¬ Ã  8000â‚¬",Mensuel,4000â‚¬ ,8000â‚¬,"Devenez le CONSEILLER IMMOBILIER rÃ©fÃ©rent de votre rÃ©gion : Secteur gÃ©ographique rÃ©servÃ© et prÃ©servÃ© en exclusivitÃ© !</t>
  </si>
  <si>
    <t>2867,Conseiller immobilier indÃ©pendant (H/F),https://www.france-emploi.com/offre-d-emploi/conseiller-immobilier-independant-h-f-10855622/,31/12/2022,Saint-Yvi,,"Mensuel, de 4000â‚¬ Ã  8000â‚¬",Mensuel,4000â‚¬ ,8000â‚¬,"Devenez le CONSEILLER IMMOBILIER rÃ©fÃ©rent de votre rÃ©gion : Secteur gÃ©ographique rÃ©servÃ© et prÃ©servÃ© en exclusivitÃ© !</t>
  </si>
  <si>
    <t>2868,Conseiller immobilier indÃ©pendant (H/F),https://www.france-emploi.com/offre-d-emploi/conseiller-immobilier-independant-h-f-10855622/,31/12/2022,Pleuven,,"Mensuel, de 4000â‚¬ Ã  8000â‚¬",Mensuel,4000â‚¬ ,8000â‚¬,"Devenez le CONSEILLER IMMOBILIER rÃ©fÃ©rent de votre rÃ©gion : Secteur gÃ©ographique rÃ©servÃ© et prÃ©servÃ© en exclusivitÃ© !</t>
  </si>
  <si>
    <t>2869,Conseiller immobilier indÃ©pendant (H/F),https://www.france-emploi.com/offre-d-emploi/conseiller-immobilier-independant-h-f-10855622/,31/12/2022,Mellac,,"Mensuel, de 4000â‚¬ Ã  8000â‚¬",Mensuel,4000â‚¬ ,8000â‚¬,"Devenez le CONSEILLER IMMOBILIER rÃ©fÃ©rent de votre rÃ©gion : Secteur gÃ©ographique rÃ©servÃ© et prÃ©servÃ© en exclusivitÃ© !</t>
  </si>
  <si>
    <t>2870,Conseiller immobilier indÃ©pendant (H/F),https://www.france-emploi.com/offre-d-emploi/conseiller-immobilier-independant-h-f-10855622/,31/12/2022,Le FolgoÃ«t,,"Mensuel, de 4000â‚¬ Ã  8000â‚¬",Mensuel,4000â‚¬ ,8000â‚¬,"Devenez le CONSEILLER IMMOBILIER rÃ©fÃ©rent de votre rÃ©gion : Secteur gÃ©ographique rÃ©servÃ© et prÃ©servÃ© en exclusivitÃ© !</t>
  </si>
  <si>
    <t>2871,Conseiller immobilier indÃ©pendant (H/F),https://www.france-emploi.com/offre-d-emploi/conseiller-immobilier-independant-h-f-10855622/,31/12/2022,Carantec,,"Mensuel, de 4000â‚¬ Ã  8000â‚¬",Mensuel,4000â‚¬ ,8000â‚¬,"Devenez le CONSEILLER IMMOBILIER rÃ©fÃ©rent de votre rÃ©gion : Secteur gÃ©ographique rÃ©servÃ© et prÃ©servÃ© en exclusivitÃ© !</t>
  </si>
  <si>
    <t>2872,NÃ©gociateur immobilier indÃ©pendant (H/F),https://www.france-emploi.com/offre-d-emploi/negociateur-immobilier-independant-h-f-10855621/,31/12/2022,Roscoff,,"Mensuel, de 4000â‚¬ Ã  8000â‚¬",Mensuel,4000â‚¬ ,8000â‚¬,"Devenez le CONSEILLER IMMOBILIER rÃ©fÃ©rent de votre rÃ©gion : Secteur gÃ©ographique rÃ©servÃ© et prÃ©servÃ© en exclusivitÃ© !</t>
  </si>
  <si>
    <t>2873,NÃ©gociateur immobilier indÃ©pendant (H/F),https://www.france-emploi.com/offre-d-emploi/negociateur-immobilier-independant-h-f-10855621/,31/12/2022,Plougonven,,"Mensuel, de 4000â‚¬ Ã  8000â‚¬",Mensuel,4000â‚¬ ,8000â‚¬,"Devenez le CONSEILLER IMMOBILIER rÃ©fÃ©rent de votre rÃ©gion : Secteur gÃ©ographique rÃ©servÃ© et prÃ©servÃ© en exclusivitÃ© !</t>
  </si>
  <si>
    <t>2874,NÃ©gociateur immobilier indÃ©pendant (H/F),https://www.france-emploi.com/offre-d-emploi/negociateur-immobilier-independant-h-f-10855621/,31/12/2022,Melgven,,"Mensuel, de 4000â‚¬ Ã  8000â‚¬",Mensuel,4000â‚¬ ,8000â‚¬,"Devenez le CONSEILLER IMMOBILIER rÃ©fÃ©rent de votre rÃ©gion : Secteur gÃ©ographique rÃ©servÃ© et prÃ©servÃ© en exclusivitÃ© !</t>
  </si>
  <si>
    <t>2875,NÃ©gociateur immobilier indÃ©pendant (H/F),https://www.france-emploi.com/offre-d-emploi/negociateur-immobilier-independant-h-f-10855621/,31/12/2022,La ForÃªt-Fouesnant,,"Mensuel, de 4000â‚¬ Ã  8000â‚¬",Mensuel,4000â‚¬ ,8000â‚¬,"Devenez le CONSEILLER IMMOBILIER rÃ©fÃ©rent de votre rÃ©gion : Secteur gÃ©ographique rÃ©servÃ© et prÃ©servÃ© en exclusivitÃ© !</t>
  </si>
  <si>
    <t>2876,NÃ©gociateur immobilier indÃ©pendant (H/F),https://www.france-emploi.com/offre-d-emploi/negociateur-immobilier-independant-h-f-10855621/,31/12/2022,Elliant,,"Mensuel, de 4000â‚¬ Ã  8000â‚¬",Mensuel,4000â‚¬ ,8000â‚¬,"Devenez le CONSEILLER IMMOBILIER rÃ©fÃ©rent de votre rÃ©gion : Secteur gÃ©ographique rÃ©servÃ© et prÃ©servÃ© en exclusivitÃ© !</t>
  </si>
  <si>
    <t>2877,mandataire immobilier indÃ©pendant (H/F),https://www.france-emploi.com/offre-d-emploi/mandataire-immobilier-independant-h-f-10855620/,31/12/2022,Roscoff,,"Mensuel, de 4000â‚¬ Ã  8000â‚¬",Mensuel,4000â‚¬ ,8000â‚¬,"Devenez le CONSEILLER IMMOBILIER rÃ©fÃ©rent de votre rÃ©gion : Secteur gÃ©ographique rÃ©servÃ© et prÃ©servÃ© en exclusivitÃ© !</t>
  </si>
  <si>
    <t>2878,mandataire immobilier indÃ©pendant (H/F),https://www.france-emploi.com/offre-d-emploi/mandataire-immobilier-independant-h-f-10855620/,31/12/2022,Plougonven,,"Mensuel, de 4000â‚¬ Ã  8000â‚¬",Mensuel,4000â‚¬ ,8000â‚¬,"Devenez le CONSEILLER IMMOBILIER rÃ©fÃ©rent de votre rÃ©gion : Secteur gÃ©ographique rÃ©servÃ© et prÃ©servÃ© en exclusivitÃ© !</t>
  </si>
  <si>
    <t>2879,mandataire immobilier indÃ©pendant (H/F),https://www.france-emploi.com/offre-d-emploi/mandataire-immobilier-independant-h-f-10855620/,31/12/2022,Melgven,,"Mensuel, de 4000â‚¬ Ã  8000â‚¬",Mensuel,4000â‚¬ ,8000â‚¬,"Devenez le CONSEILLER IMMOBILIER rÃ©fÃ©rent de votre rÃ©gion : Secteur gÃ©ographique rÃ©servÃ© et prÃ©servÃ© en exclusivitÃ© !</t>
  </si>
  <si>
    <t>2880,mandataire immobilier indÃ©pendant (H/F),https://www.france-emploi.com/offre-d-emploi/mandataire-immobilier-independant-h-f-10855620/,31/12/2022,La ForÃªt-Fouesnant,,"Mensuel, de 4000â‚¬ Ã  8000â‚¬",Mensuel,4000â‚¬ ,8000â‚¬,"Devenez le CONSEILLER IMMOBILIER rÃ©fÃ©rent de votre rÃ©gion : Secteur gÃ©ographique rÃ©servÃ© et prÃ©servÃ© en exclusivitÃ© !</t>
  </si>
  <si>
    <t>2881,mandataire immobilier indÃ©pendant (H/F),https://www.france-emploi.com/offre-d-emploi/mandataire-immobilier-independant-h-f-10855620/,31/12/2022,Elliant,,"Mensuel, de 4000â‚¬ Ã  8000â‚¬",Mensuel,4000â‚¬ ,8000â‚¬,"Devenez le CONSEILLER IMMOBILIER rÃ©fÃ©rent de votre rÃ©gion : Secteur gÃ©ographique rÃ©servÃ© et prÃ©servÃ© en exclusivitÃ© !</t>
  </si>
  <si>
    <t>2882,Conseiller immobilier indÃ©pendant (H/F),https://www.france-emploi.com/offre-d-emploi/conseiller-immobilier-independant-h-f-10855619/,31/12/2022,Roscoff,,"Mensuel, de 4000â‚¬ Ã  8000â‚¬",Mensuel,4000â‚¬ ,8000â‚¬,"Devenez le CONSEILLER IMMOBILIER rÃ©fÃ©rent de votre rÃ©gion : Secteur gÃ©ographique rÃ©servÃ© et prÃ©servÃ© en exclusivitÃ© !</t>
  </si>
  <si>
    <t>2883,Conseiller immobilier indÃ©pendant (H/F),https://www.france-emploi.com/offre-d-emploi/conseiller-immobilier-independant-h-f-10855619/,31/12/2022,Plougonven,,"Mensuel, de 4000â‚¬ Ã  8000â‚¬",Mensuel,4000â‚¬ ,8000â‚¬,"Devenez le CONSEILLER IMMOBILIER rÃ©fÃ©rent de votre rÃ©gion : Secteur gÃ©ographique rÃ©servÃ© et prÃ©servÃ© en exclusivitÃ© !</t>
  </si>
  <si>
    <t>2884,Conseiller immobilier indÃ©pendant (H/F),https://www.france-emploi.com/offre-d-emploi/conseiller-immobilier-independant-h-f-10855619/,31/12/2022,Melgven,,"Mensuel, de 4000â‚¬ Ã  8000â‚¬",Mensuel,4000â‚¬ ,8000â‚¬,"Devenez le CONSEILLER IMMOBILIER rÃ©fÃ©rent de votre rÃ©gion : Secteur gÃ©ographique rÃ©servÃ© et prÃ©servÃ© en exclusivitÃ© !</t>
  </si>
  <si>
    <t>2885,Conseiller immobilier indÃ©pendant (H/F),https://www.france-emploi.com/offre-d-emploi/conseiller-immobilier-independant-h-f-10855619/,31/12/2022,La ForÃªt-Fouesnant,,"Mensuel, de 4000â‚¬ Ã  8000â‚¬",Mensuel,4000â‚¬ ,8000â‚¬,"Devenez le CONSEILLER IMMOBILIER rÃ©fÃ©rent de votre rÃ©gion : Secteur gÃ©ographique rÃ©servÃ© et prÃ©servÃ© en exclusivitÃ© !</t>
  </si>
  <si>
    <t>2886,Conseiller immobilier indÃ©pendant (H/F),https://www.france-emploi.com/offre-d-emploi/conseiller-immobilier-independant-h-f-10855619/,31/12/2022,Elliant,,"Mensuel, de 4000â‚¬ Ã  8000â‚¬",Mensuel,4000â‚¬ ,8000â‚¬,"Devenez le CONSEILLER IMMOBILIER rÃ©fÃ©rent de votre rÃ©gion : Secteur gÃ©ographique rÃ©servÃ© et prÃ©servÃ© en exclusivitÃ© !</t>
  </si>
  <si>
    <t>2887,NÃ©gociateur immobilier indÃ©pendant (H/F),https://www.france-emploi.com/offre-d-emploi/negociateur-immobilier-independant-h-f-10855618/,31/12/2022,Saint-Ã‰varzec,,"Mensuel, de 4000â‚¬ Ã  8000â‚¬",Mensuel,4000â‚¬ ,8000â‚¬,"Devenez le CONSEILLER IMMOBILIER rÃ©fÃ©rent de votre rÃ©gion : Secteur gÃ©ographique rÃ©servÃ© et prÃ©servÃ© en exclusivitÃ© !</t>
  </si>
  <si>
    <t>2888,NÃ©gociateur immobilier indÃ©pendant (H/F),https://www.france-emploi.com/offre-d-emploi/negociateur-immobilier-independant-h-f-10855618/,31/12/2022,Plouescat,,"Mensuel, de 4000â‚¬ Ã  8000â‚¬",Mensuel,4000â‚¬ ,8000â‚¬,"Devenez le CONSEILLER IMMOBILIER rÃ©fÃ©rent de votre rÃ©gion : Secteur gÃ©ographique rÃ©servÃ© et prÃ©servÃ© en exclusivitÃ© !</t>
  </si>
  <si>
    <t>2889,NÃ©gociateur immobilier indÃ©pendant (H/F),https://www.france-emploi.com/offre-d-emploi/negociateur-immobilier-independant-h-f-10855618/,31/12/2022,Plobannalec-Lesconil,,"Mensuel, de 4000â‚¬ Ã  8000â‚¬",Mensuel,4000â‚¬ ,8000â‚¬,"Devenez le CONSEILLER IMMOBILIER rÃ©fÃ©rent de votre rÃ©gion : Secteur gÃ©ographique rÃ©servÃ© et prÃ©servÃ© en exclusivitÃ© !</t>
  </si>
  <si>
    <t>2890,NÃ©gociateur immobilier indÃ©pendant (H/F),https://www.france-emploi.com/offre-d-emploi/negociateur-immobilier-independant-h-f-10855618/,31/12/2022,Bourg-Blanc,,"Mensuel, de 4000â‚¬ Ã  8000â‚¬",Mensuel,4000â‚¬ ,8000â‚¬,"Devenez le CONSEILLER IMMOBILIER rÃ©fÃ©rent de votre rÃ©gion : Secteur gÃ©ographique rÃ©servÃ© et prÃ©servÃ© en exclusivitÃ© !</t>
  </si>
  <si>
    <t>2891,NÃ©gociateur immobilier indÃ©pendant (H/F),https://www.france-emploi.com/offre-d-emploi/negociateur-immobilier-independant-h-f-10855618/,31/12/2022,Bohars,,"Mensuel, de 4000â‚¬ Ã  8000â‚¬",Mensuel,4000â‚¬ ,8000â‚¬,"Devenez le CONSEILLER IMMOBILIER rÃ©fÃ©rent de votre rÃ©gion : Secteur gÃ©ographique rÃ©servÃ© et prÃ©servÃ© en exclusivitÃ© !</t>
  </si>
  <si>
    <t>2892,mandataire immobilier indÃ©pendant (H/F),https://www.france-emploi.com/offre-d-emploi/mandataire-immobilier-independant-h-f-10855617/,31/12/2022,Saint-Ã‰varzec,,"Mensuel, de 4000â‚¬ Ã  8000â‚¬",Mensuel,4000â‚¬ ,8000â‚¬,"Devenez le CONSEILLER IMMOBILIER rÃ©fÃ©rent de votre rÃ©gion : Secteur gÃ©ographique rÃ©servÃ© et prÃ©servÃ© en exclusivitÃ© !</t>
  </si>
  <si>
    <t>2893,mandataire immobilier indÃ©pendant (H/F),https://www.france-emploi.com/offre-d-emploi/mandataire-immobilier-independant-h-f-10855617/,31/12/2022,Plouescat,,"Mensuel, de 4000â‚¬ Ã  8000â‚¬",Mensuel,4000â‚¬ ,8000â‚¬,"Devenez le CONSEILLER IMMOBILIER rÃ©fÃ©rent de votre rÃ©gion : Secteur gÃ©ographique rÃ©servÃ© et prÃ©servÃ© en exclusivitÃ© !</t>
  </si>
  <si>
    <t>2894,mandataire immobilier indÃ©pendant (H/F),https://www.france-emploi.com/offre-d-emploi/mandataire-immobilier-independant-h-f-10855617/,31/12/2022,Plobannalec-Lesconil,,"Mensuel, de 4000â‚¬ Ã  8000â‚¬",Mensuel,4000â‚¬ ,8000â‚¬,"Devenez le CONSEILLER IMMOBILIER rÃ©fÃ©rent de votre rÃ©gion : Secteur gÃ©ographique rÃ©servÃ© et prÃ©servÃ© en exclusivitÃ© !</t>
  </si>
  <si>
    <t>2895,mandataire immobilier indÃ©pendant (H/F),https://www.france-emploi.com/offre-d-emploi/mandataire-immobilier-independant-h-f-10855617/,31/12/2022,Bourg-Blanc,,"Mensuel, de 4000â‚¬ Ã  8000â‚¬",Mensuel,4000â‚¬ ,8000â‚¬,"Devenez le CONSEILLER IMMOBILIER rÃ©fÃ©rent de votre rÃ©gion : Secteur gÃ©ographique rÃ©servÃ© et prÃ©servÃ© en exclusivitÃ© !</t>
  </si>
  <si>
    <t>2896,mandataire immobilier indÃ©pendant (H/F),https://www.france-emploi.com/offre-d-emploi/mandataire-immobilier-independant-h-f-10855617/,31/12/2022,Bohars,,"Mensuel, de 4000â‚¬ Ã  8000â‚¬",Mensuel,4000â‚¬ ,8000â‚¬,"Devenez le CONSEILLER IMMOBILIER rÃ©fÃ©rent de votre rÃ©gion : Secteur gÃ©ographique rÃ©servÃ© et prÃ©servÃ© en exclusivitÃ© !</t>
  </si>
  <si>
    <t>2897,Conseiller immobilier indÃ©pendant (H/F),https://www.france-emploi.com/offre-d-emploi/conseiller-immobilier-independant-h-f-10855616/,31/12/2022,Saint-Ã‰varzec,,"Mensuel, de 4000â‚¬ Ã  8000â‚¬",Mensuel,4000â‚¬ ,8000â‚¬,"Devenez le CONSEILLER IMMOBILIER rÃ©fÃ©rent de votre rÃ©gion : Secteur gÃ©ographique rÃ©servÃ© et prÃ©servÃ© en exclusivitÃ© !</t>
  </si>
  <si>
    <t>2898,Conseiller immobilier indÃ©pendant (H/F),https://www.france-emploi.com/offre-d-emploi/conseiller-immobilier-independant-h-f-10855616/,31/12/2022,Plouescat,,"Mensuel, de 4000â‚¬ Ã  8000â‚¬",Mensuel,4000â‚¬ ,8000â‚¬,"Devenez le CONSEILLER IMMOBILIER rÃ©fÃ©rent de votre rÃ©gion : Secteur gÃ©ographique rÃ©servÃ© et prÃ©servÃ© en exclusivitÃ© !</t>
  </si>
  <si>
    <t>2899,Conseiller immobilier indÃ©pendant (H/F),https://www.france-emploi.com/offre-d-emploi/conseiller-immobilier-independant-h-f-10855616/,31/12/2022,Plobannalec-Lesconil,,"Mensuel, de 4000â‚¬ Ã  8000â‚¬",Mensuel,4000â‚¬ ,8000â‚¬,"Devenez le CONSEILLER IMMOBILIER rÃ©fÃ©rent de votre rÃ©gion : Secteur gÃ©ographique rÃ©servÃ© et prÃ©servÃ© en exclusivitÃ© !</t>
  </si>
  <si>
    <t>2900,Conseiller immobilier indÃ©pendant (H/F),https://www.france-emploi.com/offre-d-emploi/conseiller-immobilier-independant-h-f-10855616/,31/12/2022,Bourg-Blanc,,"Mensuel, de 4000â‚¬ Ã  8000â‚¬",Mensuel,4000â‚¬ ,8000â‚¬,"Devenez le CONSEILLER IMMOBILIER rÃ©fÃ©rent de votre rÃ©gion : Secteur gÃ©ographique rÃ©servÃ© et prÃ©servÃ© en exclusivitÃ© !</t>
  </si>
  <si>
    <t>2901,Conseiller immobilier indÃ©pendant (H/F),https://www.france-emploi.com/offre-d-emploi/conseiller-immobilier-independant-h-f-10855616/,31/12/2022,Bohars,,"Mensuel, de 4000â‚¬ Ã  8000â‚¬",Mensuel,4000â‚¬ ,8000â‚¬,"Devenez le CONSEILLER IMMOBILIER rÃ©fÃ©rent de votre rÃ©gion : Secteur gÃ©ographique rÃ©servÃ© et prÃ©servÃ© en exclusivitÃ© !</t>
  </si>
  <si>
    <t>2902,NÃ©gociateur immobilier indÃ©pendant (H/F),https://www.france-emploi.com/offre-d-emploi/negociateur-immobilier-independant-h-f-10855615/,31/12/2022,Pont-de-Buis-lÃ¨s-Quimerch,,"Mensuel, de 4000â‚¬ Ã  8000â‚¬",Mensuel,4000â‚¬ ,8000â‚¬,"Devenez le CONSEILLER IMMOBILIER rÃ©fÃ©rent de votre rÃ©gion : Secteur gÃ©ographique rÃ©servÃ© et prÃ©servÃ© en exclusivitÃ© !</t>
  </si>
  <si>
    <t>2903,NÃ©gociateur immobilier indÃ©pendant (H/F),https://www.france-emploi.com/offre-d-emploi/negociateur-immobilier-independant-h-f-10855615/,31/12/2022,Pleyben,,"Mensuel, de 4000â‚¬ Ã  8000â‚¬",Mensuel,4000â‚¬ ,8000â‚¬,"Devenez le CONSEILLER IMMOBILIER rÃ©fÃ©rent de votre rÃ©gion : Secteur gÃ©ographique rÃ©servÃ© et prÃ©servÃ© en exclusivitÃ© !</t>
  </si>
  <si>
    <t>2904,NÃ©gociateur immobilier indÃ©pendant (H/F),https://www.france-emploi.com/offre-d-emploi/negociateur-immobilier-independant-h-f-10855615/,31/12/2022,LandÃ©da,,"Mensuel, de 4000â‚¬ Ã  8000â‚¬",Mensuel,4000â‚¬ ,8000â‚¬,"Devenez le CONSEILLER IMMOBILIER rÃ©fÃ©rent de votre rÃ©gion : Secteur gÃ©ographique rÃ©servÃ© et prÃ©servÃ© en exclusivitÃ© !</t>
  </si>
  <si>
    <t>2905,NÃ©gociateur immobilier indÃ©pendant (H/F),https://www.france-emploi.com/offre-d-emploi/negociateur-immobilier-independant-h-f-10855615/,31/12/2022,ChÃ¢teauneuf-du-Faou,,"Mensuel, de 4000â‚¬ Ã  8000â‚¬",Mensuel,4000â‚¬ ,8000â‚¬,"Devenez le CONSEILLER IMMOBILIER rÃ©fÃ©rent de votre rÃ©gion : Secteur gÃ©ographique rÃ©servÃ© et prÃ©servÃ© en exclusivitÃ© !</t>
  </si>
  <si>
    <t>2906,NÃ©gociateur immobilier indÃ©pendant (H/F),https://www.france-emploi.com/offre-d-emploi/negociateur-immobilier-independant-h-f-10855615/,31/12/2022,BÃ©nodet,,"Mensuel, de 4000â‚¬ Ã  8000â‚¬",Mensuel,4000â‚¬ ,8000â‚¬,"Devenez le CONSEILLER IMMOBILIER rÃ©fÃ©rent de votre rÃ©gion : Secteur gÃ©ographique rÃ©servÃ© et prÃ©servÃ© en exclusivitÃ© !</t>
  </si>
  <si>
    <t>2907,mandataire immobilier indÃ©pendant (H/F),https://www.france-emploi.com/offre-d-emploi/mandataire-immobilier-independant-h-f-10855614/,31/12/2022,Pont-de-Buis-lÃ¨s-Quimerch,,"Mensuel, de 4000â‚¬ Ã  8000â‚¬",Mensuel,4000â‚¬ ,8000â‚¬,"Devenez le CONSEILLER IMMOBILIER rÃ©fÃ©rent de votre rÃ©gion : Secteur gÃ©ographique rÃ©servÃ© et prÃ©servÃ© en exclusivitÃ© !</t>
  </si>
  <si>
    <t>2908,mandataire immobilier indÃ©pendant (H/F),https://www.france-emploi.com/offre-d-emploi/mandataire-immobilier-independant-h-f-10855614/,31/12/2022,Pleyben,,"Mensuel, de 4000â‚¬ Ã  8000â‚¬",Mensuel,4000â‚¬ ,8000â‚¬,"Devenez le CONSEILLER IMMOBILIER rÃ©fÃ©rent de votre rÃ©gion : Secteur gÃ©ographique rÃ©servÃ© et prÃ©servÃ© en exclusivitÃ© !</t>
  </si>
  <si>
    <t>2909,mandataire immobilier indÃ©pendant (H/F),https://www.france-emploi.com/offre-d-emploi/mandataire-immobilier-independant-h-f-10855614/,31/12/2022,LandÃ©da,,"Mensuel, de 4000â‚¬ Ã  8000â‚¬",Mensuel,4000â‚¬ ,8000â‚¬,"Devenez le CONSEILLER IMMOBILIER rÃ©fÃ©rent de votre rÃ©gion : Secteur gÃ©ographique rÃ©servÃ© et prÃ©servÃ© en exclusivitÃ© !</t>
  </si>
  <si>
    <t>2910,mandataire immobilier indÃ©pendant (H/F),https://www.france-emploi.com/offre-d-emploi/mandataire-immobilier-independant-h-f-10855614/,31/12/2022,ChÃ¢teauneuf-du-Faou,,"Mensuel, de 4000â‚¬ Ã  8000â‚¬",Mensuel,4000â‚¬ ,8000â‚¬,"Devenez le CONSEILLER IMMOBILIER rÃ©fÃ©rent de votre rÃ©gion : Secteur gÃ©ographique rÃ©servÃ© et prÃ©servÃ© en exclusivitÃ© !</t>
  </si>
  <si>
    <t>2911,mandataire immobilier indÃ©pendant (H/F),https://www.france-emploi.com/offre-d-emploi/mandataire-immobilier-independant-h-f-10855614/,31/12/2022,BÃ©nodet,,"Mensuel, de 4000â‚¬ Ã  8000â‚¬",Mensuel,4000â‚¬ ,8000â‚¬,"Devenez le CONSEILLER IMMOBILIER rÃ©fÃ©rent de votre rÃ©gion : Secteur gÃ©ographique rÃ©servÃ© et prÃ©servÃ© en exclusivitÃ© !</t>
  </si>
  <si>
    <t>2912,Conseiller immobilier indÃ©pendant (H/F),https://www.france-emploi.com/offre-d-emploi/conseiller-immobilier-independant-h-f-10855612/,31/12/2022,Pont-de-Buis-lÃ¨s-Quimerch,,"Mensuel, de 4000â‚¬ Ã  8000â‚¬",Mensuel,4000â‚¬ ,8000â‚¬,"Devenez le CONSEILLER IMMOBILIER rÃ©fÃ©rent de votre rÃ©gion : Secteur gÃ©ographique rÃ©servÃ© et prÃ©servÃ© en exclusivitÃ© !</t>
  </si>
  <si>
    <t>2913,Conseiller immobilier indÃ©pendant (H/F),https://www.france-emploi.com/offre-d-emploi/conseiller-immobilier-independant-h-f-10855612/,31/12/2022,Pleyben,,"Mensuel, de 4000â‚¬ Ã  8000â‚¬",Mensuel,4000â‚¬ ,8000â‚¬,"Devenez le CONSEILLER IMMOBILIER rÃ©fÃ©rent de votre rÃ©gion : Secteur gÃ©ographique rÃ©servÃ© et prÃ©servÃ© en exclusivitÃ© !</t>
  </si>
  <si>
    <t>2914,Conseiller immobilier indÃ©pendant (H/F),https://www.france-emploi.com/offre-d-emploi/conseiller-immobilier-independant-h-f-10855612/,31/12/2022,LandÃ©da,,"Mensuel, de 4000â‚¬ Ã  8000â‚¬",Mensuel,4000â‚¬ ,8000â‚¬,"Devenez le CONSEILLER IMMOBILIER rÃ©fÃ©rent de votre rÃ©gion : Secteur gÃ©ographique rÃ©servÃ© et prÃ©servÃ© en exclusivitÃ© !</t>
  </si>
  <si>
    <t>2915,Conseiller immobilier indÃ©pendant (H/F),https://www.france-emploi.com/offre-d-emploi/conseiller-immobilier-independant-h-f-10855612/,31/12/2022,ChÃ¢teauneuf-du-Faou,,"Mensuel, de 4000â‚¬ Ã  8000â‚¬",Mensuel,4000â‚¬ ,8000â‚¬,"Devenez le CONSEILLER IMMOBILIER rÃ©fÃ©rent de votre rÃ©gion : Secteur gÃ©ographique rÃ©servÃ© et prÃ©servÃ© en exclusivitÃ© !</t>
  </si>
  <si>
    <t>2916,Conseiller immobilier indÃ©pendant (H/F),https://www.france-emploi.com/offre-d-emploi/conseiller-immobilier-independant-h-f-10855612/,31/12/2022,BÃ©nodet,,"Mensuel, de 4000â‚¬ Ã  8000â‚¬",Mensuel,4000â‚¬ ,8000â‚¬,"Devenez le CONSEILLER IMMOBILIER rÃ©fÃ©rent de votre rÃ©gion : Secteur gÃ©ographique rÃ©servÃ© et prÃ©servÃ© en exclusivitÃ© !</t>
  </si>
  <si>
    <t>2917,NÃ©gociateur immobilier indÃ©pendant (H/F),https://www.france-emploi.com/offre-d-emploi/negociateur-immobilier-independant-h-f-10855611/,31/12/2022,Plouvien,,"Mensuel, de 4000â‚¬ Ã  8000â‚¬",Mensuel,4000â‚¬ ,8000â‚¬,"Devenez le CONSEILLER IMMOBILIER rÃ©fÃ©rent de votre rÃ©gion : Secteur gÃ©ographique rÃ©servÃ© et prÃ©servÃ© en exclusivitÃ© !</t>
  </si>
  <si>
    <t>2918,NÃ©gociateur immobilier indÃ©pendant (H/F),https://www.france-emploi.com/offre-d-emploi/negociateur-immobilier-independant-h-f-10855611/,31/12/2022,Ploudaniel,,"Mensuel, de 4000â‚¬ Ã  8000â‚¬",Mensuel,4000â‚¬ ,8000â‚¬,"Devenez le CONSEILLER IMMOBILIER rÃ©fÃ©rent de votre rÃ©gion : Secteur gÃ©ographique rÃ©servÃ© et prÃ©servÃ© en exclusivitÃ© !</t>
  </si>
  <si>
    <t>2919,NÃ©gociateur immobilier indÃ©pendant (H/F),https://www.france-emploi.com/offre-d-emploi/negociateur-immobilier-independant-h-f-10855611/,31/12/2022,Plomeur,,"Mensuel, de 4000â‚¬ Ã  8000â‚¬",Mensuel,4000â‚¬ ,8000â‚¬,"Devenez le CONSEILLER IMMOBILIER rÃ©fÃ©rent de votre rÃ©gion : Secteur gÃ©ographique rÃ©servÃ© et prÃ©servÃ© en exclusivitÃ© !</t>
  </si>
  <si>
    <t>2920,NÃ©gociateur immobilier indÃ©pendant (H/F),https://www.france-emploi.com/offre-d-emploi/negociateur-immobilier-independant-h-f-10855611/,31/12/2022,ClÃ©der,,"Mensuel, de 4000â‚¬ Ã  8000â‚¬",Mensuel,4000â‚¬ ,8000â‚¬,"Devenez le CONSEILLER IMMOBILIER rÃ©fÃ©rent de votre rÃ©gion : Secteur gÃ©ographique rÃ©servÃ© et prÃ©servÃ© en exclusivitÃ© !</t>
  </si>
  <si>
    <t>2921,NÃ©gociateur immobilier indÃ©pendant (H/F),https://www.france-emploi.com/offre-d-emploi/negociateur-immobilier-independant-h-f-10855611/,31/12/2022,Audierne,,"Mensuel, de 4000â‚¬ Ã  8000â‚¬",Mensuel,4000â‚¬ ,8000â‚¬,"Devenez le CONSEILLER IMMOBILIER rÃ©fÃ©rent de votre rÃ©gion : Secteur gÃ©ographique rÃ©servÃ© et prÃ©servÃ© en exclusivitÃ© !</t>
  </si>
  <si>
    <t>2922,mandataire immobilier indÃ©pendant (H/F),https://www.france-emploi.com/offre-d-emploi/mandataire-immobilier-independant-h-f-10855610/,31/12/2022,Plouvien,,"Mensuel, de 4000â‚¬ Ã  8000â‚¬",Mensuel,4000â‚¬ ,8000â‚¬,"Devenez le CONSEILLER IMMOBILIER rÃ©fÃ©rent de votre rÃ©gion : Secteur gÃ©ographique rÃ©servÃ© et prÃ©servÃ© en exclusivitÃ© !</t>
  </si>
  <si>
    <t>2923,mandataire immobilier indÃ©pendant (H/F),https://www.france-emploi.com/offre-d-emploi/mandataire-immobilier-independant-h-f-10855610/,31/12/2022,Ploudaniel,,"Mensuel, de 4000â‚¬ Ã  8000â‚¬",Mensuel,4000â‚¬ ,8000â‚¬,"Devenez le CONSEILLER IMMOBILIER rÃ©fÃ©rent de votre rÃ©gion : Secteur gÃ©ographique rÃ©servÃ© et prÃ©servÃ© en exclusivitÃ© !</t>
  </si>
  <si>
    <t>2924,mandataire immobilier indÃ©pendant (H/F),https://www.france-emploi.com/offre-d-emploi/mandataire-immobilier-independant-h-f-10855610/,31/12/2022,Plomeur,,"Mensuel, de 4000â‚¬ Ã  8000â‚¬",Mensuel,4000â‚¬ ,8000â‚¬,"Devenez le CONSEILLER IMMOBILIER rÃ©fÃ©rent de votre rÃ©gion : Secteur gÃ©ographique rÃ©servÃ© et prÃ©servÃ© en exclusivitÃ© !</t>
  </si>
  <si>
    <t>2925,mandataire immobilier indÃ©pendant (H/F),https://www.france-emploi.com/offre-d-emploi/mandataire-immobilier-independant-h-f-10855610/,31/12/2022,ClÃ©der,,"Mensuel, de 4000â‚¬ Ã  8000â‚¬",Mensuel,4000â‚¬ ,8000â‚¬,"Devenez le CONSEILLER IMMOBILIER rÃ©fÃ©rent de votre rÃ©gion : Secteur gÃ©ographique rÃ©servÃ© et prÃ©servÃ© en exclusivitÃ© !</t>
  </si>
  <si>
    <t>2926,mandataire immobilier indÃ©pendant (H/F),https://www.france-emploi.com/offre-d-emploi/mandataire-immobilier-independant-h-f-10855610/,31/12/2022,Audierne,,"Mensuel, de 4000â‚¬ Ã  8000â‚¬",Mensuel,4000â‚¬ ,8000â‚¬,"Devenez le CONSEILLER IMMOBILIER rÃ©fÃ©rent de votre rÃ©gion : Secteur gÃ©ographique rÃ©servÃ© et prÃ©servÃ© en exclusivitÃ© !</t>
  </si>
  <si>
    <t>2927,Conseiller immobilier indÃ©pendant (H/F),https://www.france-emploi.com/offre-d-emploi/conseiller-immobilier-independant-h-f-10855609/,31/12/2022,Plouvien,,"Mensuel, de 4000â‚¬ Ã  8000â‚¬",Mensuel,4000â‚¬ ,8000â‚¬,"Devenez le CONSEILLER IMMOBILIER rÃ©fÃ©rent de votre rÃ©gion : Secteur gÃ©ographique rÃ©servÃ© et prÃ©servÃ© en exclusivitÃ© !</t>
  </si>
  <si>
    <t>2928,Conseiller immobilier indÃ©pendant (H/F),https://www.france-emploi.com/offre-d-emploi/conseiller-immobilier-independant-h-f-10855609/,31/12/2022,Ploudaniel,,"Mensuel, de 4000â‚¬ Ã  8000â‚¬",Mensuel,4000â‚¬ ,8000â‚¬,"Devenez le CONSEILLER IMMOBILIER rÃ©fÃ©rent de votre rÃ©gion : Secteur gÃ©ographique rÃ©servÃ© et prÃ©servÃ© en exclusivitÃ© !</t>
  </si>
  <si>
    <t>2929,Conseiller immobilier indÃ©pendant (H/F),https://www.france-emploi.com/offre-d-emploi/conseiller-immobilier-independant-h-f-10855609/,31/12/2022,Plomeur,,"Mensuel, de 4000â‚¬ Ã  8000â‚¬",Mensuel,4000â‚¬ ,8000â‚¬,"Devenez le CONSEILLER IMMOBILIER rÃ©fÃ©rent de votre rÃ©gion : Secteur gÃ©ographique rÃ©servÃ© et prÃ©servÃ© en exclusivitÃ© !</t>
  </si>
  <si>
    <t>2930,Conseiller immobilier indÃ©pendant (H/F),https://www.france-emploi.com/offre-d-emploi/conseiller-immobilier-independant-h-f-10855609/,31/12/2022,ClÃ©der,,"Mensuel, de 4000â‚¬ Ã  8000â‚¬",Mensuel,4000â‚¬ ,8000â‚¬,"Devenez le CONSEILLER IMMOBILIER rÃ©fÃ©rent de votre rÃ©gion : Secteur gÃ©ographique rÃ©servÃ© et prÃ©servÃ© en exclusivitÃ© !</t>
  </si>
  <si>
    <t>2931,Conseiller immobilier indÃ©pendant (H/F),https://www.france-emploi.com/offre-d-emploi/conseiller-immobilier-independant-h-f-10855609/,31/12/2022,Audierne,,"Mensuel, de 4000â‚¬ Ã  8000â‚¬",Mensuel,4000â‚¬ ,8000â‚¬,"Devenez le CONSEILLER IMMOBILIER rÃ©fÃ©rent de votre rÃ©gion : Secteur gÃ©ographique rÃ©servÃ© et prÃ©servÃ© en exclusivitÃ© !</t>
  </si>
  <si>
    <t>2932,NÃ©gociateur immobilier indÃ©pendant (H/F),https://www.france-emploi.com/offre-d-emploi/negociateur-immobilier-independant-h-f-10855608/,31/12/2022,Pluguffan,,"Mensuel, de 4000â‚¬ Ã  8000â‚¬",Mensuel,4000â‚¬ ,8000â‚¬,"Devenez le CONSEILLER IMMOBILIER rÃ©fÃ©rent de votre rÃ©gion : Secteur gÃ©ographique rÃ©servÃ© et prÃ©servÃ© en exclusivitÃ© !</t>
  </si>
  <si>
    <t>2933,NÃ©gociateur immobilier indÃ©pendant (H/F),https://www.france-emploi.com/offre-d-emploi/negociateur-immobilier-independant-h-f-10855608/,31/12/2022,Plouhinec,,"Mensuel, de 4000â‚¬ Ã  8000â‚¬",Mensuel,4000â‚¬ ,8000â‚¬,"Devenez le CONSEILLER IMMOBILIER rÃ©fÃ©rent de votre rÃ©gion : Secteur gÃ©ographique rÃ©servÃ© et prÃ©servÃ© en exclusivitÃ© !</t>
  </si>
  <si>
    <t>2934,NÃ©gociateur immobilier indÃ©pendant (H/F),https://www.france-emploi.com/offre-d-emploi/negociateur-immobilier-independant-h-f-10855608/,31/12/2022,Plouarzel,,"Mensuel, de 4000â‚¬ Ã  8000â‚¬",Mensuel,4000â‚¬ ,8000â‚¬,"Devenez le CONSEILLER IMMOBILIER rÃ©fÃ©rent de votre rÃ©gion : Secteur gÃ©ographique rÃ©servÃ© et prÃ©servÃ© en exclusivitÃ© !</t>
  </si>
  <si>
    <t>2935,NÃ©gociateur immobilier indÃ©pendant (H/F),https://www.france-emploi.com/offre-d-emploi/negociateur-immobilier-independant-h-f-10855608/,31/12/2022,Loperhet,,"Mensuel, de 4000â‚¬ Ã  8000â‚¬",Mensuel,4000â‚¬ ,8000â‚¬,"Devenez le CONSEILLER IMMOBILIER rÃ©fÃ©rent de votre rÃ©gion : Secteur gÃ©ographique rÃ©servÃ© et prÃ©servÃ© en exclusivitÃ© !</t>
  </si>
  <si>
    <t>2936,NÃ©gociateur immobilier indÃ©pendant (H/F),https://www.france-emploi.com/offre-d-emploi/negociateur-immobilier-independant-h-f-10855608/,31/12/2022,Loctudy,,"Mensuel, de 4000â‚¬ Ã  8000â‚¬",Mensuel,4000â‚¬ ,8000â‚¬,"Devenez le CONSEILLER IMMOBILIER rÃ©fÃ©rent de votre rÃ©gion : Secteur gÃ©ographique rÃ©servÃ© et prÃ©servÃ© en exclusivitÃ© !</t>
  </si>
  <si>
    <t>2937,mandataire immobilier indÃ©pendant (H/F),https://www.france-emploi.com/offre-d-emploi/mandataire-immobilier-independant-h-f-10855607/,31/12/2022,Pluguffan,,"Mensuel, de 4000â‚¬ Ã  8000â‚¬",Mensuel,4000â‚¬ ,8000â‚¬,"Devenez le CONSEILLER IMMOBILIER rÃ©fÃ©rent de votre rÃ©gion : Secteur gÃ©ographique rÃ©servÃ© et prÃ©servÃ© en exclusivitÃ© !</t>
  </si>
  <si>
    <t>2938,mandataire immobilier indÃ©pendant (H/F),https://www.france-emploi.com/offre-d-emploi/mandataire-immobilier-independant-h-f-10855607/,31/12/2022,Plouhinec,,"Mensuel, de 4000â‚¬ Ã  8000â‚¬",Mensuel,4000â‚¬ ,8000â‚¬,"Devenez le CONSEILLER IMMOBILIER rÃ©fÃ©rent de votre rÃ©gion : Secteur gÃ©ographique rÃ©servÃ© et prÃ©servÃ© en exclusivitÃ© !</t>
  </si>
  <si>
    <t>2939,mandataire immobilier indÃ©pendant (H/F),https://www.france-emploi.com/offre-d-emploi/mandataire-immobilier-independant-h-f-10855607/,31/12/2022,Plouarzel,,"Mensuel, de 4000â‚¬ Ã  8000â‚¬",Mensuel,4000â‚¬ ,8000â‚¬,"Devenez le CONSEILLER IMMOBILIER rÃ©fÃ©rent de votre rÃ©gion : Secteur gÃ©ographique rÃ©servÃ© et prÃ©servÃ© en exclusivitÃ© !</t>
  </si>
  <si>
    <t>2940,mandataire immobilier indÃ©pendant (H/F),https://www.france-emploi.com/offre-d-emploi/mandataire-immobilier-independant-h-f-10855607/,31/12/2022,Loperhet,,"Mensuel, de 4000â‚¬ Ã  8000â‚¬",Mensuel,4000â‚¬ ,8000â‚¬,"Devenez le CONSEILLER IMMOBILIER rÃ©fÃ©rent de votre rÃ©gion : Secteur gÃ©ographique rÃ©servÃ© et prÃ©servÃ© en exclusivitÃ© !</t>
  </si>
  <si>
    <t>2941,mandataire immobilier indÃ©pendant (H/F),https://www.france-emploi.com/offre-d-emploi/mandataire-immobilier-independant-h-f-10855607/,31/12/2022,Loctudy,,"Mensuel, de 4000â‚¬ Ã  8000â‚¬",Mensuel,4000â‚¬ ,8000â‚¬,"Devenez le CONSEILLER IMMOBILIER rÃ©fÃ©rent de votre rÃ©gion : Secteur gÃ©ographique rÃ©servÃ© et prÃ©servÃ© en exclusivitÃ© !</t>
  </si>
  <si>
    <t>2942,Conseiller immobilier indÃ©pendant (H/F),https://www.france-emploi.com/offre-d-emploi/conseiller-immobilier-independant-h-f-10855606/,31/12/2022,Pluguffan,,"Mensuel, de 4000â‚¬ Ã  8000â‚¬",Mensuel,4000â‚¬ ,8000â‚¬,"Devenez le CONSEILLER IMMOBILIER rÃ©fÃ©rent de votre rÃ©gion : Secteur gÃ©ographique rÃ©servÃ© et prÃ©servÃ© en exclusivitÃ© !</t>
  </si>
  <si>
    <t>2943,Conseiller immobilier indÃ©pendant (H/F),https://www.france-emploi.com/offre-d-emploi/conseiller-immobilier-independant-h-f-10855606/,31/12/2022,Plouhinec,,"Mensuel, de 4000â‚¬ Ã  8000â‚¬",Mensuel,4000â‚¬ ,8000â‚¬,"Devenez le CONSEILLER IMMOBILIER rÃ©fÃ©rent de votre rÃ©gion : Secteur gÃ©ographique rÃ©servÃ© et prÃ©servÃ© en exclusivitÃ© !</t>
  </si>
  <si>
    <t>2944,Conseiller immobilier indÃ©pendant (H/F),https://www.france-emploi.com/offre-d-emploi/conseiller-immobilier-independant-h-f-10855606/,31/12/2022,Plouarzel,,"Mensuel, de 4000â‚¬ Ã  8000â‚¬",Mensuel,4000â‚¬ ,8000â‚¬,"Devenez le CONSEILLER IMMOBILIER rÃ©fÃ©rent de votre rÃ©gion : Secteur gÃ©ographique rÃ©servÃ© et prÃ©servÃ© en exclusivitÃ© !</t>
  </si>
  <si>
    <t>2945,Conseiller immobilier indÃ©pendant (H/F),https://www.france-emploi.com/offre-d-emploi/conseiller-immobilier-independant-h-f-10855606/,31/12/2022,Loperhet,,"Mensuel, de 4000â‚¬ Ã  8000â‚¬",Mensuel,4000â‚¬ ,8000â‚¬,"Devenez le CONSEILLER IMMOBILIER rÃ©fÃ©rent de votre rÃ©gion : Secteur gÃ©ographique rÃ©servÃ© et prÃ©servÃ© en exclusivitÃ© !</t>
  </si>
  <si>
    <t>2946,Conseiller immobilier indÃ©pendant (H/F),https://www.france-emploi.com/offre-d-emploi/conseiller-immobilier-independant-h-f-10855606/,31/12/2022,Loctudy,,"Mensuel, de 4000â‚¬ Ã  8000â‚¬",Mensuel,4000â‚¬ ,8000â‚¬,"Devenez le CONSEILLER IMMOBILIER rÃ©fÃ©rent de votre rÃ©gion : Secteur gÃ©ographique rÃ©servÃ© et prÃ©servÃ© en exclusivitÃ© !</t>
  </si>
  <si>
    <t>2947,NÃ©gociateur immobilier indÃ©pendant (H/F),https://www.france-emploi.com/offre-d-emploi/negociateur-immobilier-independant-h-f-10855605/,31/12/2022,Riec-sur-BÃ©lon,,"Mensuel, de 4000â‚¬ Ã  8000â‚¬",Mensuel,4000â‚¬ ,8000â‚¬,"Devenez le CONSEILLER IMMOBILIER rÃ©fÃ©rent de votre rÃ©gion : Secteur gÃ©ographique rÃ©servÃ© et prÃ©servÃ© en exclusivitÃ© !</t>
  </si>
  <si>
    <t>2948,NÃ©gociateur immobilier indÃ©pendant (H/F),https://www.france-emploi.com/offre-d-emploi/negociateur-immobilier-independant-h-f-10855605/,31/12/2022,Plourin-lÃ¨s-Morlaix,,"Mensuel, de 4000â‚¬ Ã  8000â‚¬",Mensuel,4000â‚¬ ,8000â‚¬,"Devenez le CONSEILLER IMMOBILIER rÃ©fÃ©rent de votre rÃ©gion : Secteur gÃ©ographique rÃ©servÃ© et prÃ©servÃ© en exclusivitÃ© !</t>
  </si>
  <si>
    <t>2949,NÃ©gociateur immobilier indÃ©pendant (H/F),https://www.france-emploi.com/offre-d-emploi/negociateur-immobilier-independant-h-f-10855605/,31/12/2022,Plougonvelin,,"Mensuel, de 4000â‚¬ Ã  8000â‚¬",Mensuel,4000â‚¬ ,8000â‚¬,"Devenez le CONSEILLER IMMOBILIER rÃ©fÃ©rent de votre rÃ©gion : Secteur gÃ©ographique rÃ©servÃ© et prÃ©servÃ© en exclusivitÃ© !</t>
  </si>
  <si>
    <t>2950,NÃ©gociateur immobilier indÃ©pendant (H/F),https://www.france-emploi.com/offre-d-emploi/negociateur-immobilier-independant-h-f-10855605/,31/12/2022,Plomelin,,"Mensuel, de 4000â‚¬ Ã  8000â‚¬",Mensuel,4000â‚¬ ,8000â‚¬,"Devenez le CONSEILLER IMMOBILIER rÃ©fÃ©rent de votre rÃ©gion : Secteur gÃ©ographique rÃ©servÃ© et prÃ©servÃ© en exclusivitÃ© !</t>
  </si>
  <si>
    <t>2951,NÃ©gociateur immobilier indÃ©pendant (H/F),https://www.france-emploi.com/offre-d-emploi/negociateur-immobilier-independant-h-f-10855605/,31/12/2022,Combrit,,"Mensuel, de 4000â‚¬ Ã  8000â‚¬",Mensuel,4000â‚¬ ,8000â‚¬,"Devenez le CONSEILLER IMMOBILIER rÃ©fÃ©rent de votre rÃ©gion : Secteur gÃ©ographique rÃ©servÃ© et prÃ©servÃ© en exclusivitÃ© !</t>
  </si>
  <si>
    <t>2952,mandataire immobilier indÃ©pendant (H/F),https://www.france-emploi.com/offre-d-emploi/mandataire-immobilier-independant-h-f-10855603/,31/12/2022,Riec-sur-BÃ©lon,,"Mensuel, de 4000â‚¬ Ã  8000â‚¬",Mensuel,4000â‚¬ ,8000â‚¬,"Devenez le CONSEILLER IMMOBILIER rÃ©fÃ©rent de votre rÃ©gion : Secteur gÃ©ographique rÃ©servÃ© et prÃ©servÃ© en exclusivitÃ© !</t>
  </si>
  <si>
    <t>2953,mandataire immobilier indÃ©pendant (H/F),https://www.france-emploi.com/offre-d-emploi/mandataire-immobilier-independant-h-f-10855603/,31/12/2022,Plourin-lÃ¨s-Morlaix,,"Mensuel, de 4000â‚¬ Ã  8000â‚¬",Mensuel,4000â‚¬ ,8000â‚¬,"Devenez le CONSEILLER IMMOBILIER rÃ©fÃ©rent de votre rÃ©gion : Secteur gÃ©ographique rÃ©servÃ© et prÃ©servÃ© en exclusivitÃ© !</t>
  </si>
  <si>
    <t>2954,mandataire immobilier indÃ©pendant (H/F),https://www.france-emploi.com/offre-d-emploi/mandataire-immobilier-independant-h-f-10855603/,31/12/2022,Plougonvelin,,"Mensuel, de 4000â‚¬ Ã  8000â‚¬",Mensuel,4000â‚¬ ,8000â‚¬,"Devenez le CONSEILLER IMMOBILIER rÃ©fÃ©rent de votre rÃ©gion : Secteur gÃ©ographique rÃ©servÃ© et prÃ©servÃ© en exclusivitÃ© !</t>
  </si>
  <si>
    <t>2955,mandataire immobilier indÃ©pendant (H/F),https://www.france-emploi.com/offre-d-emploi/mandataire-immobilier-independant-h-f-10855603/,31/12/2022,Plomelin,,"Mensuel, de 4000â‚¬ Ã  8000â‚¬",Mensuel,4000â‚¬ ,8000â‚¬,"Devenez le CONSEILLER IMMOBILIER rÃ©fÃ©rent de votre rÃ©gion : Secteur gÃ©ographique rÃ©servÃ© et prÃ©servÃ© en exclusivitÃ© !</t>
  </si>
  <si>
    <t>2956,mandataire immobilier indÃ©pendant (H/F),https://www.france-emploi.com/offre-d-emploi/mandataire-immobilier-independant-h-f-10855603/,31/12/2022,Combrit,,"Mensuel, de 4000â‚¬ Ã  8000â‚¬",Mensuel,4000â‚¬ ,8000â‚¬,"Devenez le CONSEILLER IMMOBILIER rÃ©fÃ©rent de votre rÃ©gion : Secteur gÃ©ographique rÃ©servÃ© et prÃ©servÃ© en exclusivitÃ© !</t>
  </si>
  <si>
    <t>2957,Conseiller immobilier indÃ©pendant (H/F),https://www.france-emploi.com/offre-d-emploi/conseiller-immobilier-independant-h-f-10855602/,31/12/2022,Riec-sur-BÃ©lon,,"Mensuel, de 4000â‚¬ Ã  8000â‚¬",Mensuel,4000â‚¬ ,8000â‚¬,"Devenez le CONSEILLER IMMOBILIER rÃ©fÃ©rent de votre rÃ©gion : Secteur gÃ©ographique rÃ©servÃ© et prÃ©servÃ© en exclusivitÃ© !</t>
  </si>
  <si>
    <t>2958,Conseiller immobilier indÃ©pendant (H/F),https://www.france-emploi.com/offre-d-emploi/conseiller-immobilier-independant-h-f-10855602/,31/12/2022,Plourin-lÃ¨s-Morlaix,,"Mensuel, de 4000â‚¬ Ã  8000â‚¬",Mensuel,4000â‚¬ ,8000â‚¬,"Devenez le CONSEILLER IMMOBILIER rÃ©fÃ©rent de votre rÃ©gion : Secteur gÃ©ographique rÃ©servÃ© et prÃ©servÃ© en exclusivitÃ© !</t>
  </si>
  <si>
    <t>2959,Conseiller immobilier indÃ©pendant (H/F),https://www.france-emploi.com/offre-d-emploi/conseiller-immobilier-independant-h-f-10855602/,31/12/2022,Plougonvelin,,"Mensuel, de 4000â‚¬ Ã  8000â‚¬",Mensuel,4000â‚¬ ,8000â‚¬,"Devenez le CONSEILLER IMMOBILIER rÃ©fÃ©rent de votre rÃ©gion : Secteur gÃ©ographique rÃ©servÃ© et prÃ©servÃ© en exclusivitÃ© !</t>
  </si>
  <si>
    <t>2960,Conseiller immobilier indÃ©pendant (H/F),https://www.france-emploi.com/offre-d-emploi/conseiller-immobilier-independant-h-f-10855602/,31/12/2022,Plomelin,,"Mensuel, de 4000â‚¬ Ã  8000â‚¬",Mensuel,4000â‚¬ ,8000â‚¬,"Devenez le CONSEILLER IMMOBILIER rÃ©fÃ©rent de votre rÃ©gion : Secteur gÃ©ographique rÃ©servÃ© et prÃ©servÃ© en exclusivitÃ© !</t>
  </si>
  <si>
    <t>2961,Conseiller immobilier indÃ©pendant (H/F),https://www.france-emploi.com/offre-d-emploi/conseiller-immobilier-independant-h-f-10855602/,31/12/2022,Combrit,,"Mensuel, de 4000â‚¬ Ã  8000â‚¬",Mensuel,4000â‚¬ ,8000â‚¬,"Devenez le CONSEILLER IMMOBILIER rÃ©fÃ©rent de votre rÃ©gion : Secteur gÃ©ographique rÃ©servÃ© et prÃ©servÃ© en exclusivitÃ© !</t>
  </si>
  <si>
    <t>2962,NÃ©gociateur immobilier indÃ©pendant (H/F),https://www.france-emploi.com/offre-d-emploi/negociateur-immobilier-independant-h-f-10855601/,31/12/2022,Saint-Martin-des-Champs,,"Mensuel, de 4000â‚¬ Ã  8000â‚¬",Mensuel,4000â‚¬ ,8000â‚¬,"Devenez le CONSEILLER IMMOBILIER rÃ©fÃ©rent de votre rÃ©gion : Secteur gÃ©ographique rÃ©servÃ© et prÃ©servÃ© en exclusivitÃ© !</t>
  </si>
  <si>
    <t>2963,NÃ©gociateur immobilier indÃ©pendant (H/F),https://www.france-emploi.com/offre-d-emploi/negociateur-immobilier-independant-h-f-10855601/,31/12/2022,Plouigneau,,"Mensuel, de 4000â‚¬ Ã  8000â‚¬",Mensuel,4000â‚¬ ,8000â‚¬,"Devenez le CONSEILLER IMMOBILIER rÃ©fÃ©rent de votre rÃ©gion : Secteur gÃ©ographique rÃ©servÃ© et prÃ©servÃ© en exclusivitÃ© !</t>
  </si>
  <si>
    <t>2964,NÃ©gociateur immobilier indÃ©pendant (H/F),https://www.france-emploi.com/offre-d-emploi/negociateur-immobilier-independant-h-f-10855601/,31/12/2022,Locmaria-PlouzanÃ©,,"Mensuel, de 4000â‚¬ Ã  8000â‚¬",Mensuel,4000â‚¬ ,8000â‚¬,"Devenez le CONSEILLER IMMOBILIER rÃ©fÃ©rent de votre rÃ©gion : Secteur gÃ©ographique rÃ©servÃ© et prÃ©servÃ© en exclusivitÃ© !</t>
  </si>
  <si>
    <t>2965,NÃ©gociateur immobilier indÃ©pendant (H/F),https://www.france-emploi.com/offre-d-emploi/negociateur-immobilier-independant-h-f-10855601/,31/12/2022,Milizac-Guipronvel,,"Mensuel, de 4000â‚¬ Ã  8000â‚¬",Mensuel,4000â‚¬ ,8000â‚¬,"Devenez le CONSEILLER IMMOBILIER rÃ©fÃ©rent de votre rÃ©gion : Secteur gÃ©ographique rÃ©servÃ© et prÃ©servÃ© en exclusivitÃ© !</t>
  </si>
  <si>
    <t>2966,NÃ©gociateur immobilier indÃ©pendant (H/F),https://www.france-emploi.com/offre-d-emploi/negociateur-immobilier-independant-h-f-10855601/,31/12/2022,Clohars-CarnoÃ«t,,"Mensuel, de 4000â‚¬ Ã  8000â‚¬",Mensuel,4000â‚¬ ,8000â‚¬,"Devenez le CONSEILLER IMMOBILIER rÃ©fÃ©rent de votre rÃ©gion : Secteur gÃ©ographique rÃ©servÃ© et prÃ©servÃ© en exclusivitÃ© !</t>
  </si>
  <si>
    <t>2967,mandataire immobilier indÃ©pendant (H/F),https://www.france-emploi.com/offre-d-emploi/mandataire-immobilier-independant-h-f-10855600/,31/12/2022,Saint-Martin-des-Champs,,"Mensuel, de 4000â‚¬ Ã  8000â‚¬",Mensuel,4000â‚¬ ,8000â‚¬,"Devenez le CONSEILLER IMMOBILIER rÃ©fÃ©rent de votre rÃ©gion : Secteur gÃ©ographique rÃ©servÃ© et prÃ©servÃ© en exclusivitÃ© !</t>
  </si>
  <si>
    <t>2968,mandataire immobilier indÃ©pendant (H/F),https://www.france-emploi.com/offre-d-emploi/mandataire-immobilier-independant-h-f-10855600/,31/12/2022,Plouigneau,,"Mensuel, de 4000â‚¬ Ã  8000â‚¬",Mensuel,4000â‚¬ ,8000â‚¬,"Devenez le CONSEILLER IMMOBILIER rÃ©fÃ©rent de votre rÃ©gion : Secteur gÃ©ographique rÃ©servÃ© et prÃ©servÃ© en exclusivitÃ© !</t>
  </si>
  <si>
    <t>2969,mandataire immobilier indÃ©pendant (H/F),https://www.france-emploi.com/offre-d-emploi/mandataire-immobilier-independant-h-f-10855600/,31/12/2022,Locmaria-PlouzanÃ©,,"Mensuel, de 4000â‚¬ Ã  8000â‚¬",Mensuel,4000â‚¬ ,8000â‚¬,"Devenez le CONSEILLER IMMOBILIER rÃ©fÃ©rent de votre rÃ©gion : Secteur gÃ©ographique rÃ©servÃ© et prÃ©servÃ© en exclusivitÃ© !</t>
  </si>
  <si>
    <t>2970,mandataire immobilier indÃ©pendant (H/F),https://www.france-emploi.com/offre-d-emploi/mandataire-immobilier-independant-h-f-10855600/,31/12/2022,Milizac-Guipronvel,,"Mensuel, de 4000â‚¬ Ã  8000â‚¬",Mensuel,4000â‚¬ ,8000â‚¬,"Devenez le CONSEILLER IMMOBILIER rÃ©fÃ©rent de votre rÃ©gion : Secteur gÃ©ographique rÃ©servÃ© et prÃ©servÃ© en exclusivitÃ© !</t>
  </si>
  <si>
    <t>2971,mandataire immobilier indÃ©pendant (H/F),https://www.france-emploi.com/offre-d-emploi/mandataire-immobilier-independant-h-f-10855600/,31/12/2022,Clohars-CarnoÃ«t,,"Mensuel, de 4000â‚¬ Ã  8000â‚¬",Mensuel,4000â‚¬ ,8000â‚¬,"Devenez le CONSEILLER IMMOBILIER rÃ©fÃ©rent de votre rÃ©gion : Secteur gÃ©ographique rÃ©servÃ© et prÃ©servÃ© en exclusivitÃ© !</t>
  </si>
  <si>
    <t>2972,Conseiller immobilier indÃ©pendant (H/F),https://www.france-emploi.com/offre-d-emploi/conseiller-immobilier-independant-h-f-10855599/,31/12/2022,Saint-Martin-des-Champs,,"Mensuel, de 4000â‚¬ Ã  8000â‚¬",Mensuel,4000â‚¬ ,8000â‚¬,"Devenez le CONSEILLER IMMOBILIER rÃ©fÃ©rent de votre rÃ©gion : Secteur gÃ©ographique rÃ©servÃ© et prÃ©servÃ© en exclusivitÃ© !</t>
  </si>
  <si>
    <t>2973,Conseiller immobilier indÃ©pendant (H/F),https://www.france-emploi.com/offre-d-emploi/conseiller-immobilier-independant-h-f-10855599/,31/12/2022,Plouigneau,,"Mensuel, de 4000â‚¬ Ã  8000â‚¬",Mensuel,4000â‚¬ ,8000â‚¬,"Devenez le CONSEILLER IMMOBILIER rÃ©fÃ©rent de votre rÃ©gion : Secteur gÃ©ographique rÃ©servÃ© et prÃ©servÃ© en exclusivitÃ© !</t>
  </si>
  <si>
    <t>2974,Conseiller immobilier indÃ©pendant (H/F),https://www.france-emploi.com/offre-d-emploi/conseiller-immobilier-independant-h-f-10855599/,31/12/2022,Locmaria-PlouzanÃ©,,"Mensuel, de 4000â‚¬ Ã  8000â‚¬",Mensuel,4000â‚¬ ,8000â‚¬,"Devenez le CONSEILLER IMMOBILIER rÃ©fÃ©rent de votre rÃ©gion : Secteur gÃ©ographique rÃ©servÃ© et prÃ©servÃ© en exclusivitÃ© !</t>
  </si>
  <si>
    <t>2975,Conseiller immobilier indÃ©pendant (H/F),https://www.france-emploi.com/offre-d-emploi/conseiller-immobilier-independant-h-f-10855599/,31/12/2022,Milizac-Guipronvel,,"Mensuel, de 4000â‚¬ Ã  8000â‚¬",Mensuel,4000â‚¬ ,8000â‚¬,"Devenez le CONSEILLER IMMOBILIER rÃ©fÃ©rent de votre rÃ©gion : Secteur gÃ©ographique rÃ©servÃ© et prÃ©servÃ© en exclusivitÃ© !</t>
  </si>
  <si>
    <t>2976,Conseiller immobilier indÃ©pendant (H/F),https://www.france-emploi.com/offre-d-emploi/conseiller-immobilier-independant-h-f-10855599/,31/12/2022,Clohars-CarnoÃ«t,,"Mensuel, de 4000â‚¬ Ã  8000â‚¬",Mensuel,4000â‚¬ ,8000â‚¬,"Devenez le CONSEILLER IMMOBILIER rÃ©fÃ©rent de votre rÃ©gion : Secteur gÃ©ographique rÃ©servÃ© et prÃ©servÃ© en exclusivitÃ© !</t>
  </si>
  <si>
    <t>2977,NÃ©gociateur immobilier indÃ©pendant (H/F),https://www.france-emploi.com/offre-d-emploi/negociateur-immobilier-independant-h-f-10852132/,31/12/2022,ScaÃ«r,,"Mensuel, de 4000â‚¬ Ã  8000â‚¬",Mensuel,4000â‚¬ ,8000â‚¬,"Devenez le CONSEILLER IMMOBILIER rÃ©fÃ©rent de votre rÃ©gion : Secteur gÃ©ographique rÃ©servÃ© et prÃ©servÃ© en exclusivitÃ© !</t>
  </si>
  <si>
    <t>2978,NÃ©gociateur immobilier indÃ©pendant (H/F),https://www.france-emploi.com/offre-d-emploi/negociateur-immobilier-independant-h-f-10852132/,31/12/2022,Penmarch,,"Mensuel, de 4000â‚¬ Ã  8000â‚¬",Mensuel,4000â‚¬ ,8000â‚¬,"Devenez le CONSEILLER IMMOBILIER rÃ©fÃ©rent de votre rÃ©gion : Secteur gÃ©ographique rÃ©servÃ© et prÃ©servÃ© en exclusivitÃ© !</t>
  </si>
  <si>
    <t>2979,NÃ©gociateur immobilier indÃ©pendant (H/F),https://www.france-emploi.com/offre-d-emploi/negociateur-immobilier-independant-h-f-10852132/,31/12/2022,Lannilis,,"Mensuel, de 4000â‚¬ Ã  8000â‚¬",Mensuel,4000â‚¬ ,8000â‚¬,"Devenez le CONSEILLER IMMOBILIER rÃ©fÃ©rent de votre rÃ©gion : Secteur gÃ©ographique rÃ©servÃ© et prÃ©servÃ© en exclusivitÃ© !</t>
  </si>
  <si>
    <t>2980,NÃ©gociateur immobilier indÃ©pendant (H/F),https://www.france-emploi.com/offre-d-emploi/negociateur-immobilier-independant-h-f-10852132/,31/12/2022,ChÃ¢teaulin,,"Mensuel, de 4000â‚¬ Ã  8000â‚¬",Mensuel,4000â‚¬ ,8000â‚¬,"Devenez le CONSEILLER IMMOBILIER rÃ©fÃ©rent de votre rÃ©gion : Secteur gÃ©ographique rÃ©servÃ© et prÃ©servÃ© en exclusivitÃ© !</t>
  </si>
  <si>
    <t>2981,NÃ©gociateur immobilier indÃ©pendant (H/F),https://www.france-emploi.com/offre-d-emploi/negociateur-immobilier-independant-h-f-10852132/,31/12/2022,Bannalec,,"Mensuel, de 4000â‚¬ Ã  8000â‚¬",Mensuel,4000â‚¬ ,8000â‚¬,"Devenez le CONSEILLER IMMOBILIER rÃ©fÃ©rent de votre rÃ©gion : Secteur gÃ©ographique rÃ©servÃ© et prÃ©servÃ© en exclusivitÃ© !</t>
  </si>
  <si>
    <t>2982,mandataire immobilier indÃ©pendant (H/F),https://www.france-emploi.com/offre-d-emploi/mandataire-immobilier-independant-h-f-10852115/,31/12/2022,ScaÃ«r,,"Mensuel, de 4000â‚¬ Ã  8000â‚¬",Mensuel,4000â‚¬ ,8000â‚¬,"Devenez le CONSEILLER IMMOBILIER rÃ©fÃ©rent de votre rÃ©gion : Secteur gÃ©ographique rÃ©servÃ© et prÃ©servÃ© en exclusivitÃ© !</t>
  </si>
  <si>
    <t>2983,mandataire immobilier indÃ©pendant (H/F),https://www.france-emploi.com/offre-d-emploi/mandataire-immobilier-independant-h-f-10852115/,31/12/2022,Penmarch,,"Mensuel, de 4000â‚¬ Ã  8000â‚¬",Mensuel,4000â‚¬ ,8000â‚¬,"Devenez le CONSEILLER IMMOBILIER rÃ©fÃ©rent de votre rÃ©gion : Secteur gÃ©ographique rÃ©servÃ© et prÃ©servÃ© en exclusivitÃ© !</t>
  </si>
  <si>
    <t>2984,mandataire immobilier indÃ©pendant (H/F),https://www.france-emploi.com/offre-d-emploi/mandataire-immobilier-independant-h-f-10852115/,31/12/2022,Lannilis,,"Mensuel, de 4000â‚¬ Ã  8000â‚¬",Mensuel,4000â‚¬ ,8000â‚¬,"Devenez le CONSEILLER IMMOBILIER rÃ©fÃ©rent de votre rÃ©gion : Secteur gÃ©ographique rÃ©servÃ© et prÃ©servÃ© en exclusivitÃ© !</t>
  </si>
  <si>
    <t>2985,mandataire immobilier indÃ©pendant (H/F),https://www.france-emploi.com/offre-d-emploi/mandataire-immobilier-independant-h-f-10852115/,31/12/2022,ChÃ¢teaulin,,"Mensuel, de 4000â‚¬ Ã  8000â‚¬",Mensuel,4000â‚¬ ,8000â‚¬,"Devenez le CONSEILLER IMMOBILIER rÃ©fÃ©rent de votre rÃ©gion : Secteur gÃ©ographique rÃ©servÃ© et prÃ©servÃ© en exclusivitÃ© !</t>
  </si>
  <si>
    <t>2986,mandataire immobilier indÃ©pendant (H/F),https://www.france-emploi.com/offre-d-emploi/mandataire-immobilier-independant-h-f-10852115/,31/12/2022,Bannalec,,"Mensuel, de 4000â‚¬ Ã  8000â‚¬",Mensuel,4000â‚¬ ,8000â‚¬,"Devenez le CONSEILLER IMMOBILIER rÃ©fÃ©rent de votre rÃ©gion : Secteur gÃ©ographique rÃ©servÃ© et prÃ©servÃ© en exclusivitÃ© !</t>
  </si>
  <si>
    <t>2987,Conseiller immobilier indÃ©pendant (H/F),https://www.france-emploi.com/offre-d-emploi/conseiller-immobilier-independant-h-f-10852099/,31/12/2022,ScaÃ«r,,"Mensuel, de 4000â‚¬ Ã  8000â‚¬",Mensuel,4000â‚¬ ,8000â‚¬,"Devenez le CONSEILLER IMMOBILIER rÃ©fÃ©rent de votre rÃ©gion : Secteur gÃ©ographique rÃ©servÃ© et prÃ©servÃ© en exclusivitÃ© !</t>
  </si>
  <si>
    <t>2988,Conseiller immobilier indÃ©pendant (H/F),https://www.france-emploi.com/offre-d-emploi/conseiller-immobilier-independant-h-f-10852099/,31/12/2022,Penmarch,,"Mensuel, de 4000â‚¬ Ã  8000â‚¬",Mensuel,4000â‚¬ ,8000â‚¬,"Devenez le CONSEILLER IMMOBILIER rÃ©fÃ©rent de votre rÃ©gion : Secteur gÃ©ographique rÃ©servÃ© et prÃ©servÃ© en exclusivitÃ© !</t>
  </si>
  <si>
    <t>2989,Conseiller immobilier indÃ©pendant (H/F),https://www.france-emploi.com/offre-d-emploi/conseiller-immobilier-independant-h-f-10852099/,31/12/2022,Lannilis,,"Mensuel, de 4000â‚¬ Ã  8000â‚¬",Mensuel,4000â‚¬ ,8000â‚¬,"Devenez le CONSEILLER IMMOBILIER rÃ©fÃ©rent de votre rÃ©gion : Secteur gÃ©ographique rÃ©servÃ© et prÃ©servÃ© en exclusivitÃ© !</t>
  </si>
  <si>
    <t>2990,Conseiller immobilier indÃ©pendant (H/F),https://www.france-emploi.com/offre-d-emploi/conseiller-immobilier-independant-h-f-10852099/,31/12/2022,ChÃ¢teaulin,,"Mensuel, de 4000â‚¬ Ã  8000â‚¬",Mensuel,4000â‚¬ ,8000â‚¬,"Devenez le CONSEILLER IMMOBILIER rÃ©fÃ©rent de votre rÃ©gion : Secteur gÃ©ographique rÃ©servÃ© et prÃ©servÃ© en exclusivitÃ© !</t>
  </si>
  <si>
    <t>2991,Conseiller immobilier indÃ©pendant (H/F),https://www.france-emploi.com/offre-d-emploi/conseiller-immobilier-independant-h-f-10852099/,31/12/2022,Bannalec,,"Mensuel, de 4000â‚¬ Ã  8000â‚¬",Mensuel,4000â‚¬ ,8000â‚¬,"Devenez le CONSEILLER IMMOBILIER rÃ©fÃ©rent de votre rÃ©gion : Secteur gÃ©ographique rÃ©servÃ© et prÃ©servÃ© en exclusivitÃ© !</t>
  </si>
  <si>
    <t>2992,APPROVISIONNEUR (H/F),https://www.france-emploi.com/offre-d-emploi/approvisionneur-h-f-10848839/,31/12/2022,VendÃ©e,IntÃ©rim,"Mensuel, de 1600â‚¬ Ã  2000â‚¬",Mensuel,1600â‚¬ ,2000â‚¬,"ABOUTIR EMPLOI, agence d'intÃ©rim, recherche UN APPROVISIONNEUR (H/F) pour son client situÃ© Ã  moins de 10 minutes de Montaigu-VendÃ©e.</t>
  </si>
  <si>
    <t>Nos avantages :</t>
  </si>
  <si>
    <t>-	Au sein du groupe ABOUTIR EMPLOI,  le recrutement est rapide : nous nous engageons Ã  vous rappeler dans les meilleurs dÃ©lais</t>
  </si>
  <si>
    <t>-	Participation au bÃ©nÃ©fice, mutuelle, prime ..."</t>
  </si>
  <si>
    <t>2993,Vendeur (H/F),https://www.france-emploi.com/offre-d-emploi/vendeur-h-f-10770504/,31/12/2022,Saint-SÃ©bastien-sur-Loire,IntÃ©rim,"Horaire, 11,07â‚¬",Horaire," 11,07â‚¬"," 11,07â‚¬","Et si vous rejoignez notre Ã©quipe ?</t>
  </si>
  <si>
    <t>Temporis Nantes Est, une Ã©quipe dynamique, impliquÃ©e et professionnelle composÃ©e de Marie, Diane, Salima, Camille et Ã‰ric !</t>
  </si>
  <si>
    <t>Nous recrutons les meilleurs talents et les accompagnons pour intÃ©grer nos entreprises partenaires !</t>
  </si>
  <si>
    <t>Aujourd'hui nous recherchons un Vendeur H/F</t>
  </si>
  <si>
    <t>Notre client : Un magasin de ..."</t>
  </si>
  <si>
    <t xml:space="preserve">2994,CARROSSIER PEINTRE H/F,https://www.france-emploi.com/offre-d-emploi/carrossier-peintre-h-f-10947556/,30/12/2022,PlancoÃ«t,IntÃ©rim,"Annuel, de 15000â‚¬ Ã  30000â‚¬",Annuel,15000â‚¬ ,30000â‚¬,"Depuis 2002, BREIZH INTERIM est un acteur majeur du recrutement  sur le Grand Ouest dans les domaines de l'Industrie, de  l'Agroalimentaire, de la Construction et du Tertiaire. </t>
  </si>
  <si>
    <t>Proches de nos  candidats et de nos clients, nos Ã©quipes mettent tout en oeuvre pour vous  apporter la solution qui ..."</t>
  </si>
  <si>
    <t xml:space="preserve">2995,CARROSSIER PEINTRE H/F,https://www.france-emploi.com/offre-d-emploi/carrossier-peintre-h-f-10947556/,30/12/2022,Dinan,IntÃ©rim,"Annuel, de 15000â‚¬ Ã  30000â‚¬",Annuel,15000â‚¬ ,30000â‚¬,"Depuis 2002, BREIZH INTERIM est un acteur majeur du recrutement  sur le Grand Ouest dans les domaines de l'Industrie, de  l'Agroalimentaire, de la Construction et du Tertiaire. </t>
  </si>
  <si>
    <t xml:space="preserve">2996,CARROSSIER PEINTRE H/F,https://www.france-emploi.com/offre-d-emploi/carrossier-peintre-h-f-10947556/,30/12/2022,Saint-Malo,IntÃ©rim,"Annuel, de 15000â‚¬ Ã  30000â‚¬",Annuel,15000â‚¬ ,30000â‚¬,"Depuis 2002, BREIZH INTERIM est un acteur majeur du recrutement  sur le Grand Ouest dans les domaines de l'Industrie, de  l'Agroalimentaire, de la Construction et du Tertiaire. </t>
  </si>
  <si>
    <t xml:space="preserve">2997,CARROSSIER PEINTRE H/F,https://www.france-emploi.com/offre-d-emploi/carrossier-peintre-h-f-10947556/,30/12/2022,Dol-de-Bretagne,IntÃ©rim,"Annuel, de 15000â‚¬ Ã  30000â‚¬",Annuel,15000â‚¬ ,30000â‚¬,"Depuis 2002, BREIZH INTERIM est un acteur majeur du recrutement  sur le Grand Ouest dans les domaines de l'Industrie, de  l'Agroalimentaire, de la Construction et du Tertiaire. </t>
  </si>
  <si>
    <t xml:space="preserve">2998,CARROSSIER PEINTRE H/F,https://www.france-emploi.com/offre-d-emploi/carrossier-peintre-h-f-10947556/,30/12/2022,Dinard,IntÃ©rim,"Annuel, de 15000â‚¬ Ã  30000â‚¬",Annuel,15000â‚¬ ,30000â‚¬,"Depuis 2002, BREIZH INTERIM est un acteur majeur du recrutement  sur le Grand Ouest dans les domaines de l'Industrie, de  l'Agroalimentaire, de la Construction et du Tertiaire. </t>
  </si>
  <si>
    <t xml:space="preserve">2999,Menuiser poseur (H/F),https://www.france-emploi.com/offre-d-emploi/menuiser-poseur-h-f-10947541/,30/12/2022,Loire-Atlantique,IntÃ©rim,"Mensuel, de 1600â‚¬ Ã  2000â‚¬",Mensuel,1600â‚¬ ,2000â‚¬,"L'agence Aboutir Emploi Orvault recrute sur Nantes UN MENUISIER POSEUR (H/F) </t>
  </si>
  <si>
    <t>- Pose et ajustement d'ouvertures et de menuiserie</t>
  </si>
  <si>
    <t xml:space="preserve">Horaire : 08h00 - 17h00 </t>
  </si>
  <si>
    <t>Lieu de travail : Nantes</t>
  </si>
  <si>
    <t xml:space="preserve">Type de contrat : intÃ©rim </t>
  </si>
  <si>
    <t>RÃ©munÃ©ration : 1709 et 2000 EUR + panier repas</t>
  </si>
  <si>
    <t>A trÃ¨s bientÃ´t.</t>
  </si>
  <si>
    <t>L'Ã©quipe d'ABOUTIR EMPLOI ..."</t>
  </si>
  <si>
    <t xml:space="preserve">3000,Parqueteur (H/F),https://www.france-emploi.com/offre-d-emploi/parqueteur-h-f-10947540/,30/12/2022,Loire-Atlantique,IntÃ©rim,"Mensuel, de 1600â‚¬ Ã  2000â‚¬",Mensuel,1600â‚¬ ,2000â‚¬,"L'agence Aboutir Emploi Orvault recrute sur Saint-Herblain UN MENUISIER PARQUETEUR (H/F) </t>
  </si>
  <si>
    <t>Lieu de travail : Saint-Herblain</t>
  </si>
  <si>
    <t>RÃ©munÃ©ration : entre 1709 EUR et 2000 EUR + panier repas</t>
  </si>
  <si>
    <t>L ..."</t>
  </si>
  <si>
    <t>3001,CHARGÃ‰(E) DE RECRUTEMENT- IMPLANT H/F,https://www.france-emploi.com/offre-d-emploi/charg-e-de-recrutement-implant-h-f-10947515/,30/12/2022,VendÃ©e,CDI,"Annuel, de 22000â‚¬ Ã  23000â‚¬",Annuel,22000â‚¬ ,23000â‚¬,"Dans le cadre de notre dÃ©veloppement, nous recrutons un ChargÃ© de Recrutement (H/F) en CDI Ã  Montaigu.</t>
  </si>
  <si>
    <t>3002,RESPONSABLE D'AGENCE H/F,https://www.france-emploi.com/offre-d-emploi/responsable-d-agence-h-f-10947512/,30/12/2022,Charente-Maritime,CDI,"Annuel, de 27600â‚¬ Ã  31000â‚¬",Annuel,27600â‚¬ ,31000â‚¬,"Dans le cadre de notre dÃ©veloppement, nous recrutons un Responsable d'Agence (H/F) en CDI sur Saintes.</t>
  </si>
  <si>
    <t>3003,RESPONSABLE BE AUTOMATISME (H/F),https://www.france-emploi.com/offre-d-emploi/responsable-be-automatisme-h-f-10947511/,30/12/2022,Maine-et-Loire,CDI,"Annuel, de 40000â‚¬ Ã  45000â‚¬",Annuel,40000â‚¬ ,45000â‚¬,"RattachÃ©(e) Ã  la Direction Industrielle, vous aurez en charge:</t>
  </si>
  <si>
    <t>3004,MONTEUR - METTEUR AU POINT (H/F),https://www.france-emploi.com/offre-d-emploi/monteur-metteur-au-point-h-f-10947491/,30/12/2022,Maine-et-Loire,CDI,"Annuel, de 27000â‚¬ Ã  30000â‚¬",Annuel,27000â‚¬ ,30000â‚¬,"Au sein de l'Atelier, vous venez renforcer notre Ã©quipe de monteurs. Vous serez amenÃ© Ã  :</t>
  </si>
  <si>
    <t>3005,PLOMBIER (H/F),https://www.france-emploi.com/offre-d-emploi/plombier-h-f-10838612/,30/12/2022,Saint-LÃ´,IntÃ©rim,"Horaire, de 11,07â‚¬ Ã  14â‚¬",Horaire,"11,07â‚¬ ",14â‚¬,"ARTUS INTERIM-CDD-CDI SAINT LO recherche pour l'un de ses clients un  plombier H/F.</t>
  </si>
  <si>
    <t xml:space="preserve">Vous rÃ©aliserez des actions d'installation, rÃ©paration, raccordement, entretien des installations de plomberie, appareils sanitaires, thermique, chauffage. </t>
  </si>
  <si>
    <t>Vous Ãªtes rigoureux et faites preuve de sÃ©rieux dans votre travail.</t>
  </si>
  <si>
    <t>Nous recherchons des personnes ..."</t>
  </si>
  <si>
    <t>3006,NÃ©gociateur immobilier indÃ©pendant (H/F),https://www.france-emploi.com/offre-d-emploi/negociateur-immobilier-independant-h-f-10832271/,30/12/2022,Plouguerneau,,"Mensuel, de 4000â‚¬ Ã  8000â‚¬",Mensuel,4000â‚¬ ,8000â‚¬,"Devenez le CONSEILLER IMMOBILIER rÃ©fÃ©rent de votre rÃ©gion : Secteur gÃ©ographique rÃ©servÃ© et prÃ©servÃ© en exclusivitÃ© !</t>
  </si>
  <si>
    <t>3007,NÃ©gociateur immobilier indÃ©pendant (H/F),https://www.france-emploi.com/offre-d-emploi/negociateur-immobilier-independant-h-f-10832271/,30/12/2022,PloudalmÃ©zeau,,"Mensuel, de 4000â‚¬ Ã  8000â‚¬",Mensuel,4000â‚¬ ,8000â‚¬,"Devenez le CONSEILLER IMMOBILIER rÃ©fÃ©rent de votre rÃ©gion : Secteur gÃ©ographique rÃ©servÃ© et prÃ©servÃ© en exclusivitÃ© !</t>
  </si>
  <si>
    <t>3008,NÃ©gociateur immobilier indÃ©pendant (H/F),https://www.france-emploi.com/offre-d-emploi/negociateur-immobilier-independant-h-f-10832271/,30/12/2022,PlonÃ©our-Lanvern,,"Mensuel, de 4000â‚¬ Ã  8000â‚¬",Mensuel,4000â‚¬ ,8000â‚¬,"Devenez le CONSEILLER IMMOBILIER rÃ©fÃ©rent de votre rÃ©gion : Secteur gÃ©ographique rÃ©servÃ© et prÃ©servÃ© en exclusivitÃ© !</t>
  </si>
  <si>
    <t>3009,NÃ©gociateur immobilier indÃ©pendant (H/F),https://www.france-emploi.com/offre-d-emploi/negociateur-immobilier-independant-h-f-10832271/,30/12/2022,Gouesnou,,"Mensuel, de 4000â‚¬ Ã  8000â‚¬",Mensuel,4000â‚¬ ,8000â‚¬,"Devenez le CONSEILLER IMMOBILIER rÃ©fÃ©rent de votre rÃ©gion : Secteur gÃ©ographique rÃ©servÃ© et prÃ©servÃ© en exclusivitÃ© !</t>
  </si>
  <si>
    <t>3010,NÃ©gociateur immobilier indÃ©pendant (H/F),https://www.france-emploi.com/offre-d-emploi/negociateur-immobilier-independant-h-f-10832271/,30/12/2022,Briec,,"Mensuel, de 4000â‚¬ Ã  8000â‚¬",Mensuel,4000â‚¬ ,8000â‚¬,"Devenez le CONSEILLER IMMOBILIER rÃ©fÃ©rent de votre rÃ©gion : Secteur gÃ©ographique rÃ©servÃ© et prÃ©servÃ© en exclusivitÃ© !</t>
  </si>
  <si>
    <t>3011,mandataire immobilier indÃ©pendant (H/F),https://www.france-emploi.com/offre-d-emploi/mandataire-immobilier-independant-h-f-10832270/,30/12/2022,Plouguerneau,,"Mensuel, de 4000â‚¬ Ã  8000â‚¬",Mensuel,4000â‚¬ ,8000â‚¬,"Devenez le CONSEILLER IMMOBILIER rÃ©fÃ©rent de votre rÃ©gion : Secteur gÃ©ographique rÃ©servÃ© et prÃ©servÃ© en exclusivitÃ© !</t>
  </si>
  <si>
    <t>3012,mandataire immobilier indÃ©pendant (H/F),https://www.france-emploi.com/offre-d-emploi/mandataire-immobilier-independant-h-f-10832270/,30/12/2022,PloudalmÃ©zeau,,"Mensuel, de 4000â‚¬ Ã  8000â‚¬",Mensuel,4000â‚¬ ,8000â‚¬,"Devenez le CONSEILLER IMMOBILIER rÃ©fÃ©rent de votre rÃ©gion : Secteur gÃ©ographique rÃ©servÃ© et prÃ©servÃ© en exclusivitÃ© !</t>
  </si>
  <si>
    <t>3013,mandataire immobilier indÃ©pendant (H/F),https://www.france-emploi.com/offre-d-emploi/mandataire-immobilier-independant-h-f-10832270/,30/12/2022,PlonÃ©our-Lanvern,,"Mensuel, de 4000â‚¬ Ã  8000â‚¬",Mensuel,4000â‚¬ ,8000â‚¬,"Devenez le CONSEILLER IMMOBILIER rÃ©fÃ©rent de votre rÃ©gion : Secteur gÃ©ographique rÃ©servÃ© et prÃ©servÃ© en exclusivitÃ© !</t>
  </si>
  <si>
    <t>3014,mandataire immobilier indÃ©pendant (H/F),https://www.france-emploi.com/offre-d-emploi/mandataire-immobilier-independant-h-f-10832270/,30/12/2022,Gouesnou,,"Mensuel, de 4000â‚¬ Ã  8000â‚¬",Mensuel,4000â‚¬ ,8000â‚¬,"Devenez le CONSEILLER IMMOBILIER rÃ©fÃ©rent de votre rÃ©gion : Secteur gÃ©ographique rÃ©servÃ© et prÃ©servÃ© en exclusivitÃ© !</t>
  </si>
  <si>
    <t>3015,mandataire immobilier indÃ©pendant (H/F),https://www.france-emploi.com/offre-d-emploi/mandataire-immobilier-independant-h-f-10832270/,30/12/2022,Briec,,"Mensuel, de 4000â‚¬ Ã  8000â‚¬",Mensuel,4000â‚¬ ,8000â‚¬,"Devenez le CONSEILLER IMMOBILIER rÃ©fÃ©rent de votre rÃ©gion : Secteur gÃ©ographique rÃ©servÃ© et prÃ©servÃ© en exclusivitÃ© !</t>
  </si>
  <si>
    <t>3016,Conseiller immobilier indÃ©pendant (H/F),https://www.france-emploi.com/offre-d-emploi/conseiller-immobilier-independant-h-f-10832269/,30/12/2022,Plouguerneau,,"Mensuel, de 4000â‚¬ Ã  8000â‚¬",Mensuel,4000â‚¬ ,8000â‚¬,"Devenez le CONSEILLER IMMOBILIER rÃ©fÃ©rent de votre rÃ©gion : Secteur gÃ©ographique rÃ©servÃ© et prÃ©servÃ© en exclusivitÃ© !</t>
  </si>
  <si>
    <t>3017,Conseiller immobilier indÃ©pendant (H/F),https://www.france-emploi.com/offre-d-emploi/conseiller-immobilier-independant-h-f-10832269/,30/12/2022,PloudalmÃ©zeau,,"Mensuel, de 4000â‚¬ Ã  8000â‚¬",Mensuel,4000â‚¬ ,8000â‚¬,"Devenez le CONSEILLER IMMOBILIER rÃ©fÃ©rent de votre rÃ©gion : Secteur gÃ©ographique rÃ©servÃ© et prÃ©servÃ© en exclusivitÃ© !</t>
  </si>
  <si>
    <t>3018,Conseiller immobilier indÃ©pendant (H/F),https://www.france-emploi.com/offre-d-emploi/conseiller-immobilier-independant-h-f-10832269/,30/12/2022,PlonÃ©our-Lanvern,,"Mensuel, de 4000â‚¬ Ã  8000â‚¬",Mensuel,4000â‚¬ ,8000â‚¬,"Devenez le CONSEILLER IMMOBILIER rÃ©fÃ©rent de votre rÃ©gion : Secteur gÃ©ographique rÃ©servÃ© et prÃ©servÃ© en exclusivitÃ© !</t>
  </si>
  <si>
    <t>3019,Conseiller immobilier indÃ©pendant (H/F),https://www.france-emploi.com/offre-d-emploi/conseiller-immobilier-independant-h-f-10832269/,30/12/2022,Gouesnou,,"Mensuel, de 4000â‚¬ Ã  8000â‚¬",Mensuel,4000â‚¬ ,8000â‚¬,"Devenez le CONSEILLER IMMOBILIER rÃ©fÃ©rent de votre rÃ©gion : Secteur gÃ©ographique rÃ©servÃ© et prÃ©servÃ© en exclusivitÃ© !</t>
  </si>
  <si>
    <t>3020,Conseiller immobilier indÃ©pendant (H/F),https://www.france-emploi.com/offre-d-emploi/conseiller-immobilier-independant-h-f-10832269/,30/12/2022,Briec,,"Mensuel, de 4000â‚¬ Ã  8000â‚¬",Mensuel,4000â‚¬ ,8000â‚¬,"Devenez le CONSEILLER IMMOBILIER rÃ©fÃ©rent de votre rÃ©gion : Secteur gÃ©ographique rÃ©servÃ© et prÃ©servÃ© en exclusivitÃ© !</t>
  </si>
  <si>
    <t>3021,NÃ©gociateur immobilier indÃ©pendant (H/F),https://www.france-emploi.com/offre-d-emploi/negociateur-immobilier-independant-h-f-10832268/,30/12/2022,TrÃ©gunc,,"Mensuel, de 4000â‚¬ Ã  8000â‚¬",Mensuel,4000â‚¬ ,8000â‚¬,"Devenez le CONSEILLER IMMOBILIER rÃ©fÃ©rent de votre rÃ©gion : Secteur gÃ©ographique rÃ©servÃ© et prÃ©servÃ© en exclusivitÃ© !</t>
  </si>
  <si>
    <t>3022,NÃ©gociateur immobilier indÃ©pendant (H/F),https://www.france-emploi.com/offre-d-emploi/negociateur-immobilier-independant-h-f-10832268/,30/12/2022,Saint-Pol-de-LÃ©on,,"Mensuel, de 4000â‚¬ Ã  8000â‚¬",Mensuel,4000â‚¬ ,8000â‚¬,"Devenez le CONSEILLER IMMOBILIER rÃ©fÃ©rent de votre rÃ©gion : Secteur gÃ©ographique rÃ©servÃ© et prÃ©servÃ© en exclusivitÃ© !</t>
  </si>
  <si>
    <t>3023,NÃ©gociateur immobilier indÃ©pendant (H/F),https://www.france-emploi.com/offre-d-emploi/negociateur-immobilier-independant-h-f-10832268/,30/12/2022,MoÃ«lan-sur-Mer,,"Mensuel, de 4000â‚¬ Ã  8000â‚¬",Mensuel,4000â‚¬ ,8000â‚¬,"Devenez le CONSEILLER IMMOBILIER rÃ©fÃ©rent de votre rÃ©gion : Secteur gÃ©ographique rÃ©servÃ© et prÃ©servÃ© en exclusivitÃ© !</t>
  </si>
  <si>
    <t>3024,NÃ©gociateur immobilier indÃ©pendant (H/F),https://www.france-emploi.com/offre-d-emploi/negociateur-immobilier-independant-h-f-10832268/,30/12/2022,Lesneven,,"Mensuel, de 4000â‚¬ Ã  8000â‚¬",Mensuel,4000â‚¬ ,8000â‚¬,"Devenez le CONSEILLER IMMOBILIER rÃ©fÃ©rent de votre rÃ©gion : Secteur gÃ©ographique rÃ©servÃ© et prÃ©servÃ© en exclusivitÃ© !</t>
  </si>
  <si>
    <t>3025,NÃ©gociateur immobilier indÃ©pendant (H/F),https://www.france-emploi.com/offre-d-emploi/negociateur-immobilier-independant-h-f-10832268/,30/12/2022,Carhaix-Plouguer,,"Mensuel, de 4000â‚¬ Ã  8000â‚¬",Mensuel,4000â‚¬ ,8000â‚¬,"Devenez le CONSEILLER IMMOBILIER rÃ©fÃ©rent de votre rÃ©gion : Secteur gÃ©ographique rÃ©servÃ© et prÃ©servÃ© en exclusivitÃ© !</t>
  </si>
  <si>
    <t>3026,mandataire immobilier indÃ©pendant (H/F),https://www.france-emploi.com/offre-d-emploi/mandataire-immobilier-independant-h-f-10832267/,30/12/2022,TrÃ©gunc,,"Mensuel, de 4000â‚¬ Ã  8000â‚¬",Mensuel,4000â‚¬ ,8000â‚¬,"Devenez le CONSEILLER IMMOBILIER rÃ©fÃ©rent de votre rÃ©gion : Secteur gÃ©ographique rÃ©servÃ© et prÃ©servÃ© en exclusivitÃ© !</t>
  </si>
  <si>
    <t>3027,mandataire immobilier indÃ©pendant (H/F),https://www.france-emploi.com/offre-d-emploi/mandataire-immobilier-independant-h-f-10832267/,30/12/2022,Saint-Pol-de-LÃ©on,,"Mensuel, de 4000â‚¬ Ã  8000â‚¬",Mensuel,4000â‚¬ ,8000â‚¬,"Devenez le CONSEILLER IMMOBILIER rÃ©fÃ©rent de votre rÃ©gion : Secteur gÃ©ographique rÃ©servÃ© et prÃ©servÃ© en exclusivitÃ© !</t>
  </si>
  <si>
    <t>3028,mandataire immobilier indÃ©pendant (H/F),https://www.france-emploi.com/offre-d-emploi/mandataire-immobilier-independant-h-f-10832267/,30/12/2022,MoÃ«lan-sur-Mer,,"Mensuel, de 4000â‚¬ Ã  8000â‚¬",Mensuel,4000â‚¬ ,8000â‚¬,"Devenez le CONSEILLER IMMOBILIER rÃ©fÃ©rent de votre rÃ©gion : Secteur gÃ©ographique rÃ©servÃ© et prÃ©servÃ© en exclusivitÃ© !</t>
  </si>
  <si>
    <t>3029,mandataire immobilier indÃ©pendant (H/F),https://www.france-emploi.com/offre-d-emploi/mandataire-immobilier-independant-h-f-10832267/,30/12/2022,Lesneven,,"Mensuel, de 4000â‚¬ Ã  8000â‚¬",Mensuel,4000â‚¬ ,8000â‚¬,"Devenez le CONSEILLER IMMOBILIER rÃ©fÃ©rent de votre rÃ©gion : Secteur gÃ©ographique rÃ©servÃ© et prÃ©servÃ© en exclusivitÃ© !</t>
  </si>
  <si>
    <t>3030,mandataire immobilier indÃ©pendant (H/F),https://www.france-emploi.com/offre-d-emploi/mandataire-immobilier-independant-h-f-10832267/,30/12/2022,Carhaix-Plouguer,,"Mensuel, de 4000â‚¬ Ã  8000â‚¬",Mensuel,4000â‚¬ ,8000â‚¬,"Devenez le CONSEILLER IMMOBILIER rÃ©fÃ©rent de votre rÃ©gion : Secteur gÃ©ographique rÃ©servÃ© et prÃ©servÃ© en exclusivitÃ© !</t>
  </si>
  <si>
    <t>3031,Conseiller immobilier indÃ©pendant (H/F),https://www.france-emploi.com/offre-d-emploi/conseiller-immobilier-independant-h-f-10832266/,30/12/2022,TrÃ©gunc,,"Mensuel, de 4000â‚¬ Ã  8000â‚¬",Mensuel,4000â‚¬ ,8000â‚¬,"Devenez le CONSEILLER IMMOBILIER rÃ©fÃ©rent de votre rÃ©gion : Secteur gÃ©ographique rÃ©servÃ© et prÃ©servÃ© en exclusivitÃ© !</t>
  </si>
  <si>
    <t>3032,Conseiller immobilier indÃ©pendant (H/F),https://www.france-emploi.com/offre-d-emploi/conseiller-immobilier-independant-h-f-10832266/,30/12/2022,Saint-Pol-de-LÃ©on,,"Mensuel, de 4000â‚¬ Ã  8000â‚¬",Mensuel,4000â‚¬ ,8000â‚¬,"Devenez le CONSEILLER IMMOBILIER rÃ©fÃ©rent de votre rÃ©gion : Secteur gÃ©ographique rÃ©servÃ© et prÃ©servÃ© en exclusivitÃ© !</t>
  </si>
  <si>
    <t>3033,Conseiller immobilier indÃ©pendant (H/F),https://www.france-emploi.com/offre-d-emploi/conseiller-immobilier-independant-h-f-10832266/,30/12/2022,MoÃ«lan-sur-Mer,,"Mensuel, de 4000â‚¬ Ã  8000â‚¬",Mensuel,4000â‚¬ ,8000â‚¬,"Devenez le CONSEILLER IMMOBILIER rÃ©fÃ©rent de votre rÃ©gion : Secteur gÃ©ographique rÃ©servÃ© et prÃ©servÃ© en exclusivitÃ© !</t>
  </si>
  <si>
    <t>3034,Conseiller immobilier indÃ©pendant (H/F),https://www.france-emploi.com/offre-d-emploi/conseiller-immobilier-independant-h-f-10832266/,30/12/2022,Lesneven,,"Mensuel, de 4000â‚¬ Ã  8000â‚¬",Mensuel,4000â‚¬ ,8000â‚¬,"Devenez le CONSEILLER IMMOBILIER rÃ©fÃ©rent de votre rÃ©gion : Secteur gÃ©ographique rÃ©servÃ© et prÃ©servÃ© en exclusivitÃ© !</t>
  </si>
  <si>
    <t>3035,Conseiller immobilier indÃ©pendant (H/F),https://www.france-emploi.com/offre-d-emploi/conseiller-immobilier-independant-h-f-10832266/,30/12/2022,Carhaix-Plouguer,,"Mensuel, de 4000â‚¬ Ã  8000â‚¬",Mensuel,4000â‚¬ ,8000â‚¬,"Devenez le CONSEILLER IMMOBILIER rÃ©fÃ©rent de votre rÃ©gion : Secteur gÃ©ographique rÃ©servÃ© et prÃ©servÃ© en exclusivitÃ© !</t>
  </si>
  <si>
    <t>3036,NÃ©gociateur immobilier indÃ©pendant (H/F),https://www.france-emploi.com/offre-d-emploi/negociateur-immobilier-independant-h-f-10832265/,30/12/2022,Saint-Renan,,"Mensuel, de 4000â‚¬ Ã  8000â‚¬",Mensuel,4000â‚¬ ,8000â‚¬,"Devenez le CONSEILLER IMMOBILIER rÃ©fÃ©rent de votre rÃ©gion : Secteur gÃ©ographique rÃ©servÃ© et prÃ©servÃ© en exclusivitÃ© !</t>
  </si>
  <si>
    <t>3037,NÃ©gociateur immobilier indÃ©pendant (H/F),https://www.france-emploi.com/offre-d-emploi/negociateur-immobilier-independant-h-f-10832265/,30/12/2022,Rosporden,,"Mensuel, de 4000â‚¬ Ã  8000â‚¬",Mensuel,4000â‚¬ ,8000â‚¬,"Devenez le CONSEILLER IMMOBILIER rÃ©fÃ©rent de votre rÃ©gion : Secteur gÃ©ographique rÃ©servÃ© et prÃ©servÃ© en exclusivitÃ© !</t>
  </si>
  <si>
    <t>3038,NÃ©gociateur immobilier indÃ©pendant (H/F),https://www.france-emploi.com/offre-d-emploi/negociateur-immobilier-independant-h-f-10832265/,30/12/2022,Pont-l'AbbÃ©,,"Mensuel, de 4000â‚¬ Ã  8000â‚¬",Mensuel,4000â‚¬ ,8000â‚¬,"Devenez le CONSEILLER IMMOBILIER rÃ©fÃ©rent de votre rÃ©gion : Secteur gÃ©ographique rÃ©servÃ© et prÃ©servÃ© en exclusivitÃ© !</t>
  </si>
  <si>
    <t>3039,NÃ©gociateur immobilier indÃ©pendant (H/F),https://www.france-emploi.com/offre-d-emploi/negociateur-immobilier-independant-h-f-10832265/,30/12/2022,Guilers,,"Mensuel, de 4000â‚¬ Ã  8000â‚¬",Mensuel,4000â‚¬ ,8000â‚¬,"Devenez le CONSEILLER IMMOBILIER rÃ©fÃ©rent de votre rÃ©gion : Secteur gÃ©ographique rÃ©servÃ© et prÃ©servÃ© en exclusivitÃ© !</t>
  </si>
  <si>
    <t>3040,NÃ©gociateur immobilier indÃ©pendant (H/F),https://www.france-emploi.com/offre-d-emploi/negociateur-immobilier-independant-h-f-10832265/,30/12/2022,Crozon,,"Mensuel, de 4000â‚¬ Ã  8000â‚¬",Mensuel,4000â‚¬ ,8000â‚¬,"Devenez le CONSEILLER IMMOBILIER rÃ©fÃ©rent de votre rÃ©gion : Secteur gÃ©ographique rÃ©servÃ© et prÃ©servÃ© en exclusivitÃ© !</t>
  </si>
  <si>
    <t>3041,mandataire immobilier indÃ©pendant (H/F),https://www.france-emploi.com/offre-d-emploi/mandataire-immobilier-independant-h-f-10832264/,30/12/2022,Saint-Renan,,"Mensuel, de 4000â‚¬ Ã  8000â‚¬",Mensuel,4000â‚¬ ,8000â‚¬,"Devenez le CONSEILLER IMMOBILIER rÃ©fÃ©rent de votre rÃ©gion : Secteur gÃ©ographique rÃ©servÃ© et prÃ©servÃ© en exclusivitÃ© !</t>
  </si>
  <si>
    <t>3042,mandataire immobilier indÃ©pendant (H/F),https://www.france-emploi.com/offre-d-emploi/mandataire-immobilier-independant-h-f-10832264/,30/12/2022,Rosporden,,"Mensuel, de 4000â‚¬ Ã  8000â‚¬",Mensuel,4000â‚¬ ,8000â‚¬,"Devenez le CONSEILLER IMMOBILIER rÃ©fÃ©rent de votre rÃ©gion : Secteur gÃ©ographique rÃ©servÃ© et prÃ©servÃ© en exclusivitÃ© !</t>
  </si>
  <si>
    <t>3043,mandataire immobilier indÃ©pendant (H/F),https://www.france-emploi.com/offre-d-emploi/mandataire-immobilier-independant-h-f-10832264/,30/12/2022,Pont-l'AbbÃ©,,"Mensuel, de 4000â‚¬ Ã  8000â‚¬",Mensuel,4000â‚¬ ,8000â‚¬,"Devenez le CONSEILLER IMMOBILIER rÃ©fÃ©rent de votre rÃ©gion : Secteur gÃ©ographique rÃ©servÃ© et prÃ©servÃ© en exclusivitÃ© !</t>
  </si>
  <si>
    <t>3044,mandataire immobilier indÃ©pendant (H/F),https://www.france-emploi.com/offre-d-emploi/mandataire-immobilier-independant-h-f-10832264/,30/12/2022,Guilers,,"Mensuel, de 4000â‚¬ Ã  8000â‚¬",Mensuel,4000â‚¬ ,8000â‚¬,"Devenez le CONSEILLER IMMOBILIER rÃ©fÃ©rent de votre rÃ©gion : Secteur gÃ©ographique rÃ©servÃ© et prÃ©servÃ© en exclusivitÃ© !</t>
  </si>
  <si>
    <t>3045,mandataire immobilier indÃ©pendant (H/F),https://www.france-emploi.com/offre-d-emploi/mandataire-immobilier-independant-h-f-10832264/,30/12/2022,Crozon,,"Mensuel, de 4000â‚¬ Ã  8000â‚¬",Mensuel,4000â‚¬ ,8000â‚¬,"Devenez le CONSEILLER IMMOBILIER rÃ©fÃ©rent de votre rÃ©gion : Secteur gÃ©ographique rÃ©servÃ© et prÃ©servÃ© en exclusivitÃ© !</t>
  </si>
  <si>
    <t>3046,Conseiller immobilier indÃ©pendant (H/F),https://www.france-emploi.com/offre-d-emploi/conseiller-immobilier-independant-h-f-10832263/,30/12/2022,Saint-Renan,,"Mensuel, de 4000â‚¬ Ã  8000â‚¬",Mensuel,4000â‚¬ ,8000â‚¬,"Devenez le CONSEILLER IMMOBILIER rÃ©fÃ©rent de votre rÃ©gion : Secteur gÃ©ographique rÃ©servÃ© et prÃ©servÃ© en exclusivitÃ© !</t>
  </si>
  <si>
    <t>3047,Conseiller immobilier indÃ©pendant (H/F),https://www.france-emploi.com/offre-d-emploi/conseiller-immobilier-independant-h-f-10832263/,30/12/2022,Rosporden,,"Mensuel, de 4000â‚¬ Ã  8000â‚¬",Mensuel,4000â‚¬ ,8000â‚¬,"Devenez le CONSEILLER IMMOBILIER rÃ©fÃ©rent de votre rÃ©gion : Secteur gÃ©ographique rÃ©servÃ© et prÃ©servÃ© en exclusivitÃ© !</t>
  </si>
  <si>
    <t>3048,Conseiller immobilier indÃ©pendant (H/F),https://www.france-emploi.com/offre-d-emploi/conseiller-immobilier-independant-h-f-10832263/,30/12/2022,Pont-l'AbbÃ©,,"Mensuel, de 4000â‚¬ Ã  8000â‚¬",Mensuel,4000â‚¬ ,8000â‚¬,"Devenez le CONSEILLER IMMOBILIER rÃ©fÃ©rent de votre rÃ©gion : Secteur gÃ©ographique rÃ©servÃ© et prÃ©servÃ© en exclusivitÃ© !</t>
  </si>
  <si>
    <t>3049,Conseiller immobilier indÃ©pendant (H/F),https://www.france-emploi.com/offre-d-emploi/conseiller-immobilier-independant-h-f-10832263/,30/12/2022,Guilers,,"Mensuel, de 4000â‚¬ Ã  8000â‚¬",Mensuel,4000â‚¬ ,8000â‚¬,"Devenez le CONSEILLER IMMOBILIER rÃ©fÃ©rent de votre rÃ©gion : Secteur gÃ©ographique rÃ©servÃ© et prÃ©servÃ© en exclusivitÃ© !</t>
  </si>
  <si>
    <t>3050,Conseiller immobilier indÃ©pendant (H/F),https://www.france-emploi.com/offre-d-emploi/conseiller-immobilier-independant-h-f-10832263/,30/12/2022,Crozon,,"Mensuel, de 4000â‚¬ Ã  8000â‚¬",Mensuel,4000â‚¬ ,8000â‚¬,"Devenez le CONSEILLER IMMOBILIER rÃ©fÃ©rent de votre rÃ©gion : Secteur gÃ©ographique rÃ©servÃ© et prÃ©servÃ© en exclusivitÃ© !</t>
  </si>
  <si>
    <t>3051,NÃ©gociateur immobilier indÃ©pendant (H/F),https://www.france-emploi.com/offre-d-emploi/negociateur-immobilier-independant-h-f-10832262/,30/12/2022,Le Relecq-Kerhuon,,"Mensuel, de 4000â‚¬ Ã  8000â‚¬",Mensuel,4000â‚¬ ,8000â‚¬,"Devenez le CONSEILLER IMMOBILIER rÃ©fÃ©rent de votre rÃ©gion : Secteur gÃ©ographique rÃ©servÃ© et prÃ©servÃ© en exclusivitÃ© !</t>
  </si>
  <si>
    <t>3052,NÃ©gociateur immobilier indÃ©pendant (H/F),https://www.france-emploi.com/offre-d-emploi/negociateur-immobilier-independant-h-f-10832262/,30/12/2022,Plabennec,,"Mensuel, de 4000â‚¬ Ã  8000â‚¬",Mensuel,4000â‚¬ ,8000â‚¬,"Devenez le CONSEILLER IMMOBILIER rÃ©fÃ©rent de votre rÃ©gion : Secteur gÃ©ographique rÃ©servÃ© et prÃ©servÃ© en exclusivitÃ© !</t>
  </si>
  <si>
    <t>3053,NÃ©gociateur immobilier indÃ©pendant (H/F),https://www.france-emploi.com/offre-d-emploi/negociateur-immobilier-independant-h-f-10832262/,30/12/2022,Landivisiau,,"Mensuel, de 4000â‚¬ Ã  8000â‚¬",Mensuel,4000â‚¬ ,8000â‚¬,"Devenez le CONSEILLER IMMOBILIER rÃ©fÃ©rent de votre rÃ©gion : Secteur gÃ©ographique rÃ©servÃ© et prÃ©servÃ© en exclusivitÃ© !</t>
  </si>
  <si>
    <t>3054,NÃ©gociateur immobilier indÃ©pendant (H/F),https://www.france-emploi.com/offre-d-emploi/negociateur-immobilier-independant-h-f-10832262/,30/12/2022,Fouesnant,,"Mensuel, de 4000â‚¬ Ã  8000â‚¬",Mensuel,4000â‚¬ ,8000â‚¬,"Devenez le CONSEILLER IMMOBILIER rÃ©fÃ©rent de votre rÃ©gion : Secteur gÃ©ographique rÃ©servÃ© et prÃ©servÃ© en exclusivitÃ© !</t>
  </si>
  <si>
    <t>3055,NÃ©gociateur immobilier indÃ©pendant (H/F),https://www.france-emploi.com/offre-d-emploi/negociateur-immobilier-independant-h-f-10832262/,30/12/2022,ErguÃ©-GabÃ©ric,,"Mensuel, de 4000â‚¬ Ã  8000â‚¬",Mensuel,4000â‚¬ ,8000â‚¬,"Devenez le CONSEILLER IMMOBILIER rÃ©fÃ©rent de votre rÃ©gion : Secteur gÃ©ographique rÃ©servÃ© et prÃ©servÃ© en exclusivitÃ© !</t>
  </si>
  <si>
    <t>3056,mandataire immobilier indÃ©pendant (H/F),https://www.france-emploi.com/offre-d-emploi/mandataire-immobilier-independant-h-f-10832261/,30/12/2022,Le Relecq-Kerhuon,,"Mensuel, de 4000â‚¬ Ã  8000â‚¬",Mensuel,4000â‚¬ ,8000â‚¬,"Devenez le CONSEILLER IMMOBILIER rÃ©fÃ©rent de votre rÃ©gion : Secteur gÃ©ographique rÃ©servÃ© et prÃ©servÃ© en exclusivitÃ© !</t>
  </si>
  <si>
    <t>3057,mandataire immobilier indÃ©pendant (H/F),https://www.france-emploi.com/offre-d-emploi/mandataire-immobilier-independant-h-f-10832261/,30/12/2022,Plabennec,,"Mensuel, de 4000â‚¬ Ã  8000â‚¬",Mensuel,4000â‚¬ ,8000â‚¬,"Devenez le CONSEILLER IMMOBILIER rÃ©fÃ©rent de votre rÃ©gion : Secteur gÃ©ographique rÃ©servÃ© et prÃ©servÃ© en exclusivitÃ© !</t>
  </si>
  <si>
    <t>3058,mandataire immobilier indÃ©pendant (H/F),https://www.france-emploi.com/offre-d-emploi/mandataire-immobilier-independant-h-f-10832261/,30/12/2022,Landivisiau,,"Mensuel, de 4000â‚¬ Ã  8000â‚¬",Mensuel,4000â‚¬ ,8000â‚¬,"Devenez le CONSEILLER IMMOBILIER rÃ©fÃ©rent de votre rÃ©gion : Secteur gÃ©ographique rÃ©servÃ© et prÃ©servÃ© en exclusivitÃ© !</t>
  </si>
  <si>
    <t>3059,mandataire immobilier indÃ©pendant (H/F),https://www.france-emploi.com/offre-d-emploi/mandataire-immobilier-independant-h-f-10832261/,30/12/2022,Fouesnant,,"Mensuel, de 4000â‚¬ Ã  8000â‚¬",Mensuel,4000â‚¬ ,8000â‚¬,"Devenez le CONSEILLER IMMOBILIER rÃ©fÃ©rent de votre rÃ©gion : Secteur gÃ©ographique rÃ©servÃ© et prÃ©servÃ© en exclusivitÃ© !</t>
  </si>
  <si>
    <t>3060,mandataire immobilier indÃ©pendant (H/F),https://www.france-emploi.com/offre-d-emploi/mandataire-immobilier-independant-h-f-10832261/,30/12/2022,ErguÃ©-GabÃ©ric,,"Mensuel, de 4000â‚¬ Ã  8000â‚¬",Mensuel,4000â‚¬ ,8000â‚¬,"Devenez le CONSEILLER IMMOBILIER rÃ©fÃ©rent de votre rÃ©gion : Secteur gÃ©ographique rÃ©servÃ© et prÃ©servÃ© en exclusivitÃ© !</t>
  </si>
  <si>
    <t>3061,Conseiller immobilier indÃ©pendant (H/F),https://www.france-emploi.com/offre-d-emploi/conseiller-immobilier-independant-h-f-10832260/,30/12/2022,Le Relecq-Kerhuon,,"Mensuel, de 4000â‚¬ Ã  8000â‚¬",Mensuel,4000â‚¬ ,8000â‚¬,"Devenez le CONSEILLER IMMOBILIER rÃ©fÃ©rent de votre rÃ©gion : Secteur gÃ©ographique rÃ©servÃ© et prÃ©servÃ© en exclusivitÃ© !</t>
  </si>
  <si>
    <t>3062,Conseiller immobilier indÃ©pendant (H/F),https://www.france-emploi.com/offre-d-emploi/conseiller-immobilier-independant-h-f-10832260/,30/12/2022,Plabennec,,"Mensuel, de 4000â‚¬ Ã  8000â‚¬",Mensuel,4000â‚¬ ,8000â‚¬,"Devenez le CONSEILLER IMMOBILIER rÃ©fÃ©rent de votre rÃ©gion : Secteur gÃ©ographique rÃ©servÃ© et prÃ©servÃ© en exclusivitÃ© !</t>
  </si>
  <si>
    <t>3063,Conseiller immobilier indÃ©pendant (H/F),https://www.france-emploi.com/offre-d-emploi/conseiller-immobilier-independant-h-f-10832260/,30/12/2022,Landivisiau,,"Mensuel, de 4000â‚¬ Ã  8000â‚¬",Mensuel,4000â‚¬ ,8000â‚¬,"Devenez le CONSEILLER IMMOBILIER rÃ©fÃ©rent de votre rÃ©gion : Secteur gÃ©ographique rÃ©servÃ© et prÃ©servÃ© en exclusivitÃ© !</t>
  </si>
  <si>
    <t>3064,Conseiller immobilier indÃ©pendant (H/F),https://www.france-emploi.com/offre-d-emploi/conseiller-immobilier-independant-h-f-10832260/,30/12/2022,Fouesnant,,"Mensuel, de 4000â‚¬ Ã  8000â‚¬",Mensuel,4000â‚¬ ,8000â‚¬,"Devenez le CONSEILLER IMMOBILIER rÃ©fÃ©rent de votre rÃ©gion : Secteur gÃ©ographique rÃ©servÃ© et prÃ©servÃ© en exclusivitÃ© !</t>
  </si>
  <si>
    <t>3065,Conseiller immobilier indÃ©pendant (H/F),https://www.france-emploi.com/offre-d-emploi/conseiller-immobilier-independant-h-f-10832260/,30/12/2022,ErguÃ©-GabÃ©ric,,"Mensuel, de 4000â‚¬ Ã  8000â‚¬",Mensuel,4000â‚¬ ,8000â‚¬,"Devenez le CONSEILLER IMMOBILIER rÃ©fÃ©rent de votre rÃ©gion : Secteur gÃ©ographique rÃ©servÃ© et prÃ©servÃ© en exclusivitÃ© !</t>
  </si>
  <si>
    <t>3066,NÃ©gociateur immobilier indÃ©pendant (H/F),https://www.france-emploi.com/offre-d-emploi/negociateur-immobilier-independant-h-f-10832259/,30/12/2022,QuimperlÃ©,,"Mensuel, de 4000â‚¬ Ã  8000â‚¬",Mensuel,4000â‚¬ ,8000â‚¬,"Devenez le CONSEILLER IMMOBILIER rÃ©fÃ©rent de votre rÃ©gion : Secteur gÃ©ographique rÃ©servÃ© et prÃ©servÃ© en exclusivitÃ© !</t>
  </si>
  <si>
    <t>3067,NÃ©gociateur immobilier indÃ©pendant (H/F),https://www.france-emploi.com/offre-d-emploi/negociateur-immobilier-independant-h-f-10832259/,30/12/2022,PlouzanÃ©,,"Mensuel, de 4000â‚¬ Ã  8000â‚¬",Mensuel,4000â‚¬ ,8000â‚¬,"Devenez le CONSEILLER IMMOBILIER rÃ©fÃ©rent de votre rÃ©gion : Secteur gÃ©ographique rÃ©servÃ© et prÃ©servÃ© en exclusivitÃ© !</t>
  </si>
  <si>
    <t>3068,NÃ©gociateur immobilier indÃ©pendant (H/F),https://www.france-emploi.com/offre-d-emploi/negociateur-immobilier-independant-h-f-10832259/,30/12/2022,Plougastel-Daoulas,,"Mensuel, de 4000â‚¬ Ã  8000â‚¬",Mensuel,4000â‚¬ ,8000â‚¬,"Devenez le CONSEILLER IMMOBILIER rÃ©fÃ©rent de votre rÃ©gion : Secteur gÃ©ographique rÃ©servÃ© et prÃ©servÃ© en exclusivitÃ© !</t>
  </si>
  <si>
    <t>3069,NÃ©gociateur immobilier indÃ©pendant (H/F),https://www.france-emploi.com/offre-d-emploi/negociateur-immobilier-independant-h-f-10832259/,30/12/2022,Morlaix,,"Mensuel, de 4000â‚¬ Ã  8000â‚¬",Mensuel,4000â‚¬ ,8000â‚¬,"Devenez le CONSEILLER IMMOBILIER rÃ©fÃ©rent de votre rÃ©gion : Secteur gÃ©ographique rÃ©servÃ© et prÃ©servÃ© en exclusivitÃ© !</t>
  </si>
  <si>
    <t>3070,NÃ©gociateur immobilier indÃ©pendant (H/F),https://www.france-emploi.com/offre-d-emploi/negociateur-immobilier-independant-h-f-10832259/,30/12/2022,Douarnenez,,"Mensuel, de 4000â‚¬ Ã  8000â‚¬",Mensuel,4000â‚¬ ,8000â‚¬,"Devenez le CONSEILLER IMMOBILIER rÃ©fÃ©rent de votre rÃ©gion : Secteur gÃ©ographique rÃ©servÃ© et prÃ©servÃ© en exclusivitÃ© !</t>
  </si>
  <si>
    <t>3071,mandataire immobilier indÃ©pendant (H/F),https://www.france-emploi.com/offre-d-emploi/mandataire-immobilier-independant-h-f-10832258/,30/12/2022,QuimperlÃ©,,"Mensuel, de 4000â‚¬ Ã  8000â‚¬",Mensuel,4000â‚¬ ,8000â‚¬,"Devenez le CONSEILLER IMMOBILIER rÃ©fÃ©rent de votre rÃ©gion : Secteur gÃ©ographique rÃ©servÃ© et prÃ©servÃ© en exclusivitÃ© !</t>
  </si>
  <si>
    <t>3072,mandataire immobilier indÃ©pendant (H/F),https://www.france-emploi.com/offre-d-emploi/mandataire-immobilier-independant-h-f-10832258/,30/12/2022,PlouzanÃ©,,"Mensuel, de 4000â‚¬ Ã  8000â‚¬",Mensuel,4000â‚¬ ,8000â‚¬,"Devenez le CONSEILLER IMMOBILIER rÃ©fÃ©rent de votre rÃ©gion : Secteur gÃ©ographique rÃ©servÃ© et prÃ©servÃ© en exclusivitÃ© !</t>
  </si>
  <si>
    <t>3073,mandataire immobilier indÃ©pendant (H/F),https://www.france-emploi.com/offre-d-emploi/mandataire-immobilier-independant-h-f-10832258/,30/12/2022,Plougastel-Daoulas,,"Mensuel, de 4000â‚¬ Ã  8000â‚¬",Mensuel,4000â‚¬ ,8000â‚¬,"Devenez le CONSEILLER IMMOBILIER rÃ©fÃ©rent de votre rÃ©gion : Secteur gÃ©ographique rÃ©servÃ© et prÃ©servÃ© en exclusivitÃ© !</t>
  </si>
  <si>
    <t>3074,mandataire immobilier indÃ©pendant (H/F),https://www.france-emploi.com/offre-d-emploi/mandataire-immobilier-independant-h-f-10832258/,30/12/2022,Morlaix,,"Mensuel, de 4000â‚¬ Ã  8000â‚¬",Mensuel,4000â‚¬ ,8000â‚¬,"Devenez le CONSEILLER IMMOBILIER rÃ©fÃ©rent de votre rÃ©gion : Secteur gÃ©ographique rÃ©servÃ© et prÃ©servÃ© en exclusivitÃ© !</t>
  </si>
  <si>
    <t>3075,mandataire immobilier indÃ©pendant (H/F),https://www.france-emploi.com/offre-d-emploi/mandataire-immobilier-independant-h-f-10832258/,30/12/2022,Douarnenez,,"Mensuel, de 4000â‚¬ Ã  8000â‚¬",Mensuel,4000â‚¬ ,8000â‚¬,"Devenez le CONSEILLER IMMOBILIER rÃ©fÃ©rent de votre rÃ©gion : Secteur gÃ©ographique rÃ©servÃ© et prÃ©servÃ© en exclusivitÃ© !</t>
  </si>
  <si>
    <t>3076,Conseiller immobilier indÃ©pendant (H/F),https://www.france-emploi.com/offre-d-emploi/conseiller-immobilier-independant-h-f-10832257/,30/12/2022,QuimperlÃ©,,"Mensuel, de 4000â‚¬ Ã  8000â‚¬",Mensuel,4000â‚¬ ,8000â‚¬,"Devenez le CONSEILLER IMMOBILIER rÃ©fÃ©rent de votre rÃ©gion : Secteur gÃ©ographique rÃ©servÃ© et prÃ©servÃ© en exclusivitÃ© !</t>
  </si>
  <si>
    <t>3077,Conseiller immobilier indÃ©pendant (H/F),https://www.france-emploi.com/offre-d-emploi/conseiller-immobilier-independant-h-f-10832257/,30/12/2022,PlouzanÃ©,,"Mensuel, de 4000â‚¬ Ã  8000â‚¬",Mensuel,4000â‚¬ ,8000â‚¬,"Devenez le CONSEILLER IMMOBILIER rÃ©fÃ©rent de votre rÃ©gion : Secteur gÃ©ographique rÃ©servÃ© et prÃ©servÃ© en exclusivitÃ© !</t>
  </si>
  <si>
    <t>3078,Conseiller immobilier indÃ©pendant (H/F),https://www.france-emploi.com/offre-d-emploi/conseiller-immobilier-independant-h-f-10832257/,30/12/2022,Plougastel-Daoulas,,"Mensuel, de 4000â‚¬ Ã  8000â‚¬",Mensuel,4000â‚¬ ,8000â‚¬,"Devenez le CONSEILLER IMMOBILIER rÃ©fÃ©rent de votre rÃ©gion : Secteur gÃ©ographique rÃ©servÃ© et prÃ©servÃ© en exclusivitÃ© !</t>
  </si>
  <si>
    <t>3079,Conseiller immobilier indÃ©pendant (H/F),https://www.france-emploi.com/offre-d-emploi/conseiller-immobilier-independant-h-f-10832257/,30/12/2022,Morlaix,,"Mensuel, de 4000â‚¬ Ã  8000â‚¬",Mensuel,4000â‚¬ ,8000â‚¬,"Devenez le CONSEILLER IMMOBILIER rÃ©fÃ©rent de votre rÃ©gion : Secteur gÃ©ographique rÃ©servÃ© et prÃ©servÃ© en exclusivitÃ© !</t>
  </si>
  <si>
    <t>3080,Conseiller immobilier indÃ©pendant (H/F),https://www.france-emploi.com/offre-d-emploi/conseiller-immobilier-independant-h-f-10832257/,30/12/2022,Douarnenez,,"Mensuel, de 4000â‚¬ Ã  8000â‚¬",Mensuel,4000â‚¬ ,8000â‚¬,"Devenez le CONSEILLER IMMOBILIER rÃ©fÃ©rent de votre rÃ©gion : Secteur gÃ©ographique rÃ©servÃ© et prÃ©servÃ© en exclusivitÃ© !</t>
  </si>
  <si>
    <t>3081,NÃ©gociateur immobilier indÃ©pendant (H/F),https://www.france-emploi.com/offre-d-emploi/negociateur-immobilier-independant-h-f-10832256/,30/12/2022,Quimper,,"Mensuel, de 4000â‚¬ Ã  8000â‚¬",Mensuel,4000â‚¬ ,8000â‚¬,"Devenez le CONSEILLER IMMOBILIER rÃ©fÃ©rent de votre rÃ©gion : Secteur gÃ©ographique rÃ©servÃ© et prÃ©servÃ© en exclusivitÃ© !</t>
  </si>
  <si>
    <t>3082,NÃ©gociateur immobilier indÃ©pendant (H/F),https://www.france-emploi.com/offre-d-emploi/negociateur-immobilier-independant-h-f-10832256/,30/12/2022,Landerneau,,"Mensuel, de 4000â‚¬ Ã  8000â‚¬",Mensuel,4000â‚¬ ,8000â‚¬,"Devenez le CONSEILLER IMMOBILIER rÃ©fÃ©rent de votre rÃ©gion : Secteur gÃ©ographique rÃ©servÃ© et prÃ©servÃ© en exclusivitÃ© !</t>
  </si>
  <si>
    <t>3083,NÃ©gociateur immobilier indÃ©pendant (H/F),https://www.france-emploi.com/offre-d-emploi/negociateur-immobilier-independant-h-f-10832256/,30/12/2022,Guipavas,,"Mensuel, de 4000â‚¬ Ã  8000â‚¬",Mensuel,4000â‚¬ ,8000â‚¬,"Devenez le CONSEILLER IMMOBILIER rÃ©fÃ©rent de votre rÃ©gion : Secteur gÃ©ographique rÃ©servÃ© et prÃ©servÃ© en exclusivitÃ© !</t>
  </si>
  <si>
    <t>3084,NÃ©gociateur immobilier indÃ©pendant (H/F),https://www.france-emploi.com/offre-d-emploi/negociateur-immobilier-independant-h-f-10832256/,30/12/2022,Concarneau,,"Mensuel, de 4000â‚¬ Ã  8000â‚¬",Mensuel,4000â‚¬ ,8000â‚¬,"Devenez le CONSEILLER IMMOBILIER rÃ©fÃ©rent de votre rÃ©gion : Secteur gÃ©ographique rÃ©servÃ© et prÃ©servÃ© en exclusivitÃ© !</t>
  </si>
  <si>
    <t>3085,NÃ©gociateur immobilier indÃ©pendant (H/F),https://www.france-emploi.com/offre-d-emploi/negociateur-immobilier-independant-h-f-10832256/,30/12/2022,Brest,,"Mensuel, de 4000â‚¬ Ã  8000â‚¬",Mensuel,4000â‚¬ ,8000â‚¬,"Devenez le CONSEILLER IMMOBILIER rÃ©fÃ©rent de votre rÃ©gion : Secteur gÃ©ographique rÃ©servÃ© et prÃ©servÃ© en exclusivitÃ© !</t>
  </si>
  <si>
    <t>3086,mandataire immobilier indÃ©pendant (H/F),https://www.france-emploi.com/offre-d-emploi/mandataire-immobilier-independant-h-f-10832255/,30/12/2022,Quimper,,"Mensuel, de 4000â‚¬ Ã  8000â‚¬",Mensuel,4000â‚¬ ,8000â‚¬,"Devenez le CONSEILLER IMMOBILIER rÃ©fÃ©rent de votre rÃ©gion : Secteur gÃ©ographique rÃ©servÃ© et prÃ©servÃ© en exclusivitÃ© !</t>
  </si>
  <si>
    <t>3087,mandataire immobilier indÃ©pendant (H/F),https://www.france-emploi.com/offre-d-emploi/mandataire-immobilier-independant-h-f-10832255/,30/12/2022,Landerneau,,"Mensuel, de 4000â‚¬ Ã  8000â‚¬",Mensuel,4000â‚¬ ,8000â‚¬,"Devenez le CONSEILLER IMMOBILIER rÃ©fÃ©rent de votre rÃ©gion : Secteur gÃ©ographique rÃ©servÃ© et prÃ©servÃ© en exclusivitÃ© !</t>
  </si>
  <si>
    <t>3088,mandataire immobilier indÃ©pendant (H/F),https://www.france-emploi.com/offre-d-emploi/mandataire-immobilier-independant-h-f-10832255/,30/12/2022,Guipavas,,"Mensuel, de 4000â‚¬ Ã  8000â‚¬",Mensuel,4000â‚¬ ,8000â‚¬,"Devenez le CONSEILLER IMMOBILIER rÃ©fÃ©rent de votre rÃ©gion : Secteur gÃ©ographique rÃ©servÃ© et prÃ©servÃ© en exclusivitÃ© !</t>
  </si>
  <si>
    <t>3089,mandataire immobilier indÃ©pendant (H/F),https://www.france-emploi.com/offre-d-emploi/mandataire-immobilier-independant-h-f-10832255/,30/12/2022,Concarneau,,"Mensuel, de 4000â‚¬ Ã  8000â‚¬",Mensuel,4000â‚¬ ,8000â‚¬,"Devenez le CONSEILLER IMMOBILIER rÃ©fÃ©rent de votre rÃ©gion : Secteur gÃ©ographique rÃ©servÃ© et prÃ©servÃ© en exclusivitÃ© !</t>
  </si>
  <si>
    <t>3090,mandataire immobilier indÃ©pendant (H/F),https://www.france-emploi.com/offre-d-emploi/mandataire-immobilier-independant-h-f-10832255/,30/12/2022,Brest,,"Mensuel, de 4000â‚¬ Ã  8000â‚¬",Mensuel,4000â‚¬ ,8000â‚¬,"Devenez le CONSEILLER IMMOBILIER rÃ©fÃ©rent de votre rÃ©gion : Secteur gÃ©ographique rÃ©servÃ© et prÃ©servÃ© en exclusivitÃ© !</t>
  </si>
  <si>
    <t>3091,Conseiller immobilier indÃ©pendant (H/F),https://www.france-emploi.com/offre-d-emploi/conseiller-immobilier-independant-h-f-10832254/,30/12/2022,Quimper,,"Mensuel, de 4000â‚¬ Ã  8000â‚¬",Mensuel,4000â‚¬ ,8000â‚¬,"Devenez le CONSEILLER IMMOBILIER rÃ©fÃ©rent de votre rÃ©gion : Secteur gÃ©ographique rÃ©servÃ© et prÃ©servÃ© en exclusivitÃ© !</t>
  </si>
  <si>
    <t>3092,Conseiller immobilier indÃ©pendant (H/F),https://www.france-emploi.com/offre-d-emploi/conseiller-immobilier-independant-h-f-10832254/,30/12/2022,Landerneau,,"Mensuel, de 4000â‚¬ Ã  8000â‚¬",Mensuel,4000â‚¬ ,8000â‚¬,"Devenez le CONSEILLER IMMOBILIER rÃ©fÃ©rent de votre rÃ©gion : Secteur gÃ©ographique rÃ©servÃ© et prÃ©servÃ© en exclusivitÃ© !</t>
  </si>
  <si>
    <t>3093,Conseiller immobilier indÃ©pendant (H/F),https://www.france-emploi.com/offre-d-emploi/conseiller-immobilier-independant-h-f-10832254/,30/12/2022,Guipavas,,"Mensuel, de 4000â‚¬ Ã  8000â‚¬",Mensuel,4000â‚¬ ,8000â‚¬,"Devenez le CONSEILLER IMMOBILIER rÃ©fÃ©rent de votre rÃ©gion : Secteur gÃ©ographique rÃ©servÃ© et prÃ©servÃ© en exclusivitÃ© !</t>
  </si>
  <si>
    <t>3094,Conseiller immobilier indÃ©pendant (H/F),https://www.france-emploi.com/offre-d-emploi/conseiller-immobilier-independant-h-f-10832254/,30/12/2022,Concarneau,,"Mensuel, de 4000â‚¬ Ã  8000â‚¬",Mensuel,4000â‚¬ ,8000â‚¬,"Devenez le CONSEILLER IMMOBILIER rÃ©fÃ©rent de votre rÃ©gion : Secteur gÃ©ographique rÃ©servÃ© et prÃ©servÃ© en exclusivitÃ© !</t>
  </si>
  <si>
    <t>3095,Conseiller immobilier indÃ©pendant (H/F),https://www.france-emploi.com/offre-d-emploi/conseiller-immobilier-independant-h-f-10832254/,30/12/2022,Brest,,"Mensuel, de 4000â‚¬ Ã  8000â‚¬",Mensuel,4000â‚¬ ,8000â‚¬,"Devenez le CONSEILLER IMMOBILIER rÃ©fÃ©rent de votre rÃ©gion : Secteur gÃ©ographique rÃ©servÃ© et prÃ©servÃ© en exclusivitÃ© !</t>
  </si>
  <si>
    <t>3096,NÃ©gociateur immobilier indÃ©pendant (H/F),https://www.france-emploi.com/offre-d-emploi/negociateur-immobilier-independant-h-f-10832252/,30/12/2022,Le Tallud,,"Mensuel, de 4000â‚¬ Ã  8000â‚¬",Mensuel,4000â‚¬ ,8000â‚¬,"Devenez le CONSEILLER IMMOBILIER rÃ©fÃ©rent de votre rÃ©gion : Secteur gÃ©ographique rÃ©servÃ© et prÃ©servÃ© en exclusivitÃ© !</t>
  </si>
  <si>
    <t>3097,NÃ©gociateur immobilier indÃ©pendant (H/F),https://www.france-emploi.com/offre-d-emploi/negociateur-immobilier-independant-h-f-10832252/,30/12/2022,Saint-Gelais,,"Mensuel, de 4000â‚¬ Ã  8000â‚¬",Mensuel,4000â‚¬ ,8000â‚¬,"Devenez le CONSEILLER IMMOBILIER rÃ©fÃ©rent de votre rÃ©gion : Secteur gÃ©ographique rÃ©servÃ© et prÃ©servÃ© en exclusivitÃ© !</t>
  </si>
  <si>
    <t>3098,NÃ©gociateur immobilier indÃ©pendant (H/F),https://www.france-emploi.com/offre-d-emploi/negociateur-immobilier-independant-h-f-10832252/,30/12/2022,Pompaire,,"Mensuel, de 4000â‚¬ Ã  8000â‚¬",Mensuel,4000â‚¬ ,8000â‚¬,"Devenez le CONSEILLER IMMOBILIER rÃ©fÃ©rent de votre rÃ©gion : Secteur gÃ©ographique rÃ©servÃ© et prÃ©servÃ© en exclusivitÃ© !</t>
  </si>
  <si>
    <t>3099,NÃ©gociateur immobilier indÃ©pendant (H/F),https://www.france-emploi.com/offre-d-emploi/negociateur-immobilier-independant-h-f-10832252/,30/12/2022,Lezay,,"Mensuel, de 4000â‚¬ Ã  8000â‚¬",Mensuel,4000â‚¬ ,8000â‚¬,"Devenez le CONSEILLER IMMOBILIER rÃ©fÃ©rent de votre rÃ©gion : Secteur gÃ©ographique rÃ©servÃ© et prÃ©servÃ© en exclusivitÃ© !</t>
  </si>
  <si>
    <t>3100,NÃ©gociateur immobilier indÃ©pendant (H/F),https://www.france-emploi.com/offre-d-emploi/negociateur-immobilier-independant-h-f-10832252/,30/12/2022,La Chapelle-Saint-Laurent,,"Mensuel, de 4000â‚¬ Ã  8000â‚¬",Mensuel,4000â‚¬ ,8000â‚¬,"Devenez le CONSEILLER IMMOBILIER rÃ©fÃ©rent de votre rÃ©gion : Secteur gÃ©ographique rÃ©servÃ© et prÃ©servÃ© en exclusivitÃ© !</t>
  </si>
  <si>
    <t>3101,mandataire immobilier indÃ©pendant (H/F),https://www.france-emploi.com/offre-d-emploi/mandataire-immobilier-independant-h-f-10832251/,30/12/2022,Le Tallud,,"Mensuel, de 4000â‚¬ Ã  8000â‚¬",Mensuel,4000â‚¬ ,8000â‚¬,"Devenez le CONSEILLER IMMOBILIER rÃ©fÃ©rent de votre rÃ©gion : Secteur gÃ©ographique rÃ©servÃ© et prÃ©servÃ© en exclusivitÃ© !</t>
  </si>
  <si>
    <t>3102,mandataire immobilier indÃ©pendant (H/F),https://www.france-emploi.com/offre-d-emploi/mandataire-immobilier-independant-h-f-10832251/,30/12/2022,Saint-Gelais,,"Mensuel, de 4000â‚¬ Ã  8000â‚¬",Mensuel,4000â‚¬ ,8000â‚¬,"Devenez le CONSEILLER IMMOBILIER rÃ©fÃ©rent de votre rÃ©gion : Secteur gÃ©ographique rÃ©servÃ© et prÃ©servÃ© en exclusivitÃ© !</t>
  </si>
  <si>
    <t>3103,mandataire immobilier indÃ©pendant (H/F),https://www.france-emploi.com/offre-d-emploi/mandataire-immobilier-independant-h-f-10832251/,30/12/2022,Pompaire,,"Mensuel, de 4000â‚¬ Ã  8000â‚¬",Mensuel,4000â‚¬ ,8000â‚¬,"Devenez le CONSEILLER IMMOBILIER rÃ©fÃ©rent de votre rÃ©gion : Secteur gÃ©ographique rÃ©servÃ© et prÃ©servÃ© en exclusivitÃ© !</t>
  </si>
  <si>
    <t>3104,mandataire immobilier indÃ©pendant (H/F),https://www.france-emploi.com/offre-d-emploi/mandataire-immobilier-independant-h-f-10832251/,30/12/2022,Lezay,,"Mensuel, de 4000â‚¬ Ã  8000â‚¬",Mensuel,4000â‚¬ ,8000â‚¬,"Devenez le CONSEILLER IMMOBILIER rÃ©fÃ©rent de votre rÃ©gion : Secteur gÃ©ographique rÃ©servÃ© et prÃ©servÃ© en exclusivitÃ© !</t>
  </si>
  <si>
    <t>3105,mandataire immobilier indÃ©pendant (H/F),https://www.france-emploi.com/offre-d-emploi/mandataire-immobilier-independant-h-f-10832251/,30/12/2022,La Chapelle-Saint-Laurent,,"Mensuel, de 4000â‚¬ Ã  8000â‚¬",Mensuel,4000â‚¬ ,8000â‚¬,"Devenez le CONSEILLER IMMOBILIER rÃ©fÃ©rent de votre rÃ©gion : Secteur gÃ©ographique rÃ©servÃ© et prÃ©servÃ© en exclusivitÃ© !</t>
  </si>
  <si>
    <t>3106,Conseiller immobilier indÃ©pendant (H/F),https://www.france-emploi.com/offre-d-emploi/conseiller-immobilier-independant-h-f-10832249/,30/12/2022,Le Tallud,,"Mensuel, de 4000â‚¬ Ã  8000â‚¬",Mensuel,4000â‚¬ ,8000â‚¬,"Devenez le CONSEILLER IMMOBILIER rÃ©fÃ©rent de votre rÃ©gion : Secteur gÃ©ographique rÃ©servÃ© et prÃ©servÃ© en exclusivitÃ© !</t>
  </si>
  <si>
    <t>3107,Conseiller immobilier indÃ©pendant (H/F),https://www.france-emploi.com/offre-d-emploi/conseiller-immobilier-independant-h-f-10832249/,30/12/2022,Saint-Gelais,,"Mensuel, de 4000â‚¬ Ã  8000â‚¬",Mensuel,4000â‚¬ ,8000â‚¬,"Devenez le CONSEILLER IMMOBILIER rÃ©fÃ©rent de votre rÃ©gion : Secteur gÃ©ographique rÃ©servÃ© et prÃ©servÃ© en exclusivitÃ© !</t>
  </si>
  <si>
    <t>3108,Conseiller immobilier indÃ©pendant (H/F),https://www.france-emploi.com/offre-d-emploi/conseiller-immobilier-independant-h-f-10832249/,30/12/2022,Pompaire,,"Mensuel, de 4000â‚¬ Ã  8000â‚¬",Mensuel,4000â‚¬ ,8000â‚¬,"Devenez le CONSEILLER IMMOBILIER rÃ©fÃ©rent de votre rÃ©gion : Secteur gÃ©ographique rÃ©servÃ© et prÃ©servÃ© en exclusivitÃ© !</t>
  </si>
  <si>
    <t>3109,Conseiller immobilier indÃ©pendant (H/F),https://www.france-emploi.com/offre-d-emploi/conseiller-immobilier-independant-h-f-10832249/,30/12/2022,Lezay,,"Mensuel, de 4000â‚¬ Ã  8000â‚¬",Mensuel,4000â‚¬ ,8000â‚¬,"Devenez le CONSEILLER IMMOBILIER rÃ©fÃ©rent de votre rÃ©gion : Secteur gÃ©ographique rÃ©servÃ© et prÃ©servÃ© en exclusivitÃ© !</t>
  </si>
  <si>
    <t>3110,Conseiller immobilier indÃ©pendant (H/F),https://www.france-emploi.com/offre-d-emploi/conseiller-immobilier-independant-h-f-10832249/,30/12/2022,La Chapelle-Saint-Laurent,,"Mensuel, de 4000â‚¬ Ã  8000â‚¬",Mensuel,4000â‚¬ ,8000â‚¬,"Devenez le CONSEILLER IMMOBILIER rÃ©fÃ©rent de votre rÃ©gion : Secteur gÃ©ographique rÃ©servÃ© et prÃ©servÃ© en exclusivitÃ© !</t>
  </si>
  <si>
    <t>3111,NÃ©gociateur immobilier indÃ©pendant (H/F),https://www.france-emploi.com/offre-d-emploi/negociateur-immobilier-independant-h-f-10832248/,30/12/2022,Saint-Varent,,"Mensuel, de 4000â‚¬ Ã  8000â‚¬",Mensuel,4000â‚¬ ,8000â‚¬,"Devenez le CONSEILLER IMMOBILIER rÃ©fÃ©rent de votre rÃ©gion : Secteur gÃ©ographique rÃ©servÃ© et prÃ©servÃ© en exclusivitÃ© !</t>
  </si>
  <si>
    <t>3112,NÃ©gociateur immobilier indÃ©pendant (H/F),https://www.france-emploi.com/offre-d-emploi/negociateur-immobilier-independant-h-f-10832248/,30/12/2022,Prahecq,,"Mensuel, de 4000â‚¬ Ã  8000â‚¬",Mensuel,4000â‚¬ ,8000â‚¬,"Devenez le CONSEILLER IMMOBILIER rÃ©fÃ©rent de votre rÃ©gion : Secteur gÃ©ographique rÃ©servÃ© et prÃ©servÃ© en exclusivitÃ© !</t>
  </si>
  <si>
    <t>3113,NÃ©gociateur immobilier indÃ©pendant (H/F),https://www.france-emploi.com/offre-d-emploi/negociateur-immobilier-independant-h-f-10832248/,30/12/2022,La ForÃªt-sur-SÃ¨vre,,"Mensuel, de 4000â‚¬ Ã  8000â‚¬",Mensuel,4000â‚¬ ,8000â‚¬,"Devenez le CONSEILLER IMMOBILIER rÃ©fÃ©rent de votre rÃ©gion : Secteur gÃ©ographique rÃ©servÃ© et prÃ©servÃ© en exclusivitÃ© !</t>
  </si>
  <si>
    <t>3114,NÃ©gociateur immobilier indÃ©pendant (H/F),https://www.france-emploi.com/offre-d-emploi/negociateur-immobilier-independant-h-f-10832248/,30/12/2022,Coulonges-sur-l'Autize,,"Mensuel, de 4000â‚¬ Ã  8000â‚¬",Mensuel,4000â‚¬ ,8000â‚¬,"Devenez le CONSEILLER IMMOBILIER rÃ©fÃ©rent de votre rÃ©gion : Secteur gÃ©ographique rÃ©servÃ© et prÃ©servÃ© en exclusivitÃ© !</t>
  </si>
  <si>
    <t>3115,NÃ©gociateur immobilier indÃ©pendant (H/F),https://www.france-emploi.com/offre-d-emploi/negociateur-immobilier-independant-h-f-10832248/,30/12/2022,Coulon,,"Mensuel, de 4000â‚¬ Ã  8000â‚¬",Mensuel,4000â‚¬ ,8000â‚¬,"Devenez le CONSEILLER IMMOBILIER rÃ©fÃ©rent de votre rÃ©gion : Secteur gÃ©ographique rÃ©servÃ© et prÃ©servÃ© en exclusivitÃ© !</t>
  </si>
  <si>
    <t>3116,Conducteur de travaux  (H/F),https://www.france-emploi.com/offre-d-emploi/conducteur-de-travaux-h-f-10832246/,30/12/2022,VendÃ©e,IntÃ©rim,"Mensuel, de 1600â‚¬ Ã  2500â‚¬",Mensuel,1600â‚¬ ,2500â‚¬,"ABOUTIR EMPLOI, agence d'intÃ©rim, recherche un CONDUCTEUR DE TRAVAUX (H/F) pour son client situÃ© Ã  moins de 10 minutes de Montaigu-VendÃ©e.</t>
  </si>
  <si>
    <t>-	Participation au bÃ©nÃ©fice ..."</t>
  </si>
  <si>
    <t>3117,mandataire immobilier indÃ©pendant (H/F),https://www.france-emploi.com/offre-d-emploi/mandataire-immobilier-independant-h-f-10832245/,30/12/2022,Saint-Varent,,"Mensuel, de 4000â‚¬ Ã  8000â‚¬",Mensuel,4000â‚¬ ,8000â‚¬,"Devenez le CONSEILLER IMMOBILIER rÃ©fÃ©rent de votre rÃ©gion : Secteur gÃ©ographique rÃ©servÃ© et prÃ©servÃ© en exclusivitÃ© !</t>
  </si>
  <si>
    <t>3118,mandataire immobilier indÃ©pendant (H/F),https://www.france-emploi.com/offre-d-emploi/mandataire-immobilier-independant-h-f-10832245/,30/12/2022,Prahecq,,"Mensuel, de 4000â‚¬ Ã  8000â‚¬",Mensuel,4000â‚¬ ,8000â‚¬,"Devenez le CONSEILLER IMMOBILIER rÃ©fÃ©rent de votre rÃ©gion : Secteur gÃ©ographique rÃ©servÃ© et prÃ©servÃ© en exclusivitÃ© !</t>
  </si>
  <si>
    <t>3119,mandataire immobilier indÃ©pendant (H/F),https://www.france-emploi.com/offre-d-emploi/mandataire-immobilier-independant-h-f-10832245/,30/12/2022,La ForÃªt-sur-SÃ¨vre,,"Mensuel, de 4000â‚¬ Ã  8000â‚¬",Mensuel,4000â‚¬ ,8000â‚¬,"Devenez le CONSEILLER IMMOBILIER rÃ©fÃ©rent de votre rÃ©gion : Secteur gÃ©ographique rÃ©servÃ© et prÃ©servÃ© en exclusivitÃ© !</t>
  </si>
  <si>
    <t>3120,mandataire immobilier indÃ©pendant (H/F),https://www.france-emploi.com/offre-d-emploi/mandataire-immobilier-independant-h-f-10832245/,30/12/2022,Coulonges-sur-l'Autize,,"Mensuel, de 4000â‚¬ Ã  8000â‚¬",Mensuel,4000â‚¬ ,8000â‚¬,"Devenez le CONSEILLER IMMOBILIER rÃ©fÃ©rent de votre rÃ©gion : Secteur gÃ©ographique rÃ©servÃ© et prÃ©servÃ© en exclusivitÃ© !</t>
  </si>
  <si>
    <t>3121,mandataire immobilier indÃ©pendant (H/F),https://www.france-emploi.com/offre-d-emploi/mandataire-immobilier-independant-h-f-10832245/,30/12/2022,Coulon,,"Mensuel, de 4000â‚¬ Ã  8000â‚¬",Mensuel,4000â‚¬ ,8000â‚¬,"Devenez le CONSEILLER IMMOBILIER rÃ©fÃ©rent de votre rÃ©gion : Secteur gÃ©ographique rÃ©servÃ© et prÃ©servÃ© en exclusivitÃ© !</t>
  </si>
  <si>
    <t>3122,Conseiller immobilier indÃ©pendant (H/F),https://www.france-emploi.com/offre-d-emploi/conseiller-immobilier-independant-h-f-10832244/,30/12/2022,Saint-Varent,,"Mensuel, de 4000â‚¬ Ã  8000â‚¬",Mensuel,4000â‚¬ ,8000â‚¬,"Devenez le CONSEILLER IMMOBILIER rÃ©fÃ©rent de votre rÃ©gion : Secteur gÃ©ographique rÃ©servÃ© et prÃ©servÃ© en exclusivitÃ© !</t>
  </si>
  <si>
    <t>3123,Conseiller immobilier indÃ©pendant (H/F),https://www.france-emploi.com/offre-d-emploi/conseiller-immobilier-independant-h-f-10832244/,30/12/2022,Prahecq,,"Mensuel, de 4000â‚¬ Ã  8000â‚¬",Mensuel,4000â‚¬ ,8000â‚¬,"Devenez le CONSEILLER IMMOBILIER rÃ©fÃ©rent de votre rÃ©gion : Secteur gÃ©ographique rÃ©servÃ© et prÃ©servÃ© en exclusivitÃ© !</t>
  </si>
  <si>
    <t>3124,Conseiller immobilier indÃ©pendant (H/F),https://www.france-emploi.com/offre-d-emploi/conseiller-immobilier-independant-h-f-10832244/,30/12/2022,La ForÃªt-sur-SÃ¨vre,,"Mensuel, de 4000â‚¬ Ã  8000â‚¬",Mensuel,4000â‚¬ ,8000â‚¬,"Devenez le CONSEILLER IMMOBILIER rÃ©fÃ©rent de votre rÃ©gion : Secteur gÃ©ographique rÃ©servÃ© et prÃ©servÃ© en exclusivitÃ© !</t>
  </si>
  <si>
    <t>3125,Conseiller immobilier indÃ©pendant (H/F),https://www.france-emploi.com/offre-d-emploi/conseiller-immobilier-independant-h-f-10832244/,30/12/2022,Coulon,,"Mensuel, de 4000â‚¬ Ã  8000â‚¬",Mensuel,4000â‚¬ ,8000â‚¬,"Devenez le CONSEILLER IMMOBILIER rÃ©fÃ©rent de votre rÃ©gion : Secteur gÃ©ographique rÃ©servÃ© et prÃ©servÃ© en exclusivitÃ© !</t>
  </si>
  <si>
    <t>3126,Conseiller immobilier indÃ©pendant (H/F),https://www.france-emploi.com/offre-d-emploi/conseiller-immobilier-independant-h-f-10832244/,30/12/2022,Coulonges-Cohan,,"Mensuel, de 4000â‚¬ Ã  8000â‚¬",Mensuel,4000â‚¬ ,8000â‚¬,"Devenez le CONSEILLER IMMOBILIER rÃ©fÃ©rent de votre rÃ©gion : Secteur gÃ©ographique rÃ©servÃ© et prÃ©servÃ© en exclusivitÃ© !</t>
  </si>
  <si>
    <t>3127,NÃ©gociateur immobilier indÃ©pendant (H/F),https://www.france-emploi.com/offre-d-emploi/negociateur-immobilier-independant-h-f-10832243/,30/12/2022,MauzÃ©-sur-le-Mignon,,"Mensuel, de 4000â‚¬ Ã  8000â‚¬",Mensuel,4000â‚¬ ,8000â‚¬,"Devenez le CONSEILLER IMMOBILIER rÃ©fÃ©rent de votre rÃ©gion : Secteur gÃ©ographique rÃ©servÃ© et prÃ©servÃ© en exclusivitÃ© !</t>
  </si>
  <si>
    <t>3128,NÃ©gociateur immobilier indÃ©pendant (H/F),https://www.france-emploi.com/offre-d-emploi/negociateur-immobilier-independant-h-f-10832243/,30/12/2022,MagnÃ©,,"Mensuel, de 4000â‚¬ Ã  8000â‚¬",Mensuel,4000â‚¬ ,8000â‚¬,"Devenez le CONSEILLER IMMOBILIER rÃ©fÃ©rent de votre rÃ©gion : Secteur gÃ©ographique rÃ©servÃ© et prÃ©servÃ© en exclusivitÃ© !</t>
  </si>
  <si>
    <t>3129,NÃ©gociateur immobilier indÃ©pendant (H/F),https://www.france-emploi.com/offre-d-emploi/negociateur-immobilier-independant-h-f-10832243/,30/12/2022,Courlay,,"Mensuel, de 4000â‚¬ Ã  8000â‚¬",Mensuel,4000â‚¬ ,8000â‚¬,"Devenez le CONSEILLER IMMOBILIER rÃ©fÃ©rent de votre rÃ©gion : Secteur gÃ©ographique rÃ©servÃ© et prÃ©servÃ© en exclusivitÃ© !</t>
  </si>
  <si>
    <t>3130,NÃ©gociateur immobilier indÃ©pendant (H/F),https://www.france-emploi.com/offre-d-emploi/negociateur-immobilier-independant-h-f-10832243/,30/12/2022,Chef-Boutonne,,"Mensuel, de 4000â‚¬ Ã  8000â‚¬",Mensuel,4000â‚¬ ,8000â‚¬,"Devenez le CONSEILLER IMMOBILIER rÃ©fÃ©rent de votre rÃ©gion : Secteur gÃ©ographique rÃ©servÃ© et prÃ©servÃ© en exclusivitÃ© !</t>
  </si>
  <si>
    <t>3131,NÃ©gociateur immobilier indÃ©pendant (H/F),https://www.france-emploi.com/offre-d-emploi/negociateur-immobilier-independant-h-f-10832243/,30/12/2022,ChÃ¢tillon-sur-Thouet,,"Mensuel, de 4000â‚¬ Ã  8000â‚¬",Mensuel,4000â‚¬ ,8000â‚¬,"Devenez le CONSEILLER IMMOBILIER rÃ©fÃ©rent de votre rÃ©gion : Secteur gÃ©ographique rÃ©servÃ© et prÃ©servÃ© en exclusivitÃ© !</t>
  </si>
  <si>
    <t>3132,Conseiller immobilier indÃ©pendant (H/F),https://www.france-emploi.com/offre-d-emploi/conseiller-immobilier-independant-h-f-10832241/,30/12/2022,MauzÃ©-sur-le-Mignon,,"Mensuel, de 4000â‚¬ Ã  8000â‚¬",Mensuel,4000â‚¬ ,8000â‚¬,"Devenez le CONSEILLER IMMOBILIER rÃ©fÃ©rent de votre rÃ©gion : Secteur gÃ©ographique rÃ©servÃ© et prÃ©servÃ© en exclusivitÃ© !</t>
  </si>
  <si>
    <t>3133,Conseiller immobilier indÃ©pendant (H/F),https://www.france-emploi.com/offre-d-emploi/conseiller-immobilier-independant-h-f-10832241/,30/12/2022,MagnÃ©,,"Mensuel, de 4000â‚¬ Ã  8000â‚¬",Mensuel,4000â‚¬ ,8000â‚¬,"Devenez le CONSEILLER IMMOBILIER rÃ©fÃ©rent de votre rÃ©gion : Secteur gÃ©ographique rÃ©servÃ© et prÃ©servÃ© en exclusivitÃ© !</t>
  </si>
  <si>
    <t>3134,Conseiller immobilier indÃ©pendant (H/F),https://www.france-emploi.com/offre-d-emploi/conseiller-immobilier-independant-h-f-10832241/,30/12/2022,Courlay,,"Mensuel, de 4000â‚¬ Ã  8000â‚¬",Mensuel,4000â‚¬ ,8000â‚¬,"Devenez le CONSEILLER IMMOBILIER rÃ©fÃ©rent de votre rÃ©gion : Secteur gÃ©ographique rÃ©servÃ© et prÃ©servÃ© en exclusivitÃ© !</t>
  </si>
  <si>
    <t>3135,Conseiller immobilier indÃ©pendant (H/F),https://www.france-emploi.com/offre-d-emploi/conseiller-immobilier-independant-h-f-10832241/,30/12/2022,Chef-Boutonne,,"Mensuel, de 4000â‚¬ Ã  8000â‚¬",Mensuel,4000â‚¬ ,8000â‚¬,"Devenez le CONSEILLER IMMOBILIER rÃ©fÃ©rent de votre rÃ©gion : Secteur gÃ©ographique rÃ©servÃ© et prÃ©servÃ© en exclusivitÃ© !</t>
  </si>
  <si>
    <t>3136,Conseiller immobilier indÃ©pendant (H/F),https://www.france-emploi.com/offre-d-emploi/conseiller-immobilier-independant-h-f-10832241/,30/12/2022,ChÃ¢tillon-sur-Thouet,,"Mensuel, de 4000â‚¬ Ã  8000â‚¬",Mensuel,4000â‚¬ ,8000â‚¬,"Devenez le CONSEILLER IMMOBILIER rÃ©fÃ©rent de votre rÃ©gion : Secteur gÃ©ographique rÃ©servÃ© et prÃ©servÃ© en exclusivitÃ© !</t>
  </si>
  <si>
    <t>3137,NÃ©gociateur immobilier indÃ©pendant (H/F),https://www.france-emploi.com/offre-d-emploi/negociateur-immobilier-independant-h-f-10832240/,30/12/2022,VouillÃ©,,"Mensuel, de 4000â‚¬ Ã  8000â‚¬",Mensuel,4000â‚¬ ,8000â‚¬,"Devenez le CONSEILLER IMMOBILIER rÃ©fÃ©rent de votre rÃ©gion : Secteur gÃ©ographique rÃ©servÃ© et prÃ©servÃ© en exclusivitÃ© !</t>
  </si>
  <si>
    <t>3138,NÃ©gociateur immobilier indÃ©pendant (H/F),https://www.france-emploi.com/offre-d-emploi/negociateur-immobilier-independant-h-f-10832240/,30/12/2022,Frontenay-Rohan-Rohan,,"Mensuel, de 4000â‚¬ Ã  8000â‚¬",Mensuel,4000â‚¬ ,8000â‚¬,"Devenez le CONSEILLER IMMOBILIER rÃ©fÃ©rent de votre rÃ©gion : Secteur gÃ©ographique rÃ©servÃ© et prÃ©servÃ© en exclusivitÃ© !</t>
  </si>
  <si>
    <t>3139,NÃ©gociateur immobilier indÃ©pendant (H/F),https://www.france-emploi.com/offre-d-emploi/negociateur-immobilier-independant-h-f-10832240/,30/12/2022,Ã‰chirÃ©,,"Mensuel, de 4000â‚¬ Ã  8000â‚¬",Mensuel,4000â‚¬ ,8000â‚¬,"Devenez le CONSEILLER IMMOBILIER rÃ©fÃ©rent de votre rÃ©gion : Secteur gÃ©ographique rÃ©servÃ© et prÃ©servÃ© en exclusivitÃ© !</t>
  </si>
  <si>
    <t>3140,NÃ©gociateur immobilier indÃ©pendant (H/F),https://www.france-emploi.com/offre-d-emploi/negociateur-immobilier-independant-h-f-10832240/,30/12/2022,Argentonnay,,"Mensuel, de 4000â‚¬ Ã  8000â‚¬",Mensuel,4000â‚¬ ,8000â‚¬,"Devenez le CONSEILLER IMMOBILIER rÃ©fÃ©rent de votre rÃ©gion : Secteur gÃ©ographique rÃ©servÃ© et prÃ©servÃ© en exclusivitÃ© !</t>
  </si>
  <si>
    <t>3141,NÃ©gociateur immobilier indÃ©pendant (H/F),https://www.france-emploi.com/offre-d-emploi/negociateur-immobilier-independant-h-f-10832240/,30/12/2022,Airvault,,"Mensuel, de 4000â‚¬ Ã  8000â‚¬",Mensuel,4000â‚¬ ,8000â‚¬,"Devenez le CONSEILLER IMMOBILIER rÃ©fÃ©rent de votre rÃ©gion : Secteur gÃ©ographique rÃ©servÃ© et prÃ©servÃ© en exclusivitÃ© !</t>
  </si>
  <si>
    <t>3142,mandataire immobilier indÃ©pendant (H/F),https://www.france-emploi.com/offre-d-emploi/mandataire-immobilier-independant-h-f-10832239/,30/12/2022,VouillÃ©,,"Mensuel, de 4000â‚¬ Ã  8000â‚¬",Mensuel,4000â‚¬ ,8000â‚¬,"Devenez le CONSEILLER IMMOBILIER rÃ©fÃ©rent de votre rÃ©gion : Secteur gÃ©ographique rÃ©servÃ© et prÃ©servÃ© en exclusivitÃ© !</t>
  </si>
  <si>
    <t>3143,mandataire immobilier indÃ©pendant (H/F),https://www.france-emploi.com/offre-d-emploi/mandataire-immobilier-independant-h-f-10832239/,30/12/2022,Frontenay-Rohan-Rohan,,"Mensuel, de 4000â‚¬ Ã  8000â‚¬",Mensuel,4000â‚¬ ,8000â‚¬,"Devenez le CONSEILLER IMMOBILIER rÃ©fÃ©rent de votre rÃ©gion : Secteur gÃ©ographique rÃ©servÃ© et prÃ©servÃ© en exclusivitÃ© !</t>
  </si>
  <si>
    <t>3144,mandataire immobilier indÃ©pendant (H/F),https://www.france-emploi.com/offre-d-emploi/mandataire-immobilier-independant-h-f-10832239/,30/12/2022,Ã‰chirÃ©,,"Mensuel, de 4000â‚¬ Ã  8000â‚¬",Mensuel,4000â‚¬ ,8000â‚¬,"Devenez le CONSEILLER IMMOBILIER rÃ©fÃ©rent de votre rÃ©gion : Secteur gÃ©ographique rÃ©servÃ© et prÃ©servÃ© en exclusivitÃ© !</t>
  </si>
  <si>
    <t>3145,mandataire immobilier indÃ©pendant (H/F),https://www.france-emploi.com/offre-d-emploi/mandataire-immobilier-independant-h-f-10832239/,30/12/2022,Argentonnay,,"Mensuel, de 4000â‚¬ Ã  8000â‚¬",Mensuel,4000â‚¬ ,8000â‚¬,"Devenez le CONSEILLER IMMOBILIER rÃ©fÃ©rent de votre rÃ©gion : Secteur gÃ©ographique rÃ©servÃ© et prÃ©servÃ© en exclusivitÃ© !</t>
  </si>
  <si>
    <t>3146,mandataire immobilier indÃ©pendant (H/F),https://www.france-emploi.com/offre-d-emploi/mandataire-immobilier-independant-h-f-10832239/,30/12/2022,Airvault,,"Mensuel, de 4000â‚¬ Ã  8000â‚¬",Mensuel,4000â‚¬ ,8000â‚¬,"Devenez le CONSEILLER IMMOBILIER rÃ©fÃ©rent de votre rÃ©gion : Secteur gÃ©ographique rÃ©servÃ© et prÃ©servÃ© en exclusivitÃ© !</t>
  </si>
  <si>
    <t>3147,Conseiller immobilier indÃ©pendant (H/F),https://www.france-emploi.com/offre-d-emploi/conseiller-immobilier-independant-h-f-10832238/,30/12/2022,VouillÃ©,,"Mensuel, de 4000â‚¬ Ã  8000â‚¬",Mensuel,4000â‚¬ ,8000â‚¬,"Devenez le CONSEILLER IMMOBILIER rÃ©fÃ©rent de votre rÃ©gion : Secteur gÃ©ographique rÃ©servÃ© et prÃ©servÃ© en exclusivitÃ© !</t>
  </si>
  <si>
    <t>3148,Conseiller immobilier indÃ©pendant (H/F),https://www.france-emploi.com/offre-d-emploi/conseiller-immobilier-independant-h-f-10832238/,30/12/2022,Frontenay-Rohan-Rohan,,"Mensuel, de 4000â‚¬ Ã  8000â‚¬",Mensuel,4000â‚¬ ,8000â‚¬,"Devenez le CONSEILLER IMMOBILIER rÃ©fÃ©rent de votre rÃ©gion : Secteur gÃ©ographique rÃ©servÃ© et prÃ©servÃ© en exclusivitÃ© !</t>
  </si>
  <si>
    <t>3149,Conseiller immobilier indÃ©pendant (H/F),https://www.france-emploi.com/offre-d-emploi/conseiller-immobilier-independant-h-f-10832238/,30/12/2022,Ã‰chirÃ©,,"Mensuel, de 4000â‚¬ Ã  8000â‚¬",Mensuel,4000â‚¬ ,8000â‚¬,"Devenez le CONSEILLER IMMOBILIER rÃ©fÃ©rent de votre rÃ©gion : Secteur gÃ©ographique rÃ©servÃ© et prÃ©servÃ© en exclusivitÃ© !</t>
  </si>
  <si>
    <t>3150,Conseiller immobilier indÃ©pendant (H/F),https://www.france-emploi.com/offre-d-emploi/conseiller-immobilier-independant-h-f-10832238/,30/12/2022,Argentonnay,,"Mensuel, de 4000â‚¬ Ã  8000â‚¬",Mensuel,4000â‚¬ ,8000â‚¬,"Devenez le CONSEILLER IMMOBILIER rÃ©fÃ©rent de votre rÃ©gion : Secteur gÃ©ographique rÃ©servÃ© et prÃ©servÃ© en exclusivitÃ© !</t>
  </si>
  <si>
    <t>3151,Conseiller immobilier indÃ©pendant (H/F),https://www.france-emploi.com/offre-d-emploi/conseiller-immobilier-independant-h-f-10832238/,30/12/2022,Airvault,,"Mensuel, de 4000â‚¬ Ã  8000â‚¬",Mensuel,4000â‚¬ ,8000â‚¬,"Devenez le CONSEILLER IMMOBILIER rÃ©fÃ©rent de votre rÃ©gion : Secteur gÃ©ographique rÃ©servÃ© et prÃ©servÃ© en exclusivitÃ© !</t>
  </si>
  <si>
    <t>3152,NÃ©gociateur immobilier indÃ©pendant (H/F),https://www.france-emploi.com/offre-d-emploi/negociateur-immobilier-independant-h-f-10832237/,30/12/2022,Moncoutant,,"Mensuel, de 4000â‚¬ Ã  8000â‚¬",Mensuel,4000â‚¬ ,8000â‚¬,"Devenez le CONSEILLER IMMOBILIER rÃ©fÃ©rent de votre rÃ©gion : Secteur gÃ©ographique rÃ©servÃ© et prÃ©servÃ© en exclusivitÃ© !</t>
  </si>
  <si>
    <t>3153,NÃ©gociateur immobilier indÃ©pendant (H/F),https://www.france-emploi.com/offre-d-emploi/negociateur-immobilier-independant-h-f-10832237/,30/12/2022,Cerizay,,"Mensuel, de 4000â‚¬ Ã  8000â‚¬",Mensuel,4000â‚¬ ,8000â‚¬,"Devenez le CONSEILLER IMMOBILIER rÃ©fÃ©rent de votre rÃ©gion : Secteur gÃ©ographique rÃ©servÃ© et prÃ©servÃ© en exclusivitÃ© !</t>
  </si>
  <si>
    <t>3154,NÃ©gociateur immobilier indÃ©pendant (H/F),https://www.france-emploi.com/offre-d-emploi/negociateur-immobilier-independant-h-f-10832237/,30/12/2022,Celles-sur-Belle,,"Mensuel, de 4000â‚¬ Ã  8000â‚¬",Mensuel,4000â‚¬ ,8000â‚¬,"Devenez le CONSEILLER IMMOBILIER rÃ©fÃ©rent de votre rÃ©gion : Secteur gÃ©ographique rÃ©servÃ© et prÃ©servÃ© en exclusivitÃ© !</t>
  </si>
  <si>
    <t>3155,NÃ©gociateur immobilier indÃ©pendant (H/F),https://www.france-emploi.com/offre-d-emploi/negociateur-immobilier-independant-h-f-10832237/,30/12/2022,Aigonnay,,"Mensuel, de 4000â‚¬ Ã  8000â‚¬",Mensuel,4000â‚¬ ,8000â‚¬,"Devenez le CONSEILLER IMMOBILIER rÃ©fÃ©rent de votre rÃ©gion : Secteur gÃ©ographique rÃ©servÃ© et prÃ©servÃ© en exclusivitÃ© !</t>
  </si>
  <si>
    <t>3156,NÃ©gociateur immobilier indÃ©pendant (H/F),https://www.france-emploi.com/offre-d-emploi/negociateur-immobilier-independant-h-f-10832237/,30/12/2022,Aiffres,,"Mensuel, de 4000â‚¬ Ã  8000â‚¬",Mensuel,4000â‚¬ ,8000â‚¬,"Devenez le CONSEILLER IMMOBILIER rÃ©fÃ©rent de votre rÃ©gion : Secteur gÃ©ographique rÃ©servÃ© et prÃ©servÃ© en exclusivitÃ© !</t>
  </si>
  <si>
    <t>3157,mandataire immobilier indÃ©pendant (H/F),https://www.france-emploi.com/offre-d-emploi/mandataire-immobilier-independant-h-f-10832236/,30/12/2022,Moncoutant,,"Mensuel, de 4000â‚¬ Ã  8000â‚¬",Mensuel,4000â‚¬ ,8000â‚¬,"Devenez le CONSEILLER IMMOBILIER rÃ©fÃ©rent de votre rÃ©gion : Secteur gÃ©ographique rÃ©servÃ© et prÃ©servÃ© en exclusivitÃ© !</t>
  </si>
  <si>
    <t>3158,mandataire immobilier indÃ©pendant (H/F),https://www.france-emploi.com/offre-d-emploi/mandataire-immobilier-independant-h-f-10832236/,30/12/2022,Cerizay,,"Mensuel, de 4000â‚¬ Ã  8000â‚¬",Mensuel,4000â‚¬ ,8000â‚¬,"Devenez le CONSEILLER IMMOBILIER rÃ©fÃ©rent de votre rÃ©gion : Secteur gÃ©ographique rÃ©servÃ© et prÃ©servÃ© en exclusivitÃ© !</t>
  </si>
  <si>
    <t>3159,mandataire immobilier indÃ©pendant (H/F),https://www.france-emploi.com/offre-d-emploi/mandataire-immobilier-independant-h-f-10832236/,30/12/2022,Celles-sur-Belle,,"Mensuel, de 4000â‚¬ Ã  8000â‚¬",Mensuel,4000â‚¬ ,8000â‚¬,"Devenez le CONSEILLER IMMOBILIER rÃ©fÃ©rent de votre rÃ©gion : Secteur gÃ©ographique rÃ©servÃ© et prÃ©servÃ© en exclusivitÃ© !</t>
  </si>
  <si>
    <t>3160,mandataire immobilier indÃ©pendant (H/F),https://www.france-emploi.com/offre-d-emploi/mandataire-immobilier-independant-h-f-10832236/,30/12/2022,Aigonnay,,"Mensuel, de 4000â‚¬ Ã  8000â‚¬",Mensuel,4000â‚¬ ,8000â‚¬,"Devenez le CONSEILLER IMMOBILIER rÃ©fÃ©rent de votre rÃ©gion : Secteur gÃ©ographique rÃ©servÃ© et prÃ©servÃ© en exclusivitÃ© !</t>
  </si>
  <si>
    <t>3161,mandataire immobilier indÃ©pendant (H/F),https://www.france-emploi.com/offre-d-emploi/mandataire-immobilier-independant-h-f-10832236/,30/12/2022,Aiffres,,"Mensuel, de 4000â‚¬ Ã  8000â‚¬",Mensuel,4000â‚¬ ,8000â‚¬,"Devenez le CONSEILLER IMMOBILIER rÃ©fÃ©rent de votre rÃ©gion : Secteur gÃ©ographique rÃ©servÃ© et prÃ©servÃ© en exclusivitÃ© !</t>
  </si>
  <si>
    <t>3162,Conseiller immobilier indÃ©pendant (H/F),https://www.france-emploi.com/offre-d-emploi/conseiller-immobilier-independant-h-f-10832235/,30/12/2022,Moncoutant,,"Mensuel, de 4000â‚¬ Ã  8000â‚¬",Mensuel,4000â‚¬ ,8000â‚¬,"Devenez le CONSEILLER IMMOBILIER rÃ©fÃ©rent de votre rÃ©gion : Secteur gÃ©ographique rÃ©servÃ© et prÃ©servÃ© en exclusivitÃ© !</t>
  </si>
  <si>
    <t>3163,Conseiller immobilier indÃ©pendant (H/F),https://www.france-emploi.com/offre-d-emploi/conseiller-immobilier-independant-h-f-10832235/,30/12/2022,Cerizay,,"Mensuel, de 4000â‚¬ Ã  8000â‚¬",Mensuel,4000â‚¬ ,8000â‚¬,"Devenez le CONSEILLER IMMOBILIER rÃ©fÃ©rent de votre rÃ©gion : Secteur gÃ©ographique rÃ©servÃ© et prÃ©servÃ© en exclusivitÃ© !</t>
  </si>
  <si>
    <t>3164,Conseiller immobilier indÃ©pendant (H/F),https://www.france-emploi.com/offre-d-emploi/conseiller-immobilier-independant-h-f-10832235/,30/12/2022,Celles-sur-Belle,,"Mensuel, de 4000â‚¬ Ã  8000â‚¬",Mensuel,4000â‚¬ ,8000â‚¬,"Devenez le CONSEILLER IMMOBILIER rÃ©fÃ©rent de votre rÃ©gion : Secteur gÃ©ographique rÃ©servÃ© et prÃ©servÃ© en exclusivitÃ© !</t>
  </si>
  <si>
    <t>3165,Conseiller immobilier indÃ©pendant (H/F),https://www.france-emploi.com/offre-d-emploi/conseiller-immobilier-independant-h-f-10832235/,30/12/2022,Aigonnay,,"Mensuel, de 4000â‚¬ Ã  8000â‚¬",Mensuel,4000â‚¬ ,8000â‚¬,"Devenez le CONSEILLER IMMOBILIER rÃ©fÃ©rent de votre rÃ©gion : Secteur gÃ©ographique rÃ©servÃ© et prÃ©servÃ© en exclusivitÃ© !</t>
  </si>
  <si>
    <t>3166,Conseiller immobilier indÃ©pendant (H/F),https://www.france-emploi.com/offre-d-emploi/conseiller-immobilier-independant-h-f-10832235/,30/12/2022,Aiffres,,"Mensuel, de 4000â‚¬ Ã  8000â‚¬",Mensuel,4000â‚¬ ,8000â‚¬,"Devenez le CONSEILLER IMMOBILIER rÃ©fÃ©rent de votre rÃ©gion : Secteur gÃ©ographique rÃ©servÃ© et prÃ©servÃ© en exclusivitÃ© !</t>
  </si>
  <si>
    <t>3167,NÃ©gociateur immobilier indÃ©pendant (H/F),https://www.france-emploi.com/offre-d-emploi/negociateur-immobilier-independant-h-f-10832234/,30/12/2022,Saint-Maixent-l'Ã‰cole,,"Mensuel, de 4000â‚¬ Ã  8000â‚¬",Mensuel,4000â‚¬ ,8000â‚¬,"Devenez le CONSEILLER IMMOBILIER rÃ©fÃ©rent de votre rÃ©gion : Secteur gÃ©ographique rÃ©servÃ© et prÃ©servÃ© en exclusivitÃ© !</t>
  </si>
  <si>
    <t>3168,NÃ©gociateur immobilier indÃ©pendant (H/F),https://www.france-emploi.com/offre-d-emploi/negociateur-immobilier-independant-h-f-10832234/,30/12/2022,Nueil-les-Aubiers,,"Mensuel, de 4000â‚¬ Ã  8000â‚¬",Mensuel,4000â‚¬ ,8000â‚¬,"Devenez le CONSEILLER IMMOBILIER rÃ©fÃ©rent de votre rÃ©gion : Secteur gÃ©ographique rÃ©servÃ© et prÃ©servÃ© en exclusivitÃ© !</t>
  </si>
  <si>
    <t>3169,NÃ©gociateur immobilier indÃ©pendant (H/F),https://www.france-emploi.com/offre-d-emploi/negociateur-immobilier-independant-h-f-10832234/,30/12/2022,Melle,,"Mensuel, de 4000â‚¬ Ã  8000â‚¬",Mensuel,4000â‚¬ ,8000â‚¬,"Devenez le CONSEILLER IMMOBILIER rÃ©fÃ©rent de votre rÃ©gion : Secteur gÃ©ographique rÃ©servÃ© et prÃ©servÃ© en exclusivitÃ© !</t>
  </si>
  <si>
    <t>3170,NÃ©gociateur immobilier indÃ©pendant (H/F),https://www.france-emploi.com/offre-d-emploi/negociateur-immobilier-independant-h-f-10832234/,30/12/2022,Chauray,,"Mensuel, de 4000â‚¬ Ã  8000â‚¬",Mensuel,4000â‚¬ ,8000â‚¬,"Devenez le CONSEILLER IMMOBILIER rÃ©fÃ©rent de votre rÃ©gion : Secteur gÃ©ographique rÃ©servÃ© et prÃ©servÃ© en exclusivitÃ© !</t>
  </si>
  <si>
    <t>3171,NÃ©gociateur immobilier indÃ©pendant (H/F),https://www.france-emploi.com/offre-d-emploi/negociateur-immobilier-independant-h-f-10832234/,30/12/2022,La CrÃ¨che,,"Mensuel, de 4000â‚¬ Ã  8000â‚¬",Mensuel,4000â‚¬ ,8000â‚¬,"Devenez le CONSEILLER IMMOBILIER rÃ©fÃ©rent de votre rÃ©gion : Secteur gÃ©ographique rÃ©servÃ© et prÃ©servÃ© en exclusivitÃ© !</t>
  </si>
  <si>
    <t>3172,mandataire immobilier indÃ©pendant (H/F),https://www.france-emploi.com/offre-d-emploi/mandataire-immobilier-independant-h-f-10832233/,30/12/2022,Saint-Maixent-l'Ã‰cole,,"Mensuel, de 4000â‚¬ Ã  8000â‚¬",Mensuel,4000â‚¬ ,8000â‚¬,"Devenez le CONSEILLER IMMOBILIER rÃ©fÃ©rent de votre rÃ©gion : Secteur gÃ©ographique rÃ©servÃ© et prÃ©servÃ© en exclusivitÃ© !</t>
  </si>
  <si>
    <t>3173,mandataire immobilier indÃ©pendant (H/F),https://www.france-emploi.com/offre-d-emploi/mandataire-immobilier-independant-h-f-10832233/,30/12/2022,Nueil-les-Aubiers,,"Mensuel, de 4000â‚¬ Ã  8000â‚¬",Mensuel,4000â‚¬ ,8000â‚¬,"Devenez le CONSEILLER IMMOBILIER rÃ©fÃ©rent de votre rÃ©gion : Secteur gÃ©ographique rÃ©servÃ© et prÃ©servÃ© en exclusivitÃ© !</t>
  </si>
  <si>
    <t>3174,mandataire immobilier indÃ©pendant (H/F),https://www.france-emploi.com/offre-d-emploi/mandataire-immobilier-independant-h-f-10832233/,30/12/2022,Melle,,"Mensuel, de 4000â‚¬ Ã  8000â‚¬",Mensuel,4000â‚¬ ,8000â‚¬,"Devenez le CONSEILLER IMMOBILIER rÃ©fÃ©rent de votre rÃ©gion : Secteur gÃ©ographique rÃ©servÃ© et prÃ©servÃ© en exclusivitÃ© !</t>
  </si>
  <si>
    <t>3175,mandataire immobilier indÃ©pendant (H/F),https://www.france-emploi.com/offre-d-emploi/mandataire-immobilier-independant-h-f-10832233/,30/12/2022,Chauray,,"Mensuel, de 4000â‚¬ Ã  8000â‚¬",Mensuel,4000â‚¬ ,8000â‚¬,"Devenez le CONSEILLER IMMOBILIER rÃ©fÃ©rent de votre rÃ©gion : Secteur gÃ©ographique rÃ©servÃ© et prÃ©servÃ© en exclusivitÃ© !</t>
  </si>
  <si>
    <t>3176,mandataire immobilier indÃ©pendant (H/F),https://www.france-emploi.com/offre-d-emploi/mandataire-immobilier-independant-h-f-10832233/,30/12/2022,La CrÃ¨che,,"Mensuel, de 4000â‚¬ Ã  8000â‚¬",Mensuel,4000â‚¬ ,8000â‚¬,"Devenez le CONSEILLER IMMOBILIER rÃ©fÃ©rent de votre rÃ©gion : Secteur gÃ©ographique rÃ©servÃ© et prÃ©servÃ© en exclusivitÃ© !</t>
  </si>
  <si>
    <t>3177,Conseiller immobilier indÃ©pendant (H/F),https://www.france-emploi.com/offre-d-emploi/conseiller-immobilier-independant-h-f-10832232/,30/12/2022,Saint-Maixent-l'Ã‰cole,,"Mensuel, de 4000â‚¬ Ã  8000â‚¬",Mensuel,4000â‚¬ ,8000â‚¬,"Devenez le CONSEILLER IMMOBILIER rÃ©fÃ©rent de votre rÃ©gion : Secteur gÃ©ographique rÃ©servÃ© et prÃ©servÃ© en exclusivitÃ© !</t>
  </si>
  <si>
    <t>3178,Conseiller immobilier indÃ©pendant (H/F),https://www.france-emploi.com/offre-d-emploi/conseiller-immobilier-independant-h-f-10832232/,30/12/2022,Nueil-les-Aubiers,,"Mensuel, de 4000â‚¬ Ã  8000â‚¬",Mensuel,4000â‚¬ ,8000â‚¬,"Devenez le CONSEILLER IMMOBILIER rÃ©fÃ©rent de votre rÃ©gion : Secteur gÃ©ographique rÃ©servÃ© et prÃ©servÃ© en exclusivitÃ© !</t>
  </si>
  <si>
    <t>3179,Conseiller immobilier indÃ©pendant (H/F),https://www.france-emploi.com/offre-d-emploi/conseiller-immobilier-independant-h-f-10832232/,30/12/2022,Melle,,"Mensuel, de 4000â‚¬ Ã  8000â‚¬",Mensuel,4000â‚¬ ,8000â‚¬,"Devenez le CONSEILLER IMMOBILIER rÃ©fÃ©rent de votre rÃ©gion : Secteur gÃ©ographique rÃ©servÃ© et prÃ©servÃ© en exclusivitÃ© !</t>
  </si>
  <si>
    <t>3180,Conseiller immobilier indÃ©pendant (H/F),https://www.france-emploi.com/offre-d-emploi/conseiller-immobilier-independant-h-f-10832232/,30/12/2022,Chauray,,"Mensuel, de 4000â‚¬ Ã  8000â‚¬",Mensuel,4000â‚¬ ,8000â‚¬,"Devenez le CONSEILLER IMMOBILIER rÃ©fÃ©rent de votre rÃ©gion : Secteur gÃ©ographique rÃ©servÃ© et prÃ©servÃ© en exclusivitÃ© !</t>
  </si>
  <si>
    <t>3181,Conseiller immobilier indÃ©pendant (H/F),https://www.france-emploi.com/offre-d-emploi/conseiller-immobilier-independant-h-f-10832232/,30/12/2022,La CrÃ¨che,,"Mensuel, de 4000â‚¬ Ã  8000â‚¬",Mensuel,4000â‚¬ ,8000â‚¬,"Devenez le CONSEILLER IMMOBILIER rÃ©fÃ©rent de votre rÃ©gion : Secteur gÃ©ographique rÃ©servÃ© et prÃ©servÃ© en exclusivitÃ© !</t>
  </si>
  <si>
    <t>3182,NÃ©gociateur immobilier indÃ©pendant (H/F),https://www.france-emploi.com/offre-d-emploi/negociateur-immobilier-independant-h-f-10832230/,30/12/2022,Thouars,,"Mensuel, de 4000â‚¬ Ã  8000â‚¬",Mensuel,4000â‚¬ ,8000â‚¬,"Devenez le CONSEILLER IMMOBILIER rÃ©fÃ©rent de votre rÃ©gion : Secteur gÃ©ographique rÃ©servÃ© et prÃ©servÃ© en exclusivitÃ© !</t>
  </si>
  <si>
    <t>3183,NÃ©gociateur immobilier indÃ©pendant (H/F),https://www.france-emploi.com/offre-d-emploi/negociateur-immobilier-independant-h-f-10832230/,30/12/2022,Parthenay,,"Mensuel, de 4000â‚¬ Ã  8000â‚¬",Mensuel,4000â‚¬ ,8000â‚¬,"Devenez le CONSEILLER IMMOBILIER rÃ©fÃ©rent de votre rÃ©gion : Secteur gÃ©ographique rÃ©servÃ© et prÃ©servÃ© en exclusivitÃ© !</t>
  </si>
  <si>
    <t>3184,NÃ©gociateur immobilier indÃ©pendant (H/F),https://www.france-emploi.com/offre-d-emploi/negociateur-immobilier-independant-h-f-10832230/,30/12/2022,Niort,,"Mensuel, de 4000â‚¬ Ã  8000â‚¬",Mensuel,4000â‚¬ ,8000â‚¬,"Devenez le CONSEILLER IMMOBILIER rÃ©fÃ©rent de votre rÃ©gion : Secteur gÃ©ographique rÃ©servÃ© et prÃ©servÃ© en exclusivitÃ© !</t>
  </si>
  <si>
    <t>3185,NÃ©gociateur immobilier indÃ©pendant (H/F),https://www.france-emploi.com/offre-d-emploi/negociateur-immobilier-independant-h-f-10832230/,30/12/2022,MaulÃ©on,,"Mensuel, de 4000â‚¬ Ã  8000â‚¬",Mensuel,4000â‚¬ ,8000â‚¬,"Devenez le CONSEILLER IMMOBILIER rÃ©fÃ©rent de votre rÃ©gion : Secteur gÃ©ographique rÃ©servÃ© et prÃ©servÃ© en exclusivitÃ© !</t>
  </si>
  <si>
    <t>3186,NÃ©gociateur immobilier indÃ©pendant (H/F),https://www.france-emploi.com/offre-d-emploi/negociateur-immobilier-independant-h-f-10832230/,30/12/2022,Bressuire,,"Mensuel, de 4000â‚¬ Ã  8000â‚¬",Mensuel,4000â‚¬ ,8000â‚¬,"Devenez le CONSEILLER IMMOBILIER rÃ©fÃ©rent de votre rÃ©gion : Secteur gÃ©ographique rÃ©servÃ© et prÃ©servÃ© en exclusivitÃ© !</t>
  </si>
  <si>
    <t>3187,mandataire immobilier indÃ©pendant (H/F),https://www.france-emploi.com/offre-d-emploi/mandataire-immobilier-independant-h-f-10832229/,30/12/2022,Thouars,,"Mensuel, de 4000â‚¬ Ã  8000â‚¬",Mensuel,4000â‚¬ ,8000â‚¬,"Devenez le CONSEILLER IMMOBILIER rÃ©fÃ©rent de votre rÃ©gion : Secteur gÃ©ographique rÃ©servÃ© et prÃ©servÃ© en exclusivitÃ© !</t>
  </si>
  <si>
    <t>3188,mandataire immobilier indÃ©pendant (H/F),https://www.france-emploi.com/offre-d-emploi/mandataire-immobilier-independant-h-f-10832229/,30/12/2022,Parthenay,,"Mensuel, de 4000â‚¬ Ã  8000â‚¬",Mensuel,4000â‚¬ ,8000â‚¬,"Devenez le CONSEILLER IMMOBILIER rÃ©fÃ©rent de votre rÃ©gion : Secteur gÃ©ographique rÃ©servÃ© et prÃ©servÃ© en exclusivitÃ© !</t>
  </si>
  <si>
    <t>3189,mandataire immobilier indÃ©pendant (H/F),https://www.france-emploi.com/offre-d-emploi/mandataire-immobilier-independant-h-f-10832229/,30/12/2022,Niort,,"Mensuel, de 4000â‚¬ Ã  8000â‚¬",Mensuel,4000â‚¬ ,8000â‚¬,"Devenez le CONSEILLER IMMOBILIER rÃ©fÃ©rent de votre rÃ©gion : Secteur gÃ©ographique rÃ©servÃ© et prÃ©servÃ© en exclusivitÃ© !</t>
  </si>
  <si>
    <t>3190,mandataire immobilier indÃ©pendant (H/F),https://www.france-emploi.com/offre-d-emploi/mandataire-immobilier-independant-h-f-10832229/,30/12/2022,MaulÃ©on,,"Mensuel, de 4000â‚¬ Ã  8000â‚¬",Mensuel,4000â‚¬ ,8000â‚¬,"Devenez le CONSEILLER IMMOBILIER rÃ©fÃ©rent de votre rÃ©gion : Secteur gÃ©ographique rÃ©servÃ© et prÃ©servÃ© en exclusivitÃ© !</t>
  </si>
  <si>
    <t>3191,mandataire immobilier indÃ©pendant (H/F),https://www.france-emploi.com/offre-d-emploi/mandataire-immobilier-independant-h-f-10832229/,30/12/2022,Bressuire,,"Mensuel, de 4000â‚¬ Ã  8000â‚¬",Mensuel,4000â‚¬ ,8000â‚¬,"Devenez le CONSEILLER IMMOBILIER rÃ©fÃ©rent de votre rÃ©gion : Secteur gÃ©ographique rÃ©servÃ© et prÃ©servÃ© en exclusivitÃ© !</t>
  </si>
  <si>
    <t>3192,Conseiller immobilier indÃ©pendant (H/F),https://www.france-emploi.com/offre-d-emploi/conseiller-immobilier-independant-h-f-10832228/,30/12/2022,Thouars,,"Mensuel, de 4000â‚¬ Ã  8000â‚¬",Mensuel,4000â‚¬ ,8000â‚¬,"Devenez le CONSEILLER IMMOBILIER rÃ©fÃ©rent de votre rÃ©gion : Secteur gÃ©ographique rÃ©servÃ© et prÃ©servÃ© en exclusivitÃ© !</t>
  </si>
  <si>
    <t>3193,Conseiller immobilier indÃ©pendant (H/F),https://www.france-emploi.com/offre-d-emploi/conseiller-immobilier-independant-h-f-10832228/,30/12/2022,Parthenay,,"Mensuel, de 4000â‚¬ Ã  8000â‚¬",Mensuel,4000â‚¬ ,8000â‚¬,"Devenez le CONSEILLER IMMOBILIER rÃ©fÃ©rent de votre rÃ©gion : Secteur gÃ©ographique rÃ©servÃ© et prÃ©servÃ© en exclusivitÃ© !</t>
  </si>
  <si>
    <t>3194,Conseiller immobilier indÃ©pendant (H/F),https://www.france-emploi.com/offre-d-emploi/conseiller-immobilier-independant-h-f-10832228/,30/12/2022,Niort,,"Mensuel, de 4000â‚¬ Ã  8000â‚¬",Mensuel,4000â‚¬ ,8000â‚¬,"Devenez le CONSEILLER IMMOBILIER rÃ©fÃ©rent de votre rÃ©gion : Secteur gÃ©ographique rÃ©servÃ© et prÃ©servÃ© en exclusivitÃ© !</t>
  </si>
  <si>
    <t>3195,Conseiller immobilier indÃ©pendant (H/F),https://www.france-emploi.com/offre-d-emploi/conseiller-immobilier-independant-h-f-10832228/,30/12/2022,MaulÃ©on,,"Mensuel, de 4000â‚¬ Ã  8000â‚¬",Mensuel,4000â‚¬ ,8000â‚¬,"Devenez le CONSEILLER IMMOBILIER rÃ©fÃ©rent de votre rÃ©gion : Secteur gÃ©ographique rÃ©servÃ© et prÃ©servÃ© en exclusivitÃ© !</t>
  </si>
  <si>
    <t>3196,Conseiller immobilier indÃ©pendant (H/F),https://www.france-emploi.com/offre-d-emploi/conseiller-immobilier-independant-h-f-10832228/,30/12/2022,Bressuire,,"Mensuel, de 4000â‚¬ Ã  8000â‚¬",Mensuel,4000â‚¬ ,8000â‚¬,"Devenez le CONSEILLER IMMOBILIER rÃ©fÃ©rent de votre rÃ©gion : Secteur gÃ©ographique rÃ©servÃ© et prÃ©servÃ© en exclusivitÃ© !</t>
  </si>
  <si>
    <t>3197,NÃ©gociateur immobilier indÃ©pendant (H/F),https://www.france-emploi.com/offre-d-emploi/negociateur-immobilier-independant-h-f-10832227/,30/12/2022,Roches-PrÃ©marie-AndillÃ©,,"Mensuel, de 4000â‚¬ Ã  8000â‚¬",Mensuel,4000â‚¬ ,8000â‚¬,"Devenez le CONSEILLER IMMOBILIER rÃ©fÃ©rent de votre rÃ©gion : Secteur gÃ©ographique rÃ©servÃ© et prÃ©servÃ© en exclusivitÃ© !</t>
  </si>
  <si>
    <t>3198,NÃ©gociateur immobilier indÃ©pendant (H/F),https://www.france-emploi.com/offre-d-emploi/negociateur-immobilier-independant-h-f-10832227/,30/12/2022,QuinÃ§ay,,"Mensuel, de 4000â‚¬ Ã  8000â‚¬",Mensuel,4000â‚¬ ,8000â‚¬,"Devenez le CONSEILLER IMMOBILIER rÃ©fÃ©rent de votre rÃ©gion : Secteur gÃ©ographique rÃ©servÃ© et prÃ©servÃ© en exclusivitÃ© !</t>
  </si>
  <si>
    <t>3199,NÃ©gociateur immobilier indÃ©pendant (H/F),https://www.france-emploi.com/offre-d-emploi/negociateur-immobilier-independant-h-f-10832227/,30/12/2022,Champigny en Rochereau,,"Mensuel, de 4000â‚¬ Ã  8000â‚¬",Mensuel,4000â‚¬ ,8000â‚¬,"Devenez le CONSEILLER IMMOBILIER rÃ©fÃ©rent de votre rÃ©gion : Secteur gÃ©ographique rÃ©servÃ© et prÃ©servÃ© en exclusivitÃ© !</t>
  </si>
  <si>
    <t>3200,NÃ©gociateur immobilier indÃ©pendant (H/F),https://www.france-emploi.com/offre-d-emploi/negociateur-immobilier-independant-h-f-10832227/,30/12/2022,Bonneuil-Matours,,"Mensuel, de 4000â‚¬ Ã  8000â‚¬",Mensuel,4000â‚¬ ,8000â‚¬,"Devenez le CONSEILLER IMMOBILIER rÃ©fÃ©rent de votre rÃ©gion : Secteur gÃ©ographique rÃ©servÃ© et prÃ©servÃ© en exclusivitÃ© !</t>
  </si>
  <si>
    <t>3201,NÃ©gociateur immobilier indÃ©pendant (H/F),https://www.france-emploi.com/offre-d-emploi/negociateur-immobilier-independant-h-f-10832227/,30/12/2022,Biard,,"Mensuel, de 4000â‚¬ Ã  8000â‚¬",Mensuel,4000â‚¬ ,8000â‚¬,"Devenez le CONSEILLER IMMOBILIER rÃ©fÃ©rent de votre rÃ©gion : Secteur gÃ©ographique rÃ©servÃ© et prÃ©servÃ© en exclusivitÃ© !</t>
  </si>
  <si>
    <t>3202,mandataire immobilier indÃ©pendant (H/F),https://www.france-emploi.com/offre-d-emploi/mandataire-immobilier-independant-h-f-10832226/,30/12/2022,Roches-PrÃ©marie-AndillÃ©,,"Mensuel, de 4000â‚¬ Ã  8000â‚¬",Mensuel,4000â‚¬ ,8000â‚¬,"Devenez le CONSEILLER IMMOBILIER rÃ©fÃ©rent de votre rÃ©gion : Secteur gÃ©ographique rÃ©servÃ© et prÃ©servÃ© en exclusivitÃ© !</t>
  </si>
  <si>
    <t>3203,mandataire immobilier indÃ©pendant (H/F),https://www.france-emploi.com/offre-d-emploi/mandataire-immobilier-independant-h-f-10832226/,30/12/2022,QuinÃ§ay,,"Mensuel, de 4000â‚¬ Ã  8000â‚¬",Mensuel,4000â‚¬ ,8000â‚¬,"Devenez le CONSEILLER IMMOBILIER rÃ©fÃ©rent de votre rÃ©gion : Secteur gÃ©ographique rÃ©servÃ© et prÃ©servÃ© en exclusivitÃ© !</t>
  </si>
  <si>
    <t>3204,mandataire immobilier indÃ©pendant (H/F),https://www.france-emploi.com/offre-d-emploi/mandataire-immobilier-independant-h-f-10832226/,30/12/2022,Champigny en Rochereau,,"Mensuel, de 4000â‚¬ Ã  8000â‚¬",Mensuel,4000â‚¬ ,8000â‚¬,"Devenez le CONSEILLER IMMOBILIER rÃ©fÃ©rent de votre rÃ©gion : Secteur gÃ©ographique rÃ©servÃ© et prÃ©servÃ© en exclusivitÃ© !</t>
  </si>
  <si>
    <t>3205,mandataire immobilier indÃ©pendant (H/F),https://www.france-emploi.com/offre-d-emploi/mandataire-immobilier-independant-h-f-10832226/,30/12/2022,Bonneuil-Matours,,"Mensuel, de 4000â‚¬ Ã  8000â‚¬",Mensuel,4000â‚¬ ,8000â‚¬,"Devenez le CONSEILLER IMMOBILIER rÃ©fÃ©rent de votre rÃ©gion : Secteur gÃ©ographique rÃ©servÃ© et prÃ©servÃ© en exclusivitÃ© !</t>
  </si>
  <si>
    <t>3206,mandataire immobilier indÃ©pendant (H/F),https://www.france-emploi.com/offre-d-emploi/mandataire-immobilier-independant-h-f-10832226/,30/12/2022,Biard,,"Mensuel, de 4000â‚¬ Ã  8000â‚¬",Mensuel,4000â‚¬ ,8000â‚¬,"Devenez le CONSEILLER IMMOBILIER rÃ©fÃ©rent de votre rÃ©gion : Secteur gÃ©ographique rÃ©servÃ© et prÃ©servÃ© en exclusivitÃ© !</t>
  </si>
  <si>
    <t>3207,Conseiller immobilier indÃ©pendant (H/F),https://www.france-emploi.com/offre-d-emploi/conseiller-immobilier-independant-h-f-10832224/,30/12/2022,Roches-PrÃ©marie-AndillÃ©,,"Mensuel, de 4000â‚¬ Ã  8000â‚¬",Mensuel,4000â‚¬ ,8000â‚¬,"Devenez le CONSEILLER IMMOBILIER rÃ©fÃ©rent de votre rÃ©gion : Secteur gÃ©ographique rÃ©servÃ© et prÃ©servÃ© en exclusivitÃ© !</t>
  </si>
  <si>
    <t>3208,Conseiller immobilier indÃ©pendant (H/F),https://www.france-emploi.com/offre-d-emploi/conseiller-immobilier-independant-h-f-10832224/,30/12/2022,QuinÃ§ay,,"Mensuel, de 4000â‚¬ Ã  8000â‚¬",Mensuel,4000â‚¬ ,8000â‚¬,"Devenez le CONSEILLER IMMOBILIER rÃ©fÃ©rent de votre rÃ©gion : Secteur gÃ©ographique rÃ©servÃ© et prÃ©servÃ© en exclusivitÃ© !</t>
  </si>
  <si>
    <t>3209,Conseiller immobilier indÃ©pendant (H/F),https://www.france-emploi.com/offre-d-emploi/conseiller-immobilier-independant-h-f-10832224/,30/12/2022,Champigny en Rochereau,,"Mensuel, de 4000â‚¬ Ã  8000â‚¬",Mensuel,4000â‚¬ ,8000â‚¬,"Devenez le CONSEILLER IMMOBILIER rÃ©fÃ©rent de votre rÃ©gion : Secteur gÃ©ographique rÃ©servÃ© et prÃ©servÃ© en exclusivitÃ© !</t>
  </si>
  <si>
    <t>3210,Conseiller immobilier indÃ©pendant (H/F),https://www.france-emploi.com/offre-d-emploi/conseiller-immobilier-independant-h-f-10832224/,30/12/2022,Bonneuil-Matours,,"Mensuel, de 4000â‚¬ Ã  8000â‚¬",Mensuel,4000â‚¬ ,8000â‚¬,"Devenez le CONSEILLER IMMOBILIER rÃ©fÃ©rent de votre rÃ©gion : Secteur gÃ©ographique rÃ©servÃ© et prÃ©servÃ© en exclusivitÃ© !</t>
  </si>
  <si>
    <t>3211,Conseiller immobilier indÃ©pendant (H/F),https://www.france-emploi.com/offre-d-emploi/conseiller-immobilier-independant-h-f-10832224/,30/12/2022,Biard,,"Mensuel, de 4000â‚¬ Ã  8000â‚¬",Mensuel,4000â‚¬ ,8000â‚¬,"Devenez le CONSEILLER IMMOBILIER rÃ©fÃ©rent de votre rÃ©gion : Secteur gÃ©ographique rÃ©servÃ© et prÃ©servÃ© en exclusivitÃ© !</t>
  </si>
  <si>
    <t>3212,NÃ©gociateur immobilier indÃ©pendant (H/F),https://www.france-emploi.com/offre-d-emploi/negociateur-immobilier-independant-h-f-10832223/,30/12/2022,Vouneuil-sur-Vienne,,"Mensuel, de 4000â‚¬ Ã  8000â‚¬",Mensuel,4000â‚¬ ,8000â‚¬,"Devenez le CONSEILLER IMMOBILIER rÃ©fÃ©rent de votre rÃ©gion : Secteur gÃ©ographique rÃ©servÃ© et prÃ©servÃ© en exclusivitÃ© !</t>
  </si>
  <si>
    <t>3213,NÃ©gociateur immobilier indÃ©pendant (H/F),https://www.france-emploi.com/offre-d-emploi/negociateur-immobilier-independant-h-f-10832223/,30/12/2022,SÃ¨vres-Anxaumont,,"Mensuel, de 4000â‚¬ Ã  8000â‚¬",Mensuel,4000â‚¬ ,8000â‚¬,"Devenez le CONSEILLER IMMOBILIER rÃ©fÃ©rent de votre rÃ©gion : Secteur gÃ©ographique rÃ©servÃ© et prÃ©servÃ© en exclusivitÃ© !</t>
  </si>
  <si>
    <t>3214,NÃ©gociateur immobilier indÃ©pendant (H/F),https://www.france-emploi.com/offre-d-emploi/negociateur-immobilier-independant-h-f-10832223/,30/12/2022,ScorbÃ©-Clairvaux,,"Mensuel, de 4000â‚¬ Ã  8000â‚¬",Mensuel,4000â‚¬ ,8000â‚¬,"Devenez le CONSEILLER IMMOBILIER rÃ©fÃ©rent de votre rÃ©gion : Secteur gÃ©ographique rÃ©servÃ© et prÃ©servÃ© en exclusivitÃ© !</t>
  </si>
  <si>
    <t>3215,NÃ©gociateur immobilier indÃ©pendant (H/F),https://www.france-emploi.com/offre-d-emploi/negociateur-immobilier-independant-h-f-10832223/,30/12/2022,Mirebeau,,"Mensuel, de 4000â‚¬ Ã  8000â‚¬",Mensuel,4000â‚¬ ,8000â‚¬,"Devenez le CONSEILLER IMMOBILIER rÃ©fÃ©rent de votre rÃ©gion : Secteur gÃ©ographique rÃ©servÃ© et prÃ©servÃ© en exclusivitÃ© !</t>
  </si>
  <si>
    <t>3216,NÃ©gociateur immobilier indÃ©pendant (H/F),https://www.france-emploi.com/offre-d-emploi/negociateur-immobilier-independant-h-f-10832223/,30/12/2022,Avanton,,"Mensuel, de 4000â‚¬ Ã  8000â‚¬",Mensuel,4000â‚¬ ,8000â‚¬,"Devenez le CONSEILLER IMMOBILIER rÃ©fÃ©rent de votre rÃ©gion : Secteur gÃ©ographique rÃ©servÃ© et prÃ©servÃ© en exclusivitÃ© !</t>
  </si>
  <si>
    <t>3217,mandataire immobilier indÃ©pendant (H/F),https://www.france-emploi.com/offre-d-emploi/mandataire-immobilier-independant-h-f-10832221/,30/12/2022,Vouneuil-sur-Vienne,,"Mensuel, de 4000â‚¬ Ã  8000â‚¬",Mensuel,4000â‚¬ ,8000â‚¬,"Devenez le CONSEILLER IMMOBILIER rÃ©fÃ©rent de votre rÃ©gion : Secteur gÃ©ographique rÃ©servÃ© et prÃ©servÃ© en exclusivitÃ© !</t>
  </si>
  <si>
    <t>3218,mandataire immobilier indÃ©pendant (H/F),https://www.france-emploi.com/offre-d-emploi/mandataire-immobilier-independant-h-f-10832221/,30/12/2022,SÃ¨vres-Anxaumont,,"Mensuel, de 4000â‚¬ Ã  8000â‚¬",Mensuel,4000â‚¬ ,8000â‚¬,"Devenez le CONSEILLER IMMOBILIER rÃ©fÃ©rent de votre rÃ©gion : Secteur gÃ©ographique rÃ©servÃ© et prÃ©servÃ© en exclusivitÃ© !</t>
  </si>
  <si>
    <t>3219,mandataire immobilier indÃ©pendant (H/F),https://www.france-emploi.com/offre-d-emploi/mandataire-immobilier-independant-h-f-10832221/,30/12/2022,ScorbÃ©-Clairvaux,,"Mensuel, de 4000â‚¬ Ã  8000â‚¬",Mensuel,4000â‚¬ ,8000â‚¬,"Devenez le CONSEILLER IMMOBILIER rÃ©fÃ©rent de votre rÃ©gion : Secteur gÃ©ographique rÃ©servÃ© et prÃ©servÃ© en exclusivitÃ© !</t>
  </si>
  <si>
    <t>3220,mandataire immobilier indÃ©pendant (H/F),https://www.france-emploi.com/offre-d-emploi/mandataire-immobilier-independant-h-f-10832221/,30/12/2022,Mirebeau,,"Mensuel, de 4000â‚¬ Ã  8000â‚¬",Mensuel,4000â‚¬ ,8000â‚¬,"Devenez le CONSEILLER IMMOBILIER rÃ©fÃ©rent de votre rÃ©gion : Secteur gÃ©ographique rÃ©servÃ© et prÃ©servÃ© en exclusivitÃ© !</t>
  </si>
  <si>
    <t>3221,mandataire immobilier indÃ©pendant (H/F),https://www.france-emploi.com/offre-d-emploi/mandataire-immobilier-independant-h-f-10832221/,30/12/2022,Avanton,,"Mensuel, de 4000â‚¬ Ã  8000â‚¬",Mensuel,4000â‚¬ ,8000â‚¬,"Devenez le CONSEILLER IMMOBILIER rÃ©fÃ©rent de votre rÃ©gion : Secteur gÃ©ographique rÃ©servÃ© et prÃ©servÃ© en exclusivitÃ© !</t>
  </si>
  <si>
    <t>3222,Conseiller immobilier indÃ©pendant (H/F),https://www.france-emploi.com/offre-d-emploi/conseiller-immobilier-independant-h-f-10832219/,30/12/2022,Vouneuil-sur-Vienne,,"Mensuel, de 4000â‚¬ Ã  8000â‚¬",Mensuel,4000â‚¬ ,8000â‚¬,"Devenez le CONSEILLER IMMOBILIER rÃ©fÃ©rent de votre rÃ©gion : Secteur gÃ©ographique rÃ©servÃ© et prÃ©servÃ© en exclusivitÃ© !</t>
  </si>
  <si>
    <t>3223,Conseiller immobilier indÃ©pendant (H/F),https://www.france-emploi.com/offre-d-emploi/conseiller-immobilier-independant-h-f-10832219/,30/12/2022,SÃ¨vres-Anxaumont,,"Mensuel, de 4000â‚¬ Ã  8000â‚¬",Mensuel,4000â‚¬ ,8000â‚¬,"Devenez le CONSEILLER IMMOBILIER rÃ©fÃ©rent de votre rÃ©gion : Secteur gÃ©ographique rÃ©servÃ© et prÃ©servÃ© en exclusivitÃ© !</t>
  </si>
  <si>
    <t>3224,Conseiller immobilier indÃ©pendant (H/F),https://www.france-emploi.com/offre-d-emploi/conseiller-immobilier-independant-h-f-10832219/,30/12/2022,ScorbÃ©-Clairvaux,,"Mensuel, de 4000â‚¬ Ã  8000â‚¬",Mensuel,4000â‚¬ ,8000â‚¬,"Devenez le CONSEILLER IMMOBILIER rÃ©fÃ©rent de votre rÃ©gion : Secteur gÃ©ographique rÃ©servÃ© et prÃ©servÃ© en exclusivitÃ© !</t>
  </si>
  <si>
    <t>3225,Conseiller immobilier indÃ©pendant (H/F),https://www.france-emploi.com/offre-d-emploi/conseiller-immobilier-independant-h-f-10832219/,30/12/2022,Mirebeau,,"Mensuel, de 4000â‚¬ Ã  8000â‚¬",Mensuel,4000â‚¬ ,8000â‚¬,"Devenez le CONSEILLER IMMOBILIER rÃ©fÃ©rent de votre rÃ©gion : Secteur gÃ©ographique rÃ©servÃ© et prÃ©servÃ© en exclusivitÃ© !</t>
  </si>
  <si>
    <t>3226,Conseiller immobilier indÃ©pendant (H/F),https://www.france-emploi.com/offre-d-emploi/conseiller-immobilier-independant-h-f-10832219/,30/12/2022,Avanton,,"Mensuel, de 4000â‚¬ Ã  8000â‚¬",Mensuel,4000â‚¬ ,8000â‚¬,"Devenez le CONSEILLER IMMOBILIER rÃ©fÃ©rent de votre rÃ©gion : Secteur gÃ©ographique rÃ©servÃ© et prÃ©servÃ© en exclusivitÃ© !</t>
  </si>
  <si>
    <t>3227,NÃ©gociateur immobilier indÃ©pendant (H/F),https://www.france-emploi.com/offre-d-emploi/negociateur-immobilier-independant-h-f-10832218/,30/12/2022,RouillÃ©,,"Mensuel, de 4000â‚¬ Ã  8000â‚¬",Mensuel,4000â‚¬ ,8000â‚¬,"Devenez le CONSEILLER IMMOBILIER rÃ©fÃ©rent de votre rÃ©gion : Secteur gÃ©ographique rÃ©servÃ© et prÃ©servÃ© en exclusivitÃ© !</t>
  </si>
  <si>
    <t>3228,NÃ©gociateur immobilier indÃ©pendant (H/F),https://www.france-emploi.com/offre-d-emploi/negociateur-immobilier-independant-h-f-10832218/,30/12/2022,Lussac-les-ChÃ¢teaux,,"Mensuel, de 4000â‚¬ Ã  8000â‚¬",Mensuel,4000â‚¬ ,8000â‚¬,"Devenez le CONSEILLER IMMOBILIER rÃ©fÃ©rent de votre rÃ©gion : Secteur gÃ©ographique rÃ©servÃ© et prÃ©servÃ© en exclusivitÃ© !</t>
  </si>
  <si>
    <t>3229,NÃ©gociateur immobilier indÃ©pendant (H/F),https://www.france-emploi.com/offre-d-emploi/negociateur-immobilier-independant-h-f-10832218/,30/12/2022,Lusignan,,"Mensuel, de 4000â‚¬ Ã  8000â‚¬",Mensuel,4000â‚¬ ,8000â‚¬,"Devenez le CONSEILLER IMMOBILIER rÃ©fÃ©rent de votre rÃ©gion : Secteur gÃ©ographique rÃ©servÃ© et prÃ©servÃ© en exclusivitÃ© !</t>
  </si>
  <si>
    <t>3230,NÃ©gociateur immobilier indÃ©pendant (H/F),https://www.france-emploi.com/offre-d-emploi/negociateur-immobilier-independant-h-f-10832218/,30/12/2022,LencloÃ®tre,,"Mensuel, de 4000â‚¬ Ã  8000â‚¬",Mensuel,4000â‚¬ ,8000â‚¬,"Devenez le CONSEILLER IMMOBILIER rÃ©fÃ©rent de votre rÃ©gion : Secteur gÃ©ographique rÃ©servÃ© et prÃ©servÃ© en exclusivitÃ© !</t>
  </si>
  <si>
    <t>3231,NÃ©gociateur immobilier indÃ©pendant (H/F),https://www.france-emploi.com/offre-d-emploi/negociateur-immobilier-independant-h-f-10832218/,30/12/2022,Civray,,"Mensuel, de 4000â‚¬ Ã  8000â‚¬",Mensuel,4000â‚¬ ,8000â‚¬,"Devenez le CONSEILLER IMMOBILIER rÃ©fÃ©rent de votre rÃ©gion : Secteur gÃ©ographique rÃ©servÃ© et prÃ©servÃ© en exclusivitÃ© !</t>
  </si>
  <si>
    <t>3232,mandataire immobilier indÃ©pendant (H/F),https://www.france-emploi.com/offre-d-emploi/mandataire-immobilier-independant-h-f-10832217/,30/12/2022,RouillÃ©,,"Mensuel, de 4000â‚¬ Ã  8000â‚¬",Mensuel,4000â‚¬ ,8000â‚¬,"Devenez le CONSEILLER IMMOBILIER rÃ©fÃ©rent de votre rÃ©gion : Secteur gÃ©ographique rÃ©servÃ© et prÃ©servÃ© en exclusivitÃ© !</t>
  </si>
  <si>
    <t>3233,mandataire immobilier indÃ©pendant (H/F),https://www.france-emploi.com/offre-d-emploi/mandataire-immobilier-independant-h-f-10832217/,30/12/2022,Lussac-les-ChÃ¢teaux,,"Mensuel, de 4000â‚¬ Ã  8000â‚¬",Mensuel,4000â‚¬ ,8000â‚¬,"Devenez le CONSEILLER IMMOBILIER rÃ©fÃ©rent de votre rÃ©gion : Secteur gÃ©ographique rÃ©servÃ© et prÃ©servÃ© en exclusivitÃ© !</t>
  </si>
  <si>
    <t>3234,mandataire immobilier indÃ©pendant (H/F),https://www.france-emploi.com/offre-d-emploi/mandataire-immobilier-independant-h-f-10832217/,30/12/2022,Lusignan,,"Mensuel, de 4000â‚¬ Ã  8000â‚¬",Mensuel,4000â‚¬ ,8000â‚¬,"Devenez le CONSEILLER IMMOBILIER rÃ©fÃ©rent de votre rÃ©gion : Secteur gÃ©ographique rÃ©servÃ© et prÃ©servÃ© en exclusivitÃ© !</t>
  </si>
  <si>
    <t>3235,mandataire immobilier indÃ©pendant (H/F),https://www.france-emploi.com/offre-d-emploi/mandataire-immobilier-independant-h-f-10832217/,30/12/2022,LencloÃ®tre,,"Mensuel, de 4000â‚¬ Ã  8000â‚¬",Mensuel,4000â‚¬ ,8000â‚¬,"Devenez le CONSEILLER IMMOBILIER rÃ©fÃ©rent de votre rÃ©gion : Secteur gÃ©ographique rÃ©servÃ© et prÃ©servÃ© en exclusivitÃ© !</t>
  </si>
  <si>
    <t>3236,mandataire immobilier indÃ©pendant (H/F),https://www.france-emploi.com/offre-d-emploi/mandataire-immobilier-independant-h-f-10832217/,30/12/2022,Civray,,"Mensuel, de 4000â‚¬ Ã  8000â‚¬",Mensuel,4000â‚¬ ,8000â‚¬,"Devenez le CONSEILLER IMMOBILIER rÃ©fÃ©rent de votre rÃ©gion : Secteur gÃ©ographique rÃ©servÃ© et prÃ©servÃ© en exclusivitÃ© !</t>
  </si>
  <si>
    <t>3237,Conseiller immobilier indÃ©pendant (H/F),https://www.france-emploi.com/offre-d-emploi/conseiller-immobilier-independant-h-f-10832216/,30/12/2022,RouillÃ©,,"Mensuel, de 4000â‚¬ Ã  8000â‚¬",Mensuel,4000â‚¬ ,8000â‚¬,"Devenez le CONSEILLER IMMOBILIER rÃ©fÃ©rent de votre rÃ©gion : Secteur gÃ©ographique rÃ©servÃ© et prÃ©servÃ© en exclusivitÃ© !</t>
  </si>
  <si>
    <t>3238,Conseiller immobilier indÃ©pendant (H/F),https://www.france-emploi.com/offre-d-emploi/conseiller-immobilier-independant-h-f-10832216/,30/12/2022,Lussac-les-ChÃ¢teaux,,"Mensuel, de 4000â‚¬ Ã  8000â‚¬",Mensuel,4000â‚¬ ,8000â‚¬,"Devenez le CONSEILLER IMMOBILIER rÃ©fÃ©rent de votre rÃ©gion : Secteur gÃ©ographique rÃ©servÃ© et prÃ©servÃ© en exclusivitÃ© !</t>
  </si>
  <si>
    <t>3239,Conseiller immobilier indÃ©pendant (H/F),https://www.france-emploi.com/offre-d-emploi/conseiller-immobilier-independant-h-f-10832216/,30/12/2022,Lusignan,,"Mensuel, de 4000â‚¬ Ã  8000â‚¬",Mensuel,4000â‚¬ ,8000â‚¬,"Devenez le CONSEILLER IMMOBILIER rÃ©fÃ©rent de votre rÃ©gion : Secteur gÃ©ographique rÃ©servÃ© et prÃ©servÃ© en exclusivitÃ© !</t>
  </si>
  <si>
    <t>3240,Conseiller immobilier indÃ©pendant (H/F),https://www.france-emploi.com/offre-d-emploi/conseiller-immobilier-independant-h-f-10832216/,30/12/2022,LencloÃ®tre,,"Mensuel, de 4000â‚¬ Ã  8000â‚¬",Mensuel,4000â‚¬ ,8000â‚¬,"Devenez le CONSEILLER IMMOBILIER rÃ©fÃ©rent de votre rÃ©gion : Secteur gÃ©ographique rÃ©servÃ© et prÃ©servÃ© en exclusivitÃ© !</t>
  </si>
  <si>
    <t>3241,Conseiller immobilier indÃ©pendant (H/F),https://www.france-emploi.com/offre-d-emploi/conseiller-immobilier-independant-h-f-10832216/,30/12/2022,Civray,,"Mensuel, de 4000â‚¬ Ã  8000â‚¬",Mensuel,4000â‚¬ ,8000â‚¬,"Devenez le CONSEILLER IMMOBILIER rÃ©fÃ©rent de votre rÃ©gion : Secteur gÃ©ographique rÃ©servÃ© et prÃ©servÃ© en exclusivitÃ© !</t>
  </si>
  <si>
    <t>3242,NÃ©gociateur immobilier indÃ©pendant (H/F),https://www.france-emploi.com/offre-d-emploi/negociateur-immobilier-independant-h-f-10832213/,30/12/2022,ThurÃ©,,"Mensuel, de 4000â‚¬ Ã  8000â‚¬",Mensuel,4000â‚¬ ,8000â‚¬,"Devenez le CONSEILLER IMMOBILIER rÃ©fÃ©rent de votre rÃ©gion : Secteur gÃ©ographique rÃ©servÃ© et prÃ©servÃ© en exclusivitÃ© !</t>
  </si>
  <si>
    <t>3243,NÃ©gociateur immobilier indÃ©pendant (H/F),https://www.france-emploi.com/offre-d-emploi/negociateur-immobilier-independant-h-f-10832213/,30/12/2022,Saint-Julien-l'Ars,,"Mensuel, de 4000â‚¬ Ã  8000â‚¬",Mensuel,4000â‚¬ ,8000â‚¬,"Devenez le CONSEILLER IMMOBILIER rÃ©fÃ©rent de votre rÃ©gion : Secteur gÃ©ographique rÃ©servÃ© et prÃ©servÃ© en exclusivitÃ© !</t>
  </si>
  <si>
    <t>3244,NÃ©gociateur immobilier indÃ©pendant (H/F),https://www.france-emploi.com/offre-d-emploi/negociateur-immobilier-independant-h-f-10832213/,30/12/2022,NouaillÃ©-Maupertuis,,"Mensuel, de 4000â‚¬ Ã  8000â‚¬",Mensuel,4000â‚¬ ,8000â‚¬,"Devenez le CONSEILLER IMMOBILIER rÃ©fÃ©rent de votre rÃ©gion : Secteur gÃ©ographique rÃ©servÃ© et prÃ©servÃ© en exclusivitÃ© !</t>
  </si>
  <si>
    <t>3245,NÃ©gociateur immobilier indÃ©pendant (H/F),https://www.france-emploi.com/offre-d-emploi/negociateur-immobilier-independant-h-f-10832213/,30/12/2022,Nieuil-l'Espoir,,"Mensuel, de 4000â‚¬ Ã  8000â‚¬",Mensuel,4000â‚¬ ,8000â‚¬,"Devenez le CONSEILLER IMMOBILIER rÃ©fÃ©rent de votre rÃ©gion : Secteur gÃ©ographique rÃ©servÃ© et prÃ©servÃ© en exclusivitÃ© !</t>
  </si>
  <si>
    <t>3246,NÃ©gociateur immobilier indÃ©pendant (H/F),https://www.france-emploi.com/offre-d-emploi/negociateur-immobilier-independant-h-f-10832213/,30/12/2022,CissÃ©,,"Mensuel, de 4000â‚¬ Ã  8000â‚¬",Mensuel,4000â‚¬ ,8000â‚¬,"Devenez le CONSEILLER IMMOBILIER rÃ©fÃ©rent de votre rÃ©gion : Secteur gÃ©ographique rÃ©servÃ© et prÃ©servÃ© en exclusivitÃ© !</t>
  </si>
  <si>
    <t>3247,mandataire immobilier indÃ©pendant (H/F),https://www.france-emploi.com/offre-d-emploi/mandataire-immobilier-independant-h-f-10832212/,30/12/2022,ThurÃ©,,"Mensuel, de 4000â‚¬ Ã  8000â‚¬",Mensuel,4000â‚¬ ,8000â‚¬,"Devenez le CONSEILLER IMMOBILIER rÃ©fÃ©rent de votre rÃ©gion : Secteur gÃ©ographique rÃ©servÃ© et prÃ©servÃ© en exclusivitÃ© !</t>
  </si>
  <si>
    <t>3248,mandataire immobilier indÃ©pendant (H/F),https://www.france-emploi.com/offre-d-emploi/mandataire-immobilier-independant-h-f-10832212/,30/12/2022,Saint-Julien-l'Ars,,"Mensuel, de 4000â‚¬ Ã  8000â‚¬",Mensuel,4000â‚¬ ,8000â‚¬,"Devenez le CONSEILLER IMMOBILIER rÃ©fÃ©rent de votre rÃ©gion : Secteur gÃ©ographique rÃ©servÃ© et prÃ©servÃ© en exclusivitÃ© !</t>
  </si>
  <si>
    <t>3249,mandataire immobilier indÃ©pendant (H/F),https://www.france-emploi.com/offre-d-emploi/mandataire-immobilier-independant-h-f-10832212/,30/12/2022,NouaillÃ©-Maupertuis,,"Mensuel, de 4000â‚¬ Ã  8000â‚¬",Mensuel,4000â‚¬ ,8000â‚¬,"Devenez le CONSEILLER IMMOBILIER rÃ©fÃ©rent de votre rÃ©gion : Secteur gÃ©ographique rÃ©servÃ© et prÃ©servÃ© en exclusivitÃ© !</t>
  </si>
  <si>
    <t>3250,mandataire immobilier indÃ©pendant (H/F),https://www.france-emploi.com/offre-d-emploi/mandataire-immobilier-independant-h-f-10832212/,30/12/2022,Nieuil-l'Espoir,,"Mensuel, de 4000â‚¬ Ã  8000â‚¬",Mensuel,4000â‚¬ ,8000â‚¬,"Devenez le CONSEILLER IMMOBILIER rÃ©fÃ©rent de votre rÃ©gion : Secteur gÃ©ographique rÃ©servÃ© et prÃ©servÃ© en exclusivitÃ© !</t>
  </si>
  <si>
    <t>3251,mandataire immobilier indÃ©pendant (H/F),https://www.france-emploi.com/offre-d-emploi/mandataire-immobilier-independant-h-f-10832212/,30/12/2022,CissÃ©,,"Mensuel, de 4000â‚¬ Ã  8000â‚¬",Mensuel,4000â‚¬ ,8000â‚¬,"Devenez le CONSEILLER IMMOBILIER rÃ©fÃ©rent de votre rÃ©gion : Secteur gÃ©ographique rÃ©servÃ© et prÃ©servÃ© en exclusivitÃ© !</t>
  </si>
  <si>
    <t>3252,Conseiller immobilier indÃ©pendant (H/F),https://www.france-emploi.com/offre-d-emploi/conseiller-immobilier-independant-h-f-10832211/,30/12/2022,ThurÃ©,,"Mensuel, de 4000â‚¬ Ã  8000â‚¬",Mensuel,4000â‚¬ ,8000â‚¬,"Devenez le CONSEILLER IMMOBILIER rÃ©fÃ©rent de votre rÃ©gion : Secteur gÃ©ographique rÃ©servÃ© et prÃ©servÃ© en exclusivitÃ© !</t>
  </si>
  <si>
    <t>3253,Conseiller immobilier indÃ©pendant (H/F),https://www.france-emploi.com/offre-d-emploi/conseiller-immobilier-independant-h-f-10832211/,30/12/2022,Saint-Julien-l'Ars,,"Mensuel, de 4000â‚¬ Ã  8000â‚¬",Mensuel,4000â‚¬ ,8000â‚¬,"Devenez le CONSEILLER IMMOBILIER rÃ©fÃ©rent de votre rÃ©gion : Secteur gÃ©ographique rÃ©servÃ© et prÃ©servÃ© en exclusivitÃ© !</t>
  </si>
  <si>
    <t>3254,Conseiller immobilier indÃ©pendant (H/F),https://www.france-emploi.com/offre-d-emploi/conseiller-immobilier-independant-h-f-10832211/,30/12/2022,NouaillÃ©-Maupertuis,,"Mensuel, de 4000â‚¬ Ã  8000â‚¬",Mensuel,4000â‚¬ ,8000â‚¬,"Devenez le CONSEILLER IMMOBILIER rÃ©fÃ©rent de votre rÃ©gion : Secteur gÃ©ographique rÃ©servÃ© et prÃ©servÃ© en exclusivitÃ© !</t>
  </si>
  <si>
    <t>3255,Conseiller immobilier indÃ©pendant (H/F),https://www.france-emploi.com/offre-d-emploi/conseiller-immobilier-independant-h-f-10832211/,30/12/2022,Nieuil-l'Espoir,,"Mensuel, de 4000â‚¬ Ã  8000â‚¬",Mensuel,4000â‚¬ ,8000â‚¬,"Devenez le CONSEILLER IMMOBILIER rÃ©fÃ©rent de votre rÃ©gion : Secteur gÃ©ographique rÃ©servÃ© et prÃ©servÃ© en exclusivitÃ© !</t>
  </si>
  <si>
    <t>3256,Conseiller immobilier indÃ©pendant (H/F),https://www.france-emploi.com/offre-d-emploi/conseiller-immobilier-independant-h-f-10832211/,30/12/2022,CissÃ©,,"Mensuel, de 4000â‚¬ Ã  8000â‚¬",Mensuel,4000â‚¬ ,8000â‚¬,"Devenez le CONSEILLER IMMOBILIER rÃ©fÃ©rent de votre rÃ©gion : Secteur gÃ©ographique rÃ©servÃ© et prÃ©servÃ© en exclusivitÃ© !</t>
  </si>
  <si>
    <t>3257,NÃ©gociateur immobilier indÃ©pendant (H/F),https://www.france-emploi.com/offre-d-emploi/negociateur-immobilier-independant-h-f-10832210/,30/12/2022,Smarves,,"Mensuel, de 4000â‚¬ Ã  8000â‚¬",Mensuel,4000â‚¬ ,8000â‚¬,"Devenez le CONSEILLER IMMOBILIER rÃ©fÃ©rent de votre rÃ©gion : Secteur gÃ©ographique rÃ©servÃ© et prÃ©servÃ© en exclusivitÃ© !</t>
  </si>
  <si>
    <t>3258,NÃ©gociateur immobilier indÃ©pendant (H/F),https://www.france-emploi.com/offre-d-emploi/negociateur-immobilier-independant-h-f-10832210/,30/12/2022,Iteuil,,"Mensuel, de 4000â‚¬ Ã  8000â‚¬",Mensuel,4000â‚¬ ,8000â‚¬,"Devenez le CONSEILLER IMMOBILIER rÃ©fÃ©rent de votre rÃ©gion : Secteur gÃ©ographique rÃ©servÃ© et prÃ©servÃ© en exclusivitÃ© !</t>
  </si>
  <si>
    <t>3259,NÃ©gociateur immobilier indÃ©pendant (H/F),https://www.france-emploi.com/offre-d-emploi/negociateur-immobilier-independant-h-f-10832210/,30/12/2022,Dissay,,"Mensuel, de 4000â‚¬ Ã  8000â‚¬",Mensuel,4000â‚¬ ,8000â‚¬,"Devenez le CONSEILLER IMMOBILIER rÃ©fÃ©rent de votre rÃ©gion : Secteur gÃ©ographique rÃ©servÃ© et prÃ©servÃ© en exclusivitÃ© !</t>
  </si>
  <si>
    <t>3260,NÃ©gociateur immobilier indÃ©pendant (H/F),https://www.france-emploi.com/offre-d-emploi/negociateur-immobilier-independant-h-f-10832210/,30/12/2022,DangÃ©-Saint-Romain,,"Mensuel, de 4000â‚¬ Ã  8000â‚¬",Mensuel,4000â‚¬ ,8000â‚¬,"Devenez le CONSEILLER IMMOBILIER rÃ©fÃ©rent de votre rÃ©gion : Secteur gÃ©ographique rÃ©servÃ© et prÃ©servÃ© en exclusivitÃ© !</t>
  </si>
  <si>
    <t>3261,NÃ©gociateur immobilier indÃ©pendant (H/F),https://www.france-emploi.com/offre-d-emploi/negociateur-immobilier-independant-h-f-10832210/,30/12/2022,Beaumont Saint-Cyr,,"Mensuel, de 4000â‚¬ Ã  8000â‚¬",Mensuel,4000â‚¬ ,8000â‚¬,"Devenez le CONSEILLER IMMOBILIER rÃ©fÃ©rent de votre rÃ©gion : Secteur gÃ©ographique rÃ©servÃ© et prÃ©servÃ© en exclusivitÃ© !</t>
  </si>
  <si>
    <t>3262,mandataire immobilier indÃ©pendant (H/F),https://www.france-emploi.com/offre-d-emploi/mandataire-immobilier-independant-h-f-10832209/,30/12/2022,Smarves,,"Mensuel, de 4000â‚¬ Ã  8000â‚¬",Mensuel,4000â‚¬ ,8000â‚¬,"Devenez le CONSEILLER IMMOBILIER rÃ©fÃ©rent de votre rÃ©gion : Secteur gÃ©ographique rÃ©servÃ© et prÃ©servÃ© en exclusivitÃ© !</t>
  </si>
  <si>
    <t>3263,mandataire immobilier indÃ©pendant (H/F),https://www.france-emploi.com/offre-d-emploi/mandataire-immobilier-independant-h-f-10832209/,30/12/2022,Iteuil,,"Mensuel, de 4000â‚¬ Ã  8000â‚¬",Mensuel,4000â‚¬ ,8000â‚¬,"Devenez le CONSEILLER IMMOBILIER rÃ©fÃ©rent de votre rÃ©gion : Secteur gÃ©ographique rÃ©servÃ© et prÃ©servÃ© en exclusivitÃ© !</t>
  </si>
  <si>
    <t>3264,mandataire immobilier indÃ©pendant (H/F),https://www.france-emploi.com/offre-d-emploi/mandataire-immobilier-independant-h-f-10832209/,30/12/2022,Dissay,,"Mensuel, de 4000â‚¬ Ã  8000â‚¬",Mensuel,4000â‚¬ ,8000â‚¬,"Devenez le CONSEILLER IMMOBILIER rÃ©fÃ©rent de votre rÃ©gion : Secteur gÃ©ographique rÃ©servÃ© et prÃ©servÃ© en exclusivitÃ© !</t>
  </si>
  <si>
    <t>3265,mandataire immobilier indÃ©pendant (H/F),https://www.france-emploi.com/offre-d-emploi/mandataire-immobilier-independant-h-f-10832209/,30/12/2022,DangÃ©-Saint-Romain,,"Mensuel, de 4000â‚¬ Ã  8000â‚¬",Mensuel,4000â‚¬ ,8000â‚¬,"Devenez le CONSEILLER IMMOBILIER rÃ©fÃ©rent de votre rÃ©gion : Secteur gÃ©ographique rÃ©servÃ© et prÃ©servÃ© en exclusivitÃ© !</t>
  </si>
  <si>
    <t>3266,mandataire immobilier indÃ©pendant (H/F),https://www.france-emploi.com/offre-d-emploi/mandataire-immobilier-independant-h-f-10832209/,30/12/2022,Beaumont Saint-Cyr,,"Mensuel, de 4000â‚¬ Ã  8000â‚¬",Mensuel,4000â‚¬ ,8000â‚¬,"Devenez le CONSEILLER IMMOBILIER rÃ©fÃ©rent de votre rÃ©gion : Secteur gÃ©ographique rÃ©servÃ© et prÃ©servÃ© en exclusivitÃ© !</t>
  </si>
  <si>
    <t>3267,Conseiller immobilier indÃ©pendant (H/F),https://www.france-emploi.com/offre-d-emploi/conseiller-immobilier-independant-h-f-10832208/,30/12/2022,Smarves,,"Mensuel, de 4000â‚¬ Ã  8000â‚¬",Mensuel,4000â‚¬ ,8000â‚¬,"Devenez le CONSEILLER IMMOBILIER rÃ©fÃ©rent de votre rÃ©gion : Secteur gÃ©ographique rÃ©servÃ© et prÃ©servÃ© en exclusivitÃ© !</t>
  </si>
  <si>
    <t>3268,Conseiller immobilier indÃ©pendant (H/F),https://www.france-emploi.com/offre-d-emploi/conseiller-immobilier-independant-h-f-10832208/,30/12/2022,Iteuil,,"Mensuel, de 4000â‚¬ Ã  8000â‚¬",Mensuel,4000â‚¬ ,8000â‚¬,"Devenez le CONSEILLER IMMOBILIER rÃ©fÃ©rent de votre rÃ©gion : Secteur gÃ©ographique rÃ©servÃ© et prÃ©servÃ© en exclusivitÃ© !</t>
  </si>
  <si>
    <t>3269,Conseiller immobilier indÃ©pendant (H/F),https://www.france-emploi.com/offre-d-emploi/conseiller-immobilier-independant-h-f-10832208/,30/12/2022,Dissay,,"Mensuel, de 4000â‚¬ Ã  8000â‚¬",Mensuel,4000â‚¬ ,8000â‚¬,"Devenez le CONSEILLER IMMOBILIER rÃ©fÃ©rent de votre rÃ©gion : Secteur gÃ©ographique rÃ©servÃ© et prÃ©servÃ© en exclusivitÃ© !</t>
  </si>
  <si>
    <t>3270,Conseiller immobilier indÃ©pendant (H/F),https://www.france-emploi.com/offre-d-emploi/conseiller-immobilier-independant-h-f-10832208/,30/12/2022,DangÃ©-Saint-Romain,,"Mensuel, de 4000â‚¬ Ã  8000â‚¬",Mensuel,4000â‚¬ ,8000â‚¬,"Devenez le CONSEILLER IMMOBILIER rÃ©fÃ©rent de votre rÃ©gion : Secteur gÃ©ographique rÃ©servÃ© et prÃ©servÃ© en exclusivitÃ© !</t>
  </si>
  <si>
    <t>3271,Conseiller immobilier indÃ©pendant (H/F),https://www.france-emploi.com/offre-d-emploi/conseiller-immobilier-independant-h-f-10832208/,30/12/2022,Beaumont Saint-Cyr,,"Mensuel, de 4000â‚¬ Ã  8000â‚¬",Mensuel,4000â‚¬ ,8000â‚¬,"Devenez le CONSEILLER IMMOBILIER rÃ©fÃ©rent de votre rÃ©gion : Secteur gÃ©ographique rÃ©servÃ© et prÃ©servÃ© en exclusivitÃ© !</t>
  </si>
  <si>
    <t>3272,NÃ©gociateur immobilier indÃ©pendant (H/F),https://www.france-emploi.com/offre-d-emploi/negociateur-immobilier-independant-h-f-10832207/,30/12/2022,VouillÃ©,,"Mensuel, de 4000â‚¬ Ã  8000â‚¬",Mensuel,4000â‚¬ ,8000â‚¬,"Devenez le CONSEILLER IMMOBILIER rÃ©fÃ©rent de votre rÃ©gion : Secteur gÃ©ographique rÃ©servÃ© et prÃ©servÃ© en exclusivitÃ© !</t>
  </si>
  <si>
    <t>3273,NÃ©gociateur immobilier indÃ©pendant (H/F),https://www.france-emploi.com/offre-d-emploi/negociateur-immobilier-independant-h-f-10832207/,30/12/2022,Saint-Georges-lÃ¨s-Baillargeaux,,"Mensuel, de 4000â‚¬ Ã  8000â‚¬",Mensuel,4000â‚¬ ,8000â‚¬,"Devenez le CONSEILLER IMMOBILIER rÃ©fÃ©rent de votre rÃ©gion : Secteur gÃ©ographique rÃ©servÃ© et prÃ©servÃ© en exclusivitÃ© !</t>
  </si>
  <si>
    <t>3274,NÃ©gociateur immobilier indÃ©pendant (H/F),https://www.france-emploi.com/offre-d-emploi/negociateur-immobilier-independant-h-f-10832207/,30/12/2022,MontamisÃ©,,"Mensuel, de 4000â‚¬ Ã  8000â‚¬",Mensuel,4000â‚¬ ,8000â‚¬,"Devenez le CONSEILLER IMMOBILIER rÃ©fÃ©rent de votre rÃ©gion : Secteur gÃ©ographique rÃ©servÃ© et prÃ©servÃ© en exclusivitÃ© !</t>
  </si>
  <si>
    <t>3275,NÃ©gociateur immobilier indÃ©pendant (H/F),https://www.france-emploi.com/offre-d-emploi/negociateur-immobilier-independant-h-f-10832207/,30/12/2022,LigugÃ©,,"Mensuel, de 4000â‚¬ Ã  8000â‚¬",Mensuel,4000â‚¬ ,8000â‚¬,"Devenez le CONSEILLER IMMOBILIER rÃ©fÃ©rent de votre rÃ©gion : Secteur gÃ©ographique rÃ©servÃ© et prÃ©servÃ© en exclusivitÃ© !</t>
  </si>
  <si>
    <t>3276,NÃ©gociateur immobilier indÃ©pendant (H/F),https://www.france-emploi.com/offre-d-emploi/negociateur-immobilier-independant-h-f-10832207/,30/12/2022,Fontaine-le-Comte,,"Mensuel, de 4000â‚¬ Ã  8000â‚¬",Mensuel,4000â‚¬ ,8000â‚¬,"Devenez le CONSEILLER IMMOBILIER rÃ©fÃ©rent de votre rÃ©gion : Secteur gÃ©ographique rÃ©servÃ© et prÃ©servÃ© en exclusivitÃ© !</t>
  </si>
  <si>
    <t>3277,mandataire immobilier indÃ©pendant (H/F),https://www.france-emploi.com/offre-d-emploi/mandataire-immobilier-independant-h-f-10832205/,30/12/2022,VouillÃ©,,"Mensuel, de 4000â‚¬ Ã  8000â‚¬",Mensuel,4000â‚¬ ,8000â‚¬,"Devenez le CONSEILLER IMMOBILIER rÃ©fÃ©rent de votre rÃ©gion : Secteur gÃ©ographique rÃ©servÃ© et prÃ©servÃ© en exclusivitÃ© !</t>
  </si>
  <si>
    <t>3278,mandataire immobilier indÃ©pendant (H/F),https://www.france-emploi.com/offre-d-emploi/mandataire-immobilier-independant-h-f-10832205/,30/12/2022,Saint-Georges-lÃ¨s-Baillargeaux,,"Mensuel, de 4000â‚¬ Ã  8000â‚¬",Mensuel,4000â‚¬ ,8000â‚¬,"Devenez le CONSEILLER IMMOBILIER rÃ©fÃ©rent de votre rÃ©gion : Secteur gÃ©ographique rÃ©servÃ© et prÃ©servÃ© en exclusivitÃ© !</t>
  </si>
  <si>
    <t>3279,mandataire immobilier indÃ©pendant (H/F),https://www.france-emploi.com/offre-d-emploi/mandataire-immobilier-independant-h-f-10832205/,30/12/2022,MontamisÃ©,,"Mensuel, de 4000â‚¬ Ã  8000â‚¬",Mensuel,4000â‚¬ ,8000â‚¬,"Devenez le CONSEILLER IMMOBILIER rÃ©fÃ©rent de votre rÃ©gion : Secteur gÃ©ographique rÃ©servÃ© et prÃ©servÃ© en exclusivitÃ© !</t>
  </si>
  <si>
    <t>3280,mandataire immobilier indÃ©pendant (H/F),https://www.france-emploi.com/offre-d-emploi/mandataire-immobilier-independant-h-f-10832205/,30/12/2022,LigugÃ©,,"Mensuel, de 4000â‚¬ Ã  8000â‚¬",Mensuel,4000â‚¬ ,8000â‚¬,"Devenez le CONSEILLER IMMOBILIER rÃ©fÃ©rent de votre rÃ©gion : Secteur gÃ©ographique rÃ©servÃ© et prÃ©servÃ© en exclusivitÃ© !</t>
  </si>
  <si>
    <t>3281,mandataire immobilier indÃ©pendant (H/F),https://www.france-emploi.com/offre-d-emploi/mandataire-immobilier-independant-h-f-10832205/,30/12/2022,Fontaine-le-Comte,,"Mensuel, de 4000â‚¬ Ã  8000â‚¬",Mensuel,4000â‚¬ ,8000â‚¬,"Devenez le CONSEILLER IMMOBILIER rÃ©fÃ©rent de votre rÃ©gion : Secteur gÃ©ographique rÃ©servÃ© et prÃ©servÃ© en exclusivitÃ© !</t>
  </si>
  <si>
    <t>3282,Conseiller immobilier indÃ©pendant (H/F),https://www.france-emploi.com/offre-d-emploi/conseiller-immobilier-independant-h-f-10832204/,30/12/2022,VouillÃ©,,"Mensuel, de 4000â‚¬ Ã  8000â‚¬",Mensuel,4000â‚¬ ,8000â‚¬,"Devenez le CONSEILLER IMMOBILIER rÃ©fÃ©rent de votre rÃ©gion : Secteur gÃ©ographique rÃ©servÃ© et prÃ©servÃ© en exclusivitÃ© !</t>
  </si>
  <si>
    <t>3283,Conseiller immobilier indÃ©pendant (H/F),https://www.france-emploi.com/offre-d-emploi/conseiller-immobilier-independant-h-f-10832204/,30/12/2022,Saint-Georges-lÃ¨s-Baillargeaux,,"Mensuel, de 4000â‚¬ Ã  8000â‚¬",Mensuel,4000â‚¬ ,8000â‚¬,"Devenez le CONSEILLER IMMOBILIER rÃ©fÃ©rent de votre rÃ©gion : Secteur gÃ©ographique rÃ©servÃ© et prÃ©servÃ© en exclusivitÃ© !</t>
  </si>
  <si>
    <t>3284,Conseiller immobilier indÃ©pendant (H/F),https://www.france-emploi.com/offre-d-emploi/conseiller-immobilier-independant-h-f-10832204/,30/12/2022,MontamisÃ©,,"Mensuel, de 4000â‚¬ Ã  8000â‚¬",Mensuel,4000â‚¬ ,8000â‚¬,"Devenez le CONSEILLER IMMOBILIER rÃ©fÃ©rent de votre rÃ©gion : Secteur gÃ©ographique rÃ©servÃ© et prÃ©servÃ© en exclusivitÃ© !</t>
  </si>
  <si>
    <t>3285,Conseiller immobilier indÃ©pendant (H/F),https://www.france-emploi.com/offre-d-emploi/conseiller-immobilier-independant-h-f-10832204/,30/12/2022,LigugÃ©,,"Mensuel, de 4000â‚¬ Ã  8000â‚¬",Mensuel,4000â‚¬ ,8000â‚¬,"Devenez le CONSEILLER IMMOBILIER rÃ©fÃ©rent de votre rÃ©gion : Secteur gÃ©ographique rÃ©servÃ© et prÃ©servÃ© en exclusivitÃ© !</t>
  </si>
  <si>
    <t>3286,Conseiller immobilier indÃ©pendant (H/F),https://www.france-emploi.com/offre-d-emploi/conseiller-immobilier-independant-h-f-10832204/,30/12/2022,Fontaine-le-Comte,,"Mensuel, de 4000â‚¬ Ã  8000â‚¬",Mensuel,4000â‚¬ ,8000â‚¬,"Devenez le CONSEILLER IMMOBILIER rÃ©fÃ©rent de votre rÃ©gion : Secteur gÃ©ographique rÃ©servÃ© et prÃ©servÃ© en exclusivitÃ© !</t>
  </si>
  <si>
    <t>3287,NÃ©gociateur immobilier indÃ©pendant (H/F),https://www.france-emploi.com/offre-d-emploi/negociateur-immobilier-independant-h-f-10832203/,30/12/2022,Vivonne,,"Mensuel, de 4000â‚¬ Ã  8000â‚¬",Mensuel,4000â‚¬ ,8000â‚¬,"Devenez le CONSEILLER IMMOBILIER rÃ©fÃ©rent de votre rÃ©gion : Secteur gÃ©ographique rÃ©servÃ© et prÃ©servÃ© en exclusivitÃ© !</t>
  </si>
  <si>
    <t>3288,NÃ©gociateur immobilier indÃ©pendant (H/F),https://www.france-emploi.com/offre-d-emploi/negociateur-immobilier-independant-h-f-10832203/,30/12/2022,Saint Martin la Pallu,,"Mensuel, de 4000â‚¬ Ã  8000â‚¬",Mensuel,4000â‚¬ ,8000â‚¬,"Devenez le CONSEILLER IMMOBILIER rÃ©fÃ©rent de votre rÃ©gion : Secteur gÃ©ographique rÃ©servÃ© et prÃ©servÃ© en exclusivitÃ© !</t>
  </si>
  <si>
    <t>3289,NÃ©gociateur immobilier indÃ©pendant (H/F),https://www.france-emploi.com/offre-d-emploi/negociateur-immobilier-independant-h-f-10832203/,30/12/2022,Neuville-de-Poitou,,"Mensuel, de 4000â‚¬ Ã  8000â‚¬",Mensuel,4000â‚¬ ,8000â‚¬,"Devenez le CONSEILLER IMMOBILIER rÃ©fÃ©rent de votre rÃ©gion : Secteur gÃ©ographique rÃ©servÃ© et prÃ©servÃ© en exclusivitÃ© !</t>
  </si>
  <si>
    <t>3290,NÃ©gociateur immobilier indÃ©pendant (H/F),https://www.france-emploi.com/offre-d-emploi/negociateur-immobilier-independant-h-f-10832203/,30/12/2022,Mignaloux-Beauvoir,,"Mensuel, de 4000â‚¬ Ã  8000â‚¬",Mensuel,4000â‚¬ ,8000â‚¬,"Devenez le CONSEILLER IMMOBILIER rÃ©fÃ©rent de votre rÃ©gion : Secteur gÃ©ographique rÃ©servÃ© et prÃ©servÃ© en exclusivitÃ© !</t>
  </si>
  <si>
    <t>3291,NÃ©gociateur immobilier indÃ©pendant (H/F),https://www.france-emploi.com/offre-d-emploi/negociateur-immobilier-independant-h-f-10832203/,30/12/2022,Chasseneuil-du-Poitou,,"Mensuel, de 4000â‚¬ Ã  8000â‚¬",Mensuel,4000â‚¬ ,8000â‚¬,"Devenez le CONSEILLER IMMOBILIER rÃ©fÃ©rent de votre rÃ©gion : Secteur gÃ©ographique rÃ©servÃ© et prÃ©servÃ© en exclusivitÃ© !</t>
  </si>
  <si>
    <t>3292,mandataire immobilier indÃ©pendant (H/F),https://www.france-emploi.com/offre-d-emploi/mandataire-immobilier-independant-h-f-10832202/,30/12/2022,Vivonne,,"Mensuel, de 4000â‚¬ Ã  8000â‚¬",Mensuel,4000â‚¬ ,8000â‚¬,"Devenez le CONSEILLER IMMOBILIER rÃ©fÃ©rent de votre rÃ©gion : Secteur gÃ©ographique rÃ©servÃ© et prÃ©servÃ© en exclusivitÃ© !</t>
  </si>
  <si>
    <t>3293,mandataire immobilier indÃ©pendant (H/F),https://www.france-emploi.com/offre-d-emploi/mandataire-immobilier-independant-h-f-10832202/,30/12/2022,Saint Martin la Pallu,,"Mensuel, de 4000â‚¬ Ã  8000â‚¬",Mensuel,4000â‚¬ ,8000â‚¬,"Devenez le CONSEILLER IMMOBILIER rÃ©fÃ©rent de votre rÃ©gion : Secteur gÃ©ographique rÃ©servÃ© et prÃ©servÃ© en exclusivitÃ© !</t>
  </si>
  <si>
    <t>3294,mandataire immobilier indÃ©pendant (H/F),https://www.france-emploi.com/offre-d-emploi/mandataire-immobilier-independant-h-f-10832202/,30/12/2022,Neuville-de-Poitou,,"Mensuel, de 4000â‚¬ Ã  8000â‚¬",Mensuel,4000â‚¬ ,8000â‚¬,"Devenez le CONSEILLER IMMOBILIER rÃ©fÃ©rent de votre rÃ©gion : Secteur gÃ©ographique rÃ©servÃ© et prÃ©servÃ© en exclusivitÃ© !</t>
  </si>
  <si>
    <t>3295,mandataire immobilier indÃ©pendant (H/F),https://www.france-emploi.com/offre-d-emploi/mandataire-immobilier-independant-h-f-10832202/,30/12/2022,Mignaloux-Beauvoir,,"Mensuel, de 4000â‚¬ Ã  8000â‚¬",Mensuel,4000â‚¬ ,8000â‚¬,"Devenez le CONSEILLER IMMOBILIER rÃ©fÃ©rent de votre rÃ©gion : Secteur gÃ©ographique rÃ©servÃ© et prÃ©servÃ© en exclusivitÃ© !</t>
  </si>
  <si>
    <t>3296,mandataire immobilier indÃ©pendant (H/F),https://www.france-emploi.com/offre-d-emploi/mandataire-immobilier-independant-h-f-10832202/,30/12/2022,Chasseneuil-du-Poitou,,"Mensuel, de 4000â‚¬ Ã  8000â‚¬",Mensuel,4000â‚¬ ,8000â‚¬,"Devenez le CONSEILLER IMMOBILIER rÃ©fÃ©rent de votre rÃ©gion : Secteur gÃ©ographique rÃ©servÃ© et prÃ©servÃ© en exclusivitÃ© !</t>
  </si>
  <si>
    <t>3297,Conseiller immobilier indÃ©pendant (H/F),https://www.france-emploi.com/offre-d-emploi/conseiller-immobilier-independant-h-f-10832201/,30/12/2022,Vivonne,,"Mensuel, de 4000â‚¬ Ã  8000â‚¬",Mensuel,4000â‚¬ ,8000â‚¬,"Devenez le CONSEILLER IMMOBILIER rÃ©fÃ©rent de votre rÃ©gion : Secteur gÃ©ographique rÃ©servÃ© et prÃ©servÃ© en exclusivitÃ© !</t>
  </si>
  <si>
    <t>3298,Conseiller immobilier indÃ©pendant (H/F),https://www.france-emploi.com/offre-d-emploi/conseiller-immobilier-independant-h-f-10832201/,30/12/2022,Saint Martin la Pallu,,"Mensuel, de 4000â‚¬ Ã  8000â‚¬",Mensuel,4000â‚¬ ,8000â‚¬,"Devenez le CONSEILLER IMMOBILIER rÃ©fÃ©rent de votre rÃ©gion : Secteur gÃ©ographique rÃ©servÃ© et prÃ©servÃ© en exclusivitÃ© !</t>
  </si>
  <si>
    <t>3299,Conseiller immobilier indÃ©pendant (H/F),https://www.france-emploi.com/offre-d-emploi/conseiller-immobilier-independant-h-f-10832201/,30/12/2022,Neuville-de-Poitou,,"Mensuel, de 4000â‚¬ Ã  8000â‚¬",Mensuel,4000â‚¬ ,8000â‚¬,"Devenez le CONSEILLER IMMOBILIER rÃ©fÃ©rent de votre rÃ©gion : Secteur gÃ©ographique rÃ©servÃ© et prÃ©servÃ© en exclusivitÃ© !</t>
  </si>
  <si>
    <t>3300,Conseiller immobilier indÃ©pendant (H/F),https://www.france-emploi.com/offre-d-emploi/conseiller-immobilier-independant-h-f-10832201/,30/12/2022,Mignaloux-Beauvoir,,"Mensuel, de 4000â‚¬ Ã  8000â‚¬",Mensuel,4000â‚¬ ,8000â‚¬,"Devenez le CONSEILLER IMMOBILIER rÃ©fÃ©rent de votre rÃ©gion : Secteur gÃ©ographique rÃ©servÃ© et prÃ©servÃ© en exclusivitÃ© !</t>
  </si>
  <si>
    <t>3301,Conseiller immobilier indÃ©pendant (H/F),https://www.france-emploi.com/offre-d-emploi/conseiller-immobilier-independant-h-f-10832201/,30/12/2022,Chasseneuil-du-Poitou,,"Mensuel, de 4000â‚¬ Ã  8000â‚¬",Mensuel,4000â‚¬ ,8000â‚¬,"Devenez le CONSEILLER IMMOBILIER rÃ©fÃ©rent de votre rÃ©gion : Secteur gÃ©ographique rÃ©servÃ© et prÃ©servÃ© en exclusivitÃ© !</t>
  </si>
  <si>
    <t>3302,NÃ©gociateur immobilier indÃ©pendant (H/F),https://www.france-emploi.com/offre-d-emploi/negociateur-immobilier-independant-h-f-10832200/,30/12/2022,Vouneuil-sous-Biard,,"Mensuel, de 4000â‚¬ Ã  8000â‚¬",Mensuel,4000â‚¬ ,8000â‚¬,"Devenez le CONSEILLER IMMOBILIER rÃ©fÃ©rent de votre rÃ©gion : Secteur gÃ©ographique rÃ©servÃ© et prÃ©servÃ© en exclusivitÃ© !</t>
  </si>
  <si>
    <t>3303,NÃ©gociateur immobilier indÃ©pendant (H/F),https://www.france-emploi.com/offre-d-emploi/negociateur-immobilier-independant-h-f-10832200/,30/12/2022,NaintrÃ©,,"Mensuel, de 4000â‚¬ Ã  8000â‚¬",Mensuel,4000â‚¬ ,8000â‚¬,"Devenez le CONSEILLER IMMOBILIER rÃ©fÃ©rent de votre rÃ©gion : Secteur gÃ©ographique rÃ©servÃ© et prÃ©servÃ© en exclusivitÃ© !</t>
  </si>
  <si>
    <t>3304,NÃ©gociateur immobilier indÃ©pendant (H/F),https://www.france-emploi.com/offre-d-emploi/negociateur-immobilier-independant-h-f-10832200/,30/12/2022,Montmorillon,,"Mensuel, de 4000â‚¬ Ã  8000â‚¬",Mensuel,4000â‚¬ ,8000â‚¬,"Devenez le CONSEILLER IMMOBILIER rÃ©fÃ©rent de votre rÃ©gion : Secteur gÃ©ographique rÃ©servÃ© et prÃ©servÃ© en exclusivitÃ© !</t>
  </si>
  <si>
    <t>3305,NÃ©gociateur immobilier indÃ©pendant (H/F),https://www.france-emploi.com/offre-d-emploi/negociateur-immobilier-independant-h-f-10832200/,30/12/2022,MignÃ©-Auxances,,"Mensuel, de 4000â‚¬ Ã  8000â‚¬",Mensuel,4000â‚¬ ,8000â‚¬,"Devenez le CONSEILLER IMMOBILIER rÃ©fÃ©rent de votre rÃ©gion : Secteur gÃ©ographique rÃ©servÃ© et prÃ©servÃ© en exclusivitÃ© !</t>
  </si>
  <si>
    <t>3306,NÃ©gociateur immobilier indÃ©pendant (H/F),https://www.france-emploi.com/offre-d-emploi/negociateur-immobilier-independant-h-f-10832200/,30/12/2022,Loudun,,"Mensuel, de 4000â‚¬ Ã  8000â‚¬",Mensuel,4000â‚¬ ,8000â‚¬,"Devenez le CONSEILLER IMMOBILIER rÃ©fÃ©rent de votre rÃ©gion : Secteur gÃ©ographique rÃ©servÃ© et prÃ©servÃ© en exclusivitÃ© !</t>
  </si>
  <si>
    <t>3307,mandataire immobilier indÃ©pendant (H/F),https://www.france-emploi.com/offre-d-emploi/mandataire-immobilier-independant-h-f-10832199/,30/12/2022,Vouneuil-sous-Biard,,"Mensuel, de 4000â‚¬ Ã  8000â‚¬",Mensuel,4000â‚¬ ,8000â‚¬,"Devenez le CONSEILLER IMMOBILIER rÃ©fÃ©rent de votre rÃ©gion : Secteur gÃ©ographique rÃ©servÃ© et prÃ©servÃ© en exclusivitÃ© !</t>
  </si>
  <si>
    <t>3308,mandataire immobilier indÃ©pendant (H/F),https://www.france-emploi.com/offre-d-emploi/mandataire-immobilier-independant-h-f-10832199/,30/12/2022,NaintrÃ©,,"Mensuel, de 4000â‚¬ Ã  8000â‚¬",Mensuel,4000â‚¬ ,8000â‚¬,"Devenez le CONSEILLER IMMOBILIER rÃ©fÃ©rent de votre rÃ©gion : Secteur gÃ©ographique rÃ©servÃ© et prÃ©servÃ© en exclusivitÃ© !</t>
  </si>
  <si>
    <t>3309,mandataire immobilier indÃ©pendant (H/F),https://www.france-emploi.com/offre-d-emploi/mandataire-immobilier-independant-h-f-10832199/,30/12/2022,Montmorillon,,"Mensuel, de 4000â‚¬ Ã  8000â‚¬",Mensuel,4000â‚¬ ,8000â‚¬,"Devenez le CONSEILLER IMMOBILIER rÃ©fÃ©rent de votre rÃ©gion : Secteur gÃ©ographique rÃ©servÃ© et prÃ©servÃ© en exclusivitÃ© !</t>
  </si>
  <si>
    <t>3310,mandataire immobilier indÃ©pendant (H/F),https://www.france-emploi.com/offre-d-emploi/mandataire-immobilier-independant-h-f-10832199/,30/12/2022,MignÃ©-Auxances,,"Mensuel, de 4000â‚¬ Ã  8000â‚¬",Mensuel,4000â‚¬ ,8000â‚¬,"Devenez le CONSEILLER IMMOBILIER rÃ©fÃ©rent de votre rÃ©gion : Secteur gÃ©ographique rÃ©servÃ© et prÃ©servÃ© en exclusivitÃ© !</t>
  </si>
  <si>
    <t>3311,mandataire immobilier indÃ©pendant (H/F),https://www.france-emploi.com/offre-d-emploi/mandataire-immobilier-independant-h-f-10832199/,30/12/2022,Loudun,,"Mensuel, de 4000â‚¬ Ã  8000â‚¬",Mensuel,4000â‚¬ ,8000â‚¬,"Devenez le CONSEILLER IMMOBILIER rÃ©fÃ©rent de votre rÃ©gion : Secteur gÃ©ographique rÃ©servÃ© et prÃ©servÃ© en exclusivitÃ© !</t>
  </si>
  <si>
    <t>3312,Conseiller immobilier indÃ©pendant (H/F),https://www.france-emploi.com/offre-d-emploi/conseiller-immobilier-independant-h-f-10832198/,30/12/2022,Vouneuil-sous-Biard,,"Mensuel, de 4000â‚¬ Ã  8000â‚¬",Mensuel,4000â‚¬ ,8000â‚¬,"Devenez le CONSEILLER IMMOBILIER rÃ©fÃ©rent de votre rÃ©gion : Secteur gÃ©ographique rÃ©servÃ© et prÃ©servÃ© en exclusivitÃ© !</t>
  </si>
  <si>
    <t>3313,Conseiller immobilier indÃ©pendant (H/F),https://www.france-emploi.com/offre-d-emploi/conseiller-immobilier-independant-h-f-10832198/,30/12/2022,NaintrÃ©,,"Mensuel, de 4000â‚¬ Ã  8000â‚¬",Mensuel,4000â‚¬ ,8000â‚¬,"Devenez le CONSEILLER IMMOBILIER rÃ©fÃ©rent de votre rÃ©gion : Secteur gÃ©ographique rÃ©servÃ© et prÃ©servÃ© en exclusivitÃ© !</t>
  </si>
  <si>
    <t>3314,Conseiller immobilier indÃ©pendant (H/F),https://www.france-emploi.com/offre-d-emploi/conseiller-immobilier-independant-h-f-10832198/,30/12/2022,Montmorillon,,"Mensuel, de 4000â‚¬ Ã  8000â‚¬",Mensuel,4000â‚¬ ,8000â‚¬,"Devenez le CONSEILLER IMMOBILIER rÃ©fÃ©rent de votre rÃ©gion : Secteur gÃ©ographique rÃ©servÃ© et prÃ©servÃ© en exclusivitÃ© !</t>
  </si>
  <si>
    <t>3315,Conseiller immobilier indÃ©pendant (H/F),https://www.france-emploi.com/offre-d-emploi/conseiller-immobilier-independant-h-f-10832198/,30/12/2022,MignÃ©-Auxances,,"Mensuel, de 4000â‚¬ Ã  8000â‚¬",Mensuel,4000â‚¬ ,8000â‚¬,"Devenez le CONSEILLER IMMOBILIER rÃ©fÃ©rent de votre rÃ©gion : Secteur gÃ©ographique rÃ©servÃ© et prÃ©servÃ© en exclusivitÃ© !</t>
  </si>
  <si>
    <t>3316,Conseiller immobilier indÃ©pendant (H/F),https://www.france-emploi.com/offre-d-emploi/conseiller-immobilier-independant-h-f-10832198/,30/12/2022,Loudun,,"Mensuel, de 4000â‚¬ Ã  8000â‚¬",Mensuel,4000â‚¬ ,8000â‚¬,"Devenez le CONSEILLER IMMOBILIER rÃ©fÃ©rent de votre rÃ©gion : Secteur gÃ©ographique rÃ©servÃ© et prÃ©servÃ© en exclusivitÃ© !</t>
  </si>
  <si>
    <t>3317,mandataire immobilier indÃ©pendant (H/F),https://www.france-emploi.com/offre-d-emploi/mandataire-immobilier-independant-h-f-10832196/,30/12/2022,Saint-BenoÃ®t,,"Mensuel, de 4000â‚¬ Ã  8000â‚¬",Mensuel,4000â‚¬ ,8000â‚¬,"Devenez le CONSEILLER IMMOBILIER rÃ©fÃ©rent de votre rÃ©gion : Secteur gÃ©ographique rÃ©servÃ© et prÃ©servÃ© en exclusivitÃ© !</t>
  </si>
  <si>
    <t>3318,mandataire immobilier indÃ©pendant (H/F),https://www.france-emploi.com/offre-d-emploi/mandataire-immobilier-independant-h-f-10832196/,30/12/2022,Poitiers,,"Mensuel, de 4000â‚¬ Ã  8000â‚¬",Mensuel,4000â‚¬ ,8000â‚¬,"Devenez le CONSEILLER IMMOBILIER rÃ©fÃ©rent de votre rÃ©gion : Secteur gÃ©ographique rÃ©servÃ© et prÃ©servÃ© en exclusivitÃ© !</t>
  </si>
  <si>
    <t>3319,mandataire immobilier indÃ©pendant (H/F),https://www.france-emploi.com/offre-d-emploi/mandataire-immobilier-independant-h-f-10832196/,30/12/2022,Chauvigny,,"Mensuel, de 4000â‚¬ Ã  8000â‚¬",Mensuel,4000â‚¬ ,8000â‚¬,"Devenez le CONSEILLER IMMOBILIER rÃ©fÃ©rent de votre rÃ©gion : Secteur gÃ©ographique rÃ©servÃ© et prÃ©servÃ© en exclusivitÃ© !</t>
  </si>
  <si>
    <t>3320,mandataire immobilier indÃ©pendant (H/F),https://www.france-emploi.com/offre-d-emploi/mandataire-immobilier-independant-h-f-10832196/,30/12/2022,ChÃ¢tellerault,,"Mensuel, de 4000â‚¬ Ã  8000â‚¬",Mensuel,4000â‚¬ ,8000â‚¬,"Devenez le CONSEILLER IMMOBILIER rÃ©fÃ©rent de votre rÃ©gion : Secteur gÃ©ographique rÃ©servÃ© et prÃ©servÃ© en exclusivitÃ© !</t>
  </si>
  <si>
    <t>3321,mandataire immobilier indÃ©pendant (H/F),https://www.france-emploi.com/offre-d-emploi/mandataire-immobilier-independant-h-f-10832196/,30/12/2022,Buxerolles,,"Mensuel, de 4000â‚¬ Ã  8000â‚¬",Mensuel,4000â‚¬ ,8000â‚¬,"Devenez le CONSEILLER IMMOBILIER rÃ©fÃ©rent de votre rÃ©gion : Secteur gÃ©ographique rÃ©servÃ© et prÃ©servÃ© en exclusivitÃ© !</t>
  </si>
  <si>
    <t>3322,Conseiller immobilier indÃ©pendant (H/F),https://www.france-emploi.com/offre-d-emploi/conseiller-immobilier-independant-h-f-10832195/,30/12/2022,Saint-BenoÃ®t,,"Mensuel, de 4000â‚¬ Ã  8000â‚¬",Mensuel,4000â‚¬ ,8000â‚¬,"Devenez le CONSEILLER IMMOBILIER rÃ©fÃ©rent de votre rÃ©gion : Secteur gÃ©ographique rÃ©servÃ© et prÃ©servÃ© en exclusivitÃ© !</t>
  </si>
  <si>
    <t>3323,Conseiller immobilier indÃ©pendant (H/F),https://www.france-emploi.com/offre-d-emploi/conseiller-immobilier-independant-h-f-10832195/,30/12/2022,Poitiers,,"Mensuel, de 4000â‚¬ Ã  8000â‚¬",Mensuel,4000â‚¬ ,8000â‚¬,"Devenez le CONSEILLER IMMOBILIER rÃ©fÃ©rent de votre rÃ©gion : Secteur gÃ©ographique rÃ©servÃ© et prÃ©servÃ© en exclusivitÃ© !</t>
  </si>
  <si>
    <t>3324,Conseiller immobilier indÃ©pendant (H/F),https://www.france-emploi.com/offre-d-emploi/conseiller-immobilier-independant-h-f-10832195/,30/12/2022,Chauvigny,,"Mensuel, de 4000â‚¬ Ã  8000â‚¬",Mensuel,4000â‚¬ ,8000â‚¬,"Devenez le CONSEILLER IMMOBILIER rÃ©fÃ©rent de votre rÃ©gion : Secteur gÃ©ographique rÃ©servÃ© et prÃ©servÃ© en exclusivitÃ© !</t>
  </si>
  <si>
    <t>3325,Conseiller immobilier indÃ©pendant (H/F),https://www.france-emploi.com/offre-d-emploi/conseiller-immobilier-independant-h-f-10832195/,30/12/2022,ChÃ¢tellerault,,"Mensuel, de 4000â‚¬ Ã  8000â‚¬",Mensuel,4000â‚¬ ,8000â‚¬,"Devenez le CONSEILLER IMMOBILIER rÃ©fÃ©rent de votre rÃ©gion : Secteur gÃ©ographique rÃ©servÃ© et prÃ©servÃ© en exclusivitÃ© !</t>
  </si>
  <si>
    <t>3326,Conseiller immobilier indÃ©pendant (H/F),https://www.france-emploi.com/offre-d-emploi/conseiller-immobilier-independant-h-f-10832195/,30/12/2022,Buxerolles,,"Mensuel, de 4000â‚¬ Ã  8000â‚¬",Mensuel,4000â‚¬ ,8000â‚¬,"Devenez le CONSEILLER IMMOBILIER rÃ©fÃ©rent de votre rÃ©gion : Secteur gÃ©ographique rÃ©servÃ© et prÃ©servÃ© en exclusivitÃ© !</t>
  </si>
  <si>
    <t>3327,Agent de maintenance  (H/F),https://www.france-emploi.com/offre-d-emploi/agent-de-maintenance-h-f-10832154/,30/12/2022,VendÃ©e,CDI,"Mensuel, de 1600â‚¬ Ã  2500â‚¬",Mensuel,1600â‚¬ ,2500â‚¬,"ABOUTIR EMPLOI, agence d'intÃ©rim, recherche UN AGENT DE MAINTENANCE (H/F) pour son client situÃ© Ã  moins de 10 minutes de Montaigu-VendÃ©e.</t>
  </si>
  <si>
    <t>3328,NÃ©gociateur immobilier indÃ©pendant (H/F),https://www.france-emploi.com/offre-d-emploi/negociateur-immobilier-independant-h-f-10827274/,30/12/2022,Coteaux-sur-Loire,,"Mensuel, de 4000â‚¬ Ã  8000â‚¬",Mensuel,4000â‚¬ ,8000â‚¬,"Devenez le CONSEILLER IMMOBILIER rÃ©fÃ©rent de votre rÃ©gion : Secteur gÃ©ographique rÃ©servÃ© et prÃ©servÃ© en exclusivitÃ© !</t>
  </si>
  <si>
    <t>3329,NÃ©gociateur immobilier indÃ©pendant (H/F),https://www.france-emploi.com/offre-d-emploi/negociateur-immobilier-independant-h-f-10827274/,30/12/2022,Mettray,,"Mensuel, de 4000â‚¬ Ã  8000â‚¬",Mensuel,4000â‚¬ ,8000â‚¬,"Devenez le CONSEILLER IMMOBILIER rÃ©fÃ©rent de votre rÃ©gion : Secteur gÃ©ographique rÃ©servÃ© et prÃ©servÃ© en exclusivitÃ© !</t>
  </si>
  <si>
    <t>3330,NÃ©gociateur immobilier indÃ©pendant (H/F),https://www.france-emploi.com/offre-d-emploi/negociateur-immobilier-independant-h-f-10827274/,30/12/2022,ChouzÃ©-sur-Loire,,"Mensuel, de 4000â‚¬ Ã  8000â‚¬",Mensuel,4000â‚¬ ,8000â‚¬,"Devenez le CONSEILLER IMMOBILIER rÃ©fÃ©rent de votre rÃ©gion : Secteur gÃ©ographique rÃ©servÃ© et prÃ©servÃ© en exclusivitÃ© !</t>
  </si>
  <si>
    <t>3331,NÃ©gociateur immobilier indÃ©pendant (H/F),https://www.france-emploi.com/offre-d-emploi/negociateur-immobilier-independant-h-f-10827274/,30/12/2022,CheillÃ©,,"Mensuel, de 4000â‚¬ Ã  8000â‚¬",Mensuel,4000â‚¬ ,8000â‚¬,"Devenez le CONSEILLER IMMOBILIER rÃ©fÃ©rent de votre rÃ©gion : Secteur gÃ©ographique rÃ©servÃ© et prÃ©servÃ© en exclusivitÃ© !</t>
  </si>
  <si>
    <t>3332,NÃ©gociateur immobilier indÃ©pendant (H/F),https://www.france-emploi.com/offre-d-emploi/negociateur-immobilier-independant-h-f-10827274/,30/12/2022,Avoine,,"Mensuel, de 4000â‚¬ Ã  8000â‚¬",Mensuel,4000â‚¬ ,8000â‚¬,"Devenez le CONSEILLER IMMOBILIER rÃ©fÃ©rent de votre rÃ©gion : Secteur gÃ©ographique rÃ©servÃ© et prÃ©servÃ© en exclusivitÃ© !</t>
  </si>
  <si>
    <t>3333,mandataire immobilier indÃ©pendant (H/F),https://www.france-emploi.com/offre-d-emploi/mandataire-immobilier-independant-h-f-10827265/,30/12/2022,Coteaux-sur-Loire,,"Mensuel, de 4000â‚¬ Ã  8000â‚¬",Mensuel,4000â‚¬ ,8000â‚¬,"Devenez le CONSEILLER IMMOBILIER rÃ©fÃ©rent de votre rÃ©gion : Secteur gÃ©ographique rÃ©servÃ© et prÃ©servÃ© en exclusivitÃ© !</t>
  </si>
  <si>
    <t>3334,mandataire immobilier indÃ©pendant (H/F),https://www.france-emploi.com/offre-d-emploi/mandataire-immobilier-independant-h-f-10827265/,30/12/2022,Mettray,,"Mensuel, de 4000â‚¬ Ã  8000â‚¬",Mensuel,4000â‚¬ ,8000â‚¬,"Devenez le CONSEILLER IMMOBILIER rÃ©fÃ©rent de votre rÃ©gion : Secteur gÃ©ographique rÃ©servÃ© et prÃ©servÃ© en exclusivitÃ© !</t>
  </si>
  <si>
    <t>3335,mandataire immobilier indÃ©pendant (H/F),https://www.france-emploi.com/offre-d-emploi/mandataire-immobilier-independant-h-f-10827265/,30/12/2022,ChouzÃ©-sur-Loire,,"Mensuel, de 4000â‚¬ Ã  8000â‚¬",Mensuel,4000â‚¬ ,8000â‚¬,"Devenez le CONSEILLER IMMOBILIER rÃ©fÃ©rent de votre rÃ©gion : Secteur gÃ©ographique rÃ©servÃ© et prÃ©servÃ© en exclusivitÃ© !</t>
  </si>
  <si>
    <t>3336,mandataire immobilier indÃ©pendant (H/F),https://www.france-emploi.com/offre-d-emploi/mandataire-immobilier-independant-h-f-10827265/,30/12/2022,CheillÃ©,,"Mensuel, de 4000â‚¬ Ã  8000â‚¬",Mensuel,4000â‚¬ ,8000â‚¬,"Devenez le CONSEILLER IMMOBILIER rÃ©fÃ©rent de votre rÃ©gion : Secteur gÃ©ographique rÃ©servÃ© et prÃ©servÃ© en exclusivitÃ© !</t>
  </si>
  <si>
    <t>3337,mandataire immobilier indÃ©pendant (H/F),https://www.france-emploi.com/offre-d-emploi/mandataire-immobilier-independant-h-f-10827265/,30/12/2022,Avoine,,"Mensuel, de 4000â‚¬ Ã  8000â‚¬",Mensuel,4000â‚¬ ,8000â‚¬,"Devenez le CONSEILLER IMMOBILIER rÃ©fÃ©rent de votre rÃ©gion : Secteur gÃ©ographique rÃ©servÃ© et prÃ©servÃ© en exclusivitÃ© !</t>
  </si>
  <si>
    <t>3338,Conseiller immobilier indÃ©pendant (H/F),https://www.france-emploi.com/offre-d-emploi/conseiller-immobilier-independant-h-f-10827254/,30/12/2022,Coteaux-sur-Loire,,"Mensuel, de 4000â‚¬ Ã  8000â‚¬",Mensuel,4000â‚¬ ,8000â‚¬,"Devenez le CONSEILLER IMMOBILIER rÃ©fÃ©rent de votre rÃ©gion : Secteur gÃ©ographique rÃ©servÃ© et prÃ©servÃ© en exclusivitÃ© !</t>
  </si>
  <si>
    <t>3339,Conseiller immobilier indÃ©pendant (H/F),https://www.france-emploi.com/offre-d-emploi/conseiller-immobilier-independant-h-f-10827254/,30/12/2022,Mettray,,"Mensuel, de 4000â‚¬ Ã  8000â‚¬",Mensuel,4000â‚¬ ,8000â‚¬,"Devenez le CONSEILLER IMMOBILIER rÃ©fÃ©rent de votre rÃ©gion : Secteur gÃ©ographique rÃ©servÃ© et prÃ©servÃ© en exclusivitÃ© !</t>
  </si>
  <si>
    <t>3340,Conseiller immobilier indÃ©pendant (H/F),https://www.france-emploi.com/offre-d-emploi/conseiller-immobilier-independant-h-f-10827254/,30/12/2022,ChouzÃ©-sur-Loire,,"Mensuel, de 4000â‚¬ Ã  8000â‚¬",Mensuel,4000â‚¬ ,8000â‚¬,"Devenez le CONSEILLER IMMOBILIER rÃ©fÃ©rent de votre rÃ©gion : Secteur gÃ©ographique rÃ©servÃ© et prÃ©servÃ© en exclusivitÃ© !</t>
  </si>
  <si>
    <t>3341,Conseiller immobilier indÃ©pendant (H/F),https://www.france-emploi.com/offre-d-emploi/conseiller-immobilier-independant-h-f-10827254/,30/12/2022,CheillÃ©,,"Mensuel, de 4000â‚¬ Ã  8000â‚¬",Mensuel,4000â‚¬ ,8000â‚¬,"Devenez le CONSEILLER IMMOBILIER rÃ©fÃ©rent de votre rÃ©gion : Secteur gÃ©ographique rÃ©servÃ© et prÃ©servÃ© en exclusivitÃ© !</t>
  </si>
  <si>
    <t>3342,Conseiller immobilier indÃ©pendant (H/F),https://www.france-emploi.com/offre-d-emploi/conseiller-immobilier-independant-h-f-10827254/,30/12/2022,Avoine,,"Mensuel, de 4000â‚¬ Ã  8000â‚¬",Mensuel,4000â‚¬ ,8000â‚¬,"Devenez le CONSEILLER IMMOBILIER rÃ©fÃ©rent de votre rÃ©gion : Secteur gÃ©ographique rÃ©servÃ© et prÃ©servÃ© en exclusivitÃ© !</t>
  </si>
  <si>
    <t>3343,NÃ©gociateur immobilier indÃ©pendant (H/F),https://www.france-emploi.com/offre-d-emploi/negociateur-immobilier-independant-h-f-10827237/,30/12/2022,SemblanÃ§ay,,"Mensuel, de 4000â‚¬ Ã  8000â‚¬",Mensuel,4000â‚¬ ,8000â‚¬,"Devenez le CONSEILLER IMMOBILIER rÃ©fÃ©rent de votre rÃ©gion : Secteur gÃ©ographique rÃ©servÃ© et prÃ©servÃ© en exclusivitÃ© !</t>
  </si>
  <si>
    <t>3344,NÃ©gociateur immobilier indÃ©pendant (H/F),https://www.france-emploi.com/offre-d-emploi/negociateur-immobilier-independant-h-f-10827237/,30/12/2022,NeuillÃ©-Pont-Pierre,,"Mensuel, de 4000â‚¬ Ã  8000â‚¬",Mensuel,4000â‚¬ ,8000â‚¬,"Devenez le CONSEILLER IMMOBILIER rÃ©fÃ©rent de votre rÃ©gion : Secteur gÃ©ographique rÃ©servÃ© et prÃ©servÃ© en exclusivitÃ© !</t>
  </si>
  <si>
    <t>3345,NÃ©gociateur immobilier indÃ©pendant (H/F),https://www.france-emploi.com/offre-d-emploi/negociateur-immobilier-independant-h-f-10827237/,30/12/2022,Ligueil,,"Mensuel, de 4000â‚¬ Ã  8000â‚¬",Mensuel,4000â‚¬ ,8000â‚¬,"Devenez le CONSEILLER IMMOBILIER rÃ©fÃ©rent de votre rÃ©gion : Secteur gÃ©ographique rÃ©servÃ© et prÃ©servÃ© en exclusivitÃ© !</t>
  </si>
  <si>
    <t>3346,NÃ©gociateur immobilier indÃ©pendant (H/F),https://www.france-emploi.com/offre-d-emploi/negociateur-immobilier-independant-h-f-10827237/,30/12/2022,La Croix-en-Touraine,,"Mensuel, de 4000â‚¬ Ã  8000â‚¬",Mensuel,4000â‚¬ ,8000â‚¬,"Devenez le CONSEILLER IMMOBILIER rÃ©fÃ©rent de votre rÃ©gion : Secteur gÃ©ographique rÃ©servÃ© et prÃ©servÃ© en exclusivitÃ© !</t>
  </si>
  <si>
    <t>3347,NÃ©gociateur immobilier indÃ©pendant (H/F),https://www.france-emploi.com/offre-d-emploi/negociateur-immobilier-independant-h-f-10827237/,30/12/2022,Auzouer-en-Touraine,,"Mensuel, de 4000â‚¬ Ã  8000â‚¬",Mensuel,4000â‚¬ ,8000â‚¬,"Devenez le CONSEILLER IMMOBILIER rÃ©fÃ©rent de votre rÃ©gion : Secteur gÃ©ographique rÃ©servÃ© et prÃ©servÃ© en exclusivitÃ© !</t>
  </si>
  <si>
    <t>3348,mandataire immobilier indÃ©pendant (H/F),https://www.france-emploi.com/offre-d-emploi/mandataire-immobilier-independant-h-f-10827228/,30/12/2022,SemblanÃ§ay,,"Mensuel, de 4000â‚¬ Ã  8000â‚¬",Mensuel,4000â‚¬ ,8000â‚¬,"Devenez le CONSEILLER IMMOBILIER rÃ©fÃ©rent de votre rÃ©gion : Secteur gÃ©ographique rÃ©servÃ© et prÃ©servÃ© en exclusivitÃ© !</t>
  </si>
  <si>
    <t>3349,mandataire immobilier indÃ©pendant (H/F),https://www.france-emploi.com/offre-d-emploi/mandataire-immobilier-independant-h-f-10827228/,30/12/2022,NeuillÃ©-Pont-Pierre,,"Mensuel, de 4000â‚¬ Ã  8000â‚¬",Mensuel,4000â‚¬ ,8000â‚¬,"Devenez le CONSEILLER IMMOBILIER rÃ©fÃ©rent de votre rÃ©gion : Secteur gÃ©ographique rÃ©servÃ© et prÃ©servÃ© en exclusivitÃ© !</t>
  </si>
  <si>
    <t>3350,mandataire immobilier indÃ©pendant (H/F),https://www.france-emploi.com/offre-d-emploi/mandataire-immobilier-independant-h-f-10827228/,30/12/2022,Ligueil,,"Mensuel, de 4000â‚¬ Ã  8000â‚¬",Mensuel,4000â‚¬ ,8000â‚¬,"Devenez le CONSEILLER IMMOBILIER rÃ©fÃ©rent de votre rÃ©gion : Secteur gÃ©ographique rÃ©servÃ© et prÃ©servÃ© en exclusivitÃ© !</t>
  </si>
  <si>
    <t>3351,mandataire immobilier indÃ©pendant (H/F),https://www.france-emploi.com/offre-d-emploi/mandataire-immobilier-independant-h-f-10827228/,30/12/2022,La Croix-en-Touraine,,"Mensuel, de 4000â‚¬ Ã  8000â‚¬",Mensuel,4000â‚¬ ,8000â‚¬,"Devenez le CONSEILLER IMMOBILIER rÃ©fÃ©rent de votre rÃ©gion : Secteur gÃ©ographique rÃ©servÃ© et prÃ©servÃ© en exclusivitÃ© !</t>
  </si>
  <si>
    <t>3352,mandataire immobilier indÃ©pendant (H/F),https://www.france-emploi.com/offre-d-emploi/mandataire-immobilier-independant-h-f-10827228/,30/12/2022,Auzouer-en-Touraine,,"Mensuel, de 4000â‚¬ Ã  8000â‚¬",Mensuel,4000â‚¬ ,8000â‚¬,"Devenez le CONSEILLER IMMOBILIER rÃ©fÃ©rent de votre rÃ©gion : Secteur gÃ©ographique rÃ©servÃ© et prÃ©servÃ© en exclusivitÃ© !</t>
  </si>
  <si>
    <t>3353,Conseiller immobilier indÃ©pendant (H/F),https://www.france-emploi.com/offre-d-emploi/conseiller-immobilier-independant-h-f-10827223/,30/12/2022,SemblanÃ§ay,,"Mensuel, de 4000â‚¬ Ã  8000â‚¬",Mensuel,4000â‚¬ ,8000â‚¬,"Devenez le CONSEILLER IMMOBILIER rÃ©fÃ©rent de votre rÃ©gion : Secteur gÃ©ographique rÃ©servÃ© et prÃ©servÃ© en exclusivitÃ© !</t>
  </si>
  <si>
    <t>3354,Conseiller immobilier indÃ©pendant (H/F),https://www.france-emploi.com/offre-d-emploi/conseiller-immobilier-independant-h-f-10827223/,30/12/2022,NeuillÃ©-Pont-Pierre,,"Mensuel, de 4000â‚¬ Ã  8000â‚¬",Mensuel,4000â‚¬ ,8000â‚¬,"Devenez le CONSEILLER IMMOBILIER rÃ©fÃ©rent de votre rÃ©gion : Secteur gÃ©ographique rÃ©servÃ© et prÃ©servÃ© en exclusivitÃ© !</t>
  </si>
  <si>
    <t>3355,Conseiller immobilier indÃ©pendant (H/F),https://www.france-emploi.com/offre-d-emploi/conseiller-immobilier-independant-h-f-10827223/,30/12/2022,Ligueil,,"Mensuel, de 4000â‚¬ Ã  8000â‚¬",Mensuel,4000â‚¬ ,8000â‚¬,"Devenez le CONSEILLER IMMOBILIER rÃ©fÃ©rent de votre rÃ©gion : Secteur gÃ©ographique rÃ©servÃ© et prÃ©servÃ© en exclusivitÃ© !</t>
  </si>
  <si>
    <t>3356,Conseiller immobilier indÃ©pendant (H/F),https://www.france-emploi.com/offre-d-emploi/conseiller-immobilier-independant-h-f-10827223/,30/12/2022,La Croix-en-Touraine,,"Mensuel, de 4000â‚¬ Ã  8000â‚¬",Mensuel,4000â‚¬ ,8000â‚¬,"Devenez le CONSEILLER IMMOBILIER rÃ©fÃ©rent de votre rÃ©gion : Secteur gÃ©ographique rÃ©servÃ© et prÃ©servÃ© en exclusivitÃ© !</t>
  </si>
  <si>
    <t>3357,Conseiller immobilier indÃ©pendant (H/F),https://www.france-emploi.com/offre-d-emploi/conseiller-immobilier-independant-h-f-10827223/,30/12/2022,Auzouer-en-Touraine,,"Mensuel, de 4000â‚¬ Ã  8000â‚¬",Mensuel,4000â‚¬ ,8000â‚¬,"Devenez le CONSEILLER IMMOBILIER rÃ©fÃ©rent de votre rÃ©gion : Secteur gÃ©ographique rÃ©servÃ© et prÃ©servÃ© en exclusivitÃ© !</t>
  </si>
  <si>
    <t>3358,NÃ©gociateur immobilier indÃ©pendant (H/F),https://www.france-emploi.com/offre-d-emploi/negociateur-immobilier-independant-h-f-10827208/,30/12/2022,Truyes,,"Mensuel, de 4000â‚¬ Ã  8000â‚¬",Mensuel,4000â‚¬ ,8000â‚¬,"Devenez le CONSEILLER IMMOBILIER rÃ©fÃ©rent de votre rÃ©gion : Secteur gÃ©ographique rÃ©servÃ© et prÃ©servÃ© en exclusivitÃ© !</t>
  </si>
  <si>
    <t>3359,NÃ©gociateur immobilier indÃ©pendant (H/F),https://www.france-emploi.com/offre-d-emploi/negociateur-immobilier-independant-h-f-10827208/,30/12/2022,Saint-Branchs,,"Mensuel, de 4000â‚¬ Ã  8000â‚¬",Mensuel,4000â‚¬ ,8000â‚¬,"Devenez le CONSEILLER IMMOBILIER rÃ©fÃ©rent de votre rÃ©gion : Secteur gÃ©ographique rÃ©servÃ© et prÃ©servÃ© en exclusivitÃ© !</t>
  </si>
  <si>
    <t>3360,NÃ©gociateur immobilier indÃ©pendant (H/F),https://www.france-emploi.com/offre-d-emploi/negociateur-immobilier-independant-h-f-10827208/,30/12/2022,ParÃ§ay-Meslay,,"Mensuel, de 4000â‚¬ Ã  8000â‚¬",Mensuel,4000â‚¬ ,8000â‚¬,"Devenez le CONSEILLER IMMOBILIER rÃ©fÃ©rent de votre rÃ©gion : Secteur gÃ©ographique rÃ©servÃ© et prÃ©servÃ© en exclusivitÃ© !</t>
  </si>
  <si>
    <t>3361,NÃ©gociateur immobilier indÃ©pendant (H/F),https://www.france-emploi.com/offre-d-emploi/negociateur-immobilier-independant-h-f-10827208/,30/12/2022,LarÃ§ay,,"Mensuel, de 4000â‚¬ Ã  8000â‚¬",Mensuel,4000â‚¬ ,8000â‚¬,"Devenez le CONSEILLER IMMOBILIER rÃ©fÃ©rent de votre rÃ©gion : Secteur gÃ©ographique rÃ©servÃ© et prÃ©servÃ© en exclusivitÃ© !</t>
  </si>
  <si>
    <t>3362,NÃ©gociateur immobilier indÃ©pendant (H/F),https://www.france-emploi.com/offre-d-emploi/negociateur-immobilier-independant-h-f-10827208/,30/12/2022,Artannes-sur-Indre,,"Mensuel, de 4000â‚¬ Ã  8000â‚¬",Mensuel,4000â‚¬ ,8000â‚¬,"Devenez le CONSEILLER IMMOBILIER rÃ©fÃ©rent de votre rÃ©gion : Secteur gÃ©ographique rÃ©servÃ© et prÃ©servÃ© en exclusivitÃ© !</t>
  </si>
  <si>
    <t>3363,mandataire immobilier indÃ©pendant (H/F),https://www.france-emploi.com/offre-d-emploi/mandataire-immobilier-independant-h-f-10827199/,30/12/2022,Truyes,,"Mensuel, de 4000â‚¬ Ã  8000â‚¬",Mensuel,4000â‚¬ ,8000â‚¬,"Devenez le CONSEILLER IMMOBILIER rÃ©fÃ©rent de votre rÃ©gion : Secteur gÃ©ographique rÃ©servÃ© et prÃ©servÃ© en exclusivitÃ© !</t>
  </si>
  <si>
    <t>3364,mandataire immobilier indÃ©pendant (H/F),https://www.france-emploi.com/offre-d-emploi/mandataire-immobilier-independant-h-f-10827199/,30/12/2022,Saint-Branchs,,"Mensuel, de 4000â‚¬ Ã  8000â‚¬",Mensuel,4000â‚¬ ,8000â‚¬,"Devenez le CONSEILLER IMMOBILIER rÃ©fÃ©rent de votre rÃ©gion : Secteur gÃ©ographique rÃ©servÃ© et prÃ©servÃ© en exclusivitÃ© !</t>
  </si>
  <si>
    <t>3365,mandataire immobilier indÃ©pendant (H/F),https://www.france-emploi.com/offre-d-emploi/mandataire-immobilier-independant-h-f-10827199/,30/12/2022,ParÃ§ay-Meslay,,"Mensuel, de 4000â‚¬ Ã  8000â‚¬",Mensuel,4000â‚¬ ,8000â‚¬,"Devenez le CONSEILLER IMMOBILIER rÃ©fÃ©rent de votre rÃ©gion : Secteur gÃ©ographique rÃ©servÃ© et prÃ©servÃ© en exclusivitÃ© !</t>
  </si>
  <si>
    <t>3366,mandataire immobilier indÃ©pendant (H/F),https://www.france-emploi.com/offre-d-emploi/mandataire-immobilier-independant-h-f-10827199/,30/12/2022,LarÃ§ay,,"Mensuel, de 4000â‚¬ Ã  8000â‚¬",Mensuel,4000â‚¬ ,8000â‚¬,"Devenez le CONSEILLER IMMOBILIER rÃ©fÃ©rent de votre rÃ©gion : Secteur gÃ©ographique rÃ©servÃ© et prÃ©servÃ© en exclusivitÃ© !</t>
  </si>
  <si>
    <t>3367,mandataire immobilier indÃ©pendant (H/F),https://www.france-emploi.com/offre-d-emploi/mandataire-immobilier-independant-h-f-10827199/,30/12/2022,Artannes-sur-Indre,,"Mensuel, de 4000â‚¬ Ã  8000â‚¬",Mensuel,4000â‚¬ ,8000â‚¬,"Devenez le CONSEILLER IMMOBILIER rÃ©fÃ©rent de votre rÃ©gion : Secteur gÃ©ographique rÃ©servÃ© et prÃ©servÃ© en exclusivitÃ© !</t>
  </si>
  <si>
    <t>3368,Conseiller immobilier indÃ©pendant (H/F),https://www.france-emploi.com/offre-d-emploi/conseiller-immobilier-independant-h-f-10827184/,30/12/2022,Truyes,,"Mensuel, de 4000â‚¬ Ã  8000â‚¬",Mensuel,4000â‚¬ ,8000â‚¬,"Devenez le CONSEILLER IMMOBILIER rÃ©fÃ©rent de votre rÃ©gion : Secteur gÃ©ographique rÃ©servÃ© et prÃ©servÃ© en exclusivitÃ© !</t>
  </si>
  <si>
    <t>3369,Conseiller immobilier indÃ©pendant (H/F),https://www.france-emploi.com/offre-d-emploi/conseiller-immobilier-independant-h-f-10827184/,30/12/2022,Saint-Branchs,,"Mensuel, de 4000â‚¬ Ã  8000â‚¬",Mensuel,4000â‚¬ ,8000â‚¬,"Devenez le CONSEILLER IMMOBILIER rÃ©fÃ©rent de votre rÃ©gion : Secteur gÃ©ographique rÃ©servÃ© et prÃ©servÃ© en exclusivitÃ© !</t>
  </si>
  <si>
    <t>3370,Conseiller immobilier indÃ©pendant (H/F),https://www.france-emploi.com/offre-d-emploi/conseiller-immobilier-independant-h-f-10827184/,30/12/2022,ParÃ§ay-Meslay,,"Mensuel, de 4000â‚¬ Ã  8000â‚¬",Mensuel,4000â‚¬ ,8000â‚¬,"Devenez le CONSEILLER IMMOBILIER rÃ©fÃ©rent de votre rÃ©gion : Secteur gÃ©ographique rÃ©servÃ© et prÃ©servÃ© en exclusivitÃ© !</t>
  </si>
  <si>
    <t>3371,Conseiller immobilier indÃ©pendant (H/F),https://www.france-emploi.com/offre-d-emploi/conseiller-immobilier-independant-h-f-10827184/,30/12/2022,LarÃ§ay,,"Mensuel, de 4000â‚¬ Ã  8000â‚¬",Mensuel,4000â‚¬ ,8000â‚¬,"Devenez le CONSEILLER IMMOBILIER rÃ©fÃ©rent de votre rÃ©gion : Secteur gÃ©ographique rÃ©servÃ© et prÃ©servÃ© en exclusivitÃ© !</t>
  </si>
  <si>
    <t>3372,Conseiller immobilier indÃ©pendant (H/F),https://www.france-emploi.com/offre-d-emploi/conseiller-immobilier-independant-h-f-10827184/,30/12/2022,Artannes-sur-Indre,,"Mensuel, de 4000â‚¬ Ã  8000â‚¬",Mensuel,4000â‚¬ ,8000â‚¬,"Devenez le CONSEILLER IMMOBILIER rÃ©fÃ©rent de votre rÃ©gion : Secteur gÃ©ographique rÃ©servÃ© et prÃ©servÃ© en exclusivitÃ© !</t>
  </si>
  <si>
    <t>3373,NÃ©gociateur immobilier indÃ©pendant (H/F),https://www.france-emploi.com/offre-d-emploi/negociateur-immobilier-independant-h-f-10827170/,30/12/2022,Vernou-sur-Brenne,,"Mensuel, de 4000â‚¬ Ã  8000â‚¬",Mensuel,4000â‚¬ ,8000â‚¬,"Devenez le CONSEILLER IMMOBILIER rÃ©fÃ©rent de votre rÃ©gion : Secteur gÃ©ographique rÃ©servÃ© et prÃ©servÃ© en exclusivitÃ© !</t>
  </si>
  <si>
    <t>3374,NÃ©gociateur immobilier indÃ©pendant (H/F),https://www.france-emploi.com/offre-d-emploi/negociateur-immobilier-independant-h-f-10827170/,30/12/2022,Sorigny,,"Mensuel, de 4000â‚¬ Ã  8000â‚¬",Mensuel,4000â‚¬ ,8000â‚¬,"Devenez le CONSEILLER IMMOBILIER rÃ©fÃ©rent de votre rÃ©gion : Secteur gÃ©ographique rÃ©servÃ© et prÃ©servÃ© en exclusivitÃ© !</t>
  </si>
  <si>
    <t>3375,NÃ©gociateur immobilier indÃ©pendant (H/F),https://www.france-emploi.com/offre-d-emploi/negociateur-immobilier-independant-h-f-10827170/,30/12/2022,Beaumont-en-VÃ©ron,,"Mensuel, de 4000â‚¬ Ã  8000â‚¬",Mensuel,4000â‚¬ ,8000â‚¬,"Devenez le CONSEILLER IMMOBILIER rÃ©fÃ©rent de votre rÃ©gion : Secteur gÃ©ographique rÃ©servÃ© et prÃ©servÃ© en exclusivitÃ© !</t>
  </si>
  <si>
    <t>3376,NÃ©gociateur immobilier indÃ©pendant (H/F),https://www.france-emploi.com/offre-d-emploi/negociateur-immobilier-independant-h-f-10827170/,30/12/2022,Azay-sur-Cher,,"Mensuel, de 4000â‚¬ Ã  8000â‚¬",Mensuel,4000â‚¬ ,8000â‚¬,"Devenez le CONSEILLER IMMOBILIER rÃ©fÃ©rent de votre rÃ©gion : Secteur gÃ©ographique rÃ©servÃ© et prÃ©servÃ© en exclusivitÃ© !</t>
  </si>
  <si>
    <t>3377,NÃ©gociateur immobilier indÃ©pendant (H/F),https://www.france-emploi.com/offre-d-emploi/negociateur-immobilier-independant-h-f-10827170/,30/12/2022,AthÃ©e-sur-Cher,,"Mensuel, de 4000â‚¬ Ã  8000â‚¬",Mensuel,4000â‚¬ ,8000â‚¬,"Devenez le CONSEILLER IMMOBILIER rÃ©fÃ©rent de votre rÃ©gion : Secteur gÃ©ographique rÃ©servÃ© et prÃ©servÃ© en exclusivitÃ© !</t>
  </si>
  <si>
    <t>3378,mandataire immobilier indÃ©pendant (H/F),https://www.france-emploi.com/offre-d-emploi/mandataire-immobilier-independant-h-f-10827153/,30/12/2022,Vernou-sur-Brenne,,"Mensuel, de 4000â‚¬ Ã  8000â‚¬",Mensuel,4000â‚¬ ,8000â‚¬,"Devenez le CONSEILLER IMMOBILIER rÃ©fÃ©rent de votre rÃ©gion : Secteur gÃ©ographique rÃ©servÃ© et prÃ©servÃ© en exclusivitÃ© !</t>
  </si>
  <si>
    <t>3379,mandataire immobilier indÃ©pendant (H/F),https://www.france-emploi.com/offre-d-emploi/mandataire-immobilier-independant-h-f-10827153/,30/12/2022,Sorigny,,"Mensuel, de 4000â‚¬ Ã  8000â‚¬",Mensuel,4000â‚¬ ,8000â‚¬,"Devenez le CONSEILLER IMMOBILIER rÃ©fÃ©rent de votre rÃ©gion : Secteur gÃ©ographique rÃ©servÃ© et prÃ©servÃ© en exclusivitÃ© !</t>
  </si>
  <si>
    <t>3380,mandataire immobilier indÃ©pendant (H/F),https://www.france-emploi.com/offre-d-emploi/mandataire-immobilier-independant-h-f-10827153/,30/12/2022,Beaumont-en-VÃ©ron,,"Mensuel, de 4000â‚¬ Ã  8000â‚¬",Mensuel,4000â‚¬ ,8000â‚¬,"Devenez le CONSEILLER IMMOBILIER rÃ©fÃ©rent de votre rÃ©gion : Secteur gÃ©ographique rÃ©servÃ© et prÃ©servÃ© en exclusivitÃ© !</t>
  </si>
  <si>
    <t>3381,mandataire immobilier indÃ©pendant (H/F),https://www.france-emploi.com/offre-d-emploi/mandataire-immobilier-independant-h-f-10827153/,30/12/2022,Azay-sur-Cher,,"Mensuel, de 4000â‚¬ Ã  8000â‚¬",Mensuel,4000â‚¬ ,8000â‚¬,"Devenez le CONSEILLER IMMOBILIER rÃ©fÃ©rent de votre rÃ©gion : Secteur gÃ©ographique rÃ©servÃ© et prÃ©servÃ© en exclusivitÃ© !</t>
  </si>
  <si>
    <t>3382,mandataire immobilier indÃ©pendant (H/F),https://www.france-emploi.com/offre-d-emploi/mandataire-immobilier-independant-h-f-10827153/,30/12/2022,AthÃ©e-sur-Cher,,"Mensuel, de 4000â‚¬ Ã  8000â‚¬",Mensuel,4000â‚¬ ,8000â‚¬,"Devenez le CONSEILLER IMMOBILIER rÃ©fÃ©rent de votre rÃ©gion : Secteur gÃ©ographique rÃ©servÃ© et prÃ©servÃ© en exclusivitÃ© !</t>
  </si>
  <si>
    <t>3383,Conseiller immobilier indÃ©pendant (H/F),https://www.france-emploi.com/offre-d-emploi/conseiller-immobilier-independant-h-f-10827147/,30/12/2022,Vernou-sur-Brenne,,"Mensuel, de 4000â‚¬ Ã  8000â‚¬",Mensuel,4000â‚¬ ,8000â‚¬,"Devenez le CONSEILLER IMMOBILIER rÃ©fÃ©rent de votre rÃ©gion : Secteur gÃ©ographique rÃ©servÃ© et prÃ©servÃ© en exclusivitÃ© !</t>
  </si>
  <si>
    <t>3384,Conseiller immobilier indÃ©pendant (H/F),https://www.france-emploi.com/offre-d-emploi/conseiller-immobilier-independant-h-f-10827147/,30/12/2022,Sorigny,,"Mensuel, de 4000â‚¬ Ã  8000â‚¬",Mensuel,4000â‚¬ ,8000â‚¬,"Devenez le CONSEILLER IMMOBILIER rÃ©fÃ©rent de votre rÃ©gion : Secteur gÃ©ographique rÃ©servÃ© et prÃ©servÃ© en exclusivitÃ© !</t>
  </si>
  <si>
    <t>3385,Conseiller immobilier indÃ©pendant (H/F),https://www.france-emploi.com/offre-d-emploi/conseiller-immobilier-independant-h-f-10827147/,30/12/2022,Beaumont-en-VÃ©ron,,"Mensuel, de 4000â‚¬ Ã  8000â‚¬",Mensuel,4000â‚¬ ,8000â‚¬,"Devenez le CONSEILLER IMMOBILIER rÃ©fÃ©rent de votre rÃ©gion : Secteur gÃ©ographique rÃ©servÃ© et prÃ©servÃ© en exclusivitÃ© !</t>
  </si>
  <si>
    <t>3386,Conseiller immobilier indÃ©pendant (H/F),https://www.france-emploi.com/offre-d-emploi/conseiller-immobilier-independant-h-f-10827147/,30/12/2022,Azay-sur-Cher,,"Mensuel, de 4000â‚¬ Ã  8000â‚¬",Mensuel,4000â‚¬ ,8000â‚¬,"Devenez le CONSEILLER IMMOBILIER rÃ©fÃ©rent de votre rÃ©gion : Secteur gÃ©ographique rÃ©servÃ© et prÃ©servÃ© en exclusivitÃ© !</t>
  </si>
  <si>
    <t>3387,Conseiller immobilier indÃ©pendant (H/F),https://www.france-emploi.com/offre-d-emploi/conseiller-immobilier-independant-h-f-10827147/,30/12/2022,AthÃ©e-sur-Cher,,"Mensuel, de 4000â‚¬ Ã  8000â‚¬",Mensuel,4000â‚¬ ,8000â‚¬,"Devenez le CONSEILLER IMMOBILIER rÃ©fÃ©rent de votre rÃ©gion : Secteur gÃ©ographique rÃ©servÃ© et prÃ©servÃ© en exclusivitÃ© !</t>
  </si>
  <si>
    <t>3388,NÃ©gociateur immobilier indÃ©pendant (H/F),https://www.france-emploi.com/offre-d-emploi/negociateur-immobilier-independant-h-f-10827136/,30/12/2022,SavonniÃ¨res,,"Mensuel, de 4000â‚¬ Ã  8000â‚¬",Mensuel,4000â‚¬ ,8000â‚¬,"Devenez le CONSEILLER IMMOBILIER rÃ©fÃ©rent de votre rÃ©gion : Secteur gÃ©ographique rÃ©servÃ© et prÃ©servÃ© en exclusivitÃ© !</t>
  </si>
  <si>
    <t>3389,NÃ©gociateur immobilier indÃ©pendant (H/F),https://www.france-emploi.com/offre-d-emploi/negociateur-immobilier-independant-h-f-10827136/,30/12/2022,Saint-Martin-le-Beau,,"Mensuel, de 4000â‚¬ Ã  8000â‚¬",Mensuel,4000â‚¬ ,8000â‚¬,"Devenez le CONSEILLER IMMOBILIER rÃ©fÃ©rent de votre rÃ©gion : Secteur gÃ©ographique rÃ©servÃ© et prÃ©servÃ© en exclusivitÃ© !</t>
  </si>
  <si>
    <t>3390,NÃ©gociateur immobilier indÃ©pendant (H/F),https://www.france-emploi.com/offre-d-emploi/negociateur-immobilier-independant-h-f-10827136/,30/12/2022,Rochecorbon,,"Mensuel, de 4000â‚¬ Ã  8000â‚¬",Mensuel,4000â‚¬ ,8000â‚¬,"Devenez le CONSEILLER IMMOBILIER rÃ©fÃ©rent de votre rÃ©gion : Secteur gÃ©ographique rÃ©servÃ© et prÃ©servÃ© en exclusivitÃ© !</t>
  </si>
  <si>
    <t>3391,NÃ©gociateur immobilier indÃ©pendant (H/F),https://www.france-emploi.com/offre-d-emploi/negociateur-immobilier-independant-h-f-10827136/,30/12/2022,La Membrolle-sur-Choisille,,"Mensuel, de 4000â‚¬ Ã  8000â‚¬",Mensuel,4000â‚¬ ,8000â‚¬,"Devenez le CONSEILLER IMMOBILIER rÃ©fÃ©rent de votre rÃ©gion : Secteur gÃ©ographique rÃ©servÃ© et prÃ©servÃ© en exclusivitÃ© !</t>
  </si>
  <si>
    <t>3392,NÃ©gociateur immobilier indÃ©pendant (H/F),https://www.france-emploi.com/offre-d-emploi/negociateur-immobilier-independant-h-f-10827136/,30/12/2022,Descartes,,"Mensuel, de 4000â‚¬ Ã  8000â‚¬",Mensuel,4000â‚¬ ,8000â‚¬,"Devenez le CONSEILLER IMMOBILIER rÃ©fÃ©rent de votre rÃ©gion : Secteur gÃ©ographique rÃ©servÃ© et prÃ©servÃ© en exclusivitÃ© !</t>
  </si>
  <si>
    <t>3393,mandataire immobilier indÃ©pendant (H/F),https://www.france-emploi.com/offre-d-emploi/mandataire-immobilier-independant-h-f-10827130/,30/12/2022,SavonniÃ¨res,,"Mensuel, de 4000â‚¬ Ã  8000â‚¬",Mensuel,4000â‚¬ ,8000â‚¬,"Devenez le CONSEILLER IMMOBILIER rÃ©fÃ©rent de votre rÃ©gion : Secteur gÃ©ographique rÃ©servÃ© et prÃ©servÃ© en exclusivitÃ© !</t>
  </si>
  <si>
    <t>3394,mandataire immobilier indÃ©pendant (H/F),https://www.france-emploi.com/offre-d-emploi/mandataire-immobilier-independant-h-f-10827130/,30/12/2022,Saint-Martin-le-Beau,,"Mensuel, de 4000â‚¬ Ã  8000â‚¬",Mensuel,4000â‚¬ ,8000â‚¬,"Devenez le CONSEILLER IMMOBILIER rÃ©fÃ©rent de votre rÃ©gion : Secteur gÃ©ographique rÃ©servÃ© et prÃ©servÃ© en exclusivitÃ© !</t>
  </si>
  <si>
    <t>3395,mandataire immobilier indÃ©pendant (H/F),https://www.france-emploi.com/offre-d-emploi/mandataire-immobilier-independant-h-f-10827130/,30/12/2022,Rochecorbon,,"Mensuel, de 4000â‚¬ Ã  8000â‚¬",Mensuel,4000â‚¬ ,8000â‚¬,"Devenez le CONSEILLER IMMOBILIER rÃ©fÃ©rent de votre rÃ©gion : Secteur gÃ©ographique rÃ©servÃ© et prÃ©servÃ© en exclusivitÃ© !</t>
  </si>
  <si>
    <t>3396,mandataire immobilier indÃ©pendant (H/F),https://www.france-emploi.com/offre-d-emploi/mandataire-immobilier-independant-h-f-10827130/,30/12/2022,La Membrolle-sur-Choisille,,"Mensuel, de 4000â‚¬ Ã  8000â‚¬",Mensuel,4000â‚¬ ,8000â‚¬,"Devenez le CONSEILLER IMMOBILIER rÃ©fÃ©rent de votre rÃ©gion : Secteur gÃ©ographique rÃ©servÃ© et prÃ©servÃ© en exclusivitÃ© !</t>
  </si>
  <si>
    <t>3397,mandataire immobilier indÃ©pendant (H/F),https://www.france-emploi.com/offre-d-emploi/mandataire-immobilier-independant-h-f-10827130/,30/12/2022,Descartes,,"Mensuel, de 4000â‚¬ Ã  8000â‚¬",Mensuel,4000â‚¬ ,8000â‚¬,"Devenez le CONSEILLER IMMOBILIER rÃ©fÃ©rent de votre rÃ©gion : Secteur gÃ©ographique rÃ©servÃ© et prÃ©servÃ© en exclusivitÃ© !</t>
  </si>
  <si>
    <t>3398,Conseiller immobilier indÃ©pendant (H/F),https://www.france-emploi.com/offre-d-emploi/conseiller-immobilier-independant-h-f-10827119/,30/12/2022,SavonniÃ¨res,,"Mensuel, de 4000â‚¬ Ã  8000â‚¬",Mensuel,4000â‚¬ ,8000â‚¬,"Devenez le CONSEILLER IMMOBILIER rÃ©fÃ©rent de votre rÃ©gion : Secteur gÃ©ographique rÃ©servÃ© et prÃ©servÃ© en exclusivitÃ© !</t>
  </si>
  <si>
    <t>3399,Conseiller immobilier indÃ©pendant (H/F),https://www.france-emploi.com/offre-d-emploi/conseiller-immobilier-independant-h-f-10827119/,30/12/2022,Saint-Martin-le-Beau,,"Mensuel, de 4000â‚¬ Ã  8000â‚¬",Mensuel,4000â‚¬ ,8000â‚¬,"Devenez le CONSEILLER IMMOBILIER rÃ©fÃ©rent de votre rÃ©gion : Secteur gÃ©ographique rÃ©servÃ© et prÃ©servÃ© en exclusivitÃ© !</t>
  </si>
  <si>
    <t>3400,Conseiller immobilier indÃ©pendant (H/F),https://www.france-emploi.com/offre-d-emploi/conseiller-immobilier-independant-h-f-10827119/,30/12/2022,Rochecorbon,,"Mensuel, de 4000â‚¬ Ã  8000â‚¬",Mensuel,4000â‚¬ ,8000â‚¬,"Devenez le CONSEILLER IMMOBILIER rÃ©fÃ©rent de votre rÃ©gion : Secteur gÃ©ographique rÃ©servÃ© et prÃ©servÃ© en exclusivitÃ© !</t>
  </si>
  <si>
    <t>3401,Conseiller immobilier indÃ©pendant (H/F),https://www.france-emploi.com/offre-d-emploi/conseiller-immobilier-independant-h-f-10827119/,30/12/2022,La Membrolle-sur-Choisille,,"Mensuel, de 4000â‚¬ Ã  8000â‚¬",Mensuel,4000â‚¬ ,8000â‚¬,"Devenez le CONSEILLER IMMOBILIER rÃ©fÃ©rent de votre rÃ©gion : Secteur gÃ©ographique rÃ©servÃ© et prÃ©servÃ© en exclusivitÃ© !</t>
  </si>
  <si>
    <t>3402,Conseiller immobilier indÃ©pendant (H/F),https://www.france-emploi.com/offre-d-emploi/conseiller-immobilier-independant-h-f-10827119/,30/12/2022,Descartes,,"Mensuel, de 4000â‚¬ Ã  8000â‚¬",Mensuel,4000â‚¬ ,8000â‚¬,"Devenez le CONSEILLER IMMOBILIER rÃ©fÃ©rent de votre rÃ©gion : Secteur gÃ©ographique rÃ©servÃ© et prÃ©servÃ© en exclusivitÃ© !</t>
  </si>
  <si>
    <t>3403,NÃ©gociateur immobilier indÃ©pendant (H/F),https://www.france-emploi.com/offre-d-emploi/negociateur-immobilier-independant-h-f-10827044/,30/12/2022,Nazelles-NÃ©gron,,"Mensuel, de 4000â‚¬ Ã  8000â‚¬",Mensuel,4000â‚¬ ,8000â‚¬,"Devenez le CONSEILLER IMMOBILIER rÃ©fÃ©rent de votre rÃ©gion : Secteur gÃ©ographique rÃ©servÃ© et prÃ©servÃ© en exclusivitÃ© !</t>
  </si>
  <si>
    <t>3404,NÃ©gociateur immobilier indÃ©pendant (H/F),https://www.france-emploi.com/offre-d-emploi/negociateur-immobilier-independant-h-f-10827044/,30/12/2022,Cinq-Mars-la-Pile,,"Mensuel, de 4000â‚¬ Ã  8000â‚¬",Mensuel,4000â‚¬ ,8000â‚¬,"Devenez le CONSEILLER IMMOBILIER rÃ©fÃ©rent de votre rÃ©gion : Secteur gÃ©ographique rÃ©servÃ© et prÃ©servÃ© en exclusivitÃ© !</t>
  </si>
  <si>
    <t>3405,NÃ©gociateur immobilier indÃ©pendant (H/F),https://www.france-emploi.com/offre-d-emploi/negociateur-immobilier-independant-h-f-10827044/,30/12/2022,Chanceaux-sur-Choisille,,"Mensuel, de 4000â‚¬ Ã  8000â‚¬",Mensuel,4000â‚¬ ,8000â‚¬,"Devenez le CONSEILLER IMMOBILIER rÃ©fÃ©rent de votre rÃ©gion : Secteur gÃ©ographique rÃ©servÃ© et prÃ©servÃ© en exclusivitÃ© !</t>
  </si>
  <si>
    <t>3406,NÃ©gociateur immobilier indÃ©pendant (H/F),https://www.france-emploi.com/offre-d-emploi/negociateur-immobilier-independant-h-f-10827044/,30/12/2022,Bourgueil,,"Mensuel, de 4000â‚¬ Ã  8000â‚¬",Mensuel,4000â‚¬ ,8000â‚¬,"Devenez le CONSEILLER IMMOBILIER rÃ©fÃ©rent de votre rÃ©gion : Secteur gÃ©ographique rÃ©servÃ© et prÃ©servÃ© en exclusivitÃ© !</t>
  </si>
  <si>
    <t>3407,NÃ©gociateur immobilier indÃ©pendant (H/F),https://www.france-emploi.com/offre-d-emploi/negociateur-immobilier-independant-h-f-10827044/,30/12/2022,Azay-le-Rideau,,"Mensuel, de 4000â‚¬ Ã  8000â‚¬",Mensuel,4000â‚¬ ,8000â‚¬,"Devenez le CONSEILLER IMMOBILIER rÃ©fÃ©rent de votre rÃ©gion : Secteur gÃ©ographique rÃ©servÃ© et prÃ©servÃ© en exclusivitÃ© !</t>
  </si>
  <si>
    <t>3408,mandataire immobilier indÃ©pendant (H/F),https://www.france-emploi.com/offre-d-emploi/mandataire-immobilier-independant-h-f-10827033/,30/12/2022,Nazelles-NÃ©gron,,"Mensuel, de 4000â‚¬ Ã  8000â‚¬",Mensuel,4000â‚¬ ,8000â‚¬,"Devenez le CONSEILLER IMMOBILIER rÃ©fÃ©rent de votre rÃ©gion : Secteur gÃ©ographique rÃ©servÃ© et prÃ©servÃ© en exclusivitÃ© !</t>
  </si>
  <si>
    <t>3409,mandataire immobilier indÃ©pendant (H/F),https://www.france-emploi.com/offre-d-emploi/mandataire-immobilier-independant-h-f-10827033/,30/12/2022,Cinq-Mars-la-Pile,,"Mensuel, de 4000â‚¬ Ã  8000â‚¬",Mensuel,4000â‚¬ ,8000â‚¬,"Devenez le CONSEILLER IMMOBILIER rÃ©fÃ©rent de votre rÃ©gion : Secteur gÃ©ographique rÃ©servÃ© et prÃ©servÃ© en exclusivitÃ© !</t>
  </si>
  <si>
    <t>3410,mandataire immobilier indÃ©pendant (H/F),https://www.france-emploi.com/offre-d-emploi/mandataire-immobilier-independant-h-f-10827033/,30/12/2022,Chanceaux-sur-Choisille,,"Mensuel, de 4000â‚¬ Ã  8000â‚¬",Mensuel,4000â‚¬ ,8000â‚¬,"Devenez le CONSEILLER IMMOBILIER rÃ©fÃ©rent de votre rÃ©gion : Secteur gÃ©ographique rÃ©servÃ© et prÃ©servÃ© en exclusivitÃ© !</t>
  </si>
  <si>
    <t>3411,mandataire immobilier indÃ©pendant (H/F),https://www.france-emploi.com/offre-d-emploi/mandataire-immobilier-independant-h-f-10827033/,30/12/2022,Bourgueil,,"Mensuel, de 4000â‚¬ Ã  8000â‚¬",Mensuel,4000â‚¬ ,8000â‚¬,"Devenez le CONSEILLER IMMOBILIER rÃ©fÃ©rent de votre rÃ©gion : Secteur gÃ©ographique rÃ©servÃ© et prÃ©servÃ© en exclusivitÃ© !</t>
  </si>
  <si>
    <t>3412,mandataire immobilier indÃ©pendant (H/F),https://www.france-emploi.com/offre-d-emploi/mandataire-immobilier-independant-h-f-10827033/,30/12/2022,Azay-le-Rideau,,"Mensuel, de 4000â‚¬ Ã  8000â‚¬",Mensuel,4000â‚¬ ,8000â‚¬,"Devenez le CONSEILLER IMMOBILIER rÃ©fÃ©rent de votre rÃ©gion : Secteur gÃ©ographique rÃ©servÃ© et prÃ©servÃ© en exclusivitÃ© !</t>
  </si>
  <si>
    <t>3413,Conseiller immobilier indÃ©pendant (H/F),https://www.france-emploi.com/offre-d-emploi/conseiller-immobilier-independant-h-f-10827016/,30/12/2022,Nazelles-NÃ©gron,,"Mensuel, de 4000â‚¬ Ã  8000â‚¬",Mensuel,4000â‚¬ ,8000â‚¬,"Devenez le CONSEILLER IMMOBILIER rÃ©fÃ©rent de votre rÃ©gion : Secteur gÃ©ographique rÃ©servÃ© et prÃ©servÃ© en exclusivitÃ© !</t>
  </si>
  <si>
    <t>3414,Conseiller immobilier indÃ©pendant (H/F),https://www.france-emploi.com/offre-d-emploi/conseiller-immobilier-independant-h-f-10827016/,30/12/2022,Cinq-Mars-la-Pile,,"Mensuel, de 4000â‚¬ Ã  8000â‚¬",Mensuel,4000â‚¬ ,8000â‚¬,"Devenez le CONSEILLER IMMOBILIER rÃ©fÃ©rent de votre rÃ©gion : Secteur gÃ©ographique rÃ©servÃ© et prÃ©servÃ© en exclusivitÃ© !</t>
  </si>
  <si>
    <t>3415,Conseiller immobilier indÃ©pendant (H/F),https://www.france-emploi.com/offre-d-emploi/conseiller-immobilier-independant-h-f-10827016/,30/12/2022,Chanceaux-sur-Choisille,,"Mensuel, de 4000â‚¬ Ã  8000â‚¬",Mensuel,4000â‚¬ ,8000â‚¬,"Devenez le CONSEILLER IMMOBILIER rÃ©fÃ©rent de votre rÃ©gion : Secteur gÃ©ographique rÃ©servÃ© et prÃ©servÃ© en exclusivitÃ© !</t>
  </si>
  <si>
    <t>3416,Conseiller immobilier indÃ©pendant (H/F),https://www.france-emploi.com/offre-d-emploi/conseiller-immobilier-independant-h-f-10827016/,30/12/2022,Bourgueil,,"Mensuel, de 4000â‚¬ Ã  8000â‚¬",Mensuel,4000â‚¬ ,8000â‚¬,"Devenez le CONSEILLER IMMOBILIER rÃ©fÃ©rent de votre rÃ©gion : Secteur gÃ©ographique rÃ©servÃ© et prÃ©servÃ© en exclusivitÃ© !</t>
  </si>
  <si>
    <t>3417,Conseiller immobilier indÃ©pendant (H/F),https://www.france-emploi.com/offre-d-emploi/conseiller-immobilier-independant-h-f-10827016/,30/12/2022,Azay-le-Rideau,,"Mensuel, de 4000â‚¬ Ã  8000â‚¬",Mensuel,4000â‚¬ ,8000â‚¬,"Devenez le CONSEILLER IMMOBILIER rÃ©fÃ©rent de votre rÃ©gion : Secteur gÃ©ographique rÃ©servÃ© et prÃ©servÃ© en exclusivitÃ© !</t>
  </si>
  <si>
    <t>3418,NÃ©gociateur immobilier indÃ©pendant (H/F),https://www.france-emploi.com/offre-d-emploi/negociateur-immobilier-independant-h-f-10826965/,30/12/2022,VÃ©retz,,"Mensuel, de 4000â‚¬ Ã  8000â‚¬",Mensuel,4000â‚¬ ,8000â‚¬,"Devenez le CONSEILLER IMMOBILIER rÃ©fÃ©rent de votre rÃ©gion : Secteur gÃ©ographique rÃ©servÃ© et prÃ©servÃ© en exclusivitÃ© !</t>
  </si>
  <si>
    <t>3419,NÃ©gociateur immobilier indÃ©pendant (H/F),https://www.france-emploi.com/offre-d-emploi/negociateur-immobilier-independant-h-f-10826965/,30/12/2022,Sainte-Maure-de-Touraine,,"Mensuel, de 4000â‚¬ Ã  8000â‚¬",Mensuel,4000â‚¬ ,8000â‚¬,"Devenez le CONSEILLER IMMOBILIER rÃ©fÃ©rent de votre rÃ©gion : Secteur gÃ©ographique rÃ©servÃ© et prÃ©servÃ© en exclusivitÃ© !</t>
  </si>
  <si>
    <t>3420,NÃ©gociateur immobilier indÃ©pendant (H/F),https://www.france-emploi.com/offre-d-emploi/negociateur-immobilier-independant-h-f-10826965/,30/12/2022,Notre-Dame-d'OÃ©,,"Mensuel, de 4000â‚¬ Ã  8000â‚¬",Mensuel,4000â‚¬ ,8000â‚¬,"Devenez le CONSEILLER IMMOBILIER rÃ©fÃ©rent de votre rÃ©gion : Secteur gÃ©ographique rÃ©servÃ© et prÃ©servÃ© en exclusivitÃ© !</t>
  </si>
  <si>
    <t>3421,NÃ©gociateur immobilier indÃ©pendant (H/F),https://www.france-emploi.com/offre-d-emploi/negociateur-immobilier-independant-h-f-10826965/,30/12/2022,Montbazon,,"Mensuel, de 4000â‚¬ Ã  8000â‚¬",Mensuel,4000â‚¬ ,8000â‚¬,"Devenez le CONSEILLER IMMOBILIER rÃ©fÃ©rent de votre rÃ©gion : Secteur gÃ©ographique rÃ©servÃ© et prÃ©servÃ© en exclusivitÃ© !</t>
  </si>
  <si>
    <t>3422,NÃ©gociateur immobilier indÃ©pendant (H/F),https://www.france-emploi.com/offre-d-emploi/negociateur-immobilier-independant-h-f-10826965/,30/12/2022,Langeais,,"Mensuel, de 4000â‚¬ Ã  8000â‚¬",Mensuel,4000â‚¬ ,8000â‚¬,"Devenez le CONSEILLER IMMOBILIER rÃ©fÃ©rent de votre rÃ©gion : Secteur gÃ©ographique rÃ©servÃ© et prÃ©servÃ© en exclusivitÃ© !</t>
  </si>
  <si>
    <t>3423,mandataire immobilier indÃ©pendant (H/F),https://www.france-emploi.com/offre-d-emploi/mandataire-immobilier-independant-h-f-10826918/,30/12/2022,VÃ©retz,,"Mensuel, de 4000â‚¬ Ã  8000â‚¬",Mensuel,4000â‚¬ ,8000â‚¬,"Devenez le CONSEILLER IMMOBILIER rÃ©fÃ©rent de votre rÃ©gion : Secteur gÃ©ographique rÃ©servÃ© et prÃ©servÃ© en exclusivitÃ© !</t>
  </si>
  <si>
    <t>3424,mandataire immobilier indÃ©pendant (H/F),https://www.france-emploi.com/offre-d-emploi/mandataire-immobilier-independant-h-f-10826918/,30/12/2022,Sainte-Maure-de-Touraine,,"Mensuel, de 4000â‚¬ Ã  8000â‚¬",Mensuel,4000â‚¬ ,8000â‚¬,"Devenez le CONSEILLER IMMOBILIER rÃ©fÃ©rent de votre rÃ©gion : Secteur gÃ©ographique rÃ©servÃ© et prÃ©servÃ© en exclusivitÃ© !</t>
  </si>
  <si>
    <t>3425,mandataire immobilier indÃ©pendant (H/F),https://www.france-emploi.com/offre-d-emploi/mandataire-immobilier-independant-h-f-10826918/,30/12/2022,Notre-Dame-d'OÃ©,,"Mensuel, de 4000â‚¬ Ã  8000â‚¬",Mensuel,4000â‚¬ ,8000â‚¬,"Devenez le CONSEILLER IMMOBILIER rÃ©fÃ©rent de votre rÃ©gion : Secteur gÃ©ographique rÃ©servÃ© et prÃ©servÃ© en exclusivitÃ© !</t>
  </si>
  <si>
    <t>3426,mandataire immobilier indÃ©pendant (H/F),https://www.france-emploi.com/offre-d-emploi/mandataire-immobilier-independant-h-f-10826918/,30/12/2022,Montbazon,,"Mensuel, de 4000â‚¬ Ã  8000â‚¬",Mensuel,4000â‚¬ ,8000â‚¬,"Devenez le CONSEILLER IMMOBILIER rÃ©fÃ©rent de votre rÃ©gion : Secteur gÃ©ographique rÃ©servÃ© et prÃ©servÃ© en exclusivitÃ© !</t>
  </si>
  <si>
    <t>3427,mandataire immobilier indÃ©pendant (H/F),https://www.france-emploi.com/offre-d-emploi/mandataire-immobilier-independant-h-f-10826918/,30/12/2022,Langeais,,"Mensuel, de 4000â‚¬ Ã  8000â‚¬",Mensuel,4000â‚¬ ,8000â‚¬,"Devenez le CONSEILLER IMMOBILIER rÃ©fÃ©rent de votre rÃ©gion : Secteur gÃ©ographique rÃ©servÃ© et prÃ©servÃ© en exclusivitÃ© !</t>
  </si>
  <si>
    <t>3428,Conseiller immobilier indÃ©pendant (H/F),https://www.france-emploi.com/offre-d-emploi/conseiller-immobilier-independant-h-f-10826896/,30/12/2022,VÃ©retz,,"Mensuel, de 4000â‚¬ Ã  8000â‚¬",Mensuel,4000â‚¬ ,8000â‚¬,"Devenez le CONSEILLER IMMOBILIER rÃ©fÃ©rent de votre rÃ©gion : Secteur gÃ©ographique rÃ©servÃ© et prÃ©servÃ© en exclusivitÃ© !</t>
  </si>
  <si>
    <t>3429,Conseiller immobilier indÃ©pendant (H/F),https://www.france-emploi.com/offre-d-emploi/conseiller-immobilier-independant-h-f-10826896/,30/12/2022,Sainte-Maure-de-Touraine,,"Mensuel, de 4000â‚¬ Ã  8000â‚¬",Mensuel,4000â‚¬ ,8000â‚¬,"Devenez le CONSEILLER IMMOBILIER rÃ©fÃ©rent de votre rÃ©gion : Secteur gÃ©ographique rÃ©servÃ© et prÃ©servÃ© en exclusivitÃ© !</t>
  </si>
  <si>
    <t>3430,Conseiller immobilier indÃ©pendant (H/F),https://www.france-emploi.com/offre-d-emploi/conseiller-immobilier-independant-h-f-10826896/,30/12/2022,Notre-Dame-d'OÃ©,,"Mensuel, de 4000â‚¬ Ã  8000â‚¬",Mensuel,4000â‚¬ ,8000â‚¬,"Devenez le CONSEILLER IMMOBILIER rÃ©fÃ©rent de votre rÃ©gion : Secteur gÃ©ographique rÃ©servÃ© et prÃ©servÃ© en exclusivitÃ© !</t>
  </si>
  <si>
    <t>3431,Conseiller immobilier indÃ©pendant (H/F),https://www.france-emploi.com/offre-d-emploi/conseiller-immobilier-independant-h-f-10826896/,30/12/2022,Montbazon,,"Mensuel, de 4000â‚¬ Ã  8000â‚¬",Mensuel,4000â‚¬ ,8000â‚¬,"Devenez le CONSEILLER IMMOBILIER rÃ©fÃ©rent de votre rÃ©gion : Secteur gÃ©ographique rÃ©servÃ© et prÃ©servÃ© en exclusivitÃ© !</t>
  </si>
  <si>
    <t>3432,Conseiller immobilier indÃ©pendant (H/F),https://www.france-emploi.com/offre-d-emploi/conseiller-immobilier-independant-h-f-10826896/,30/12/2022,Langeais,,"Mensuel, de 4000â‚¬ Ã  8000â‚¬",Mensuel,4000â‚¬ ,8000â‚¬,"Devenez le CONSEILLER IMMOBILIER rÃ©fÃ©rent de votre rÃ©gion : Secteur gÃ©ographique rÃ©servÃ© et prÃ©servÃ© en exclusivitÃ© !</t>
  </si>
  <si>
    <t>3433,NÃ©gociateur immobilier indÃ©pendant (H/F),https://www.france-emploi.com/offre-d-emploi/negociateur-immobilier-independant-h-f-10826771/,30/12/2022,La Ville-aux-Dames,,"Mensuel, de 4000â‚¬ Ã  8000â‚¬",Mensuel,4000â‚¬ ,8000â‚¬,"Devenez le CONSEILLER IMMOBILIER rÃ©fÃ©rent de votre rÃ©gion : Secteur gÃ©ographique rÃ©servÃ© et prÃ©servÃ© en exclusivitÃ© !</t>
  </si>
  <si>
    <t>3434,NÃ©gociateur immobilier indÃ©pendant (H/F),https://www.france-emploi.com/offre-d-emploi/negociateur-immobilier-independant-h-f-10826771/,30/12/2022,Monnaie,,"Mensuel, de 4000â‚¬ Ã  8000â‚¬",Mensuel,4000â‚¬ ,8000â‚¬,"Devenez le CONSEILLER IMMOBILIER rÃ©fÃ©rent de votre rÃ©gion : Secteur gÃ©ographique rÃ©servÃ© et prÃ©servÃ© en exclusivitÃ© !</t>
  </si>
  <si>
    <t>3435,NÃ©gociateur immobilier indÃ©pendant (H/F),https://www.france-emploi.com/offre-d-emploi/negociateur-immobilier-independant-h-f-10826771/,30/12/2022,Luynes,,"Mensuel, de 4000â‚¬ Ã  8000â‚¬",Mensuel,4000â‚¬ ,8000â‚¬,"Devenez le CONSEILLER IMMOBILIER rÃ©fÃ©rent de votre rÃ©gion : Secteur gÃ©ographique rÃ©servÃ© et prÃ©servÃ© en exclusivitÃ© !</t>
  </si>
  <si>
    <t>3436,NÃ©gociateur immobilier indÃ©pendant (H/F),https://www.france-emploi.com/offre-d-emploi/negociateur-immobilier-independant-h-f-10826771/,30/12/2022,ChÃ¢teau-Renault,,"Mensuel, de 4000â‚¬ Ã  8000â‚¬",Mensuel,4000â‚¬ ,8000â‚¬,"Devenez le CONSEILLER IMMOBILIER rÃ©fÃ©rent de votre rÃ©gion : Secteur gÃ©ographique rÃ©servÃ© et prÃ©servÃ© en exclusivitÃ© !</t>
  </si>
  <si>
    <t>3437,NÃ©gociateur immobilier indÃ©pendant (H/F),https://www.france-emploi.com/offre-d-emploi/negociateur-immobilier-independant-h-f-10826771/,30/12/2022,BlÃ©rÃ©,,"Mensuel, de 4000â‚¬ Ã  8000â‚¬",Mensuel,4000â‚¬ ,8000â‚¬,"Devenez le CONSEILLER IMMOBILIER rÃ©fÃ©rent de votre rÃ©gion : Secteur gÃ©ographique rÃ©servÃ© et prÃ©servÃ© en exclusivitÃ© !</t>
  </si>
  <si>
    <t>3438,mandataire immobilier indÃ©pendant (H/F),https://www.france-emploi.com/offre-d-emploi/mandataire-immobilier-independant-h-f-10826748/,30/12/2022,La Ville-aux-Dames,,"Mensuel, de 4000â‚¬ Ã  8000â‚¬",Mensuel,4000â‚¬ ,8000â‚¬,"Devenez le CONSEILLER IMMOBILIER rÃ©fÃ©rent de votre rÃ©gion : Secteur gÃ©ographique rÃ©servÃ© et prÃ©servÃ© en exclusivitÃ© !</t>
  </si>
  <si>
    <t>3439,mandataire immobilier indÃ©pendant (H/F),https://www.france-emploi.com/offre-d-emploi/mandataire-immobilier-independant-h-f-10826748/,30/12/2022,Monnaie,,"Mensuel, de 4000â‚¬ Ã  8000â‚¬",Mensuel,4000â‚¬ ,8000â‚¬,"Devenez le CONSEILLER IMMOBILIER rÃ©fÃ©rent de votre rÃ©gion : Secteur gÃ©ographique rÃ©servÃ© et prÃ©servÃ© en exclusivitÃ© !</t>
  </si>
  <si>
    <t>3440,mandataire immobilier indÃ©pendant (H/F),https://www.france-emploi.com/offre-d-emploi/mandataire-immobilier-independant-h-f-10826748/,30/12/2022,Luynes,,"Mensuel, de 4000â‚¬ Ã  8000â‚¬",Mensuel,4000â‚¬ ,8000â‚¬,"Devenez le CONSEILLER IMMOBILIER rÃ©fÃ©rent de votre rÃ©gion : Secteur gÃ©ographique rÃ©servÃ© et prÃ©servÃ© en exclusivitÃ© !</t>
  </si>
  <si>
    <t>3441,mandataire immobilier indÃ©pendant (H/F),https://www.france-emploi.com/offre-d-emploi/mandataire-immobilier-independant-h-f-10826748/,30/12/2022,ChÃ¢teau-Renault,,"Mensuel, de 4000â‚¬ Ã  8000â‚¬",Mensuel,4000â‚¬ ,8000â‚¬,"Devenez le CONSEILLER IMMOBILIER rÃ©fÃ©rent de votre rÃ©gion : Secteur gÃ©ographique rÃ©servÃ© et prÃ©servÃ© en exclusivitÃ© !</t>
  </si>
  <si>
    <t>3442,mandataire immobilier indÃ©pendant (H/F),https://www.france-emploi.com/offre-d-emploi/mandataire-immobilier-independant-h-f-10826748/,30/12/2022,BlÃ©rÃ©,,"Mensuel, de 4000â‚¬ Ã  8000â‚¬",Mensuel,4000â‚¬ ,8000â‚¬,"Devenez le CONSEILLER IMMOBILIER rÃ©fÃ©rent de votre rÃ©gion : Secteur gÃ©ographique rÃ©servÃ© et prÃ©servÃ© en exclusivitÃ© !</t>
  </si>
  <si>
    <t>3443,Conseiller immobilier indÃ©pendant (H/F),https://www.france-emploi.com/offre-d-emploi/conseiller-immobilier-independant-h-f-10826712/,30/12/2022,La Ville-aux-Dames,,"Mensuel, de 4000â‚¬ Ã  8000â‚¬",Mensuel,4000â‚¬ ,8000â‚¬,"Devenez le CONSEILLER IMMOBILIER rÃ©fÃ©rent de votre rÃ©gion : Secteur gÃ©ographique rÃ©servÃ© et prÃ©servÃ© en exclusivitÃ© !</t>
  </si>
  <si>
    <t>3444,Conseiller immobilier indÃ©pendant (H/F),https://www.france-emploi.com/offre-d-emploi/conseiller-immobilier-independant-h-f-10826712/,30/12/2022,Monnaie,,"Mensuel, de 4000â‚¬ Ã  8000â‚¬",Mensuel,4000â‚¬ ,8000â‚¬,"Devenez le CONSEILLER IMMOBILIER rÃ©fÃ©rent de votre rÃ©gion : Secteur gÃ©ographique rÃ©servÃ© et prÃ©servÃ© en exclusivitÃ© !</t>
  </si>
  <si>
    <t>3445,Conseiller immobilier indÃ©pendant (H/F),https://www.france-emploi.com/offre-d-emploi/conseiller-immobilier-independant-h-f-10826712/,30/12/2022,Luynes,,"Mensuel, de 4000â‚¬ Ã  8000â‚¬",Mensuel,4000â‚¬ ,8000â‚¬,"Devenez le CONSEILLER IMMOBILIER rÃ©fÃ©rent de votre rÃ©gion : Secteur gÃ©ographique rÃ©servÃ© et prÃ©servÃ© en exclusivitÃ© !</t>
  </si>
  <si>
    <t>3446,Conseiller immobilier indÃ©pendant (H/F),https://www.france-emploi.com/offre-d-emploi/conseiller-immobilier-independant-h-f-10826712/,30/12/2022,ChÃ¢teau-Renault,,"Mensuel, de 4000â‚¬ Ã  8000â‚¬",Mensuel,4000â‚¬ ,8000â‚¬,"Devenez le CONSEILLER IMMOBILIER rÃ©fÃ©rent de votre rÃ©gion : Secteur gÃ©ographique rÃ©servÃ© et prÃ©servÃ© en exclusivitÃ© !</t>
  </si>
  <si>
    <t>3447,Conseiller immobilier indÃ©pendant (H/F),https://www.france-emploi.com/offre-d-emploi/conseiller-immobilier-independant-h-f-10826712/,30/12/2022,BlÃ©rÃ©,,"Mensuel, de 4000â‚¬ Ã  8000â‚¬",Mensuel,4000â‚¬ ,8000â‚¬,"Devenez le CONSEILLER IMMOBILIER rÃ©fÃ©rent de votre rÃ©gion : Secteur gÃ©ographique rÃ©servÃ© et prÃ©servÃ© en exclusivitÃ© !</t>
  </si>
  <si>
    <t>3448,NÃ©gociateur immobilier indÃ©pendant (H/F),https://www.france-emploi.com/offre-d-emploi/negociateur-immobilier-independant-h-f-10826669/,30/12/2022,VeignÃ©,,"Mensuel, de 4000â‚¬ Ã  8000â‚¬",Mensuel,4000â‚¬ ,8000â‚¬,"Devenez le CONSEILLER IMMOBILIER rÃ©fÃ©rent de votre rÃ©gion : Secteur gÃ©ographique rÃ©servÃ© et prÃ©servÃ© en exclusivitÃ© !</t>
  </si>
  <si>
    <t>3449,NÃ©gociateur immobilier indÃ©pendant (H/F),https://www.france-emploi.com/offre-d-emploi/negociateur-immobilier-independant-h-f-10826669/,30/12/2022,Monts,,"Mensuel, de 4000â‚¬ Ã  8000â‚¬",Mensuel,4000â‚¬ ,8000â‚¬,"Devenez le CONSEILLER IMMOBILIER rÃ©fÃ©rent de votre rÃ©gion : Secteur gÃ©ographique rÃ©servÃ© et prÃ©servÃ© en exclusivitÃ© !</t>
  </si>
  <si>
    <t>3450,NÃ©gociateur immobilier indÃ©pendant (H/F),https://www.france-emploi.com/offre-d-emploi/negociateur-immobilier-independant-h-f-10826669/,30/12/2022,Loches,,"Mensuel, de 4000â‚¬ Ã  8000â‚¬",Mensuel,4000â‚¬ ,8000â‚¬,"Devenez le CONSEILLER IMMOBILIER rÃ©fÃ©rent de votre rÃ©gion : Secteur gÃ©ographique rÃ©servÃ© et prÃ©servÃ© en exclusivitÃ© !</t>
  </si>
  <si>
    <t>3451,NÃ©gociateur immobilier indÃ©pendant (H/F),https://www.france-emploi.com/offre-d-emploi/negociateur-immobilier-independant-h-f-10826669/,30/12/2022,Esvres,,"Mensuel, de 4000â‚¬ Ã  8000â‚¬",Mensuel,4000â‚¬ ,8000â‚¬,"Devenez le CONSEILLER IMMOBILIER rÃ©fÃ©rent de votre rÃ©gion : Secteur gÃ©ographique rÃ©servÃ© et prÃ©servÃ© en exclusivitÃ© !</t>
  </si>
  <si>
    <t>3452,NÃ©gociateur immobilier indÃ©pendant (H/F),https://www.france-emploi.com/offre-d-emploi/negociateur-immobilier-independant-h-f-10826669/,30/12/2022,Ballan-MirÃ©,,"Mensuel, de 4000â‚¬ Ã  8000â‚¬",Mensuel,4000â‚¬ ,8000â‚¬,"Devenez le CONSEILLER IMMOBILIER rÃ©fÃ©rent de votre rÃ©gion : Secteur gÃ©ographique rÃ©servÃ© et prÃ©servÃ© en exclusivitÃ© !</t>
  </si>
  <si>
    <t>3453,mandataire immobilier indÃ©pendant (H/F),https://www.france-emploi.com/offre-d-emploi/mandataire-immobilier-independant-h-f-10826634/,30/12/2022,VeignÃ©,,"Mensuel, de 4000â‚¬ Ã  8000â‚¬",Mensuel,4000â‚¬ ,8000â‚¬,"Devenez le CONSEILLER IMMOBILIER rÃ©fÃ©rent de votre rÃ©gion : Secteur gÃ©ographique rÃ©servÃ© et prÃ©servÃ© en exclusivitÃ© !</t>
  </si>
  <si>
    <t>3454,mandataire immobilier indÃ©pendant (H/F),https://www.france-emploi.com/offre-d-emploi/mandataire-immobilier-independant-h-f-10826634/,30/12/2022,Monts,,"Mensuel, de 4000â‚¬ Ã  8000â‚¬",Mensuel,4000â‚¬ ,8000â‚¬,"Devenez le CONSEILLER IMMOBILIER rÃ©fÃ©rent de votre rÃ©gion : Secteur gÃ©ographique rÃ©servÃ© et prÃ©servÃ© en exclusivitÃ© !</t>
  </si>
  <si>
    <t>3455,mandataire immobilier indÃ©pendant (H/F),https://www.france-emploi.com/offre-d-emploi/mandataire-immobilier-independant-h-f-10826634/,30/12/2022,Loches,,"Mensuel, de 4000â‚¬ Ã  8000â‚¬",Mensuel,4000â‚¬ ,8000â‚¬,"Devenez le CONSEILLER IMMOBILIER rÃ©fÃ©rent de votre rÃ©gion : Secteur gÃ©ographique rÃ©servÃ© et prÃ©servÃ© en exclusivitÃ© !</t>
  </si>
  <si>
    <t>3456,mandataire immobilier indÃ©pendant (H/F),https://www.france-emploi.com/offre-d-emploi/mandataire-immobilier-independant-h-f-10826634/,30/12/2022,Esvres,,"Mensuel, de 4000â‚¬ Ã  8000â‚¬",Mensuel,4000â‚¬ ,8000â‚¬,"Devenez le CONSEILLER IMMOBILIER rÃ©fÃ©rent de votre rÃ©gion : Secteur gÃ©ographique rÃ©servÃ© et prÃ©servÃ© en exclusivitÃ© !</t>
  </si>
  <si>
    <t>3457,mandataire immobilier indÃ©pendant (H/F),https://www.france-emploi.com/offre-d-emploi/mandataire-immobilier-independant-h-f-10826634/,30/12/2022,Ballan-MirÃ©,,"Mensuel, de 4000â‚¬ Ã  8000â‚¬",Mensuel,4000â‚¬ ,8000â‚¬,"Devenez le CONSEILLER IMMOBILIER rÃ©fÃ©rent de votre rÃ©gion : Secteur gÃ©ographique rÃ©servÃ© et prÃ©servÃ© en exclusivitÃ© !</t>
  </si>
  <si>
    <t>3458,Conseiller immobilier indÃ©pendant (H/F),https://www.france-emploi.com/offre-d-emploi/conseiller-immobilier-independant-h-f-10826596/,30/12/2022,VeignÃ©,,"Mensuel, de 4000â‚¬ Ã  8000â‚¬",Mensuel,4000â‚¬ ,8000â‚¬,"Devenez le CONSEILLER IMMOBILIER rÃ©fÃ©rent de votre rÃ©gion : Secteur gÃ©ographique rÃ©servÃ© et prÃ©servÃ© en exclusivitÃ© !</t>
  </si>
  <si>
    <t>3459,Conseiller immobilier indÃ©pendant (H/F),https://www.france-emploi.com/offre-d-emploi/conseiller-immobilier-independant-h-f-10826596/,30/12/2022,Monts,,"Mensuel, de 4000â‚¬ Ã  8000â‚¬",Mensuel,4000â‚¬ ,8000â‚¬,"Devenez le CONSEILLER IMMOBILIER rÃ©fÃ©rent de votre rÃ©gion : Secteur gÃ©ographique rÃ©servÃ© et prÃ©servÃ© en exclusivitÃ© !</t>
  </si>
  <si>
    <t>3460,Conseiller immobilier indÃ©pendant (H/F),https://www.france-emploi.com/offre-d-emploi/conseiller-immobilier-independant-h-f-10826596/,30/12/2022,Loches,,"Mensuel, de 4000â‚¬ Ã  8000â‚¬",Mensuel,4000â‚¬ ,8000â‚¬,"Devenez le CONSEILLER IMMOBILIER rÃ©fÃ©rent de votre rÃ©gion : Secteur gÃ©ographique rÃ©servÃ© et prÃ©servÃ© en exclusivitÃ© !</t>
  </si>
  <si>
    <t>3461,Conseiller immobilier indÃ©pendant (H/F),https://www.france-emploi.com/offre-d-emploi/conseiller-immobilier-independant-h-f-10826596/,30/12/2022,Esvres,,"Mensuel, de 4000â‚¬ Ã  8000â‚¬",Mensuel,4000â‚¬ ,8000â‚¬,"Devenez le CONSEILLER IMMOBILIER rÃ©fÃ©rent de votre rÃ©gion : Secteur gÃ©ographique rÃ©servÃ© et prÃ©servÃ© en exclusivitÃ© !</t>
  </si>
  <si>
    <t>3462,Conseiller immobilier indÃ©pendant (H/F),https://www.france-emploi.com/offre-d-emploi/conseiller-immobilier-independant-h-f-10826596/,30/12/2022,Ballan-MirÃ©,,"Mensuel, de 4000â‚¬ Ã  8000â‚¬",Mensuel,4000â‚¬ ,8000â‚¬,"Devenez le CONSEILLER IMMOBILIER rÃ©fÃ©rent de votre rÃ©gion : Secteur gÃ©ographique rÃ©servÃ© et prÃ©servÃ© en exclusivitÃ© !</t>
  </si>
  <si>
    <t>3463,NÃ©gociateur immobilier indÃ©pendant (H/F),https://www.france-emploi.com/offre-d-emploi/negociateur-immobilier-independant-h-f-10826399/,30/12/2022,La Riche,,"Mensuel, de 4000â‚¬ Ã  8000â‚¬",Mensuel,4000â‚¬ ,8000â‚¬,"Devenez le CONSEILLER IMMOBILIER rÃ©fÃ©rent de votre rÃ©gion : Secteur gÃ©ographique rÃ©servÃ© et prÃ©servÃ© en exclusivitÃ© !</t>
  </si>
  <si>
    <t>3464,NÃ©gociateur immobilier indÃ©pendant (H/F),https://www.france-emploi.com/offre-d-emploi/negociateur-immobilier-independant-h-f-10826399/,30/12/2022,Montlouis-sur-Loire,,"Mensuel, de 4000â‚¬ Ã  8000â‚¬",Mensuel,4000â‚¬ ,8000â‚¬,"Devenez le CONSEILLER IMMOBILIER rÃ©fÃ©rent de votre rÃ©gion : Secteur gÃ©ographique rÃ©servÃ© et prÃ©servÃ© en exclusivitÃ© !</t>
  </si>
  <si>
    <t>3465,NÃ©gociateur immobilier indÃ©pendant (H/F),https://www.france-emploi.com/offre-d-emploi/negociateur-immobilier-independant-h-f-10826399/,30/12/2022,Fondettes,,"Mensuel, de 4000â‚¬ Ã  8000â‚¬",Mensuel,4000â‚¬ ,8000â‚¬,"Devenez le CONSEILLER IMMOBILIER rÃ©fÃ©rent de votre rÃ©gion : Secteur gÃ©ographique rÃ©servÃ© et prÃ©servÃ© en exclusivitÃ© !</t>
  </si>
  <si>
    <t>3466,NÃ©gociateur immobilier indÃ©pendant (H/F),https://www.france-emploi.com/offre-d-emploi/negociateur-immobilier-independant-h-f-10826399/,30/12/2022,Chinon,,"Mensuel, de 4000â‚¬ Ã  8000â‚¬",Mensuel,4000â‚¬ ,8000â‚¬,"Devenez le CONSEILLER IMMOBILIER rÃ©fÃ©rent de votre rÃ©gion : Secteur gÃ©ographique rÃ©servÃ© et prÃ©servÃ© en exclusivitÃ© !</t>
  </si>
  <si>
    <t>3467,NÃ©gociateur immobilier indÃ©pendant (H/F),https://www.france-emploi.com/offre-d-emploi/negociateur-immobilier-independant-h-f-10826399/,30/12/2022,Chambray-lÃ¨s-Tours,,"Mensuel, de 4000â‚¬ Ã  8000â‚¬",Mensuel,4000â‚¬ ,8000â‚¬,"Devenez le CONSEILLER IMMOBILIER rÃ©fÃ©rent de votre rÃ©gion : Secteur gÃ©ographique rÃ©servÃ© et prÃ©servÃ© en exclusivitÃ© !</t>
  </si>
  <si>
    <t>3468,mandataire immobilier indÃ©pendant (H/F),https://www.france-emploi.com/offre-d-emploi/mandataire-immobilier-independant-h-f-10826346/,30/12/2022,La Riche,,"Mensuel, de 4000â‚¬ Ã  8000â‚¬",Mensuel,4000â‚¬ ,8000â‚¬,"Devenez le CONSEILLER IMMOBILIER rÃ©fÃ©rent de votre rÃ©gion : Secteur gÃ©ographique rÃ©servÃ© et prÃ©servÃ© en exclusivitÃ© !</t>
  </si>
  <si>
    <t>3469,mandataire immobilier indÃ©pendant (H/F),https://www.france-emploi.com/offre-d-emploi/mandataire-immobilier-independant-h-f-10826346/,30/12/2022,Montlouis-sur-Loire,,"Mensuel, de 4000â‚¬ Ã  8000â‚¬",Mensuel,4000â‚¬ ,8000â‚¬,"Devenez le CONSEILLER IMMOBILIER rÃ©fÃ©rent de votre rÃ©gion : Secteur gÃ©ographique rÃ©servÃ© et prÃ©servÃ© en exclusivitÃ© !</t>
  </si>
  <si>
    <t>3470,mandataire immobilier indÃ©pendant (H/F),https://www.france-emploi.com/offre-d-emploi/mandataire-immobilier-independant-h-f-10826346/,30/12/2022,Fondettes,,"Mensuel, de 4000â‚¬ Ã  8000â‚¬",Mensuel,4000â‚¬ ,8000â‚¬,"Devenez le CONSEILLER IMMOBILIER rÃ©fÃ©rent de votre rÃ©gion : Secteur gÃ©ographique rÃ©servÃ© et prÃ©servÃ© en exclusivitÃ© !</t>
  </si>
  <si>
    <t>3471,mandataire immobilier indÃ©pendant (H/F),https://www.france-emploi.com/offre-d-emploi/mandataire-immobilier-independant-h-f-10826346/,30/12/2022,Chinon,,"Mensuel, de 4000â‚¬ Ã  8000â‚¬",Mensuel,4000â‚¬ ,8000â‚¬,"Devenez le CONSEILLER IMMOBILIER rÃ©fÃ©rent de votre rÃ©gion : Secteur gÃ©ographique rÃ©servÃ© et prÃ©servÃ© en exclusivitÃ© !</t>
  </si>
  <si>
    <t>3472,mandataire immobilier indÃ©pendant (H/F),https://www.france-emploi.com/offre-d-emploi/mandataire-immobilier-independant-h-f-10826346/,30/12/2022,Chambray-lÃ¨s-Tours,,"Mensuel, de 4000â‚¬ Ã  8000â‚¬",Mensuel,4000â‚¬ ,8000â‚¬,"Devenez le CONSEILLER IMMOBILIER rÃ©fÃ©rent de votre rÃ©gion : Secteur gÃ©ographique rÃ©servÃ© et prÃ©servÃ© en exclusivitÃ© !</t>
  </si>
  <si>
    <t>3473,Conseiller immobilier indÃ©pendant (H/F),https://www.france-emploi.com/offre-d-emploi/conseiller-immobilier-independant-h-f-10826325/,30/12/2022,La Riche,,"Mensuel, de 4000â‚¬ Ã  8000â‚¬",Mensuel,4000â‚¬ ,8000â‚¬,"Devenez le CONSEILLER IMMOBILIER rÃ©fÃ©rent de votre rÃ©gion : Secteur gÃ©ographique rÃ©servÃ© et prÃ©servÃ© en exclusivitÃ© !</t>
  </si>
  <si>
    <t>3474,Conseiller immobilier indÃ©pendant (H/F),https://www.france-emploi.com/offre-d-emploi/conseiller-immobilier-independant-h-f-10826325/,30/12/2022,Montlouis-sur-Loire,,"Mensuel, de 4000â‚¬ Ã  8000â‚¬",Mensuel,4000â‚¬ ,8000â‚¬,"Devenez le CONSEILLER IMMOBILIER rÃ©fÃ©rent de votre rÃ©gion : Secteur gÃ©ographique rÃ©servÃ© et prÃ©servÃ© en exclusivitÃ© !</t>
  </si>
  <si>
    <t>3475,Conseiller immobilier indÃ©pendant (H/F),https://www.france-emploi.com/offre-d-emploi/conseiller-immobilier-independant-h-f-10826325/,30/12/2022,Fondettes,,"Mensuel, de 4000â‚¬ Ã  8000â‚¬",Mensuel,4000â‚¬ ,8000â‚¬,"Devenez le CONSEILLER IMMOBILIER rÃ©fÃ©rent de votre rÃ©gion : Secteur gÃ©ographique rÃ©servÃ© et prÃ©servÃ© en exclusivitÃ© !</t>
  </si>
  <si>
    <t>3476,Conseiller immobilier indÃ©pendant (H/F),https://www.france-emploi.com/offre-d-emploi/conseiller-immobilier-independant-h-f-10826325/,30/12/2022,Chinon,,"Mensuel, de 4000â‚¬ Ã  8000â‚¬",Mensuel,4000â‚¬ ,8000â‚¬,"Devenez le CONSEILLER IMMOBILIER rÃ©fÃ©rent de votre rÃ©gion : Secteur gÃ©ographique rÃ©servÃ© et prÃ©servÃ© en exclusivitÃ© !</t>
  </si>
  <si>
    <t>3477,Conseiller immobilier indÃ©pendant (H/F),https://www.france-emploi.com/offre-d-emploi/conseiller-immobilier-independant-h-f-10826325/,30/12/2022,Chambray-lÃ¨s-Tours,,"Mensuel, de 4000â‚¬ Ã  8000â‚¬",Mensuel,4000â‚¬ ,8000â‚¬,"Devenez le CONSEILLER IMMOBILIER rÃ©fÃ©rent de votre rÃ©gion : Secteur gÃ©ographique rÃ©servÃ© et prÃ©servÃ© en exclusivitÃ© !</t>
  </si>
  <si>
    <t>3478,NÃ©gociateur immobilier indÃ©pendant (H/F),https://www.france-emploi.com/offre-d-emploi/negociateur-immobilier-independant-h-f-10826309/,30/12/2022,Tours,,"Mensuel, de 4000â‚¬ Ã  8000â‚¬",Mensuel,4000â‚¬ ,8000â‚¬,"Devenez le CONSEILLER IMMOBILIER rÃ©fÃ©rent de votre rÃ©gion : Secteur gÃ©ographique rÃ©servÃ© et prÃ©servÃ© en exclusivitÃ© !</t>
  </si>
  <si>
    <t>3479,NÃ©gociateur immobilier indÃ©pendant (H/F),https://www.france-emploi.com/offre-d-emploi/negociateur-immobilier-independant-h-f-10826309/,30/12/2022,Saint-Cyr-sur-Loire,,"Mensuel, de 4000â‚¬ Ã  8000â‚¬",Mensuel,4000â‚¬ ,8000â‚¬,"Devenez le CONSEILLER IMMOBILIER rÃ©fÃ©rent de votre rÃ©gion : Secteur gÃ©ographique rÃ©servÃ© et prÃ©servÃ© en exclusivitÃ© !</t>
  </si>
  <si>
    <t>3480,NÃ©gociateur immobilier indÃ©pendant (H/F),https://www.france-emploi.com/offre-d-emploi/negociateur-immobilier-independant-h-f-10826309/,30/12/2022,Saint-Avertin,,"Mensuel, de 4000â‚¬ Ã  8000â‚¬",Mensuel,4000â‚¬ ,8000â‚¬,"Devenez le CONSEILLER IMMOBILIER rÃ©fÃ©rent de votre rÃ©gion : Secteur gÃ©ographique rÃ©servÃ© et prÃ©servÃ© en exclusivitÃ© !</t>
  </si>
  <si>
    <t>3481,NÃ©gociateur immobilier indÃ©pendant (H/F),https://www.france-emploi.com/offre-d-emploi/negociateur-immobilier-independant-h-f-10826309/,30/12/2022,JouÃ©-lÃ¨s-Tours,,"Mensuel, de 4000â‚¬ Ã  8000â‚¬",Mensuel,4000â‚¬ ,8000â‚¬,"Devenez le CONSEILLER IMMOBILIER rÃ©fÃ©rent de votre rÃ©gion : Secteur gÃ©ographique rÃ©servÃ© et prÃ©servÃ© en exclusivitÃ© !</t>
  </si>
  <si>
    <t>3482,NÃ©gociateur immobilier indÃ©pendant (H/F),https://www.france-emploi.com/offre-d-emploi/negociateur-immobilier-independant-h-f-10826309/,30/12/2022,Amboise,,"Mensuel, de 4000â‚¬ Ã  8000â‚¬",Mensuel,4000â‚¬ ,8000â‚¬,"Devenez le CONSEILLER IMMOBILIER rÃ©fÃ©rent de votre rÃ©gion : Secteur gÃ©ographique rÃ©servÃ© et prÃ©servÃ© en exclusivitÃ© !</t>
  </si>
  <si>
    <t>3483,mandataire immobilier indÃ©pendant (H/F),https://www.france-emploi.com/offre-d-emploi/mandataire-immobilier-independant-h-f-10826286/,30/12/2022,Tours,,"Mensuel, de 4000â‚¬ Ã  8000â‚¬",Mensuel,4000â‚¬ ,8000â‚¬,"Devenez le CONSEILLER IMMOBILIER rÃ©fÃ©rent de votre rÃ©gion : Secteur gÃ©ographique rÃ©servÃ© et prÃ©servÃ© en exclusivitÃ© !</t>
  </si>
  <si>
    <t>3484,mandataire immobilier indÃ©pendant (H/F),https://www.france-emploi.com/offre-d-emploi/mandataire-immobilier-independant-h-f-10826286/,30/12/2022,Saint-Cyr-sur-Loire,,"Mensuel, de 4000â‚¬ Ã  8000â‚¬",Mensuel,4000â‚¬ ,8000â‚¬,"Devenez le CONSEILLER IMMOBILIER rÃ©fÃ©rent de votre rÃ©gion : Secteur gÃ©ographique rÃ©servÃ© et prÃ©servÃ© en exclusivitÃ© !</t>
  </si>
  <si>
    <t>3485,mandataire immobilier indÃ©pendant (H/F),https://www.france-emploi.com/offre-d-emploi/mandataire-immobilier-independant-h-f-10826286/,30/12/2022,Saint-Avertin,,"Mensuel, de 4000â‚¬ Ã  8000â‚¬",Mensuel,4000â‚¬ ,8000â‚¬,"Devenez le CONSEILLER IMMOBILIER rÃ©fÃ©rent de votre rÃ©gion : Secteur gÃ©ographique rÃ©servÃ© et prÃ©servÃ© en exclusivitÃ© !</t>
  </si>
  <si>
    <t>3486,mandataire immobilier indÃ©pendant (H/F),https://www.france-emploi.com/offre-d-emploi/mandataire-immobilier-independant-h-f-10826286/,30/12/2022,JouÃ©-lÃ¨s-Tours,,"Mensuel, de 4000â‚¬ Ã  8000â‚¬",Mensuel,4000â‚¬ ,8000â‚¬,"Devenez le CONSEILLER IMMOBILIER rÃ©fÃ©rent de votre rÃ©gion : Secteur gÃ©ographique rÃ©servÃ© et prÃ©servÃ© en exclusivitÃ© !</t>
  </si>
  <si>
    <t>3487,mandataire immobilier indÃ©pendant (H/F),https://www.france-emploi.com/offre-d-emploi/mandataire-immobilier-independant-h-f-10826286/,30/12/2022,Amboise,,"Mensuel, de 4000â‚¬ Ã  8000â‚¬",Mensuel,4000â‚¬ ,8000â‚¬,"Devenez le CONSEILLER IMMOBILIER rÃ©fÃ©rent de votre rÃ©gion : Secteur gÃ©ographique rÃ©servÃ© et prÃ©servÃ© en exclusivitÃ© !</t>
  </si>
  <si>
    <t>3488,Conseiller immobilier indÃ©pendant (H/F),https://www.france-emploi.com/offre-d-emploi/conseiller-immobilier-independant-h-f-10826257/,30/12/2022,Tours,,"Mensuel, de 4000â‚¬ Ã  8000â‚¬",Mensuel,4000â‚¬ ,8000â‚¬,"Devenez le CONSEILLER IMMOBILIER rÃ©fÃ©rent de votre rÃ©gion : Secteur gÃ©ographique rÃ©servÃ© et prÃ©servÃ© en exclusivitÃ© !</t>
  </si>
  <si>
    <t>3489,Conseiller immobilier indÃ©pendant (H/F),https://www.france-emploi.com/offre-d-emploi/conseiller-immobilier-independant-h-f-10826257/,30/12/2022,Saint-Cyr-sur-Loire,,"Mensuel, de 4000â‚¬ Ã  8000â‚¬",Mensuel,4000â‚¬ ,8000â‚¬,"Devenez le CONSEILLER IMMOBILIER rÃ©fÃ©rent de votre rÃ©gion : Secteur gÃ©ographique rÃ©servÃ© et prÃ©servÃ© en exclusivitÃ© !</t>
  </si>
  <si>
    <t>3490,Conseiller immobilier indÃ©pendant (H/F),https://www.france-emploi.com/offre-d-emploi/conseiller-immobilier-independant-h-f-10826257/,30/12/2022,Saint-Avertin,,"Mensuel, de 4000â‚¬ Ã  8000â‚¬",Mensuel,4000â‚¬ ,8000â‚¬,"Devenez le CONSEILLER IMMOBILIER rÃ©fÃ©rent de votre rÃ©gion : Secteur gÃ©ographique rÃ©servÃ© et prÃ©servÃ© en exclusivitÃ© !</t>
  </si>
  <si>
    <t>3491,Conseiller immobilier indÃ©pendant (H/F),https://www.france-emploi.com/offre-d-emploi/conseiller-immobilier-independant-h-f-10826257/,30/12/2022,JouÃ©-lÃ¨s-Tours,,"Mensuel, de 4000â‚¬ Ã  8000â‚¬",Mensuel,4000â‚¬ ,8000â‚¬,"Devenez le CONSEILLER IMMOBILIER rÃ©fÃ©rent de votre rÃ©gion : Secteur gÃ©ographique rÃ©servÃ© et prÃ©servÃ© en exclusivitÃ© !</t>
  </si>
  <si>
    <t>3492,Conseiller immobilier indÃ©pendant (H/F),https://www.france-emploi.com/offre-d-emploi/conseiller-immobilier-independant-h-f-10826257/,30/12/2022,Amboise,,"Mensuel, de 4000â‚¬ Ã  8000â‚¬",Mensuel,4000â‚¬ ,8000â‚¬,"Devenez le CONSEILLER IMMOBILIER rÃ©fÃ©rent de votre rÃ©gion : Secteur gÃ©ographique rÃ©servÃ© et prÃ©servÃ© en exclusivitÃ© !</t>
  </si>
  <si>
    <t>3493,Usineur / Usineuse (H/F),https://www.france-emploi.com/offre-d-emploi/usineur-usineuse-h-f-10788667/,30/12/2022,ChÃ¢teaubriant,IntÃ©rim,"Horaire, 12,19â‚¬",Horaire," 12,19â‚¬"," 12,19â‚¬","L'agence d'emploi (CDI, intÃ©rim et formation) Temporis ChÃ¢teaubriant (44110) recherche pour un de ses clients un Usineur / Usineuse (H/F)</t>
  </si>
  <si>
    <t>- DÃ©coder et analyser le programme d'usinage</t>
  </si>
  <si>
    <t>- Suivre les ordres de fabrication et rÃ©fÃ©rences</t>
  </si>
  <si>
    <t>- Assurer une production en quantitÃ© et en qualitÃ© sur une machine ..."</t>
  </si>
  <si>
    <t>3494,MaÃ§on/MaÃ§onne (H/F),https://www.france-emploi.com/offre-d-emploi/macon-maconne-h-f-10788665/,30/12/2022,Saint-Aubin-des-ChÃ¢teaux,IntÃ©rim,"Horaire, de 11,07â‚¬ Ã  14â‚¬",Horaire,"11,07â‚¬ ",14â‚¬,"Aujourd'hui le talent recherchÃ© est un MAÃ‡ON TRADITIONNEL H/F</t>
  </si>
  <si>
    <t>Au sein d'une entreprise familiale et dynamique vous serez amenÃ© Ã  travailler sur diffÃ©rents chantiers.</t>
  </si>
  <si>
    <t>Entre la rÃ©novation et/ou le gros Å“uvre vous Ãªtes polyvalent et vous aimez travailler sur diffÃ©rents ouvrages en y apportant votre ..."</t>
  </si>
  <si>
    <t>3495,MaÃ§on/MaÃ§onne (H/F),https://www.france-emploi.com/offre-d-emploi/macon-maconne-h-f-10788590/,30/12/2022,Saint-Aubin-des-ChÃ¢teaux,IntÃ©rim,"Horaire, de 11,07â‚¬ Ã  14â‚¬",Horaire,"11,07â‚¬ ",14â‚¬,"Aujourd'hui le talent recherchÃ© est un MAÃ‡ON TRADITIONNEL H/F</t>
  </si>
  <si>
    <t>3496,Technicien de Maintenance (H/F),https://www.france-emploi.com/offre-d-emploi/technicien-de-maintenance-h-f-10788584/,30/12/2022,ChÃ¢teaubriant,IntÃ©rim,"Horaire, de 11,07â‚¬ Ã  15â‚¬",Horaire,"11,07â‚¬ ",15â‚¬,"L'agence d'emploi (CDI, intÃ©rim et formation) Temporis ChÃ¢teaubriant (44110) recherche pour un de ses clients un Technicien/Technicienne de Maintenance H/F.</t>
  </si>
  <si>
    <t>-rÃ©aliser des structures mÃ©talliques Ã  partir de plans</t>
  </si>
  <si>
    <t>-effectuer les assemblages dans le respect des exigences qualitÃ©</t>
  </si>
  <si>
    <t>-utiliser des outils manuels, des ..."</t>
  </si>
  <si>
    <t>3497,Manoeuvre en Ã©tanchÃ©itÃ© (H/F),https://www.france-emploi.com/offre-d-emploi/manoeuvre-en-etancheite-h-f-10900076/,29/12/2022,Vannes,IntÃ©rim,"Horaire, de 11,07â‚¬ Ã  11,50â‚¬",Horaire,"11,07â‚¬ ","11,50â‚¬","Temporis Vannes-Auray, une Ã©quipe spÃ©cialiste du recrutement et prÃ©sente localement depuis dÃ©jÃ  12 ans !</t>
  </si>
  <si>
    <t>Je recherche plusieurs manÅ“uvres en pose dâ€™Ã©tanchÃ©itÃ© H/F.</t>
  </si>
  <si>
    <t>Vous Ãªtes dÃ©brouillard, curieux, et manuel : par exemple vous savez utiliser des outils Ã©lectroportatifs, effectuer des dÃ©coupesâ€¦</t>
  </si>
  <si>
    <t>Vous intÃ©grez une Ã©quipe de poseurs autonomes ..."</t>
  </si>
  <si>
    <t>3498,MaÃ§ons traditionnels (H/F),https://www.france-emploi.com/offre-d-emploi/macons-traditionnels-h-f-10900064/,29/12/2022,Le Guerno,CDI,"Horaire, de 12,39â‚¬ Ã  15,41â‚¬",Horaire,"12,39â‚¬ ","15,41â‚¬","PrÃªt Ã  bÃ¢tir votre nouvelle carriÃ¨re ?</t>
  </si>
  <si>
    <t>Je recrute plusieurs MaÃ§ons Traditionnels H/F.</t>
  </si>
  <si>
    <t>Lâ€™entreprise VAUGRENARD situÃ©e Ã  Le Guerno poursuit sa progression et a besoin de nouveaux maÃ§ons pour mener ses chantiers.</t>
  </si>
  <si>
    <t>Sous la responsabilitÃ© du gÃ©rant de lâ€™entreprise, Hugo, et du Conducteur de travaux, vous participerez ..."</t>
  </si>
  <si>
    <t>3499,Menuisier Charpentier (H/F),https://www.france-emploi.com/offre-d-emploi/menuisier-charpentier-h-f-10900053/,29/12/2022,Plumelin,CDI,"Horaire, de 12,39â‚¬ Ã  15,41â‚¬",Horaire,"12,39â‚¬ ","15,41â‚¬","Temporis Vannes et Auray, vous aide Ã  Ã©crire votre histoire professionnelle depuis plus de 10 ans !</t>
  </si>
  <si>
    <t>Cette semaine jâ€™ai Ã©tÃ© contactÃ©e par une PME morbihannaise que je connais bien et qui est spÃ©cialiste de la charpente et de la menuiserie depuis plus de 50 ans !</t>
  </si>
  <si>
    <t>Leur Nom : LE ..."</t>
  </si>
  <si>
    <t xml:space="preserve">3500,Technicien de maintenance (H/F),https://www.france-emploi.com/offre-d-emploi/technicien-de-maintenance-h-f-10900044/,29/12/2022,Muzillac,CDI,"Horaire, de 13â‚¬ Ã  17â‚¬",Horaire,13â‚¬ ,17â‚¬,"Vous connaissez les notions de ""bien vivre"", ""bien travailler""? </t>
  </si>
  <si>
    <t>Aujourd'hui je vous propose de joindre les 2 en vous proposant un poste en MAINTENANCE dans notre belle rÃ©gion, et plus prÃ©cisÃ©ment sur Muzillac.</t>
  </si>
  <si>
    <t>Ils sont spÃ©cialisÃ©s dansÂ le domaine de la conception, la fabrication et la vente de ..."</t>
  </si>
  <si>
    <t>3501,Carreleur en rÃ©novation de salles de bains (H/F),https://www.france-emploi.com/offre-d-emploi/carreleur-en-renovation-de-salles-de-bains-h-f-10900031/,29/12/2022,Vannes,IntÃ©rim,"Horaire, de 12,39â‚¬ Ã  15,41â‚¬",Horaire,"12,39â‚¬ ","15,41â‚¬","Aujourdâ€™hui, je recherche un carreleur H/F autonome pour intÃ©grer une PME familiale et bien implantÃ©e dans le Golfe du Morbihan.</t>
  </si>
  <si>
    <t>Quâ€™est ce que lâ€™entreprise attend de vous ?</t>
  </si>
  <si>
    <t>Vous interviendrez sur les travaux suivants:</t>
  </si>
  <si>
    <t>- Terrasses pavÃ©es ou ..."</t>
  </si>
  <si>
    <t>3502,SUPERVISEUR TECHNIQUE (H/F),https://www.france-emploi.com/offre-d-emploi/superviseur-technique-h-f-10945536/,29/12/2022,Rennes,IntÃ©rim,"Annuel, de 25000â‚¬ Ã  30000â‚¬",Annuel,25000â‚¬ ,30000â‚¬,"Nous recherchons pour notre client un Superviseur Technique H/F.</t>
  </si>
  <si>
    <t>Au sein d'une Ã©quipe de 6 personnes (2 managers, 4 superviseurs), vous assurez le support des techniciens terrain lors de leurs interventions de dÃ©ploiement et maintenance des Ã©quipements.</t>
  </si>
  <si>
    <t>En parallÃ¨le vous intervenez Ã  distance sur le parc des ..."</t>
  </si>
  <si>
    <t>3503,Paysagiste (H/F),https://www.france-emploi.com/offre-d-emploi/paysagiste-h-f-10945529/,29/12/2022,La Roche-sur-Yon,IntÃ©rim,"Mensuel, de 1600â‚¬ Ã  2000â‚¬",Mensuel,1600â‚¬ ,2000â‚¬,"Aboutir emploi La Roche-sur-Yon recrute pour l'un de ses clients,  un(e) paysagiste (H/F)</t>
  </si>
  <si>
    <t>- Entretien des espaces verts (Tonte, taille de haies, dÃ©broussaillage, manutention de feuillages)</t>
  </si>
  <si>
    <t>- CrÃ©ation des espaces verts (petite maÃ§onnerie, plantation, pose de clÃ´tures...)</t>
  </si>
  <si>
    <t>Missions longue avec possibilitÃ©s d'embauche. Salaire selon niveau ..."</t>
  </si>
  <si>
    <t xml:space="preserve">3504,Chef d'Ã‰quipe maÃ§on (H/F),https://www.france-emploi.com/offre-d-emploi/chef-d-quipe-macon-h-f-10945506/,29/12/2022,Mortagne-au-Perche,CDI,"Horaire, de 11,50â‚¬ Ã  15â‚¬",Horaire,"11,50â‚¬ ",15â‚¬,"Votre agence ARTUS INTERIM Mamers recherche pour son client, entreprise familiale spÃ©cialisÃ©e dans la rÃ©novation de bÃ¢timents, un CHEF D'EQUIPE MAÃ‡ON (H/F), poste Ã  pourvoir dÃ¨s Ã  prÃ©sent sur le secteur de Mortagne au Perche. </t>
  </si>
  <si>
    <t xml:space="preserve">Vos missions principales : </t>
  </si>
  <si>
    <t xml:space="preserve">- Management et encadrement des Ã©quipe sur chantier </t>
  </si>
  <si>
    <t>- Prise des ..."</t>
  </si>
  <si>
    <t>3505,TECHNICIEN DE MAINTENANCE - H/F,https://www.france-emploi.com/offre-d-emploi/technicien-de-maintenance-h-f-10945391/,29/12/2022,Le Relecq-Kerhuon,IntÃ©rim,"Horaire, de 11,07â‚¬ Ã  13â‚¬",Horaire,"11,07â‚¬ ",13â‚¬,"L'agence RÃ©gional IntÃ©rim de Landerneau recherche pour son client spÃ©cialisÃ© dans la fabrication de produits cosmÃ©tiques, un technicien de maintenance (H/F).</t>
  </si>
  <si>
    <t>Vous aurez comme principales missions :</t>
  </si>
  <si>
    <t>- Mise en oeuvre, contrÃ´le et dÃ©pannage des installations industrielles</t>
  </si>
  <si>
    <t>- RÃ©aliser la rÃ©paration et l'entretien des locaux</t>
  </si>
  <si>
    <t>- Travailler en relation directe ..."</t>
  </si>
  <si>
    <t xml:space="preserve">3506,Carreleur (H/F),https://www.france-emploi.com/offre-d-emploi/carreleur-h-f-10945390/,29/12/2022,Mortagne-au-Perche,CDI,"Horaire, de 11,27â‚¬ Ã  13â‚¬",Horaire,"11,27â‚¬ ",13â‚¬,"Votre agence Artus IntÃ©rim de Mamers, recherche pour son client un CARRELEUR (H/F) ! </t>
  </si>
  <si>
    <t xml:space="preserve">Secteur Mortagne au Perche </t>
  </si>
  <si>
    <t xml:space="preserve">- PrÃ©paration des supports </t>
  </si>
  <si>
    <t xml:space="preserve">- Pose de carrelage, faÃ¯ence, mosaÃ¯que </t>
  </si>
  <si>
    <t>- RÃ©alisation des joints  Vous Ãªtes titulaire du CAP/BEP et vous avez une expÃ©rience en tant que carreleur ..."</t>
  </si>
  <si>
    <t xml:space="preserve">3507,CÃ¢bleur (H/F),https://www.france-emploi.com/offre-d-emploi/cableur-h-f-10945379/,29/12/2022,Mortagne-au-Perche,IntÃ©rim,"Horaire, de 11,27â‚¬ Ã  12,50â‚¬",Horaire,"11,27â‚¬ ","12,50â‚¬","Artus intÃ©rim Mamers recherche un CABLEUR DE COFFRET ELECTRIQUE / ELECTRICIEN (H/F). </t>
  </si>
  <si>
    <t xml:space="preserve">Vos missions seront : </t>
  </si>
  <si>
    <t xml:space="preserve">- Le cÃ¢blage </t>
  </si>
  <si>
    <t>- Lâ€™installation dâ€™une borne fusible dans les coffrets Ã©lectriques Schneider dans le stock client  Vous avez vos habilitations Ã©lectriques Ã  jour</t>
  </si>
  <si>
    <t>Vous Ãªtes autonome sur votre poste  Optimisez votre temps! Faites ..."</t>
  </si>
  <si>
    <t>3508,ElectromÃ©canicien H/F,https://www.france-emploi.com/offre-d-emploi/electromecanicien-h-f-10943441/,28/12/2022,Morbihan,CDI,"Annuel, de 26000â‚¬ Ã  30000â‚¬",Annuel,26000â‚¬ ,30000â‚¬,"Vos missions</t>
  </si>
  <si>
    <t>RattachÃ©(e) au service maintenance et a son Responsable, voici votre quotidien de travail :</t>
  </si>
  <si>
    <t>- Assurer les actions de maintenance prÃ©ventive et curative en Ã©lectricitÃ© (basse tension) et automatisme</t>
  </si>
  <si>
    <t>- Assurer les dÃ©pannages sur ligne</t>
  </si>
  <si>
    <t>- Proposer des actions d'amÃ©lioration continue</t>
  </si>
  <si>
    <t>- Tenir Ã  jour le recensement des interventions</t>
  </si>
  <si>
    <t>SystÃ¨me ..."</t>
  </si>
  <si>
    <t>3509,ElectromÃ©canicien Maintenance des Fluides H/F,https://www.france-emploi.com/offre-d-emploi/electromecanicien-maintenance-des-fluides-h-f-10943437/,28/12/2022,Morbihan,CDI,"Annuel, de 26000â‚¬ Ã  30000â‚¬",Annuel,26000â‚¬ ,30000â‚¬,"Vos missions</t>
  </si>
  <si>
    <t>Au sein du service Maintenance, dans l'unitÃ© ""Maintenance des Fluides"", vous assurerez une permanence sur le site pour surveiller, gÃ©rer et coordonner les actions de maintenance sur les installations industrielles avec des fluides (Ã©nergie, sablerie, eau et traitement des eaux, air). Vous :</t>
  </si>
  <si>
    <t>- Exercez un suivi rÃ©gulier ..."</t>
  </si>
  <si>
    <t>3510,Technicien MÃ©thode Industrie F/H,https://www.france-emploi.com/offre-d-emploi/technicien-methode-industrie-f-h-10943368/,28/12/2022,FinistÃ¨re,IntÃ©rim,"Annuel, de 26000â‚¬ Ã  28000â‚¬",Annuel,26000â‚¬ ,28000â‚¬,"Vos missions</t>
  </si>
  <si>
    <t>- S'assurer de la disponibilitÃ© des diffÃ©rents moyens (outils, outillages)</t>
  </si>
  <si>
    <t>- Anticiper l'Ã©volution des moyens permettant d'assembler les machines</t>
  </si>
  <si>
    <t>- Participer Ã  la validation industrielle des Ã©quipements (conformitÃ©, sÃ©curitÃ©)</t>
  </si>
  <si>
    <t>- PrÃ©parer les mises en production des moyens de montage pour les assemblages mÃ©canique et Ã©lectrique (commande, cahier des ..."</t>
  </si>
  <si>
    <t>3511,Agent de quai (H/F),https://www.france-emploi.com/offre-d-emploi/agent-de-quai-h-f-10800715/,28/12/2022,Saint-Hilaire-du-HarcouÃ«t,IntÃ©rim,"Horaire, 11,40â‚¬",Horaire," 11,40â‚¬"," 11,40â‚¬","Un AGENT DE QUAI (F/H) :</t>
  </si>
  <si>
    <t>Au sein du service quai, vous serez en charge de :</t>
  </si>
  <si>
    <t>â€¢	Assurer la rÃ©ception, le stockage et lâ€™expÃ©dition des marchandises ou des matiÃ¨res premiÃ¨res</t>
  </si>
  <si>
    <t>â€¢	RÃ©aliser diverses opÃ©rations plus simples (inventaire, emballage, â€¦)</t>
  </si>
  <si>
    <t>â€¢	ContrÃ´ler les marchandises (tant sur la qualitÃ© que sur la quantitÃ©)</t>
  </si>
  <si>
    <t>â€¢	Veiller ..."</t>
  </si>
  <si>
    <t>3512,ChargÃ© gestion des rÃ©seaux H/F,https://www.france-emploi.com/offre-d-emploi/charge-gestion-des-reseaux-h-f-10821595/,28/12/2022,Auray,CDI,"Mensuel, de 1850â‚¬ Ã  2000â‚¬",Mensuel,1850â‚¬ ,2000â‚¬,"Vos missions seront les suivantes :</t>
  </si>
  <si>
    <t>- Assurer l'organisation et la gestion d'un chantier de travaux de canalisation.</t>
  </si>
  <si>
    <t>- RÃ©parer les fuites</t>
  </si>
  <si>
    <t>Vous rÃ©alisez vos missions en binÃ´me.  Vous bÃ©nÃ©ficiez idÃ©alement d'une premiÃ¨re expÃ©rience dans les travaux publics. Vous possÃ©dez Ã©ventuellement des connaissances en hydraulique des rÃ©seaux, des notions ..."</t>
  </si>
  <si>
    <t>3513,Agent d'Exploitation H/F,https://www.france-emploi.com/offre-d-emploi/agent-d-exploitation-h-f-10821594/,28/12/2022,Saint-Laurent-sur-Gorre,CDI,"Mensuel, de 1850â‚¬ Ã  2000â‚¬",Mensuel,1850â‚¬ ,2000â‚¬,"Vous participez Ã  l'exploitation et l'entretien des rÃ©seaux d'eau potable, des branchements et extensions sur tout le secteur. Poste itinÃ©rant, vous serez amenÃ©(e) Ã  vous dÃ©placer rÃ©guliÃ¨rement sur nos installations implantÃ©es sur le dÃ©partement.</t>
  </si>
  <si>
    <t>Vous :</t>
  </si>
  <si>
    <t>- Prenez en charge l'entretien des rÃ©seaux d'Eau Potable ..."</t>
  </si>
  <si>
    <t>3514,Technicien station d'Ã©puration H/F,https://www.france-emploi.com/offre-d-emploi/technicien-station-d-epuration-h-f-10821584/,28/12/2022,LuÃ§on,CDI,"Mensuel, de 1850â‚¬ Ã  2000â‚¬",Mensuel,1850â‚¬ ,2000â‚¬,"Vos missions seront les suivantes :</t>
  </si>
  <si>
    <t>- Entretien des rÃ©seaux (curage prÃ©ventif et curatif, diagnostics des eaux parasites, inspection camÃ©ra...)</t>
  </si>
  <si>
    <t>- Suivi de la qualitÃ© de l'eau traitÃ©e des stations de dÃ©pollution (rÃ©glages, test analytique, maintenance prÃ©ventives et curatives des Ã©quipements, optimisation des consommations Ã©nergÃ©tiques ..."</t>
  </si>
  <si>
    <t>3515,Agent Production EU/EAP H/F,https://www.france-emploi.com/offre-d-emploi/agent-production-eu-eap-h-f-10821582/,28/12/2022,Saint Aulaye-Puymangou,CDI,"Mensuel, de 1850â‚¬ Ã  2000â‚¬",Mensuel,1850â‚¬ ,2000â‚¬,"En tant qu'Agent Production EU/AEP</t>
  </si>
  <si>
    <t xml:space="preserve">â€¢ Prenez en charge l'entretien des rÃ©seaux Eaux UsÃ©es et Eau Potable (purges, contrÃ´le ventouses, poteaux incendie, etc.) </t>
  </si>
  <si>
    <t>â€¢ Assurez le nettoyage des rÃ©servoirs</t>
  </si>
  <si>
    <t>â€¢ Effectuez les branchements Eaux UsÃ©es ou Eau potable</t>
  </si>
  <si>
    <t xml:space="preserve">â€¢ Effectuez les poses d'organes hydrauliques, etc. </t>
  </si>
  <si>
    <t>â€¢ Recherchez les fuites ..."</t>
  </si>
  <si>
    <t xml:space="preserve">3516,Agent d'exploitation travaux de branchements H/F,https://www.france-emploi.com/offre-d-emploi/agent-d-exploitation-travaux-de-branchements-h-f-10821576/,28/12/2022,LuÃ§on,CDI,"Mensuel, de 1800â‚¬ Ã  2000â‚¬",Mensuel,1800â‚¬ ,2000â‚¬,"Vos missions seront les suivantes : </t>
  </si>
  <si>
    <t xml:space="preserve">â€¢ Pose de canalisations et branchements eaux usÃ©es et eau potable </t>
  </si>
  <si>
    <t xml:space="preserve">â€¢ RÃ©alisation d'extension de rÃ©seaux EU et EP </t>
  </si>
  <si>
    <t>â€¢ Organisation du chantier : matÃ©riel, timing, vÃ©rification des autorisations nÃ©cessaires avant terrassement.  Titulaire d'une formation initiale dans les travaux publics vous avez de l'expÃ©rience dans ..."</t>
  </si>
  <si>
    <t>3517,Technicien automaticien sur machines spÃ©ciales (H/F),https://www.france-emploi.com/offre-d-emploi/technicien-automaticien-sur-machines-speciales-h-f-10821571/,28/12/2022,CandÃ©,CDI,"Annuel, de 34000â‚¬ Ã  40000â‚¬",Annuel,34000â‚¬ ,40000â‚¬,"DiplÃ´mÃ© dâ€™une formation technique supÃ©rieure BAC+2 Ã  BAC+3, (de type BTS Conception et rÃ©alisation de systÃ¨mes automatiques), vous justifiez dâ€™une expÃ©rience professionnelle rÃ©ussie (minimum 5 ans) en tant que technicien Automaticien au sein dâ€™un secteur industriel, si possible dans le domaine des machines spÃ©ciales ..."</t>
  </si>
  <si>
    <t>3518,Technicien automaticien sur machines spÃ©ciales (H/F),https://www.france-emploi.com/offre-d-emploi/technicien-automaticien-sur-machines-speciales-h-f-10821571/,28/12/2022,BÃ©con-les-Granits,CDI,"Annuel, de 34000â‚¬ Ã  40000â‚¬",Annuel,34000â‚¬ ,40000â‚¬,"DiplÃ´mÃ© dâ€™une formation technique supÃ©rieure BAC+2 Ã  BAC+3, (de type BTS Conception et rÃ©alisation de systÃ¨mes automatiques), vous justifiez dâ€™une expÃ©rience professionnelle rÃ©ussie (minimum 5 ans) en tant que technicien Automaticien au sein dâ€™un secteur industriel, si possible dans le domaine des machines spÃ©ciales ..."</t>
  </si>
  <si>
    <t>3519,mandataire immobilier indÃ©pendant (H/F),https://www.france-emploi.com/offre-d-emploi/mandataire-immobilier-independant-h-f-10821509/,28/12/2022,Sainte-Jamme-sur-Sarthe,,"Mensuel, de 4000â‚¬ Ã  8000â‚¬",Mensuel,4000â‚¬ ,8000â‚¬,"Devenez le CONSEILLER IMMOBILIER rÃ©fÃ©rent de votre rÃ©gion : Secteur gÃ©ographique rÃ©servÃ© et prÃ©servÃ© en exclusivitÃ© !</t>
  </si>
  <si>
    <t>3520,mandataire immobilier indÃ©pendant (H/F),https://www.france-emploi.com/offre-d-emploi/mandataire-immobilier-independant-h-f-10821509/,28/12/2022,Saint-Gervais-en-Belin,,"Mensuel, de 4000â‚¬ Ã  8000â‚¬",Mensuel,4000â‚¬ ,8000â‚¬,"Devenez le CONSEILLER IMMOBILIER rÃ©fÃ©rent de votre rÃ©gion : Secteur gÃ©ographique rÃ©servÃ© et prÃ©servÃ© en exclusivitÃ© !</t>
  </si>
  <si>
    <t>3521,mandataire immobilier indÃ©pendant (H/F),https://www.france-emploi.com/offre-d-emploi/mandataire-immobilier-independant-h-f-10821509/,28/12/2022,ParcÃ©-sur-Sarthe,,"Mensuel, de 4000â‚¬ Ã  8000â‚¬",Mensuel,4000â‚¬ ,8000â‚¬,"Devenez le CONSEILLER IMMOBILIER rÃ©fÃ©rent de votre rÃ©gion : Secteur gÃ©ographique rÃ©servÃ© et prÃ©servÃ© en exclusivitÃ© !</t>
  </si>
  <si>
    <t>3522,mandataire immobilier indÃ©pendant (H/F),https://www.france-emploi.com/offre-d-emploi/mandataire-immobilier-independant-h-f-10821509/,28/12/2022,LouÃ©,,"Mensuel, de 4000â‚¬ Ã  8000â‚¬",Mensuel,4000â‚¬ ,8000â‚¬,"Devenez le CONSEILLER IMMOBILIER rÃ©fÃ©rent de votre rÃ©gion : Secteur gÃ©ographique rÃ©servÃ© et prÃ©servÃ© en exclusivitÃ© !</t>
  </si>
  <si>
    <t>3523,mandataire immobilier indÃ©pendant (H/F),https://www.france-emploi.com/offre-d-emploi/mandataire-immobilier-independant-h-f-10821509/,28/12/2022,Bazouges CrÃ© sur Loir,,"Mensuel, de 4000â‚¬ Ã  8000â‚¬",Mensuel,4000â‚¬ ,8000â‚¬,"Devenez le CONSEILLER IMMOBILIER rÃ©fÃ©rent de votre rÃ©gion : Secteur gÃ©ographique rÃ©servÃ© et prÃ©servÃ© en exclusivitÃ© !</t>
  </si>
  <si>
    <t>3524,Conseiller immobilier indÃ©pendant (H/F),https://www.france-emploi.com/offre-d-emploi/conseiller-immobilier-independant-h-f-10821508/,28/12/2022,Sainte-Jamme-sur-Sarthe,,"Mensuel, de 4000â‚¬ Ã  8000â‚¬",Mensuel,4000â‚¬ ,8000â‚¬,"Devenez le CONSEILLER IMMOBILIER rÃ©fÃ©rent de votre rÃ©gion : Secteur gÃ©ographique rÃ©servÃ© et prÃ©servÃ© en exclusivitÃ© !</t>
  </si>
  <si>
    <t>3525,Conseiller immobilier indÃ©pendant (H/F),https://www.france-emploi.com/offre-d-emploi/conseiller-immobilier-independant-h-f-10821508/,28/12/2022,Saint-Gervais-en-Belin,,"Mensuel, de 4000â‚¬ Ã  8000â‚¬",Mensuel,4000â‚¬ ,8000â‚¬,"Devenez le CONSEILLER IMMOBILIER rÃ©fÃ©rent de votre rÃ©gion : Secteur gÃ©ographique rÃ©servÃ© et prÃ©servÃ© en exclusivitÃ© !</t>
  </si>
  <si>
    <t>3526,Conseiller immobilier indÃ©pendant (H/F),https://www.france-emploi.com/offre-d-emploi/conseiller-immobilier-independant-h-f-10821508/,28/12/2022,ParcÃ©-sur-Sarthe,,"Mensuel, de 4000â‚¬ Ã  8000â‚¬",Mensuel,4000â‚¬ ,8000â‚¬,"Devenez le CONSEILLER IMMOBILIER rÃ©fÃ©rent de votre rÃ©gion : Secteur gÃ©ographique rÃ©servÃ© et prÃ©servÃ© en exclusivitÃ© !</t>
  </si>
  <si>
    <t>3527,Conseiller immobilier indÃ©pendant (H/F),https://www.france-emploi.com/offre-d-emploi/conseiller-immobilier-independant-h-f-10821508/,28/12/2022,LouÃ©,,"Mensuel, de 4000â‚¬ Ã  8000â‚¬",Mensuel,4000â‚¬ ,8000â‚¬,"Devenez le CONSEILLER IMMOBILIER rÃ©fÃ©rent de votre rÃ©gion : Secteur gÃ©ographique rÃ©servÃ© et prÃ©servÃ© en exclusivitÃ© !</t>
  </si>
  <si>
    <t>3528,Conseiller immobilier indÃ©pendant (H/F),https://www.france-emploi.com/offre-d-emploi/conseiller-immobilier-independant-h-f-10821508/,28/12/2022,Bazouges CrÃ© sur Loir,,"Mensuel, de 4000â‚¬ Ã  8000â‚¬",Mensuel,4000â‚¬ ,8000â‚¬,"Devenez le CONSEILLER IMMOBILIER rÃ©fÃ©rent de votre rÃ©gion : Secteur gÃ©ographique rÃ©servÃ© et prÃ©servÃ© en exclusivitÃ© !</t>
  </si>
  <si>
    <t>3529,NÃ©gociateur immobilier indÃ©pendant (H/F),https://www.france-emploi.com/offre-d-emploi/negociateur-immobilier-independant-h-f-10821507/,28/12/2022,Saint-Paterne - Le Chevain,,"Mensuel, de 4000â‚¬ Ã  8000â‚¬",Mensuel,4000â‚¬ ,8000â‚¬,"Devenez le CONSEILLER IMMOBILIER rÃ©fÃ©rent de votre rÃ©gion : Secteur gÃ©ographique rÃ©servÃ© et prÃ©servÃ© en exclusivitÃ© !</t>
  </si>
  <si>
    <t>3530,NÃ©gociateur immobilier indÃ©pendant (H/F),https://www.france-emploi.com/offre-d-emploi/negociateur-immobilier-independant-h-f-10821507/,28/12/2022,Saint-Georges-du-Bois,,"Mensuel, de 4000â‚¬ Ã  8000â‚¬",Mensuel,4000â‚¬ ,8000â‚¬,"Devenez le CONSEILLER IMMOBILIER rÃ©fÃ©rent de votre rÃ©gion : Secteur gÃ©ographique rÃ©servÃ© et prÃ©servÃ© en exclusivitÃ© !</t>
  </si>
  <si>
    <t>3531,NÃ©gociateur immobilier indÃ©pendant (H/F),https://www.france-emploi.com/offre-d-emploi/negociateur-immobilier-independant-h-f-10821507/,28/12/2022,Marolles-les-Braults,,"Mensuel, de 4000â‚¬ Ã  8000â‚¬",Mensuel,4000â‚¬ ,8000â‚¬,"Devenez le CONSEILLER IMMOBILIER rÃ©fÃ©rent de votre rÃ©gion : Secteur gÃ©ographique rÃ©servÃ© et prÃ©servÃ© en exclusivitÃ© !</t>
  </si>
  <si>
    <t>3532,NÃ©gociateur immobilier indÃ©pendant (H/F),https://www.france-emploi.com/offre-d-emploi/negociateur-immobilier-independant-h-f-10821507/,28/12/2022,Brette-les-Pins,,"Mensuel, de 4000â‚¬ Ã  8000â‚¬",Mensuel,4000â‚¬ ,8000â‚¬,"Devenez le CONSEILLER IMMOBILIER rÃ©fÃ©rent de votre rÃ©gion : Secteur gÃ©ographique rÃ©servÃ© et prÃ©servÃ© en exclusivitÃ© !</t>
  </si>
  <si>
    <t>3533,NÃ©gociateur immobilier indÃ©pendant (H/F),https://www.france-emploi.com/offre-d-emploi/negociateur-immobilier-independant-h-f-10821507/,28/12/2022,Bouloire,,"Mensuel, de 4000â‚¬ Ã  8000â‚¬",Mensuel,4000â‚¬ ,8000â‚¬,"Devenez le CONSEILLER IMMOBILIER rÃ©fÃ©rent de votre rÃ©gion : Secteur gÃ©ographique rÃ©servÃ© et prÃ©servÃ© en exclusivitÃ© !</t>
  </si>
  <si>
    <t>3534,mandataire immobilier indÃ©pendant (H/F),https://www.france-emploi.com/offre-d-emploi/mandataire-immobilier-independant-h-f-10821506/,28/12/2022,Saint-Paterne - Le Chevain,,"Mensuel, de 4000â‚¬ Ã  8000â‚¬",Mensuel,4000â‚¬ ,8000â‚¬,"Devenez le CONSEILLER IMMOBILIER rÃ©fÃ©rent de votre rÃ©gion : Secteur gÃ©ographique rÃ©servÃ© et prÃ©servÃ© en exclusivitÃ© !</t>
  </si>
  <si>
    <t>3535,mandataire immobilier indÃ©pendant (H/F),https://www.france-emploi.com/offre-d-emploi/mandataire-immobilier-independant-h-f-10821506/,28/12/2022,Saint-Georges-du-Bois,,"Mensuel, de 4000â‚¬ Ã  8000â‚¬",Mensuel,4000â‚¬ ,8000â‚¬,"Devenez le CONSEILLER IMMOBILIER rÃ©fÃ©rent de votre rÃ©gion : Secteur gÃ©ographique rÃ©servÃ© et prÃ©servÃ© en exclusivitÃ© !</t>
  </si>
  <si>
    <t>3536,mandataire immobilier indÃ©pendant (H/F),https://www.france-emploi.com/offre-d-emploi/mandataire-immobilier-independant-h-f-10821506/,28/12/2022,Marolles-les-Braults,,"Mensuel, de 4000â‚¬ Ã  8000â‚¬",Mensuel,4000â‚¬ ,8000â‚¬,"Devenez le CONSEILLER IMMOBILIER rÃ©fÃ©rent de votre rÃ©gion : Secteur gÃ©ographique rÃ©servÃ© et prÃ©servÃ© en exclusivitÃ© !</t>
  </si>
  <si>
    <t>3537,mandataire immobilier indÃ©pendant (H/F),https://www.france-emploi.com/offre-d-emploi/mandataire-immobilier-independant-h-f-10821506/,28/12/2022,Brette-les-Pins,,"Mensuel, de 4000â‚¬ Ã  8000â‚¬",Mensuel,4000â‚¬ ,8000â‚¬,"Devenez le CONSEILLER IMMOBILIER rÃ©fÃ©rent de votre rÃ©gion : Secteur gÃ©ographique rÃ©servÃ© et prÃ©servÃ© en exclusivitÃ© !</t>
  </si>
  <si>
    <t>3538,mandataire immobilier indÃ©pendant (H/F),https://www.france-emploi.com/offre-d-emploi/mandataire-immobilier-independant-h-f-10821506/,28/12/2022,Bouloire,,"Mensuel, de 4000â‚¬ Ã  8000â‚¬",Mensuel,4000â‚¬ ,8000â‚¬,"Devenez le CONSEILLER IMMOBILIER rÃ©fÃ©rent de votre rÃ©gion : Secteur gÃ©ographique rÃ©servÃ© et prÃ©servÃ© en exclusivitÃ© !</t>
  </si>
  <si>
    <t>3539,Conseiller immobilier indÃ©pendant (H/F),https://www.france-emploi.com/offre-d-emploi/conseiller-immobilier-independant-h-f-10821505/,28/12/2022,Saint-Paterne - Le Chevain,,"Mensuel, de 4000â‚¬ Ã  8000â‚¬",Mensuel,4000â‚¬ ,8000â‚¬,"Devenez le CONSEILLER IMMOBILIER rÃ©fÃ©rent de votre rÃ©gion : Secteur gÃ©ographique rÃ©servÃ© et prÃ©servÃ© en exclusivitÃ© !</t>
  </si>
  <si>
    <t>3540,Conseiller immobilier indÃ©pendant (H/F),https://www.france-emploi.com/offre-d-emploi/conseiller-immobilier-independant-h-f-10821505/,28/12/2022,Saint-Georges-du-Bois,,"Mensuel, de 4000â‚¬ Ã  8000â‚¬",Mensuel,4000â‚¬ ,8000â‚¬,"Devenez le CONSEILLER IMMOBILIER rÃ©fÃ©rent de votre rÃ©gion : Secteur gÃ©ographique rÃ©servÃ© et prÃ©servÃ© en exclusivitÃ© !</t>
  </si>
  <si>
    <t>3541,Conseiller immobilier indÃ©pendant (H/F),https://www.france-emploi.com/offre-d-emploi/conseiller-immobilier-independant-h-f-10821505/,28/12/2022,Marolles-les-Braults,,"Mensuel, de 4000â‚¬ Ã  8000â‚¬",Mensuel,4000â‚¬ ,8000â‚¬,"Devenez le CONSEILLER IMMOBILIER rÃ©fÃ©rent de votre rÃ©gion : Secteur gÃ©ographique rÃ©servÃ© et prÃ©servÃ© en exclusivitÃ© !</t>
  </si>
  <si>
    <t>3542,Conseiller immobilier indÃ©pendant (H/F),https://www.france-emploi.com/offre-d-emploi/conseiller-immobilier-independant-h-f-10821505/,28/12/2022,Brette-les-Pins,,"Mensuel, de 4000â‚¬ Ã  8000â‚¬",Mensuel,4000â‚¬ ,8000â‚¬,"Devenez le CONSEILLER IMMOBILIER rÃ©fÃ©rent de votre rÃ©gion : Secteur gÃ©ographique rÃ©servÃ© et prÃ©servÃ© en exclusivitÃ© !</t>
  </si>
  <si>
    <t>3543,Conseiller immobilier indÃ©pendant (H/F),https://www.france-emploi.com/offre-d-emploi/conseiller-immobilier-independant-h-f-10821505/,28/12/2022,Bouloire,,"Mensuel, de 4000â‚¬ Ã  8000â‚¬",Mensuel,4000â‚¬ ,8000â‚¬,"Devenez le CONSEILLER IMMOBILIER rÃ©fÃ©rent de votre rÃ©gion : Secteur gÃ©ographique rÃ©servÃ© et prÃ©servÃ© en exclusivitÃ© !</t>
  </si>
  <si>
    <t>3544,NÃ©gociateur immobilier indÃ©pendant (H/F),https://www.france-emploi.com/offre-d-emploi/negociateur-immobilier-independant-h-f-10821501/,28/12/2022,SillÃ©-le-Guillaume,,"Mensuel, de 4000â‚¬ Ã  8000â‚¬",Mensuel,4000â‚¬ ,8000â‚¬,"Devenez le CONSEILLER IMMOBILIER rÃ©fÃ©rent de votre rÃ©gion : Secteur gÃ©ographique rÃ©servÃ© et prÃ©servÃ© en exclusivitÃ© !</t>
  </si>
  <si>
    <t>3545,NÃ©gociateur immobilier indÃ©pendant (H/F),https://www.france-emploi.com/offre-d-emploi/negociateur-immobilier-independant-h-f-10821501/,28/12/2022,Loir en VallÃ©e,,"Mensuel, de 4000â‚¬ Ã  8000â‚¬",Mensuel,4000â‚¬ ,8000â‚¬,"Devenez le CONSEILLER IMMOBILIER rÃ©fÃ©rent de votre rÃ©gion : Secteur gÃ©ographique rÃ©servÃ© et prÃ©servÃ© en exclusivitÃ© !</t>
  </si>
  <si>
    <t>3546,NÃ©gociateur immobilier indÃ©pendant (H/F),https://www.france-emploi.com/offre-d-emploi/negociateur-immobilier-independant-h-f-10821501/,28/12/2022,Villeneuve-en-Perseigne,,"Mensuel, de 4000â‚¬ Ã  8000â‚¬",Mensuel,4000â‚¬ ,8000â‚¬,"Devenez le CONSEILLER IMMOBILIER rÃ©fÃ©rent de votre rÃ©gion : Secteur gÃ©ographique rÃ©servÃ© et prÃ©servÃ© en exclusivitÃ© !</t>
  </si>
  <si>
    <t>3547,NÃ©gociateur immobilier indÃ©pendant (H/F),https://www.france-emploi.com/offre-d-emploi/negociateur-immobilier-independant-h-f-10821501/,28/12/2022,La Chapelle-Saint-Aubin,,"Mensuel, de 4000â‚¬ Ã  8000â‚¬",Mensuel,4000â‚¬ ,8000â‚¬,"Devenez le CONSEILLER IMMOBILIER rÃ©fÃ©rent de votre rÃ©gion : Secteur gÃ©ographique rÃ©servÃ© et prÃ©servÃ© en exclusivitÃ© !</t>
  </si>
  <si>
    <t>3548,NÃ©gociateur immobilier indÃ©pendant (H/F),https://www.france-emploi.com/offre-d-emploi/negociateur-immobilier-independant-h-f-10821501/,28/12/2022,Ballon-Saint Mars,,"Mensuel, de 4000â‚¬ Ã  8000â‚¬",Mensuel,4000â‚¬ ,8000â‚¬,"Devenez le CONSEILLER IMMOBILIER rÃ©fÃ©rent de votre rÃ©gion : Secteur gÃ©ographique rÃ©servÃ© et prÃ©servÃ© en exclusivitÃ© !</t>
  </si>
  <si>
    <t>3549,mandataire immobilier indÃ©pendant (H/F),https://www.france-emploi.com/offre-d-emploi/mandataire-immobilier-independant-h-f-10821500/,28/12/2022,SillÃ©-le-Guillaume,,"Mensuel, de 4000â‚¬ Ã  8000â‚¬",Mensuel,4000â‚¬ ,8000â‚¬,"Devenez le CONSEILLER IMMOBILIER rÃ©fÃ©rent de votre rÃ©gion : Secteur gÃ©ographique rÃ©servÃ© et prÃ©servÃ© en exclusivitÃ© !</t>
  </si>
  <si>
    <t>3550,mandataire immobilier indÃ©pendant (H/F),https://www.france-emploi.com/offre-d-emploi/mandataire-immobilier-independant-h-f-10821500/,28/12/2022,Loir en VallÃ©e,,"Mensuel, de 4000â‚¬ Ã  8000â‚¬",Mensuel,4000â‚¬ ,8000â‚¬,"Devenez le CONSEILLER IMMOBILIER rÃ©fÃ©rent de votre rÃ©gion : Secteur gÃ©ographique rÃ©servÃ© et prÃ©servÃ© en exclusivitÃ© !</t>
  </si>
  <si>
    <t>3551,mandataire immobilier indÃ©pendant (H/F),https://www.france-emploi.com/offre-d-emploi/mandataire-immobilier-independant-h-f-10821500/,28/12/2022,Villeneuve-en-Perseigne,,"Mensuel, de 4000â‚¬ Ã  8000â‚¬",Mensuel,4000â‚¬ ,8000â‚¬,"Devenez le CONSEILLER IMMOBILIER rÃ©fÃ©rent de votre rÃ©gion : Secteur gÃ©ographique rÃ©servÃ© et prÃ©servÃ© en exclusivitÃ© !</t>
  </si>
  <si>
    <t>3552,mandataire immobilier indÃ©pendant (H/F),https://www.france-emploi.com/offre-d-emploi/mandataire-immobilier-independant-h-f-10821500/,28/12/2022,La Chapelle-Saint-Aubin,,"Mensuel, de 4000â‚¬ Ã  8000â‚¬",Mensuel,4000â‚¬ ,8000â‚¬,"Devenez le CONSEILLER IMMOBILIER rÃ©fÃ©rent de votre rÃ©gion : Secteur gÃ©ographique rÃ©servÃ© et prÃ©servÃ© en exclusivitÃ© !</t>
  </si>
  <si>
    <t>3553,mandataire immobilier indÃ©pendant (H/F),https://www.france-emploi.com/offre-d-emploi/mandataire-immobilier-independant-h-f-10821500/,28/12/2022,Ballon-Saint Mars,,"Mensuel, de 4000â‚¬ Ã  8000â‚¬",Mensuel,4000â‚¬ ,8000â‚¬,"Devenez le CONSEILLER IMMOBILIER rÃ©fÃ©rent de votre rÃ©gion : Secteur gÃ©ographique rÃ©servÃ© et prÃ©servÃ© en exclusivitÃ© !</t>
  </si>
  <si>
    <t>3554,Conseiller immobilier indÃ©pendant (H/F),https://www.france-emploi.com/offre-d-emploi/conseiller-immobilier-independant-h-f-10821498/,28/12/2022,SillÃ©-le-Guillaume,,"Mensuel, de 4000â‚¬ Ã  8000â‚¬",Mensuel,4000â‚¬ ,8000â‚¬,"Devenez le CONSEILLER IMMOBILIER rÃ©fÃ©rent de votre rÃ©gion : Secteur gÃ©ographique rÃ©servÃ© et prÃ©servÃ© en exclusivitÃ© !</t>
  </si>
  <si>
    <t>3555,Conseiller immobilier indÃ©pendant (H/F),https://www.france-emploi.com/offre-d-emploi/conseiller-immobilier-independant-h-f-10821498/,28/12/2022,Loir en VallÃ©e,,"Mensuel, de 4000â‚¬ Ã  8000â‚¬",Mensuel,4000â‚¬ ,8000â‚¬,"Devenez le CONSEILLER IMMOBILIER rÃ©fÃ©rent de votre rÃ©gion : Secteur gÃ©ographique rÃ©servÃ© et prÃ©servÃ© en exclusivitÃ© !</t>
  </si>
  <si>
    <t>3556,Conseiller immobilier indÃ©pendant (H/F),https://www.france-emploi.com/offre-d-emploi/conseiller-immobilier-independant-h-f-10821498/,28/12/2022,Villeneuve-en-Perseigne,,"Mensuel, de 4000â‚¬ Ã  8000â‚¬",Mensuel,4000â‚¬ ,8000â‚¬,"Devenez le CONSEILLER IMMOBILIER rÃ©fÃ©rent de votre rÃ©gion : Secteur gÃ©ographique rÃ©servÃ© et prÃ©servÃ© en exclusivitÃ© !</t>
  </si>
  <si>
    <t>3557,Conseiller immobilier indÃ©pendant (H/F),https://www.france-emploi.com/offre-d-emploi/conseiller-immobilier-independant-h-f-10821498/,28/12/2022,La Chapelle-Saint-Aubin,,"Mensuel, de 4000â‚¬ Ã  8000â‚¬",Mensuel,4000â‚¬ ,8000â‚¬,"Devenez le CONSEILLER IMMOBILIER rÃ©fÃ©rent de votre rÃ©gion : Secteur gÃ©ographique rÃ©servÃ© et prÃ©servÃ© en exclusivitÃ© !</t>
  </si>
  <si>
    <t>3558,Conseiller immobilier indÃ©pendant (H/F),https://www.france-emploi.com/offre-d-emploi/conseiller-immobilier-independant-h-f-10821498/,28/12/2022,Ballon-Saint Mars,,"Mensuel, de 4000â‚¬ Ã  8000â‚¬",Mensuel,4000â‚¬ ,8000â‚¬,"Devenez le CONSEILLER IMMOBILIER rÃ©fÃ©rent de votre rÃ©gion : Secteur gÃ©ographique rÃ©servÃ© et prÃ©servÃ© en exclusivitÃ© !</t>
  </si>
  <si>
    <t>3559,NÃ©gociateur immobilier indÃ©pendant (H/F),https://www.france-emploi.com/offre-d-emploi/negociateur-immobilier-independant-h-f-10821497/,28/12/2022,Vibraye,,"Mensuel, de 4000â‚¬ Ã  8000â‚¬",Mensuel,4000â‚¬ ,8000â‚¬,"Devenez le CONSEILLER IMMOBILIER rÃ©fÃ©rent de votre rÃ©gion : Secteur gÃ©ographique rÃ©servÃ© et prÃ©servÃ© en exclusivitÃ© !</t>
  </si>
  <si>
    <t>3560,NÃ©gociateur immobilier indÃ©pendant (H/F),https://www.france-emploi.com/offre-d-emploi/negociateur-immobilier-independant-h-f-10821497/,28/12/2022,Saint-Mars-d'OutillÃ©,,"Mensuel, de 4000â‚¬ Ã  8000â‚¬",Mensuel,4000â‚¬ ,8000â‚¬,"Devenez le CONSEILLER IMMOBILIER rÃ©fÃ©rent de votre rÃ©gion : Secteur gÃ©ographique rÃ©servÃ© et prÃ©servÃ© en exclusivitÃ© !</t>
  </si>
  <si>
    <t>3561,NÃ©gociateur immobilier indÃ©pendant (H/F),https://www.france-emploi.com/offre-d-emploi/negociateur-immobilier-independant-h-f-10821497/,28/12/2022,Rouillon,,"Mensuel, de 4000â‚¬ Ã  8000â‚¬",Mensuel,4000â‚¬ ,8000â‚¬,"Devenez le CONSEILLER IMMOBILIER rÃ©fÃ©rent de votre rÃ©gion : Secteur gÃ©ographique rÃ©servÃ© et prÃ©servÃ© en exclusivitÃ© !</t>
  </si>
  <si>
    <t>3562,NÃ©gociateur immobilier indÃ©pendant (H/F),https://www.france-emploi.com/offre-d-emploi/negociateur-immobilier-independant-h-f-10821497/,28/12/2022,Neuville-sur-Sarthe,,"Mensuel, de 4000â‚¬ Ã  8000â‚¬",Mensuel,4000â‚¬ ,8000â‚¬,"Devenez le CONSEILLER IMMOBILIER rÃ©fÃ©rent de votre rÃ©gion : Secteur gÃ©ographique rÃ©servÃ© et prÃ©servÃ© en exclusivitÃ© !</t>
  </si>
  <si>
    <t>3563,NÃ©gociateur immobilier indÃ©pendant (H/F),https://www.france-emploi.com/offre-d-emploi/negociateur-immobilier-independant-h-f-10821497/,28/12/2022,LaignÃ©-en-Belin,,"Mensuel, de 4000â‚¬ Ã  8000â‚¬",Mensuel,4000â‚¬ ,8000â‚¬,"Devenez le CONSEILLER IMMOBILIER rÃ©fÃ©rent de votre rÃ©gion : Secteur gÃ©ographique rÃ©servÃ© et prÃ©servÃ© en exclusivitÃ© !</t>
  </si>
  <si>
    <t>3564,mandataire immobilier indÃ©pendant (H/F),https://www.france-emploi.com/offre-d-emploi/mandataire-immobilier-independant-h-f-10821495/,28/12/2022,Vibraye,,"Mensuel, de 4000â‚¬ Ã  8000â‚¬",Mensuel,4000â‚¬ ,8000â‚¬,"Devenez le CONSEILLER IMMOBILIER rÃ©fÃ©rent de votre rÃ©gion : Secteur gÃ©ographique rÃ©servÃ© et prÃ©servÃ© en exclusivitÃ© !</t>
  </si>
  <si>
    <t>3565,mandataire immobilier indÃ©pendant (H/F),https://www.france-emploi.com/offre-d-emploi/mandataire-immobilier-independant-h-f-10821495/,28/12/2022,Saint-Mars-d'OutillÃ©,,"Mensuel, de 4000â‚¬ Ã  8000â‚¬",Mensuel,4000â‚¬ ,8000â‚¬,"Devenez le CONSEILLER IMMOBILIER rÃ©fÃ©rent de votre rÃ©gion : Secteur gÃ©ographique rÃ©servÃ© et prÃ©servÃ© en exclusivitÃ© !</t>
  </si>
  <si>
    <t>3566,mandataire immobilier indÃ©pendant (H/F),https://www.france-emploi.com/offre-d-emploi/mandataire-immobilier-independant-h-f-10821495/,28/12/2022,Rouillon,,"Mensuel, de 4000â‚¬ Ã  8000â‚¬",Mensuel,4000â‚¬ ,8000â‚¬,"Devenez le CONSEILLER IMMOBILIER rÃ©fÃ©rent de votre rÃ©gion : Secteur gÃ©ographique rÃ©servÃ© et prÃ©servÃ© en exclusivitÃ© !</t>
  </si>
  <si>
    <t>3567,mandataire immobilier indÃ©pendant (H/F),https://www.france-emploi.com/offre-d-emploi/mandataire-immobilier-independant-h-f-10821495/,28/12/2022,Neuville-sur-Sarthe,,"Mensuel, de 4000â‚¬ Ã  8000â‚¬",Mensuel,4000â‚¬ ,8000â‚¬,"Devenez le CONSEILLER IMMOBILIER rÃ©fÃ©rent de votre rÃ©gion : Secteur gÃ©ographique rÃ©servÃ© et prÃ©servÃ© en exclusivitÃ© !</t>
  </si>
  <si>
    <t>3568,mandataire immobilier indÃ©pendant (H/F),https://www.france-emploi.com/offre-d-emploi/mandataire-immobilier-independant-h-f-10821495/,28/12/2022,LaignÃ©-en-Belin,,"Mensuel, de 4000â‚¬ Ã  8000â‚¬",Mensuel,4000â‚¬ ,8000â‚¬,"Devenez le CONSEILLER IMMOBILIER rÃ©fÃ©rent de votre rÃ©gion : Secteur gÃ©ographique rÃ©servÃ© et prÃ©servÃ© en exclusivitÃ© !</t>
  </si>
  <si>
    <t>3569,Conseiller immobilier indÃ©pendant (H/F),https://www.france-emploi.com/offre-d-emploi/conseiller-immobilier-independant-h-f-10821494/,28/12/2022,Vibraye,,"Mensuel, de 4000â‚¬ Ã  8000â‚¬",Mensuel,4000â‚¬ ,8000â‚¬,"Devenez le CONSEILLER IMMOBILIER rÃ©fÃ©rent de votre rÃ©gion : Secteur gÃ©ographique rÃ©servÃ© et prÃ©servÃ© en exclusivitÃ© !</t>
  </si>
  <si>
    <t>3570,Conseiller immobilier indÃ©pendant (H/F),https://www.france-emploi.com/offre-d-emploi/conseiller-immobilier-independant-h-f-10821494/,28/12/2022,Saint-Mars-d'OutillÃ©,,"Mensuel, de 4000â‚¬ Ã  8000â‚¬",Mensuel,4000â‚¬ ,8000â‚¬,"Devenez le CONSEILLER IMMOBILIER rÃ©fÃ©rent de votre rÃ©gion : Secteur gÃ©ographique rÃ©servÃ© et prÃ©servÃ© en exclusivitÃ© !</t>
  </si>
  <si>
    <t>3571,Conseiller immobilier indÃ©pendant (H/F),https://www.france-emploi.com/offre-d-emploi/conseiller-immobilier-independant-h-f-10821494/,28/12/2022,Rouillon,,"Mensuel, de 4000â‚¬ Ã  8000â‚¬",Mensuel,4000â‚¬ ,8000â‚¬,"Devenez le CONSEILLER IMMOBILIER rÃ©fÃ©rent de votre rÃ©gion : Secteur gÃ©ographique rÃ©servÃ© et prÃ©servÃ© en exclusivitÃ© !</t>
  </si>
  <si>
    <t>3572,Conseiller immobilier indÃ©pendant (H/F),https://www.france-emploi.com/offre-d-emploi/conseiller-immobilier-independant-h-f-10821494/,28/12/2022,Neuville-sur-Sarthe,,"Mensuel, de 4000â‚¬ Ã  8000â‚¬",Mensuel,4000â‚¬ ,8000â‚¬,"Devenez le CONSEILLER IMMOBILIER rÃ©fÃ©rent de votre rÃ©gion : Secteur gÃ©ographique rÃ©servÃ© et prÃ©servÃ© en exclusivitÃ© !</t>
  </si>
  <si>
    <t>3573,Conseiller immobilier indÃ©pendant (H/F),https://www.france-emploi.com/offre-d-emploi/conseiller-immobilier-independant-h-f-10821494/,28/12/2022,LaignÃ©-en-Belin,,"Mensuel, de 4000â‚¬ Ã  8000â‚¬",Mensuel,4000â‚¬ ,8000â‚¬,"Devenez le CONSEILLER IMMOBILIER rÃ©fÃ©rent de votre rÃ©gion : Secteur gÃ©ographique rÃ©servÃ© et prÃ©servÃ© en exclusivitÃ© !</t>
  </si>
  <si>
    <t>3574,NÃ©gociateur immobilier indÃ©pendant (H/F),https://www.france-emploi.com/offre-d-emploi/negociateur-immobilier-independant-h-f-10821492/,28/12/2022,Saint-Saturnin,,"Mensuel, de 4000â‚¬ Ã  8000â‚¬",Mensuel,4000â‚¬ ,8000â‚¬,"Devenez le CONSEILLER IMMOBILIER rÃ©fÃ©rent de votre rÃ©gion : Secteur gÃ©ographique rÃ©servÃ© et prÃ©servÃ© en exclusivitÃ© !</t>
  </si>
  <si>
    <t>3575,NÃ©gociateur immobilier indÃ©pendant (H/F),https://www.france-emploi.com/offre-d-emploi/negociateur-immobilier-independant-h-f-10821492/,28/12/2022,Saint-Mars-la-BriÃ¨re,,"Mensuel, de 4000â‚¬ Ã  8000â‚¬",Mensuel,4000â‚¬ ,8000â‚¬,"Devenez le CONSEILLER IMMOBILIER rÃ©fÃ©rent de votre rÃ©gion : Secteur gÃ©ographique rÃ©servÃ© et prÃ©servÃ© en exclusivitÃ© !</t>
  </si>
  <si>
    <t>3576,NÃ©gociateur immobilier indÃ©pendant (H/F),https://www.france-emploi.com/offre-d-emploi/negociateur-immobilier-independant-h-f-10821492/,28/12/2022,RoÃ©zÃ©-sur-Sarthe,,"Mensuel, de 4000â‚¬ Ã  8000â‚¬",Mensuel,4000â‚¬ ,8000â‚¬,"Devenez le CONSEILLER IMMOBILIER rÃ©fÃ©rent de votre rÃ©gion : Secteur gÃ©ographique rÃ©servÃ© et prÃ©servÃ© en exclusivitÃ© !</t>
  </si>
  <si>
    <t>3577,NÃ©gociateur immobilier indÃ©pendant (H/F),https://www.france-emploi.com/offre-d-emploi/negociateur-immobilier-independant-h-f-10821492/,28/12/2022,Noyen-sur-Sarthe,,"Mensuel, de 4000â‚¬ Ã  8000â‚¬",Mensuel,4000â‚¬ ,8000â‚¬,"Devenez le CONSEILLER IMMOBILIER rÃ©fÃ©rent de votre rÃ©gion : Secteur gÃ©ographique rÃ©servÃ© et prÃ©servÃ© en exclusivitÃ© !</t>
  </si>
  <si>
    <t>3578,NÃ©gociateur immobilier indÃ©pendant (H/F),https://www.france-emploi.com/offre-d-emploi/negociateur-immobilier-independant-h-f-10821492/,28/12/2022,La Milesse,,"Mensuel, de 4000â‚¬ Ã  8000â‚¬",Mensuel,4000â‚¬ ,8000â‚¬,"Devenez le CONSEILLER IMMOBILIER rÃ©fÃ©rent de votre rÃ©gion : Secteur gÃ©ographique rÃ©servÃ© et prÃ©servÃ© en exclusivitÃ© !</t>
  </si>
  <si>
    <t>3579,mandataire immobilier indÃ©pendant (H/F),https://www.france-emploi.com/offre-d-emploi/mandataire-immobilier-independant-h-f-10821489/,28/12/2022,Saint-Saturnin,,"Mensuel, de 4000â‚¬ Ã  8000â‚¬",Mensuel,4000â‚¬ ,8000â‚¬,"Devenez le CONSEILLER IMMOBILIER rÃ©fÃ©rent de votre rÃ©gion : Secteur gÃ©ographique rÃ©servÃ© et prÃ©servÃ© en exclusivitÃ© !</t>
  </si>
  <si>
    <t>3580,mandataire immobilier indÃ©pendant (H/F),https://www.france-emploi.com/offre-d-emploi/mandataire-immobilier-independant-h-f-10821489/,28/12/2022,Saint-Mars-la-BriÃ¨re,,"Mensuel, de 4000â‚¬ Ã  8000â‚¬",Mensuel,4000â‚¬ ,8000â‚¬,"Devenez le CONSEILLER IMMOBILIER rÃ©fÃ©rent de votre rÃ©gion : Secteur gÃ©ographique rÃ©servÃ© et prÃ©servÃ© en exclusivitÃ© !</t>
  </si>
  <si>
    <t>3581,mandataire immobilier indÃ©pendant (H/F),https://www.france-emploi.com/offre-d-emploi/mandataire-immobilier-independant-h-f-10821489/,28/12/2022,RoÃ©zÃ©-sur-Sarthe,,"Mensuel, de 4000â‚¬ Ã  8000â‚¬",Mensuel,4000â‚¬ ,8000â‚¬,"Devenez le CONSEILLER IMMOBILIER rÃ©fÃ©rent de votre rÃ©gion : Secteur gÃ©ographique rÃ©servÃ© et prÃ©servÃ© en exclusivitÃ© !</t>
  </si>
  <si>
    <t>3582,mandataire immobilier indÃ©pendant (H/F),https://www.france-emploi.com/offre-d-emploi/mandataire-immobilier-independant-h-f-10821489/,28/12/2022,Noyen-sur-Sarthe,,"Mensuel, de 4000â‚¬ Ã  8000â‚¬",Mensuel,4000â‚¬ ,8000â‚¬,"Devenez le CONSEILLER IMMOBILIER rÃ©fÃ©rent de votre rÃ©gion : Secteur gÃ©ographique rÃ©servÃ© et prÃ©servÃ© en exclusivitÃ© !</t>
  </si>
  <si>
    <t>3583,mandataire immobilier indÃ©pendant (H/F),https://www.france-emploi.com/offre-d-emploi/mandataire-immobilier-independant-h-f-10821489/,28/12/2022,La Milesse,,"Mensuel, de 4000â‚¬ Ã  8000â‚¬",Mensuel,4000â‚¬ ,8000â‚¬,"Devenez le CONSEILLER IMMOBILIER rÃ©fÃ©rent de votre rÃ©gion : Secteur gÃ©ographique rÃ©servÃ© et prÃ©servÃ© en exclusivitÃ© !</t>
  </si>
  <si>
    <t>3584,Conseiller immobilier indÃ©pendant (H/F),https://www.france-emploi.com/offre-d-emploi/conseiller-immobilier-independant-h-f-10821485/,28/12/2022,Saint-Saturnin,,"Mensuel, de 4000â‚¬ Ã  8000â‚¬",Mensuel,4000â‚¬ ,8000â‚¬,"Devenez le CONSEILLER IMMOBILIER rÃ©fÃ©rent de votre rÃ©gion : Secteur gÃ©ographique rÃ©servÃ© et prÃ©servÃ© en exclusivitÃ© !</t>
  </si>
  <si>
    <t>3585,Conseiller immobilier indÃ©pendant (H/F),https://www.france-emploi.com/offre-d-emploi/conseiller-immobilier-independant-h-f-10821485/,28/12/2022,Saint-Mars-la-BriÃ¨re,,"Mensuel, de 4000â‚¬ Ã  8000â‚¬",Mensuel,4000â‚¬ ,8000â‚¬,"Devenez le CONSEILLER IMMOBILIER rÃ©fÃ©rent de votre rÃ©gion : Secteur gÃ©ographique rÃ©servÃ© et prÃ©servÃ© en exclusivitÃ© !</t>
  </si>
  <si>
    <t>3586,Conseiller immobilier indÃ©pendant (H/F),https://www.france-emploi.com/offre-d-emploi/conseiller-immobilier-independant-h-f-10821485/,28/12/2022,RoÃ©zÃ©-sur-Sarthe,,"Mensuel, de 4000â‚¬ Ã  8000â‚¬",Mensuel,4000â‚¬ ,8000â‚¬,"Devenez le CONSEILLER IMMOBILIER rÃ©fÃ©rent de votre rÃ©gion : Secteur gÃ©ographique rÃ©servÃ© et prÃ©servÃ© en exclusivitÃ© !</t>
  </si>
  <si>
    <t>3587,Conseiller immobilier indÃ©pendant (H/F),https://www.france-emploi.com/offre-d-emploi/conseiller-immobilier-independant-h-f-10821485/,28/12/2022,Noyen-sur-Sarthe,,"Mensuel, de 4000â‚¬ Ã  8000â‚¬",Mensuel,4000â‚¬ ,8000â‚¬,"Devenez le CONSEILLER IMMOBILIER rÃ©fÃ©rent de votre rÃ©gion : Secteur gÃ©ographique rÃ©servÃ© et prÃ©servÃ© en exclusivitÃ© !</t>
  </si>
  <si>
    <t>3588,Conseiller immobilier indÃ©pendant (H/F),https://www.france-emploi.com/offre-d-emploi/conseiller-immobilier-independant-h-f-10821485/,28/12/2022,La Milesse,,"Mensuel, de 4000â‚¬ Ã  8000â‚¬",Mensuel,4000â‚¬ ,8000â‚¬,"Devenez le CONSEILLER IMMOBILIER rÃ©fÃ©rent de votre rÃ©gion : Secteur gÃ©ographique rÃ©servÃ© et prÃ©servÃ© en exclusivitÃ© !</t>
  </si>
  <si>
    <t>3589,NÃ©gociateur immobilier indÃ©pendant (H/F),https://www.france-emploi.com/offre-d-emploi/negociateur-immobilier-independant-h-f-10821480/,28/12/2022,Spay,,"Mensuel, de 4000â‚¬ Ã  8000â‚¬",Mensuel,4000â‚¬ ,8000â‚¬,"Devenez le CONSEILLER IMMOBILIER rÃ©fÃ©rent de votre rÃ©gion : Secteur gÃ©ographique rÃ©servÃ© et prÃ©servÃ© en exclusivitÃ© !</t>
  </si>
  <si>
    <t>3590,NÃ©gociateur immobilier indÃ©pendant (H/F),https://www.france-emploi.com/offre-d-emploi/negociateur-immobilier-independant-h-f-10821480/,28/12/2022,PrÃ©cignÃ©,,"Mensuel, de 4000â‚¬ Ã  8000â‚¬",Mensuel,4000â‚¬ ,8000â‚¬,"Devenez le CONSEILLER IMMOBILIER rÃ©fÃ©rent de votre rÃ©gion : Secteur gÃ©ographique rÃ©servÃ© et prÃ©servÃ© en exclusivitÃ© !</t>
  </si>
  <si>
    <t>3591,NÃ©gociateur immobilier indÃ©pendant (H/F),https://www.france-emploi.com/offre-d-emploi/negociateur-immobilier-independant-h-f-10821480/,28/12/2022,Montfort-le-Gesnois,,"Mensuel, de 4000â‚¬ Ã  8000â‚¬",Mensuel,4000â‚¬ ,8000â‚¬,"Devenez le CONSEILLER IMMOBILIER rÃ©fÃ©rent de votre rÃ©gion : Secteur gÃ©ographique rÃ©servÃ© et prÃ©servÃ© en exclusivitÃ© !</t>
  </si>
  <si>
    <t>3592,NÃ©gociateur immobilier indÃ©pendant (H/F),https://www.france-emploi.com/offre-d-emploi/negociateur-immobilier-independant-h-f-10821480/,28/12/2022,Fresnay-sur-Sarthe,,"Mensuel, de 4000â‚¬ Ã  8000â‚¬",Mensuel,4000â‚¬ ,8000â‚¬,"Devenez le CONSEILLER IMMOBILIER rÃ©fÃ©rent de votre rÃ©gion : Secteur gÃ©ographique rÃ©servÃ© et prÃ©servÃ© en exclusivitÃ© !</t>
  </si>
  <si>
    <t>3593,NÃ©gociateur immobilier indÃ©pendant (H/F),https://www.france-emploi.com/offre-d-emploi/negociateur-immobilier-independant-h-f-10821480/,28/12/2022,ConnerrÃ©,,"Mensuel, de 4000â‚¬ Ã  8000â‚¬",Mensuel,4000â‚¬ ,8000â‚¬,"Devenez le CONSEILLER IMMOBILIER rÃ©fÃ©rent de votre rÃ©gion : Secteur gÃ©ographique rÃ©servÃ© et prÃ©servÃ© en exclusivitÃ© !</t>
  </si>
  <si>
    <t>3594,mandataire immobilier indÃ©pendant (H/F),https://www.france-emploi.com/offre-d-emploi/mandataire-immobilier-independant-h-f-10821479/,28/12/2022,Spay,,"Mensuel, de 4000â‚¬ Ã  8000â‚¬",Mensuel,4000â‚¬ ,8000â‚¬,"Devenez le CONSEILLER IMMOBILIER rÃ©fÃ©rent de votre rÃ©gion : Secteur gÃ©ographique rÃ©servÃ© et prÃ©servÃ© en exclusivitÃ© !</t>
  </si>
  <si>
    <t>3595,mandataire immobilier indÃ©pendant (H/F),https://www.france-emploi.com/offre-d-emploi/mandataire-immobilier-independant-h-f-10821479/,28/12/2022,PrÃ©cignÃ©,,"Mensuel, de 4000â‚¬ Ã  8000â‚¬",Mensuel,4000â‚¬ ,8000â‚¬,"Devenez le CONSEILLER IMMOBILIER rÃ©fÃ©rent de votre rÃ©gion : Secteur gÃ©ographique rÃ©servÃ© et prÃ©servÃ© en exclusivitÃ© !</t>
  </si>
  <si>
    <t>3596,mandataire immobilier indÃ©pendant (H/F),https://www.france-emploi.com/offre-d-emploi/mandataire-immobilier-independant-h-f-10821479/,28/12/2022,Montfort-le-Gesnois,,"Mensuel, de 4000â‚¬ Ã  8000â‚¬",Mensuel,4000â‚¬ ,8000â‚¬,"Devenez le CONSEILLER IMMOBILIER rÃ©fÃ©rent de votre rÃ©gion : Secteur gÃ©ographique rÃ©servÃ© et prÃ©servÃ© en exclusivitÃ© !</t>
  </si>
  <si>
    <t>3597,mandataire immobilier indÃ©pendant (H/F),https://www.france-emploi.com/offre-d-emploi/mandataire-immobilier-independant-h-f-10821479/,28/12/2022,Fresnay-sur-Sarthe,,"Mensuel, de 4000â‚¬ Ã  8000â‚¬",Mensuel,4000â‚¬ ,8000â‚¬,"Devenez le CONSEILLER IMMOBILIER rÃ©fÃ©rent de votre rÃ©gion : Secteur gÃ©ographique rÃ©servÃ© et prÃ©servÃ© en exclusivitÃ© !</t>
  </si>
  <si>
    <t>3598,mandataire immobilier indÃ©pendant (H/F),https://www.france-emploi.com/offre-d-emploi/mandataire-immobilier-independant-h-f-10821479/,28/12/2022,ConnerrÃ©,,"Mensuel, de 4000â‚¬ Ã  8000â‚¬",Mensuel,4000â‚¬ ,8000â‚¬,"Devenez le CONSEILLER IMMOBILIER rÃ©fÃ©rent de votre rÃ©gion : Secteur gÃ©ographique rÃ©servÃ© et prÃ©servÃ© en exclusivitÃ© !</t>
  </si>
  <si>
    <t>3599,Conseiller immobilier indÃ©pendant (H/F),https://www.france-emploi.com/offre-d-emploi/conseiller-immobilier-independant-h-f-10821477/,28/12/2022,Spay,,"Mensuel, de 4000â‚¬ Ã  8000â‚¬",Mensuel,4000â‚¬ ,8000â‚¬,"Devenez le CONSEILLER IMMOBILIER rÃ©fÃ©rent de votre rÃ©gion : Secteur gÃ©ographique rÃ©servÃ© et prÃ©servÃ© en exclusivitÃ© !</t>
  </si>
  <si>
    <t>3600,Conseiller immobilier indÃ©pendant (H/F),https://www.france-emploi.com/offre-d-emploi/conseiller-immobilier-independant-h-f-10821477/,28/12/2022,PrÃ©cignÃ©,,"Mensuel, de 4000â‚¬ Ã  8000â‚¬",Mensuel,4000â‚¬ ,8000â‚¬,"Devenez le CONSEILLER IMMOBILIER rÃ©fÃ©rent de votre rÃ©gion : Secteur gÃ©ographique rÃ©servÃ© et prÃ©servÃ© en exclusivitÃ© !</t>
  </si>
  <si>
    <t>3601,Conseiller immobilier indÃ©pendant (H/F),https://www.france-emploi.com/offre-d-emploi/conseiller-immobilier-independant-h-f-10821477/,28/12/2022,Montfort-le-Gesnois,,"Mensuel, de 4000â‚¬ Ã  8000â‚¬",Mensuel,4000â‚¬ ,8000â‚¬,"Devenez le CONSEILLER IMMOBILIER rÃ©fÃ©rent de votre rÃ©gion : Secteur gÃ©ographique rÃ©servÃ© et prÃ©servÃ© en exclusivitÃ© !</t>
  </si>
  <si>
    <t>3602,Conseiller immobilier indÃ©pendant (H/F),https://www.france-emploi.com/offre-d-emploi/conseiller-immobilier-independant-h-f-10821477/,28/12/2022,Fresnay-sur-Sarthe,,"Mensuel, de 4000â‚¬ Ã  8000â‚¬",Mensuel,4000â‚¬ ,8000â‚¬,"Devenez le CONSEILLER IMMOBILIER rÃ©fÃ©rent de votre rÃ©gion : Secteur gÃ©ographique rÃ©servÃ© et prÃ©servÃ© en exclusivitÃ© !</t>
  </si>
  <si>
    <t>3603,Conseiller immobilier indÃ©pendant (H/F),https://www.france-emploi.com/offre-d-emploi/conseiller-immobilier-independant-h-f-10821477/,28/12/2022,ConnerrÃ©,,"Mensuel, de 4000â‚¬ Ã  8000â‚¬",Mensuel,4000â‚¬ ,8000â‚¬,"Devenez le CONSEILLER IMMOBILIER rÃ©fÃ©rent de votre rÃ©gion : Secteur gÃ©ographique rÃ©servÃ© et prÃ©servÃ© en exclusivitÃ© !</t>
  </si>
  <si>
    <t>3604,NÃ©gociateur immobilier indÃ©pendant (H/F),https://www.france-emploi.com/offre-d-emploi/negociateur-immobilier-independant-h-f-10821475/,28/12/2022,TelochÃ©,,"Mensuel, de 4000â‚¬ Ã  8000â‚¬",Mensuel,4000â‚¬ ,8000â‚¬,"Devenez le CONSEILLER IMMOBILIER rÃ©fÃ©rent de votre rÃ©gion : Secteur gÃ©ographique rÃ©servÃ© et prÃ©servÃ© en exclusivitÃ© !</t>
  </si>
  <si>
    <t>3605,NÃ©gociateur immobilier indÃ©pendant (H/F),https://www.france-emploi.com/offre-d-emploi/negociateur-immobilier-independant-h-f-10821475/,28/12/2022,Saint-Calais,,"Mensuel, de 4000â‚¬ Ã  8000â‚¬",Mensuel,4000â‚¬ ,8000â‚¬,"Devenez le CONSEILLER IMMOBILIER rÃ©fÃ©rent de votre rÃ©gion : Secteur gÃ©ographique rÃ©servÃ© et prÃ©servÃ© en exclusivitÃ© !</t>
  </si>
  <si>
    <t>3606,NÃ©gociateur immobilier indÃ©pendant (H/F),https://www.france-emploi.com/offre-d-emploi/negociateur-immobilier-independant-h-f-10821475/,28/12/2022,Mayet,,"Mensuel, de 4000â‚¬ Ã  8000â‚¬",Mensuel,4000â‚¬ ,8000â‚¬,"Devenez le CONSEILLER IMMOBILIER rÃ©fÃ©rent de votre rÃ©gion : Secteur gÃ©ographique rÃ©servÃ© et prÃ©servÃ© en exclusivitÃ© !</t>
  </si>
  <si>
    <t>3607,NÃ©gociateur immobilier indÃ©pendant (H/F),https://www.france-emploi.com/offre-d-emploi/negociateur-immobilier-independant-h-f-10821475/,28/12/2022,GuÃ©cÃ©lard,,"Mensuel, de 4000â‚¬ Ã  8000â‚¬",Mensuel,4000â‚¬ ,8000â‚¬,"Devenez le CONSEILLER IMMOBILIER rÃ©fÃ©rent de votre rÃ©gion : Secteur gÃ©ographique rÃ©servÃ© et prÃ©servÃ© en exclusivitÃ© !</t>
  </si>
  <si>
    <t>3608,NÃ©gociateur immobilier indÃ©pendant (H/F),https://www.france-emploi.com/offre-d-emploi/negociateur-immobilier-independant-h-f-10821475/,28/12/2022,CÃ©rans-Foulletourte,,"Mensuel, de 4000â‚¬ Ã  8000â‚¬",Mensuel,4000â‚¬ ,8000â‚¬,"Devenez le CONSEILLER IMMOBILIER rÃ©fÃ©rent de votre rÃ©gion : Secteur gÃ©ographique rÃ©servÃ© et prÃ©servÃ© en exclusivitÃ© !</t>
  </si>
  <si>
    <t>3609,mandataire immobilier indÃ©pendant (H/F),https://www.france-emploi.com/offre-d-emploi/mandataire-immobilier-independant-h-f-10821474/,28/12/2022,TelochÃ©,,"Mensuel, de 4000â‚¬ Ã  8000â‚¬",Mensuel,4000â‚¬ ,8000â‚¬,"Devenez le CONSEILLER IMMOBILIER rÃ©fÃ©rent de votre rÃ©gion : Secteur gÃ©ographique rÃ©servÃ© et prÃ©servÃ© en exclusivitÃ© !</t>
  </si>
  <si>
    <t>3610,mandataire immobilier indÃ©pendant (H/F),https://www.france-emploi.com/offre-d-emploi/mandataire-immobilier-independant-h-f-10821474/,28/12/2022,Saint-Calais,,"Mensuel, de 4000â‚¬ Ã  8000â‚¬",Mensuel,4000â‚¬ ,8000â‚¬,"Devenez le CONSEILLER IMMOBILIER rÃ©fÃ©rent de votre rÃ©gion : Secteur gÃ©ographique rÃ©servÃ© et prÃ©servÃ© en exclusivitÃ© !</t>
  </si>
  <si>
    <t>3611,mandataire immobilier indÃ©pendant (H/F),https://www.france-emploi.com/offre-d-emploi/mandataire-immobilier-independant-h-f-10821474/,28/12/2022,Mayet,,"Mensuel, de 4000â‚¬ Ã  8000â‚¬",Mensuel,4000â‚¬ ,8000â‚¬,"Devenez le CONSEILLER IMMOBILIER rÃ©fÃ©rent de votre rÃ©gion : Secteur gÃ©ographique rÃ©servÃ© et prÃ©servÃ© en exclusivitÃ© !</t>
  </si>
  <si>
    <t>3612,mandataire immobilier indÃ©pendant (H/F),https://www.france-emploi.com/offre-d-emploi/mandataire-immobilier-independant-h-f-10821474/,28/12/2022,GuÃ©cÃ©lard,,"Mensuel, de 4000â‚¬ Ã  8000â‚¬",Mensuel,4000â‚¬ ,8000â‚¬,"Devenez le CONSEILLER IMMOBILIER rÃ©fÃ©rent de votre rÃ©gion : Secteur gÃ©ographique rÃ©servÃ© et prÃ©servÃ© en exclusivitÃ© !</t>
  </si>
  <si>
    <t>3613,mandataire immobilier indÃ©pendant (H/F),https://www.france-emploi.com/offre-d-emploi/mandataire-immobilier-independant-h-f-10821474/,28/12/2022,CÃ©rans-Foulletourte,,"Mensuel, de 4000â‚¬ Ã  8000â‚¬",Mensuel,4000â‚¬ ,8000â‚¬,"Devenez le CONSEILLER IMMOBILIER rÃ©fÃ©rent de votre rÃ©gion : Secteur gÃ©ographique rÃ©servÃ© et prÃ©servÃ© en exclusivitÃ© !</t>
  </si>
  <si>
    <t>3614,Conseiller immobilier indÃ©pendant (H/F),https://www.france-emploi.com/offre-d-emploi/conseiller-immobilier-independant-h-f-10821473/,28/12/2022,TelochÃ©,,"Mensuel, de 4000â‚¬ Ã  8000â‚¬",Mensuel,4000â‚¬ ,8000â‚¬,"Devenez le CONSEILLER IMMOBILIER rÃ©fÃ©rent de votre rÃ©gion : Secteur gÃ©ographique rÃ©servÃ© et prÃ©servÃ© en exclusivitÃ© !</t>
  </si>
  <si>
    <t>3615,Conseiller immobilier indÃ©pendant (H/F),https://www.france-emploi.com/offre-d-emploi/conseiller-immobilier-independant-h-f-10821473/,28/12/2022,Saint-Calais,,"Mensuel, de 4000â‚¬ Ã  8000â‚¬",Mensuel,4000â‚¬ ,8000â‚¬,"Devenez le CONSEILLER IMMOBILIER rÃ©fÃ©rent de votre rÃ©gion : Secteur gÃ©ographique rÃ©servÃ© et prÃ©servÃ© en exclusivitÃ© !</t>
  </si>
  <si>
    <t>3616,Conseiller immobilier indÃ©pendant (H/F),https://www.france-emploi.com/offre-d-emploi/conseiller-immobilier-independant-h-f-10821473/,28/12/2022,Mayet,,"Mensuel, de 4000â‚¬ Ã  8000â‚¬",Mensuel,4000â‚¬ ,8000â‚¬,"Devenez le CONSEILLER IMMOBILIER rÃ©fÃ©rent de votre rÃ©gion : Secteur gÃ©ographique rÃ©servÃ© et prÃ©servÃ© en exclusivitÃ© !</t>
  </si>
  <si>
    <t>3617,Conseiller immobilier indÃ©pendant (H/F),https://www.france-emploi.com/offre-d-emploi/conseiller-immobilier-independant-h-f-10821473/,28/12/2022,GuÃ©cÃ©lard,,"Mensuel, de 4000â‚¬ Ã  8000â‚¬",Mensuel,4000â‚¬ ,8000â‚¬,"Devenez le CONSEILLER IMMOBILIER rÃ©fÃ©rent de votre rÃ©gion : Secteur gÃ©ographique rÃ©servÃ© et prÃ©servÃ© en exclusivitÃ© !</t>
  </si>
  <si>
    <t>3618,Conseiller immobilier indÃ©pendant (H/F),https://www.france-emploi.com/offre-d-emploi/conseiller-immobilier-independant-h-f-10821473/,28/12/2022,CÃ©rans-Foulletourte,,"Mensuel, de 4000â‚¬ Ã  8000â‚¬",Mensuel,4000â‚¬ ,8000â‚¬,"Devenez le CONSEILLER IMMOBILIER rÃ©fÃ©rent de votre rÃ©gion : Secteur gÃ©ographique rÃ©servÃ© et prÃ©servÃ© en exclusivitÃ© !</t>
  </si>
  <si>
    <t>3619,NÃ©gociateur immobilier indÃ©pendant (H/F),https://www.france-emploi.com/offre-d-emploi/negociateur-immobilier-independant-h-f-10821472/,28/12/2022,SavignÃ©-l'Ã‰vÃªque,,"Mensuel, de 4000â‚¬ Ã  8000â‚¬",Mensuel,4000â‚¬ ,8000â‚¬,"Devenez le CONSEILLER IMMOBILIER rÃ©fÃ©rent de votre rÃ©gion : Secteur gÃ©ographique rÃ©servÃ© et prÃ©servÃ© en exclusivitÃ© !</t>
  </si>
  <si>
    <t>3620,NÃ©gociateur immobilier indÃ©pendant (H/F),https://www.france-emploi.com/offre-d-emploi/negociateur-immobilier-independant-h-f-10821472/,28/12/2022,SargÃ©-lÃ¨s-le-Mans,,"Mensuel, de 4000â‚¬ Ã  8000â‚¬",Mensuel,4000â‚¬ ,8000â‚¬,"Devenez le CONSEILLER IMMOBILIER rÃ©fÃ©rent de votre rÃ©gion : Secteur gÃ©ographique rÃ©servÃ© et prÃ©servÃ© en exclusivitÃ© !</t>
  </si>
  <si>
    <t>3621,NÃ©gociateur immobilier indÃ©pendant (H/F),https://www.france-emploi.com/offre-d-emploi/negociateur-immobilier-independant-h-f-10821472/,28/12/2022,MoncÃ©-en-Belin,,"Mensuel, de 4000â‚¬ Ã  8000â‚¬",Mensuel,4000â‚¬ ,8000â‚¬,"Devenez le CONSEILLER IMMOBILIER rÃ©fÃ©rent de votre rÃ©gion : Secteur gÃ©ographique rÃ©servÃ© et prÃ©servÃ© en exclusivitÃ© !</t>
  </si>
  <si>
    <t>3622,NÃ©gociateur immobilier indÃ©pendant (H/F),https://www.france-emploi.com/offre-d-emploi/negociateur-immobilier-independant-h-f-10821472/,28/12/2022,ChampagnÃ©,,"Mensuel, de 4000â‚¬ Ã  8000â‚¬",Mensuel,4000â‚¬ ,8000â‚¬,"Devenez le CONSEILLER IMMOBILIER rÃ©fÃ©rent de votre rÃ©gion : Secteur gÃ©ographique rÃ©servÃ© et prÃ©servÃ© en exclusivitÃ© !</t>
  </si>
  <si>
    <t>3623,NÃ©gociateur immobilier indÃ©pendant (H/F),https://www.france-emploi.com/offre-d-emploi/negociateur-immobilier-independant-h-f-10821472/,28/12/2022,BonnÃ©table,,"Mensuel, de 4000â‚¬ Ã  8000â‚¬",Mensuel,4000â‚¬ ,8000â‚¬,"Devenez le CONSEILLER IMMOBILIER rÃ©fÃ©rent de votre rÃ©gion : Secteur gÃ©ographique rÃ©servÃ© et prÃ©servÃ© en exclusivitÃ© !</t>
  </si>
  <si>
    <t>3624,mandataire immobilier indÃ©pendant (H/F),https://www.france-emploi.com/offre-d-emploi/mandataire-immobilier-independant-h-f-10821470/,28/12/2022,SavignÃ©-l'Ã‰vÃªque,,"Mensuel, de 4000â‚¬ Ã  8000â‚¬",Mensuel,4000â‚¬ ,8000â‚¬,"Devenez le CONSEILLER IMMOBILIER rÃ©fÃ©rent de votre rÃ©gion : Secteur gÃ©ographique rÃ©servÃ© et prÃ©servÃ© en exclusivitÃ© !</t>
  </si>
  <si>
    <t>3625,mandataire immobilier indÃ©pendant (H/F),https://www.france-emploi.com/offre-d-emploi/mandataire-immobilier-independant-h-f-10821470/,28/12/2022,SargÃ©-lÃ¨s-le-Mans,,"Mensuel, de 4000â‚¬ Ã  8000â‚¬",Mensuel,4000â‚¬ ,8000â‚¬,"Devenez le CONSEILLER IMMOBILIER rÃ©fÃ©rent de votre rÃ©gion : Secteur gÃ©ographique rÃ©servÃ© et prÃ©servÃ© en exclusivitÃ© !</t>
  </si>
  <si>
    <t>3626,mandataire immobilier indÃ©pendant (H/F),https://www.france-emploi.com/offre-d-emploi/mandataire-immobilier-independant-h-f-10821470/,28/12/2022,MoncÃ©-en-Belin,,"Mensuel, de 4000â‚¬ Ã  8000â‚¬",Mensuel,4000â‚¬ ,8000â‚¬,"Devenez le CONSEILLER IMMOBILIER rÃ©fÃ©rent de votre rÃ©gion : Secteur gÃ©ographique rÃ©servÃ© et prÃ©servÃ© en exclusivitÃ© !</t>
  </si>
  <si>
    <t>3627,mandataire immobilier indÃ©pendant (H/F),https://www.france-emploi.com/offre-d-emploi/mandataire-immobilier-independant-h-f-10821470/,28/12/2022,ChampagnÃ©,,"Mensuel, de 4000â‚¬ Ã  8000â‚¬",Mensuel,4000â‚¬ ,8000â‚¬,"Devenez le CONSEILLER IMMOBILIER rÃ©fÃ©rent de votre rÃ©gion : Secteur gÃ©ographique rÃ©servÃ© et prÃ©servÃ© en exclusivitÃ© !</t>
  </si>
  <si>
    <t>3628,mandataire immobilier indÃ©pendant (H/F),https://www.france-emploi.com/offre-d-emploi/mandataire-immobilier-independant-h-f-10821470/,28/12/2022,BonnÃ©table,,"Mensuel, de 4000â‚¬ Ã  8000â‚¬",Mensuel,4000â‚¬ ,8000â‚¬,"Devenez le CONSEILLER IMMOBILIER rÃ©fÃ©rent de votre rÃ©gion : Secteur gÃ©ographique rÃ©servÃ© et prÃ©servÃ© en exclusivitÃ© !</t>
  </si>
  <si>
    <t>3629,Conseiller immobilier indÃ©pendant (H/F),https://www.france-emploi.com/offre-d-emploi/conseiller-immobilier-independant-h-f-10821469/,28/12/2022,SavignÃ©-l'Ã‰vÃªque,,"Mensuel, de 4000â‚¬ Ã  8000â‚¬",Mensuel,4000â‚¬ ,8000â‚¬,"Devenez le CONSEILLER IMMOBILIER rÃ©fÃ©rent de votre rÃ©gion : Secteur gÃ©ographique rÃ©servÃ© et prÃ©servÃ© en exclusivitÃ© !</t>
  </si>
  <si>
    <t>3630,Conseiller immobilier indÃ©pendant (H/F),https://www.france-emploi.com/offre-d-emploi/conseiller-immobilier-independant-h-f-10821469/,28/12/2022,SargÃ©-lÃ¨s-le-Mans,,"Mensuel, de 4000â‚¬ Ã  8000â‚¬",Mensuel,4000â‚¬ ,8000â‚¬,"Devenez le CONSEILLER IMMOBILIER rÃ©fÃ©rent de votre rÃ©gion : Secteur gÃ©ographique rÃ©servÃ© et prÃ©servÃ© en exclusivitÃ© !</t>
  </si>
  <si>
    <t>3631,Conseiller immobilier indÃ©pendant (H/F),https://www.france-emploi.com/offre-d-emploi/conseiller-immobilier-independant-h-f-10821469/,28/12/2022,MoncÃ©-en-Belin,,"Mensuel, de 4000â‚¬ Ã  8000â‚¬",Mensuel,4000â‚¬ ,8000â‚¬,"Devenez le CONSEILLER IMMOBILIER rÃ©fÃ©rent de votre rÃ©gion : Secteur gÃ©ographique rÃ©servÃ© et prÃ©servÃ© en exclusivitÃ© !</t>
  </si>
  <si>
    <t>3632,Conseiller immobilier indÃ©pendant (H/F),https://www.france-emploi.com/offre-d-emploi/conseiller-immobilier-independant-h-f-10821469/,28/12/2022,ChampagnÃ©,,"Mensuel, de 4000â‚¬ Ã  8000â‚¬",Mensuel,4000â‚¬ ,8000â‚¬,"Devenez le CONSEILLER IMMOBILIER rÃ©fÃ©rent de votre rÃ©gion : Secteur gÃ©ographique rÃ©servÃ© et prÃ©servÃ© en exclusivitÃ© !</t>
  </si>
  <si>
    <t>3633,Conseiller immobilier indÃ©pendant (H/F),https://www.france-emploi.com/offre-d-emploi/conseiller-immobilier-independant-h-f-10821469/,28/12/2022,BonnÃ©table,,"Mensuel, de 4000â‚¬ Ã  8000â‚¬",Mensuel,4000â‚¬ ,8000â‚¬,"Devenez le CONSEILLER IMMOBILIER rÃ©fÃ©rent de votre rÃ©gion : Secteur gÃ©ographique rÃ©servÃ© et prÃ©servÃ© en exclusivitÃ© !</t>
  </si>
  <si>
    <t>3634,mandataire immobilier indÃ©pendant (H/F),https://www.france-emploi.com/offre-d-emploi/mandataire-immobilier-independant-h-f-10821466/,28/12/2022,YvrÃ©-l'Ã‰vÃªque,,"Mensuel, de 4000â‚¬ Ã  8000â‚¬",Mensuel,4000â‚¬ ,8000â‚¬,"Devenez le CONSEILLER IMMOBILIER rÃ©fÃ©rent de votre rÃ©gion : Secteur gÃ©ographique rÃ©servÃ© et prÃ©servÃ© en exclusivitÃ© !</t>
  </si>
  <si>
    <t>3635,mandataire immobilier indÃ©pendant (H/F),https://www.france-emploi.com/offre-d-emploi/mandataire-immobilier-independant-h-f-10821466/,28/12/2022,La Suze-sur-Sarthe,,"Mensuel, de 4000â‚¬ Ã  8000â‚¬",Mensuel,4000â‚¬ ,8000â‚¬,"Devenez le CONSEILLER IMMOBILIER rÃ©fÃ©rent de votre rÃ©gion : Secteur gÃ©ographique rÃ©servÃ© et prÃ©servÃ© en exclusivitÃ© !</t>
  </si>
  <si>
    <t>3636,mandataire immobilier indÃ©pendant (H/F),https://www.france-emploi.com/offre-d-emploi/mandataire-immobilier-independant-h-f-10821466/,28/12/2022,Mamers,,"Mensuel, de 4000â‚¬ Ã  8000â‚¬",Mensuel,4000â‚¬ ,8000â‚¬,"Devenez le CONSEILLER IMMOBILIER rÃ©fÃ©rent de votre rÃ©gion : Secteur gÃ©ographique rÃ©servÃ© et prÃ©servÃ© en exclusivitÃ© !</t>
  </si>
  <si>
    <t>3637,mandataire immobilier indÃ©pendant (H/F),https://www.france-emploi.com/offre-d-emploi/mandataire-immobilier-independant-h-f-10821466/,28/12/2022,Le Lude,,"Mensuel, de 4000â‚¬ Ã  8000â‚¬",Mensuel,4000â‚¬ ,8000â‚¬,"Devenez le CONSEILLER IMMOBILIER rÃ©fÃ©rent de votre rÃ©gion : Secteur gÃ©ographique rÃ©servÃ© et prÃ©servÃ© en exclusivitÃ© !</t>
  </si>
  <si>
    <t>3638,mandataire immobilier indÃ©pendant (H/F),https://www.france-emploi.com/offre-d-emploi/mandataire-immobilier-independant-h-f-10821466/,28/12/2022,Ã‰commoy,,"Mensuel, de 4000â‚¬ Ã  8000â‚¬",Mensuel,4000â‚¬ ,8000â‚¬,"Devenez le CONSEILLER IMMOBILIER rÃ©fÃ©rent de votre rÃ©gion : Secteur gÃ©ographique rÃ©servÃ© et prÃ©servÃ© en exclusivitÃ© !</t>
  </si>
  <si>
    <t>3639,Conseiller immobilier indÃ©pendant (H/F),https://www.france-emploi.com/offre-d-emploi/conseiller-immobilier-independant-h-f-10821465/,28/12/2022,YvrÃ©-l'Ã‰vÃªque,,"Mensuel, de 4000â‚¬ Ã  8000â‚¬",Mensuel,4000â‚¬ ,8000â‚¬,"Devenez le CONSEILLER IMMOBILIER rÃ©fÃ©rent de votre rÃ©gion : Secteur gÃ©ographique rÃ©servÃ© et prÃ©servÃ© en exclusivitÃ© !</t>
  </si>
  <si>
    <t>3640,Conseiller immobilier indÃ©pendant (H/F),https://www.france-emploi.com/offre-d-emploi/conseiller-immobilier-independant-h-f-10821465/,28/12/2022,La Suze-sur-Sarthe,,"Mensuel, de 4000â‚¬ Ã  8000â‚¬",Mensuel,4000â‚¬ ,8000â‚¬,"Devenez le CONSEILLER IMMOBILIER rÃ©fÃ©rent de votre rÃ©gion : Secteur gÃ©ographique rÃ©servÃ© et prÃ©servÃ© en exclusivitÃ© !</t>
  </si>
  <si>
    <t>3641,Conseiller immobilier indÃ©pendant (H/F),https://www.france-emploi.com/offre-d-emploi/conseiller-immobilier-independant-h-f-10821465/,28/12/2022,Mamers,,"Mensuel, de 4000â‚¬ Ã  8000â‚¬",Mensuel,4000â‚¬ ,8000â‚¬,"Devenez le CONSEILLER IMMOBILIER rÃ©fÃ©rent de votre rÃ©gion : Secteur gÃ©ographique rÃ©servÃ© et prÃ©servÃ© en exclusivitÃ© !</t>
  </si>
  <si>
    <t>3642,Conseiller immobilier indÃ©pendant (H/F),https://www.france-emploi.com/offre-d-emploi/conseiller-immobilier-independant-h-f-10821465/,28/12/2022,Le Lude,,"Mensuel, de 4000â‚¬ Ã  8000â‚¬",Mensuel,4000â‚¬ ,8000â‚¬,"Devenez le CONSEILLER IMMOBILIER rÃ©fÃ©rent de votre rÃ©gion : Secteur gÃ©ographique rÃ©servÃ© et prÃ©servÃ© en exclusivitÃ© !</t>
  </si>
  <si>
    <t>3643,Conseiller immobilier indÃ©pendant (H/F),https://www.france-emploi.com/offre-d-emploi/conseiller-immobilier-independant-h-f-10821465/,28/12/2022,Ã‰commoy,,"Mensuel, de 4000â‚¬ Ã  8000â‚¬",Mensuel,4000â‚¬ ,8000â‚¬,"Devenez le CONSEILLER IMMOBILIER rÃ©fÃ©rent de votre rÃ©gion : Secteur gÃ©ographique rÃ©servÃ© et prÃ©servÃ© en exclusivitÃ© !</t>
  </si>
  <si>
    <t>3644,NÃ©gociateur immobilier indÃ©pendant (H/F),https://www.france-emploi.com/offre-d-emploi/negociateur-immobilier-independant-h-f-10821464/,28/12/2022,ParignÃ©-l'Ã‰vÃªque,,"Mensuel, de 4000â‚¬ Ã  8000â‚¬",Mensuel,4000â‚¬ ,8000â‚¬,"Devenez le CONSEILLER IMMOBILIER rÃ©fÃ©rent de votre rÃ©gion : Secteur gÃ©ographique rÃ©servÃ© et prÃ©servÃ© en exclusivitÃ© !</t>
  </si>
  <si>
    <t>3645,NÃ©gociateur immobilier indÃ©pendant (H/F),https://www.france-emploi.com/offre-d-emploi/negociateur-immobilier-independant-h-f-10821464/,28/12/2022,Mulsanne,,"Mensuel, de 4000â‚¬ Ã  8000â‚¬",Mensuel,4000â‚¬ ,8000â‚¬,"Devenez le CONSEILLER IMMOBILIER rÃ©fÃ©rent de votre rÃ©gion : Secteur gÃ©ographique rÃ©servÃ© et prÃ©servÃ© en exclusivitÃ© !</t>
  </si>
  <si>
    <t>3646,NÃ©gociateur immobilier indÃ©pendant (H/F),https://www.france-emploi.com/offre-d-emploi/negociateur-immobilier-independant-h-f-10821464/,28/12/2022,Montval-sur-Loir,,"Mensuel, de 4000â‚¬ Ã  8000â‚¬",Mensuel,4000â‚¬ ,8000â‚¬,"Devenez le CONSEILLER IMMOBILIER rÃ©fÃ©rent de votre rÃ©gion : Secteur gÃ©ographique rÃ©servÃ© et prÃ©servÃ© en exclusivitÃ© !</t>
  </si>
  <si>
    <t>3647,NÃ©gociateur immobilier indÃ©pendant (H/F),https://www.france-emploi.com/offre-d-emploi/negociateur-immobilier-independant-h-f-10821464/,28/12/2022,ChangÃ©,,"Mensuel, de 4000â‚¬ Ã  8000â‚¬",Mensuel,4000â‚¬ ,8000â‚¬,"Devenez le CONSEILLER IMMOBILIER rÃ©fÃ©rent de votre rÃ©gion : Secteur gÃ©ographique rÃ©servÃ© et prÃ©servÃ© en exclusivitÃ© !</t>
  </si>
  <si>
    <t>3648,NÃ©gociateur immobilier indÃ©pendant (H/F),https://www.france-emploi.com/offre-d-emploi/negociateur-immobilier-independant-h-f-10821464/,28/12/2022,Arnage,,"Mensuel, de 4000â‚¬ Ã  8000â‚¬",Mensuel,4000â‚¬ ,8000â‚¬,"Devenez le CONSEILLER IMMOBILIER rÃ©fÃ©rent de votre rÃ©gion : Secteur gÃ©ographique rÃ©servÃ© et prÃ©servÃ© en exclusivitÃ© !</t>
  </si>
  <si>
    <t>3649,mandataire immobilier indÃ©pendant (H/F),https://www.france-emploi.com/offre-d-emploi/mandataire-immobilier-independant-h-f-10821463/,28/12/2022,ParignÃ©-l'Ã‰vÃªque,,"Mensuel, de 4000â‚¬ Ã  8000â‚¬",Mensuel,4000â‚¬ ,8000â‚¬,"Devenez le CONSEILLER IMMOBILIER rÃ©fÃ©rent de votre rÃ©gion : Secteur gÃ©ographique rÃ©servÃ© et prÃ©servÃ© en exclusivitÃ© !</t>
  </si>
  <si>
    <t>3650,mandataire immobilier indÃ©pendant (H/F),https://www.france-emploi.com/offre-d-emploi/mandataire-immobilier-independant-h-f-10821463/,28/12/2022,Mulsanne,,"Mensuel, de 4000â‚¬ Ã  8000â‚¬",Mensuel,4000â‚¬ ,8000â‚¬,"Devenez le CONSEILLER IMMOBILIER rÃ©fÃ©rent de votre rÃ©gion : Secteur gÃ©ographique rÃ©servÃ© et prÃ©servÃ© en exclusivitÃ© !</t>
  </si>
  <si>
    <t>3651,mandataire immobilier indÃ©pendant (H/F),https://www.france-emploi.com/offre-d-emploi/mandataire-immobilier-independant-h-f-10821463/,28/12/2022,Montval-sur-Loir,,"Mensuel, de 4000â‚¬ Ã  8000â‚¬",Mensuel,4000â‚¬ ,8000â‚¬,"Devenez le CONSEILLER IMMOBILIER rÃ©fÃ©rent de votre rÃ©gion : Secteur gÃ©ographique rÃ©servÃ© et prÃ©servÃ© en exclusivitÃ© !</t>
  </si>
  <si>
    <t>3652,mandataire immobilier indÃ©pendant (H/F),https://www.france-emploi.com/offre-d-emploi/mandataire-immobilier-independant-h-f-10821463/,28/12/2022,ChangÃ©,,"Mensuel, de 4000â‚¬ Ã  8000â‚¬",Mensuel,4000â‚¬ ,8000â‚¬,"Devenez le CONSEILLER IMMOBILIER rÃ©fÃ©rent de votre rÃ©gion : Secteur gÃ©ographique rÃ©servÃ© et prÃ©servÃ© en exclusivitÃ© !</t>
  </si>
  <si>
    <t>3653,mandataire immobilier indÃ©pendant (H/F),https://www.france-emploi.com/offre-d-emploi/mandataire-immobilier-independant-h-f-10821463/,28/12/2022,Arnage,,"Mensuel, de 4000â‚¬ Ã  8000â‚¬",Mensuel,4000â‚¬ ,8000â‚¬,"Devenez le CONSEILLER IMMOBILIER rÃ©fÃ©rent de votre rÃ©gion : Secteur gÃ©ographique rÃ©servÃ© et prÃ©servÃ© en exclusivitÃ© !</t>
  </si>
  <si>
    <t>3654,Conseiller immobilier indÃ©pendant (H/F),https://www.france-emploi.com/offre-d-emploi/conseiller-immobilier-independant-h-f-10821461/,28/12/2022,ParignÃ©-l'Ã‰vÃªque,,"Mensuel, de 4000â‚¬ Ã  8000â‚¬",Mensuel,4000â‚¬ ,8000â‚¬,"Devenez le CONSEILLER IMMOBILIER rÃ©fÃ©rent de votre rÃ©gion : Secteur gÃ©ographique rÃ©servÃ© et prÃ©servÃ© en exclusivitÃ© !</t>
  </si>
  <si>
    <t>3655,Conseiller immobilier indÃ©pendant (H/F),https://www.france-emploi.com/offre-d-emploi/conseiller-immobilier-independant-h-f-10821461/,28/12/2022,Mulsanne,,"Mensuel, de 4000â‚¬ Ã  8000â‚¬",Mensuel,4000â‚¬ ,8000â‚¬,"Devenez le CONSEILLER IMMOBILIER rÃ©fÃ©rent de votre rÃ©gion : Secteur gÃ©ographique rÃ©servÃ© et prÃ©servÃ© en exclusivitÃ© !</t>
  </si>
  <si>
    <t>3656,Conseiller immobilier indÃ©pendant (H/F),https://www.france-emploi.com/offre-d-emploi/conseiller-immobilier-independant-h-f-10821461/,28/12/2022,Montval-sur-Loir,,"Mensuel, de 4000â‚¬ Ã  8000â‚¬",Mensuel,4000â‚¬ ,8000â‚¬,"Devenez le CONSEILLER IMMOBILIER rÃ©fÃ©rent de votre rÃ©gion : Secteur gÃ©ographique rÃ©servÃ© et prÃ©servÃ© en exclusivitÃ© !</t>
  </si>
  <si>
    <t>3657,Conseiller immobilier indÃ©pendant (H/F),https://www.france-emploi.com/offre-d-emploi/conseiller-immobilier-independant-h-f-10821461/,28/12/2022,ChangÃ©,,"Mensuel, de 4000â‚¬ Ã  8000â‚¬",Mensuel,4000â‚¬ ,8000â‚¬,"Devenez le CONSEILLER IMMOBILIER rÃ©fÃ©rent de votre rÃ©gion : Secteur gÃ©ographique rÃ©servÃ© et prÃ©servÃ© en exclusivitÃ© !</t>
  </si>
  <si>
    <t>3658,Conseiller immobilier indÃ©pendant (H/F),https://www.france-emploi.com/offre-d-emploi/conseiller-immobilier-independant-h-f-10821461/,28/12/2022,Arnage,,"Mensuel, de 4000â‚¬ Ã  8000â‚¬",Mensuel,4000â‚¬ ,8000â‚¬,"Devenez le CONSEILLER IMMOBILIER rÃ©fÃ©rent de votre rÃ©gion : Secteur gÃ©ographique rÃ©servÃ© et prÃ©servÃ© en exclusivitÃ© !</t>
  </si>
  <si>
    <t>3659,NÃ©gociateur immobilier indÃ©pendant (H/F),https://www.france-emploi.com/offre-d-emploi/negociateur-immobilier-independant-h-f-10821460/,28/12/2022,SablÃ©-sur-Sarthe,,"Mensuel, de 4000â‚¬ Ã  8000â‚¬",Mensuel,4000â‚¬ ,8000â‚¬,"Devenez le CONSEILLER IMMOBILIER rÃ©fÃ©rent de votre rÃ©gion : Secteur gÃ©ographique rÃ©servÃ© et prÃ©servÃ© en exclusivitÃ© !</t>
  </si>
  <si>
    <t>3660,NÃ©gociateur immobilier indÃ©pendant (H/F),https://www.france-emploi.com/offre-d-emploi/negociateur-immobilier-independant-h-f-10821460/,28/12/2022,Le Mans,,"Mensuel, de 4000â‚¬ Ã  8000â‚¬",Mensuel,4000â‚¬ ,8000â‚¬,"Devenez le CONSEILLER IMMOBILIER rÃ©fÃ©rent de votre rÃ©gion : Secteur gÃ©ographique rÃ©servÃ© et prÃ©servÃ© en exclusivitÃ© !</t>
  </si>
  <si>
    <t>3661,NÃ©gociateur immobilier indÃ©pendant (H/F),https://www.france-emploi.com/offre-d-emploi/negociateur-immobilier-independant-h-f-10821460/,28/12/2022,La FlÃ¨che,,"Mensuel, de 4000â‚¬ Ã  8000â‚¬",Mensuel,4000â‚¬ ,8000â‚¬,"Devenez le CONSEILLER IMMOBILIER rÃ©fÃ©rent de votre rÃ©gion : Secteur gÃ©ographique rÃ©servÃ© et prÃ©servÃ© en exclusivitÃ© !</t>
  </si>
  <si>
    <t>3662,NÃ©gociateur immobilier indÃ©pendant (H/F),https://www.france-emploi.com/offre-d-emploi/negociateur-immobilier-independant-h-f-10821460/,28/12/2022,La FertÃ©-Bernard,,"Mensuel, de 4000â‚¬ Ã  8000â‚¬",Mensuel,4000â‚¬ ,8000â‚¬,"Devenez le CONSEILLER IMMOBILIER rÃ©fÃ©rent de votre rÃ©gion : Secteur gÃ©ographique rÃ©servÃ© et prÃ©servÃ© en exclusivitÃ© !</t>
  </si>
  <si>
    <t>3663,NÃ©gociateur immobilier indÃ©pendant (H/F),https://www.france-emploi.com/offre-d-emploi/negociateur-immobilier-independant-h-f-10821460/,28/12/2022,Coulaines,,"Mensuel, de 4000â‚¬ Ã  8000â‚¬",Mensuel,4000â‚¬ ,8000â‚¬,"Devenez le CONSEILLER IMMOBILIER rÃ©fÃ©rent de votre rÃ©gion : Secteur gÃ©ographique rÃ©servÃ© et prÃ©servÃ© en exclusivitÃ© !</t>
  </si>
  <si>
    <t>3664,mandataire immobilier indÃ©pendant (H/F),https://www.france-emploi.com/offre-d-emploi/mandataire-immobilier-independant-h-f-10821459/,28/12/2022,SablÃ©-sur-Sarthe,,"Mensuel, de 4000â‚¬ Ã  8000â‚¬",Mensuel,4000â‚¬ ,8000â‚¬,"Devenez le CONSEILLER IMMOBILIER rÃ©fÃ©rent de votre rÃ©gion : Secteur gÃ©ographique rÃ©servÃ© et prÃ©servÃ© en exclusivitÃ© !</t>
  </si>
  <si>
    <t>3665,mandataire immobilier indÃ©pendant (H/F),https://www.france-emploi.com/offre-d-emploi/mandataire-immobilier-independant-h-f-10821459/,28/12/2022,Le Mans,,"Mensuel, de 4000â‚¬ Ã  8000â‚¬",Mensuel,4000â‚¬ ,8000â‚¬,"Devenez le CONSEILLER IMMOBILIER rÃ©fÃ©rent de votre rÃ©gion : Secteur gÃ©ographique rÃ©servÃ© et prÃ©servÃ© en exclusivitÃ© !</t>
  </si>
  <si>
    <t>3666,mandataire immobilier indÃ©pendant (H/F),https://www.france-emploi.com/offre-d-emploi/mandataire-immobilier-independant-h-f-10821459/,28/12/2022,La FlÃ¨che,,"Mensuel, de 4000â‚¬ Ã  8000â‚¬",Mensuel,4000â‚¬ ,8000â‚¬,"Devenez le CONSEILLER IMMOBILIER rÃ©fÃ©rent de votre rÃ©gion : Secteur gÃ©ographique rÃ©servÃ© et prÃ©servÃ© en exclusivitÃ© !</t>
  </si>
  <si>
    <t>3667,mandataire immobilier indÃ©pendant (H/F),https://www.france-emploi.com/offre-d-emploi/mandataire-immobilier-independant-h-f-10821459/,28/12/2022,La FertÃ©-Bernard,,"Mensuel, de 4000â‚¬ Ã  8000â‚¬",Mensuel,4000â‚¬ ,8000â‚¬,"Devenez le CONSEILLER IMMOBILIER rÃ©fÃ©rent de votre rÃ©gion : Secteur gÃ©ographique rÃ©servÃ© et prÃ©servÃ© en exclusivitÃ© !</t>
  </si>
  <si>
    <t>3668,mandataire immobilier indÃ©pendant (H/F),https://www.france-emploi.com/offre-d-emploi/mandataire-immobilier-independant-h-f-10821459/,28/12/2022,Coulaines,,"Mensuel, de 4000â‚¬ Ã  8000â‚¬",Mensuel,4000â‚¬ ,8000â‚¬,"Devenez le CONSEILLER IMMOBILIER rÃ©fÃ©rent de votre rÃ©gion : Secteur gÃ©ographique rÃ©servÃ© et prÃ©servÃ© en exclusivitÃ© !</t>
  </si>
  <si>
    <t>3669,Conseiller immobilier indÃ©pendant (H/F),https://www.france-emploi.com/offre-d-emploi/conseiller-immobilier-independant-h-f-10821458/,28/12/2022,SablÃ©-sur-Sarthe,,"Mensuel, de 4000â‚¬ Ã  8000â‚¬",Mensuel,4000â‚¬ ,8000â‚¬,"Devenez le CONSEILLER IMMOBILIER rÃ©fÃ©rent de votre rÃ©gion : Secteur gÃ©ographique rÃ©servÃ© et prÃ©servÃ© en exclusivitÃ© !</t>
  </si>
  <si>
    <t>3670,Conseiller immobilier indÃ©pendant (H/F),https://www.france-emploi.com/offre-d-emploi/conseiller-immobilier-independant-h-f-10821458/,28/12/2022,Le Mans,,"Mensuel, de 4000â‚¬ Ã  8000â‚¬",Mensuel,4000â‚¬ ,8000â‚¬,"Devenez le CONSEILLER IMMOBILIER rÃ©fÃ©rent de votre rÃ©gion : Secteur gÃ©ographique rÃ©servÃ© et prÃ©servÃ© en exclusivitÃ© !</t>
  </si>
  <si>
    <t>3671,Conseiller immobilier indÃ©pendant (H/F),https://www.france-emploi.com/offre-d-emploi/conseiller-immobilier-independant-h-f-10821458/,28/12/2022,La FlÃ¨che,,"Mensuel, de 4000â‚¬ Ã  8000â‚¬",Mensuel,4000â‚¬ ,8000â‚¬,"Devenez le CONSEILLER IMMOBILIER rÃ©fÃ©rent de votre rÃ©gion : Secteur gÃ©ographique rÃ©servÃ© et prÃ©servÃ© en exclusivitÃ© !</t>
  </si>
  <si>
    <t>3672,Conseiller immobilier indÃ©pendant (H/F),https://www.france-emploi.com/offre-d-emploi/conseiller-immobilier-independant-h-f-10821458/,28/12/2022,La FertÃ©-Bernard,,"Mensuel, de 4000â‚¬ Ã  8000â‚¬",Mensuel,4000â‚¬ ,8000â‚¬,"Devenez le CONSEILLER IMMOBILIER rÃ©fÃ©rent de votre rÃ©gion : Secteur gÃ©ographique rÃ©servÃ© et prÃ©servÃ© en exclusivitÃ© !</t>
  </si>
  <si>
    <t>3673,Conseiller immobilier indÃ©pendant (H/F),https://www.france-emploi.com/offre-d-emploi/conseiller-immobilier-independant-h-f-10821458/,28/12/2022,Coulaines,,"Mensuel, de 4000â‚¬ Ã  8000â‚¬",Mensuel,4000â‚¬ ,8000â‚¬,"Devenez le CONSEILLER IMMOBILIER rÃ©fÃ©rent de votre rÃ©gion : Secteur gÃ©ographique rÃ©servÃ© et prÃ©servÃ© en exclusivitÃ© !</t>
  </si>
  <si>
    <t>3674,NÃ©gociateur immobilier indÃ©pendant (H/F),https://www.france-emploi.com/offre-d-emploi/negociateur-immobilier-independant-h-f-10769382/,28/12/2022,TiercÃ©,,"Mensuel, de 4000â‚¬ Ã  8000â‚¬",Mensuel,4000â‚¬ ,8000â‚¬,"Devenez le CONSEILLER IMMOBILIER rÃ©fÃ©rent de votre rÃ©gion : Secteur gÃ©ographique rÃ©servÃ© et prÃ©servÃ© en exclusivitÃ© !</t>
  </si>
  <si>
    <t>3675,NÃ©gociateur immobilier indÃ©pendant (H/F),https://www.france-emploi.com/offre-d-emploi/negociateur-immobilier-independant-h-f-10769382/,28/12/2022,Val d'Erdre-Auxence,,"Mensuel, de 4000â‚¬ Ã  8000â‚¬",Mensuel,4000â‚¬ ,8000â‚¬,"Devenez le CONSEILLER IMMOBILIER rÃ©fÃ©rent de votre rÃ©gion : Secteur gÃ©ographique rÃ©servÃ© et prÃ©servÃ© en exclusivitÃ© !</t>
  </si>
  <si>
    <t>3676,NÃ©gociateur immobilier indÃ©pendant (H/F),https://www.france-emploi.com/offre-d-emploi/negociateur-immobilier-independant-h-f-10769382/,28/12/2022,Le Lion-d'Angers,,"Mensuel, de 4000â‚¬ Ã  8000â‚¬",Mensuel,4000â‚¬ ,8000â‚¬,"Devenez le CONSEILLER IMMOBILIER rÃ©fÃ©rent de votre rÃ©gion : Secteur gÃ©ographique rÃ©servÃ© et prÃ©servÃ© en exclusivitÃ© !</t>
  </si>
  <si>
    <t>3677,NÃ©gociateur immobilier indÃ©pendant (H/F),https://www.france-emploi.com/offre-d-emploi/negociateur-immobilier-independant-h-f-10769382/,28/12/2022,Les Garennes sur Loire,,"Mensuel, de 4000â‚¬ Ã  8000â‚¬",Mensuel,4000â‚¬ ,8000â‚¬,"Devenez le CONSEILLER IMMOBILIER rÃ©fÃ©rent de votre rÃ©gion : Secteur gÃ©ographique rÃ©servÃ© et prÃ©servÃ© en exclusivitÃ© !</t>
  </si>
  <si>
    <t>3678,NÃ©gociateur immobilier indÃ©pendant (H/F),https://www.france-emploi.com/offre-d-emploi/negociateur-immobilier-independant-h-f-10769382/,28/12/2022,BeaucouzÃ©,,"Mensuel, de 4000â‚¬ Ã  8000â‚¬",Mensuel,4000â‚¬ ,8000â‚¬,"Devenez le CONSEILLER IMMOBILIER rÃ©fÃ©rent de votre rÃ©gion : Secteur gÃ©ographique rÃ©servÃ© et prÃ©servÃ© en exclusivitÃ© !</t>
  </si>
  <si>
    <t>3679,mandataire immobilier indÃ©pendant (H/F),https://www.france-emploi.com/offre-d-emploi/mandataire-immobilier-independant-h-f-10769381/,28/12/2022,TiercÃ©,,"Mensuel, de 4000â‚¬ Ã  8000â‚¬",Mensuel,4000â‚¬ ,8000â‚¬,"Devenez le CONSEILLER IMMOBILIER rÃ©fÃ©rent de votre rÃ©gion : Secteur gÃ©ographique rÃ©servÃ© et prÃ©servÃ© en exclusivitÃ© !</t>
  </si>
  <si>
    <t>3680,mandataire immobilier indÃ©pendant (H/F),https://www.france-emploi.com/offre-d-emploi/mandataire-immobilier-independant-h-f-10769381/,28/12/2022,Val d'Erdre-Auxence,,"Mensuel, de 4000â‚¬ Ã  8000â‚¬",Mensuel,4000â‚¬ ,8000â‚¬,"Devenez le CONSEILLER IMMOBILIER rÃ©fÃ©rent de votre rÃ©gion : Secteur gÃ©ographique rÃ©servÃ© et prÃ©servÃ© en exclusivitÃ© !</t>
  </si>
  <si>
    <t>3681,mandataire immobilier indÃ©pendant (H/F),https://www.france-emploi.com/offre-d-emploi/mandataire-immobilier-independant-h-f-10769381/,28/12/2022,Le Lion-d'Angers,,"Mensuel, de 4000â‚¬ Ã  8000â‚¬",Mensuel,4000â‚¬ ,8000â‚¬,"Devenez le CONSEILLER IMMOBILIER rÃ©fÃ©rent de votre rÃ©gion : Secteur gÃ©ographique rÃ©servÃ© et prÃ©servÃ© en exclusivitÃ© !</t>
  </si>
  <si>
    <t>3682,mandataire immobilier indÃ©pendant (H/F),https://www.france-emploi.com/offre-d-emploi/mandataire-immobilier-independant-h-f-10769381/,28/12/2022,Les Garennes sur Loire,,"Mensuel, de 4000â‚¬ Ã  8000â‚¬",Mensuel,4000â‚¬ ,8000â‚¬,"Devenez le CONSEILLER IMMOBILIER rÃ©fÃ©rent de votre rÃ©gion : Secteur gÃ©ographique rÃ©servÃ© et prÃ©servÃ© en exclusivitÃ© !</t>
  </si>
  <si>
    <t>3683,mandataire immobilier indÃ©pendant (H/F),https://www.france-emploi.com/offre-d-emploi/mandataire-immobilier-independant-h-f-10769381/,28/12/2022,BeaucouzÃ©,,"Mensuel, de 4000â‚¬ Ã  8000â‚¬",Mensuel,4000â‚¬ ,8000â‚¬,"Devenez le CONSEILLER IMMOBILIER rÃ©fÃ©rent de votre rÃ©gion : Secteur gÃ©ographique rÃ©servÃ© et prÃ©servÃ© en exclusivitÃ© !</t>
  </si>
  <si>
    <t>3684,Conseiller immobilier indÃ©pendant (H/F),https://www.france-emploi.com/offre-d-emploi/conseiller-immobilier-independant-h-f-10769379/,28/12/2022,TiercÃ©,,"Mensuel, de 4000â‚¬ Ã  8000â‚¬",Mensuel,4000â‚¬ ,8000â‚¬,"Devenez le CONSEILLER IMMOBILIER rÃ©fÃ©rent de votre rÃ©gion : Secteur gÃ©ographique rÃ©servÃ© et prÃ©servÃ© en exclusivitÃ© !</t>
  </si>
  <si>
    <t>3685,Conseiller immobilier indÃ©pendant (H/F),https://www.france-emploi.com/offre-d-emploi/conseiller-immobilier-independant-h-f-10769379/,28/12/2022,Val d'Erdre-Auxence,,"Mensuel, de 4000â‚¬ Ã  8000â‚¬",Mensuel,4000â‚¬ ,8000â‚¬,"Devenez le CONSEILLER IMMOBILIER rÃ©fÃ©rent de votre rÃ©gion : Secteur gÃ©ographique rÃ©servÃ© et prÃ©servÃ© en exclusivitÃ© !</t>
  </si>
  <si>
    <t>3686,Conseiller immobilier indÃ©pendant (H/F),https://www.france-emploi.com/offre-d-emploi/conseiller-immobilier-independant-h-f-10769379/,28/12/2022,Le Lion-d'Angers,,"Mensuel, de 4000â‚¬ Ã  8000â‚¬",Mensuel,4000â‚¬ ,8000â‚¬,"Devenez le CONSEILLER IMMOBILIER rÃ©fÃ©rent de votre rÃ©gion : Secteur gÃ©ographique rÃ©servÃ© et prÃ©servÃ© en exclusivitÃ© !</t>
  </si>
  <si>
    <t>3687,Conseiller immobilier indÃ©pendant (H/F),https://www.france-emploi.com/offre-d-emploi/conseiller-immobilier-independant-h-f-10769379/,28/12/2022,Les Garennes sur Loire,,"Mensuel, de 4000â‚¬ Ã  8000â‚¬",Mensuel,4000â‚¬ ,8000â‚¬,"Devenez le CONSEILLER IMMOBILIER rÃ©fÃ©rent de votre rÃ©gion : Secteur gÃ©ographique rÃ©servÃ© et prÃ©servÃ© en exclusivitÃ© !</t>
  </si>
  <si>
    <t>3688,Conseiller immobilier indÃ©pendant (H/F),https://www.france-emploi.com/offre-d-emploi/conseiller-immobilier-independant-h-f-10769379/,28/12/2022,BeaucouzÃ©,,"Mensuel, de 4000â‚¬ Ã  8000â‚¬",Mensuel,4000â‚¬ ,8000â‚¬,"Devenez le CONSEILLER IMMOBILIER rÃ©fÃ©rent de votre rÃ©gion : Secteur gÃ©ographique rÃ©servÃ© et prÃ©servÃ© en exclusivitÃ© !</t>
  </si>
  <si>
    <t>3689,NÃ©gociateur immobilier indÃ©pendant (H/F),https://www.france-emploi.com/offre-d-emploi/negociateur-immobilier-independant-h-f-10769368/,28/12/2022,Erdre-en-Anjou,,"Mensuel, de 4000â‚¬ Ã  8000â‚¬",Mensuel,4000â‚¬ ,8000â‚¬,"Devenez le CONSEILLER IMMOBILIER rÃ©fÃ©rent de votre rÃ©gion : Secteur gÃ©ographique rÃ©servÃ© et prÃ©servÃ© en exclusivitÃ© !</t>
  </si>
  <si>
    <t>3690,NÃ©gociateur immobilier indÃ©pendant (H/F),https://www.france-emploi.com/offre-d-emploi/negociateur-immobilier-independant-h-f-10769368/,28/12/2022,Bellevigne-en-Layon,,"Mensuel, de 4000â‚¬ Ã  8000â‚¬",Mensuel,4000â‚¬ ,8000â‚¬,"Devenez le CONSEILLER IMMOBILIER rÃ©fÃ©rent de votre rÃ©gion : Secteur gÃ©ographique rÃ©servÃ© et prÃ©servÃ© en exclusivitÃ© !</t>
  </si>
  <si>
    <t>3691,NÃ©gociateur immobilier indÃ©pendant (H/F),https://www.france-emploi.com/offre-d-emploi/negociateur-immobilier-independant-h-f-10769368/,28/12/2022,Saint-BarthÃ©lemy-d'Anjou,,"Mensuel, de 4000â‚¬ Ã  8000â‚¬",Mensuel,4000â‚¬ ,8000â‚¬,"Devenez le CONSEILLER IMMOBILIER rÃ©fÃ©rent de votre rÃ©gion : Secteur gÃ©ographique rÃ©servÃ© et prÃ©servÃ© en exclusivitÃ© !</t>
  </si>
  <si>
    <t>3692,NÃ©gociateur immobilier indÃ©pendant (H/F),https://www.france-emploi.com/offre-d-emploi/negociateur-immobilier-independant-h-f-10769368/,28/12/2022,Noyant-Villages,,"Mensuel, de 4000â‚¬ Ã  8000â‚¬",Mensuel,4000â‚¬ ,8000â‚¬,"Devenez le CONSEILLER IMMOBILIER rÃ©fÃ©rent de votre rÃ©gion : Secteur gÃ©ographique rÃ©servÃ© et prÃ©servÃ© en exclusivitÃ© !</t>
  </si>
  <si>
    <t>3693,NÃ©gociateur immobilier indÃ©pendant (H/F),https://www.france-emploi.com/offre-d-emploi/negociateur-immobilier-independant-h-f-10769368/,28/12/2022,MÃ»rs-ErignÃ©,,"Mensuel, de 4000â‚¬ Ã  8000â‚¬",Mensuel,4000â‚¬ ,8000â‚¬,"Devenez le CONSEILLER IMMOBILIER rÃ©fÃ©rent de votre rÃ©gion : Secteur gÃ©ographique rÃ©servÃ© et prÃ©servÃ© en exclusivitÃ© !</t>
  </si>
  <si>
    <t>3694,mandataire immobilier indÃ©pendant (H/F),https://www.france-emploi.com/offre-d-emploi/mandataire-immobilier-independant-h-f-10769362/,28/12/2022,Erdre-en-Anjou,,"Mensuel, de 4000â‚¬ Ã  8000â‚¬",Mensuel,4000â‚¬ ,8000â‚¬,"Devenez le CONSEILLER IMMOBILIER rÃ©fÃ©rent de votre rÃ©gion : Secteur gÃ©ographique rÃ©servÃ© et prÃ©servÃ© en exclusivitÃ© !</t>
  </si>
  <si>
    <t>3695,mandataire immobilier indÃ©pendant (H/F),https://www.france-emploi.com/offre-d-emploi/mandataire-immobilier-independant-h-f-10769362/,28/12/2022,Bellevigne-en-Layon,,"Mensuel, de 4000â‚¬ Ã  8000â‚¬",Mensuel,4000â‚¬ ,8000â‚¬,"Devenez le CONSEILLER IMMOBILIER rÃ©fÃ©rent de votre rÃ©gion : Secteur gÃ©ographique rÃ©servÃ© et prÃ©servÃ© en exclusivitÃ© !</t>
  </si>
  <si>
    <t>3696,mandataire immobilier indÃ©pendant (H/F),https://www.france-emploi.com/offre-d-emploi/mandataire-immobilier-independant-h-f-10769362/,28/12/2022,Saint-BarthÃ©lemy-d'Anjou,,"Mensuel, de 4000â‚¬ Ã  8000â‚¬",Mensuel,4000â‚¬ ,8000â‚¬,"Devenez le CONSEILLER IMMOBILIER rÃ©fÃ©rent de votre rÃ©gion : Secteur gÃ©ographique rÃ©servÃ© et prÃ©servÃ© en exclusivitÃ© !</t>
  </si>
  <si>
    <t>3697,mandataire immobilier indÃ©pendant (H/F),https://www.france-emploi.com/offre-d-emploi/mandataire-immobilier-independant-h-f-10769362/,28/12/2022,Noyant-Villages,,"Mensuel, de 4000â‚¬ Ã  8000â‚¬",Mensuel,4000â‚¬ ,8000â‚¬,"Devenez le CONSEILLER IMMOBILIER rÃ©fÃ©rent de votre rÃ©gion : Secteur gÃ©ographique rÃ©servÃ© et prÃ©servÃ© en exclusivitÃ© !</t>
  </si>
  <si>
    <t>3698,mandataire immobilier indÃ©pendant (H/F),https://www.france-emploi.com/offre-d-emploi/mandataire-immobilier-independant-h-f-10769362/,28/12/2022,MÃ»rs-ErignÃ©,,"Mensuel, de 4000â‚¬ Ã  8000â‚¬",Mensuel,4000â‚¬ ,8000â‚¬,"Devenez le CONSEILLER IMMOBILIER rÃ©fÃ©rent de votre rÃ©gion : Secteur gÃ©ographique rÃ©servÃ© et prÃ©servÃ© en exclusivitÃ© !</t>
  </si>
  <si>
    <t>3699,mandataire immobilier indÃ©pendant (H/F),https://www.france-emploi.com/offre-d-emploi/mandataire-immobilier-independant-h-f-10769198/,28/12/2022,Les Ponts-de-CÃ©,,"Mensuel, de 4000â‚¬ Ã  8000â‚¬",Mensuel,4000â‚¬ ,8000â‚¬,"Devenez le CONSEILLER IMMOBILIER rÃ©fÃ©rent de votre rÃ©gion : Secteur gÃ©ographique rÃ©servÃ© et prÃ©servÃ© en exclusivitÃ© !</t>
  </si>
  <si>
    <t>3700,mandataire immobilier indÃ©pendant (H/F),https://www.france-emploi.com/offre-d-emploi/mandataire-immobilier-independant-h-f-10769198/,28/12/2022,DouÃ©-en-Anjou,,"Mensuel, de 4000â‚¬ Ã  8000â‚¬",Mensuel,4000â‚¬ ,8000â‚¬,"Devenez le CONSEILLER IMMOBILIER rÃ©fÃ©rent de votre rÃ©gion : Secteur gÃ©ographique rÃ©servÃ© et prÃ©servÃ© en exclusivitÃ© !</t>
  </si>
  <si>
    <t>3701,mandataire immobilier indÃ©pendant (H/F),https://www.france-emploi.com/offre-d-emploi/mandataire-immobilier-independant-h-f-10769198/,28/12/2022,Brissac Loire Aubance,,"Mensuel, de 4000â‚¬ Ã  8000â‚¬",Mensuel,4000â‚¬ ,8000â‚¬,"Devenez le CONSEILLER IMMOBILIER rÃ©fÃ©rent de votre rÃ©gion : Secteur gÃ©ographique rÃ©servÃ© et prÃ©servÃ© en exclusivitÃ© !</t>
  </si>
  <si>
    <t>3702,mandataire immobilier indÃ©pendant (H/F),https://www.france-emploi.com/offre-d-emploi/mandataire-immobilier-independant-h-f-10769198/,28/12/2022,BaugÃ©-en-Anjou,,"Mensuel, de 4000â‚¬ Ã  8000â‚¬",Mensuel,4000â‚¬ ,8000â‚¬,"Devenez le CONSEILLER IMMOBILIER rÃ©fÃ©rent de votre rÃ©gion : Secteur gÃ©ographique rÃ©servÃ© et prÃ©servÃ© en exclusivitÃ© !</t>
  </si>
  <si>
    <t>3703,mandataire immobilier indÃ©pendant (H/F),https://www.france-emploi.com/offre-d-emploi/mandataire-immobilier-independant-h-f-10769198/,28/12/2022,AvrillÃ©,,"Mensuel, de 4000â‚¬ Ã  8000â‚¬",Mensuel,4000â‚¬ ,8000â‚¬,"Devenez le CONSEILLER IMMOBILIER rÃ©fÃ©rent de votre rÃ©gion : Secteur gÃ©ographique rÃ©servÃ© et prÃ©servÃ© en exclusivitÃ© !</t>
  </si>
  <si>
    <t>3704,Conseiller immobilier indÃ©pendant (H/F),https://www.france-emploi.com/offre-d-emploi/conseiller-immobilier-independant-h-f-10769197/,28/12/2022,Les Ponts-de-CÃ©,,"Mensuel, de 4000â‚¬ Ã  8000â‚¬",Mensuel,4000â‚¬ ,8000â‚¬,"Devenez le CONSEILLER IMMOBILIER rÃ©fÃ©rent de votre rÃ©gion : Secteur gÃ©ographique rÃ©servÃ© et prÃ©servÃ© en exclusivitÃ© !</t>
  </si>
  <si>
    <t>3705,Conseiller immobilier indÃ©pendant (H/F),https://www.france-emploi.com/offre-d-emploi/conseiller-immobilier-independant-h-f-10769197/,28/12/2022,DouÃ©-en-Anjou,,"Mensuel, de 4000â‚¬ Ã  8000â‚¬",Mensuel,4000â‚¬ ,8000â‚¬,"Devenez le CONSEILLER IMMOBILIER rÃ©fÃ©rent de votre rÃ©gion : Secteur gÃ©ographique rÃ©servÃ© et prÃ©servÃ© en exclusivitÃ© !</t>
  </si>
  <si>
    <t>3706,Conseiller immobilier indÃ©pendant (H/F),https://www.france-emploi.com/offre-d-emploi/conseiller-immobilier-independant-h-f-10769197/,28/12/2022,Brissac Loire Aubance,,"Mensuel, de 4000â‚¬ Ã  8000â‚¬",Mensuel,4000â‚¬ ,8000â‚¬,"Devenez le CONSEILLER IMMOBILIER rÃ©fÃ©rent de votre rÃ©gion : Secteur gÃ©ographique rÃ©servÃ© et prÃ©servÃ© en exclusivitÃ© !</t>
  </si>
  <si>
    <t>3707,Conseiller immobilier indÃ©pendant (H/F),https://www.france-emploi.com/offre-d-emploi/conseiller-immobilier-independant-h-f-10769197/,28/12/2022,BaugÃ©-en-Anjou,,"Mensuel, de 4000â‚¬ Ã  8000â‚¬",Mensuel,4000â‚¬ ,8000â‚¬,"Devenez le CONSEILLER IMMOBILIER rÃ©fÃ©rent de votre rÃ©gion : Secteur gÃ©ographique rÃ©servÃ© et prÃ©servÃ© en exclusivitÃ© !</t>
  </si>
  <si>
    <t>3708,Conseiller immobilier indÃ©pendant (H/F),https://www.france-emploi.com/offre-d-emploi/conseiller-immobilier-independant-h-f-10769197/,28/12/2022,AvrillÃ©,,"Mensuel, de 4000â‚¬ Ã  8000â‚¬",Mensuel,4000â‚¬ ,8000â‚¬,"Devenez le CONSEILLER IMMOBILIER rÃ©fÃ©rent de votre rÃ©gion : Secteur gÃ©ographique rÃ©servÃ© et prÃ©servÃ© en exclusivitÃ© !</t>
  </si>
  <si>
    <t>3709,NÃ©gociateur immobilier indÃ©pendant (H/F),https://www.france-emploi.com/offre-d-emploi/negociateur-immobilier-independant-h-f-10769196/,28/12/2022,TrÃ©lazÃ©,,"Mensuel, de 4000â‚¬ Ã  8000â‚¬",Mensuel,4000â‚¬ ,8000â‚¬,"Devenez le CONSEILLER IMMOBILIER rÃ©fÃ©rent de votre rÃ©gion : Secteur gÃ©ographique rÃ©servÃ© et prÃ©servÃ© en exclusivitÃ© !</t>
  </si>
  <si>
    <t>3710,NÃ©gociateur immobilier indÃ©pendant (H/F),https://www.france-emploi.com/offre-d-emploi/negociateur-immobilier-independant-h-f-10769196/,28/12/2022,SegrÃ©-en-Anjou Bleu,,"Mensuel, de 4000â‚¬ Ã  8000â‚¬",Mensuel,4000â‚¬ ,8000â‚¬,"Devenez le CONSEILLER IMMOBILIER rÃ©fÃ©rent de votre rÃ©gion : Secteur gÃ©ographique rÃ©servÃ© et prÃ©servÃ© en exclusivitÃ© !</t>
  </si>
  <si>
    <t>3711,NÃ©gociateur immobilier indÃ©pendant (H/F),https://www.france-emploi.com/offre-d-emploi/negociateur-immobilier-independant-h-f-10769196/,28/12/2022,Loire-Authion,,"Mensuel, de 4000â‚¬ Ã  8000â‚¬",Mensuel,4000â‚¬ ,8000â‚¬,"Devenez le CONSEILLER IMMOBILIER rÃ©fÃ©rent de votre rÃ©gion : Secteur gÃ©ographique rÃ©servÃ© et prÃ©servÃ© en exclusivitÃ© !</t>
  </si>
  <si>
    <t>3712,NÃ©gociateur immobilier indÃ©pendant (H/F),https://www.france-emploi.com/offre-d-emploi/negociateur-immobilier-independant-h-f-10769196/,28/12/2022,Mauges-sur-Loire,,"Mensuel, de 4000â‚¬ Ã  8000â‚¬",Mensuel,4000â‚¬ ,8000â‚¬,"Devenez le CONSEILLER IMMOBILIER rÃ©fÃ©rent de votre rÃ©gion : Secteur gÃ©ographique rÃ©servÃ© et prÃ©servÃ© en exclusivitÃ© !</t>
  </si>
  <si>
    <t>3713,NÃ©gociateur immobilier indÃ©pendant (H/F),https://www.france-emploi.com/offre-d-emploi/negociateur-immobilier-independant-h-f-10769196/,28/12/2022,Montrevault-sur-Ãˆvre,,"Mensuel, de 4000â‚¬ Ã  8000â‚¬",Mensuel,4000â‚¬ ,8000â‚¬,"Devenez le CONSEILLER IMMOBILIER rÃ©fÃ©rent de votre rÃ©gion : Secteur gÃ©ographique rÃ©servÃ© et prÃ©servÃ© en exclusivitÃ© !</t>
  </si>
  <si>
    <t>3714,mandataire immobilier indÃ©pendant (H/F),https://www.france-emploi.com/offre-d-emploi/mandataire-immobilier-independant-h-f-10769195/,28/12/2022,TrÃ©lazÃ©,,"Mensuel, de 4000â‚¬ Ã  8000â‚¬",Mensuel,4000â‚¬ ,8000â‚¬,"Devenez le CONSEILLER IMMOBILIER rÃ©fÃ©rent de votre rÃ©gion : Secteur gÃ©ographique rÃ©servÃ© et prÃ©servÃ© en exclusivitÃ© !</t>
  </si>
  <si>
    <t>3715,mandataire immobilier indÃ©pendant (H/F),https://www.france-emploi.com/offre-d-emploi/mandataire-immobilier-independant-h-f-10769195/,28/12/2022,SegrÃ©-en-Anjou Bleu,,"Mensuel, de 4000â‚¬ Ã  8000â‚¬",Mensuel,4000â‚¬ ,8000â‚¬,"Devenez le CONSEILLER IMMOBILIER rÃ©fÃ©rent de votre rÃ©gion : Secteur gÃ©ographique rÃ©servÃ© et prÃ©servÃ© en exclusivitÃ© !</t>
  </si>
  <si>
    <t>3716,mandataire immobilier indÃ©pendant (H/F),https://www.france-emploi.com/offre-d-emploi/mandataire-immobilier-independant-h-f-10769195/,28/12/2022,Loire-Authion,,"Mensuel, de 4000â‚¬ Ã  8000â‚¬",Mensuel,4000â‚¬ ,8000â‚¬,"Devenez le CONSEILLER IMMOBILIER rÃ©fÃ©rent de votre rÃ©gion : Secteur gÃ©ographique rÃ©servÃ© et prÃ©servÃ© en exclusivitÃ© !</t>
  </si>
  <si>
    <t>3717,mandataire immobilier indÃ©pendant (H/F),https://www.france-emploi.com/offre-d-emploi/mandataire-immobilier-independant-h-f-10769195/,28/12/2022,Mauges-sur-Loire,,"Mensuel, de 4000â‚¬ Ã  8000â‚¬",Mensuel,4000â‚¬ ,8000â‚¬,"Devenez le CONSEILLER IMMOBILIER rÃ©fÃ©rent de votre rÃ©gion : Secteur gÃ©ographique rÃ©servÃ© et prÃ©servÃ© en exclusivitÃ© !</t>
  </si>
  <si>
    <t>3718,mandataire immobilier indÃ©pendant (H/F),https://www.france-emploi.com/offre-d-emploi/mandataire-immobilier-independant-h-f-10769195/,28/12/2022,Montrevault-sur-Ãˆvre,,"Mensuel, de 4000â‚¬ Ã  8000â‚¬",Mensuel,4000â‚¬ ,8000â‚¬,"Devenez le CONSEILLER IMMOBILIER rÃ©fÃ©rent de votre rÃ©gion : Secteur gÃ©ographique rÃ©servÃ© et prÃ©servÃ© en exclusivitÃ© !</t>
  </si>
  <si>
    <t>3719,Conseiller immobilier indÃ©pendant (H/F),https://www.france-emploi.com/offre-d-emploi/conseiller-immobilier-independant-h-f-10769194/,28/12/2022,TrÃ©lazÃ©,,"Mensuel, de 4000â‚¬ Ã  8000â‚¬",Mensuel,4000â‚¬ ,8000â‚¬,"Devenez le CONSEILLER IMMOBILIER rÃ©fÃ©rent de votre rÃ©gion : Secteur gÃ©ographique rÃ©servÃ© et prÃ©servÃ© en exclusivitÃ© !</t>
  </si>
  <si>
    <t>3720,Conseiller immobilier indÃ©pendant (H/F),https://www.france-emploi.com/offre-d-emploi/conseiller-immobilier-independant-h-f-10769194/,28/12/2022,SegrÃ©-en-Anjou Bleu,,"Mensuel, de 4000â‚¬ Ã  8000â‚¬",Mensuel,4000â‚¬ ,8000â‚¬,"Devenez le CONSEILLER IMMOBILIER rÃ©fÃ©rent de votre rÃ©gion : Secteur gÃ©ographique rÃ©servÃ© et prÃ©servÃ© en exclusivitÃ© !</t>
  </si>
  <si>
    <t>3721,Conseiller immobilier indÃ©pendant (H/F),https://www.france-emploi.com/offre-d-emploi/conseiller-immobilier-independant-h-f-10769194/,28/12/2022,Loire-Authion,,"Mensuel, de 4000â‚¬ Ã  8000â‚¬",Mensuel,4000â‚¬ ,8000â‚¬,"Devenez le CONSEILLER IMMOBILIER rÃ©fÃ©rent de votre rÃ©gion : Secteur gÃ©ographique rÃ©servÃ© et prÃ©servÃ© en exclusivitÃ© !</t>
  </si>
  <si>
    <t>3722,Conseiller immobilier indÃ©pendant (H/F),https://www.france-emploi.com/offre-d-emploi/conseiller-immobilier-independant-h-f-10769194/,28/12/2022,Mauges-sur-Loire,,"Mensuel, de 4000â‚¬ Ã  8000â‚¬",Mensuel,4000â‚¬ ,8000â‚¬,"Devenez le CONSEILLER IMMOBILIER rÃ©fÃ©rent de votre rÃ©gion : Secteur gÃ©ographique rÃ©servÃ© et prÃ©servÃ© en exclusivitÃ© !</t>
  </si>
  <si>
    <t>3723,Conseiller immobilier indÃ©pendant (H/F),https://www.france-emploi.com/offre-d-emploi/conseiller-immobilier-independant-h-f-10769194/,28/12/2022,Montrevault-sur-Ãˆvre,,"Mensuel, de 4000â‚¬ Ã  8000â‚¬",Mensuel,4000â‚¬ ,8000â‚¬,"Devenez le CONSEILLER IMMOBILIER rÃ©fÃ©rent de votre rÃ©gion : Secteur gÃ©ographique rÃ©servÃ© et prÃ©servÃ© en exclusivitÃ© !</t>
  </si>
  <si>
    <t>3724,NÃ©gociateur immobilier indÃ©pendant (H/F),https://www.france-emploi.com/offre-d-emploi/negociateur-immobilier-independant-h-f-10769165/,28/12/2022,Saumur,,"Mensuel, de 4000â‚¬ Ã  8000â‚¬",Mensuel,4000â‚¬ ,8000â‚¬,"Devenez le CONSEILLER IMMOBILIER rÃ©fÃ©rent de votre rÃ©gion : Secteur gÃ©ographique rÃ©servÃ© et prÃ©servÃ© en exclusivitÃ© !</t>
  </si>
  <si>
    <t>3725,NÃ©gociateur immobilier indÃ©pendant (H/F),https://www.france-emploi.com/offre-d-emploi/negociateur-immobilier-independant-h-f-10769165/,28/12/2022,SÃ¨vremoine,,"Mensuel, de 4000â‚¬ Ã  8000â‚¬",Mensuel,4000â‚¬ ,8000â‚¬,"Devenez le CONSEILLER IMMOBILIER rÃ©fÃ©rent de votre rÃ©gion : Secteur gÃ©ographique rÃ©servÃ© et prÃ©servÃ© en exclusivitÃ© !</t>
  </si>
  <si>
    <t>3726,NÃ©gociateur immobilier indÃ©pendant (H/F),https://www.france-emploi.com/offre-d-emploi/negociateur-immobilier-independant-h-f-10769165/,28/12/2022,Cholet,,"Mensuel, de 4000â‚¬ Ã  8000â‚¬",Mensuel,4000â‚¬ ,8000â‚¬,"Devenez le CONSEILLER IMMOBILIER rÃ©fÃ©rent de votre rÃ©gion : Secteur gÃ©ographique rÃ©servÃ© et prÃ©servÃ© en exclusivitÃ© !</t>
  </si>
  <si>
    <t>3727,NÃ©gociateur immobilier indÃ©pendant (H/F),https://www.france-emploi.com/offre-d-emploi/negociateur-immobilier-independant-h-f-10769165/,28/12/2022,ChemillÃ©-en-Anjou,,"Mensuel, de 4000â‚¬ Ã  8000â‚¬",Mensuel,4000â‚¬ ,8000â‚¬,"Devenez le CONSEILLER IMMOBILIER rÃ©fÃ©rent de votre rÃ©gion : Secteur gÃ©ographique rÃ©servÃ© et prÃ©servÃ© en exclusivitÃ© !</t>
  </si>
  <si>
    <t>3728,NÃ©gociateur immobilier indÃ©pendant (H/F),https://www.france-emploi.com/offre-d-emploi/negociateur-immobilier-independant-h-f-10769165/,28/12/2022,BeauprÃ©au-en-Mauges,,"Mensuel, de 4000â‚¬ Ã  8000â‚¬",Mensuel,4000â‚¬ ,8000â‚¬,"Devenez le CONSEILLER IMMOBILIER rÃ©fÃ©rent de votre rÃ©gion : Secteur gÃ©ographique rÃ©servÃ© et prÃ©servÃ© en exclusivitÃ© !</t>
  </si>
  <si>
    <t>3729,mandataire immobilier indÃ©pendant (H/F),https://www.france-emploi.com/offre-d-emploi/mandataire-immobilier-independant-h-f-10769135/,28/12/2022,Saumur,,"Mensuel, de 4000â‚¬ Ã  8000â‚¬",Mensuel,4000â‚¬ ,8000â‚¬,"Devenez le CONSEILLER IMMOBILIER rÃ©fÃ©rent de votre rÃ©gion : Secteur gÃ©ographique rÃ©servÃ© et prÃ©servÃ© en exclusivitÃ© !</t>
  </si>
  <si>
    <t>3730,mandataire immobilier indÃ©pendant (H/F),https://www.france-emploi.com/offre-d-emploi/mandataire-immobilier-independant-h-f-10769135/,28/12/2022,SÃ¨vremoine,,"Mensuel, de 4000â‚¬ Ã  8000â‚¬",Mensuel,4000â‚¬ ,8000â‚¬,"Devenez le CONSEILLER IMMOBILIER rÃ©fÃ©rent de votre rÃ©gion : Secteur gÃ©ographique rÃ©servÃ© et prÃ©servÃ© en exclusivitÃ© !</t>
  </si>
  <si>
    <t>3731,mandataire immobilier indÃ©pendant (H/F),https://www.france-emploi.com/offre-d-emploi/mandataire-immobilier-independant-h-f-10769135/,28/12/2022,Cholet,,"Mensuel, de 4000â‚¬ Ã  8000â‚¬",Mensuel,4000â‚¬ ,8000â‚¬,"Devenez le CONSEILLER IMMOBILIER rÃ©fÃ©rent de votre rÃ©gion : Secteur gÃ©ographique rÃ©servÃ© et prÃ©servÃ© en exclusivitÃ© !</t>
  </si>
  <si>
    <t>3732,mandataire immobilier indÃ©pendant (H/F),https://www.france-emploi.com/offre-d-emploi/mandataire-immobilier-independant-h-f-10769135/,28/12/2022,ChemillÃ©-en-Anjou,,"Mensuel, de 4000â‚¬ Ã  8000â‚¬",Mensuel,4000â‚¬ ,8000â‚¬,"Devenez le CONSEILLER IMMOBILIER rÃ©fÃ©rent de votre rÃ©gion : Secteur gÃ©ographique rÃ©servÃ© et prÃ©servÃ© en exclusivitÃ© !</t>
  </si>
  <si>
    <t>3733,mandataire immobilier indÃ©pendant (H/F),https://www.france-emploi.com/offre-d-emploi/mandataire-immobilier-independant-h-f-10769135/,28/12/2022,BeauprÃ©au-en-Mauges,,"Mensuel, de 4000â‚¬ Ã  8000â‚¬",Mensuel,4000â‚¬ ,8000â‚¬,"Devenez le CONSEILLER IMMOBILIER rÃ©fÃ©rent de votre rÃ©gion : Secteur gÃ©ographique rÃ©servÃ© et prÃ©servÃ© en exclusivitÃ© !</t>
  </si>
  <si>
    <t>3734,Responsable ADV (H/F),https://www.france-emploi.com/offre-d-emploi/responsable-adv-h-f-10941579/,27/12/2022,Vire Normandie,CDI,"Annuel, de 35000â‚¬ Ã  45000â‚¬",Annuel,35000â‚¬ ,45000â‚¬,"A la tÃªte dâ€™une Ã©quipe de gestionnaires ADV, vous prenez en charge le management et le pilotage de notre Administration des Ventes suite au dÃ©part Ã  la retraite de la personne titulaire du poste depuis plusieurs dizaines dâ€™annÃ©es.</t>
  </si>
  <si>
    <t>Lâ€™activitÃ© ADV gÃ¨re 3 activitÃ©s principales du groupe ..."</t>
  </si>
  <si>
    <t>3735,Responsable Calculs F/H,https://www.france-emploi.com/offre-d-emploi/responsable-calculs-f-h-10941576/,27/12/2022,FinistÃ¨re,IntÃ©rim,"Annuel, de 38000â‚¬ Ã  42000â‚¬",Annuel,38000â‚¬ ,42000â‚¬,"Vos missions</t>
  </si>
  <si>
    <t>Dans le domaine du calcul scientifique, il s'agit d'assurer ou contribuer Ã  la mise en oeuvre de procÃ©dÃ©s de calcul complexes, au dÃ©veloppement et Ã  la qualification des procÃ©dÃ©s de calcul.</t>
  </si>
  <si>
    <t>- Orienter le choix des logiciels et des mÃ©thodes mathÃ©matiques Ã  employer en fonction du ..."</t>
  </si>
  <si>
    <t>3736,Responsable SI-CAO F/H,https://www.france-emploi.com/offre-d-emploi/responsable-si-cao-f-h-10941573/,27/12/2022,FinistÃ¨re,IntÃ©rim,"Annuel, de 38000â‚¬ Ã  42000â‚¬",Annuel,38000â‚¬ ,42000â‚¬,"Dans le cadre du changement de sa suite outillÃ©e pour ses activitÃ©s de conception (1D/2D/3D), le bureau d'Ã©tudes d'ingÃ©nierie technique Navire recherche une personne pour mener la conduite du changement.</t>
  </si>
  <si>
    <t>Vos missions</t>
  </si>
  <si>
    <t>- Appropriation / adhÃ©sion des utilisateurs Ã  l'outils et sa mÃ©thode</t>
  </si>
  <si>
    <t>- StratÃ©gie de conduite ..."</t>
  </si>
  <si>
    <t xml:space="preserve">3737,CHEF D'EQUIPE (H/F),https://www.france-emploi.com/offre-d-emploi/chef-d-equipe-h-f-10941267/,27/12/2022,CherrÃ©,CDI,"Mensuel, de 1800â‚¬ Ã  2000â‚¬",Mensuel,1800â‚¬ ,2000â‚¬,"ARTUS INTERIM LA FERTE BERNARD recherche pour l'un de ses clients un chef d'Ã©quipe/leader de ligne H/F. </t>
  </si>
  <si>
    <t>Le leader de ligne sera en charge dâ€™une ligne automatisÃ©e. Ses principales missions seront : - Planifier le travail et les approvisionnements - Former les salariÃ©s aux procÃ©dures - Affecter les ..."</t>
  </si>
  <si>
    <t xml:space="preserve">3738,REGLEUR (H/F),https://www.france-emploi.com/offre-d-emploi/regleur-h-f-10941265/,27/12/2022,CherrÃ©,CDI,"Mensuel, de 1800â‚¬ Ã  2000â‚¬",Mensuel,1800â‚¬ ,2000â‚¬,"ARTUS  INTERIM    LA  FERTE  BERNARD,  recherche  pour  l'un  de  ses  clients,  un  REGLEUR  EN  PRODUCTION  H/F. </t>
  </si>
  <si>
    <t>Vous  procÃ©derez  aux  prÃ©rÃ©glages,  mises  en  route  et  rÃ©glages  des  machines  aprÃ¨s  analyse  du  dossier  de  fabrication.  Vous  assurerez  le  contrÃ´le,  la  surveillance  et  la  maintenance  prÃ©ventive et curative de  premier ..."</t>
  </si>
  <si>
    <t>3739,TECHNICIEN VIE SERIE (H/F),https://www.france-emploi.com/offre-d-emploi/technicien-vie-serie-h-f-10941263/,27/12/2022,CherrÃ©,CDI,"Horaire, de 13â‚¬ Ã  15â‚¬",Horaire,13â‚¬ ,15â‚¬,"ARTUS INTERIM LA FERTE BERNARD, recherche pour l'un de ses clients, un technicien vie sÃ©rie H/F.</t>
  </si>
  <si>
    <t>Le technicien est garant de la bonne exÃ©cution des rÃ©glages tant d'un point de vue technique que planning. Il prÃ©pare en amont les nouvelles productions. Il organise le travail selon ..."</t>
  </si>
  <si>
    <t>3740,DESSINATEUR (H/F),https://www.france-emploi.com/offre-d-emploi/dessinateur-h-f-10964849/,10/01/2023,Beaufort-en-Anjou,IntÃ©rim,,,,,"Partnaire LonguÃ© Jumelles recherche pour son client, PME leader europÃ©en de la vitre et de l'accessoire pour cabine dans les secteurs de l'agriculture et des travaux publics, un dessinateur (h/f)</t>
  </si>
  <si>
    <t>Au sein de l'entreprise de notre client et rattachÃ© au responsable du service dessin vous ..."</t>
  </si>
  <si>
    <t>3741,CHARGE DE RECRUTEMENT (H/F),https://www.france-emploi.com/offre-d-emploi/charge-de-recrutement-h-f-10964848/,10/01/2023,Le Mans,IntÃ©rim,,,,,"Notre client est une Ã©cole de commerce et de management basÃ©e au Mans.</t>
  </si>
  <si>
    <t>Son groupement de campus est spÃ©cialisÃ© dans la formation professionnelle depuis plus de 30 ans.</t>
  </si>
  <si>
    <t>PARTNAIRE, chercheur de talents CDI, CDD, intÃ©rim, est en recherche pour son agence du Mans, reconnue par ses clients pour sa ..."</t>
  </si>
  <si>
    <t>3742,Technicien de maintenance (H/F),https://www.france-emploi.com/offre-d-emploi/technicien-de-maintenance-h-f-10969696/,10/01/2023,Saint-Nazaire,IntÃ©rim,,,,,"PARTNAIRE Saint-Nazaire recherche pour un de ses clients, spÃ©cialiste dans la  fabrication et la distribution de composants passifs complexes et de sous-systÃ¨mes innovants, un TECHNICIEN DE MAINTENANCE (F/H)</t>
  </si>
  <si>
    <t xml:space="preserve">- ExpÃ©rience souhaitÃ©e </t>
  </si>
  <si>
    <t xml:space="preserve">- Etre rigoureux(euse), organisÃ©(e) et dynamique ! </t>
  </si>
  <si>
    <t>- Du lundi au vendredi, repos les week-end, horaires ..."</t>
  </si>
  <si>
    <t>3743,Responsable magasin H/F,https://www.france-emploi.com/offre-d-emploi/responsable-magasin-h-f-10770284/,10/01/2023,Sarthe,CDI,,,,,"En tant que Responsable de magasin, vos missions seront de :</t>
  </si>
  <si>
    <t>- Accueil, conseil, vente comptoir et atelier du service piÃ¨ces dÃ©tachÃ©es (piÃ¨ces techniques et libre-service agricole)</t>
  </si>
  <si>
    <t>- Gestion des stocks : entrÃ©es/sorties, commandes clients et fournisseurs, inventaires.</t>
  </si>
  <si>
    <t>- Suivi du magasin et de la rÃ©serve : mise en rayon, entretien et animation ..."</t>
  </si>
  <si>
    <t xml:space="preserve">3744,Ebarbeur (H/F),https://www.france-emploi.com/offre-d-emploi/ebarbeur-h-f-10969689/,10/01/2023,Saint-Herblain,IntÃ©rim,,,,,"METIER INTERIM ET CDI NANTES INDUSTRIE recherche pour l'un de ses clients une Fonderie, un Ebarbeur/se (H/F) : </t>
  </si>
  <si>
    <t xml:space="preserve">A l'aide d'une meuleuse, vous devez Ã´ter des diffÃ©rentes piÃ¨ces mÃ©talliques les asperites </t>
  </si>
  <si>
    <t>Taux horaire selon profil</t>
  </si>
  <si>
    <t>Horaires de journÃ©e du lundi au vendredi de ..."</t>
  </si>
  <si>
    <t xml:space="preserve">3745,Ebarbeur (H/F),https://www.france-emploi.com/offre-d-emploi/ebarbeur-h-f-10969689/,10/01/2023,Nantes,IntÃ©rim,,,,,"METIER INTERIM ET CDI NANTES INDUSTRIE recherche pour l'un de ses clients une Fonderie, un Ebarbeur/se (H/F) : </t>
  </si>
  <si>
    <t xml:space="preserve">3746,Cariste receptionnaire H/F),https://www.france-emploi.com/offre-d-emploi/cariste-receptionnaire-h-f-10969685/,10/01/2023,Saint-Julien-de-Concelles,IntÃ©rim,,,,,"METIER INTERIM ET CDI NANTES INDUSTRIE recherche pour l'un de ses clients spÃ©cialisÃ© dans le conditionnement de lÃ©gumes et produits maraÃ®chers, un(e) Cariste rÃ©ceptionnaire (H/F) : </t>
  </si>
  <si>
    <t xml:space="preserve">- Effectuer le dÃ©chargement des camions </t>
  </si>
  <si>
    <t>- Stocker les produits dans les zones attitrÃ©s</t>
  </si>
  <si>
    <t>- ComplÃ©ter les bons de livraison et les ..."</t>
  </si>
  <si>
    <t xml:space="preserve">3747,Cariste receptionnaire H/F),https://www.france-emploi.com/offre-d-emploi/cariste-receptionnaire-h-f-10969685/,10/01/2023,Mauves-sur-Loire,IntÃ©rim,,,,,"METIER INTERIM ET CDI NANTES INDUSTRIE recherche pour l'un de ses clients spÃ©cialisÃ© dans le conditionnement de lÃ©gumes et produits maraÃ®chers, un(e) Cariste rÃ©ceptionnaire (H/F) : </t>
  </si>
  <si>
    <t xml:space="preserve">3748,Electrotechnicien (H/F),https://www.france-emploi.com/offre-d-emploi/electrotechnicien-h-f-10969684/,10/01/2023,ThouarÃ©-sur-Loire,IntÃ©rim,,,,,"METIER INTERIM ET CDI NANTES INDUSTRIE recherche pour l'un de ses clients spÃ©cialisÃ© dans les machines spÃ©ciales pour l'agroalimentaire , un(e) Electrotechnicien (H/F) : </t>
  </si>
  <si>
    <t xml:space="preserve">- CÃ¢blages d'armoires Ã©lectriques </t>
  </si>
  <si>
    <t>Poste Ã  pourvoir sur le long terme</t>
  </si>
  <si>
    <t xml:space="preserve">RÃ©munÃ©ration selon profil  Formation en Ã©lectrotechnique. </t>
  </si>
  <si>
    <t>IdÃ©alement ..."</t>
  </si>
  <si>
    <t xml:space="preserve">3749,Electrotechnicien (H/F),https://www.france-emploi.com/offre-d-emploi/electrotechnicien-h-f-10969684/,10/01/2023,Mauves-sur-Loire,IntÃ©rim,,,,,"METIER INTERIM ET CDI NANTES INDUSTRIE recherche pour l'un de ses clients spÃ©cialisÃ© dans les machines spÃ©ciales pour l'agroalimentaire , un(e) Electrotechnicien (H/F) : </t>
  </si>
  <si>
    <t xml:space="preserve">3750,Electrotechnicien (H/F),https://www.france-emploi.com/offre-d-emploi/electrotechnicien-h-f-10969684/,10/01/2023,Divatte-sur-Loire,IntÃ©rim,,,,,"METIER INTERIM ET CDI NANTES INDUSTRIE recherche pour l'un de ses clients spÃ©cialisÃ© dans les machines spÃ©ciales pour l'agroalimentaire , un(e) Electrotechnicien (H/F) : </t>
  </si>
  <si>
    <t xml:space="preserve">3751,Electrotechnicien (H/F),https://www.france-emploi.com/offre-d-emploi/electrotechnicien-h-f-10969684/,10/01/2023,Le Cellier,IntÃ©rim,,,,,"METIER INTERIM ET CDI NANTES INDUSTRIE recherche pour l'un de ses clients spÃ©cialisÃ© dans les machines spÃ©ciales pour l'agroalimentaire , un(e) Electrotechnicien (H/F) : </t>
  </si>
  <si>
    <t>3752,Manoeuvre (H/F),https://www.france-emploi.com/offre-d-emploi/manoeuvre-h-f-10969683/,10/01/2023,Pontivy,IntÃ©rim,,,,,"MÃ©tier IntÃ©rim et CDI Pontivy recrute pour l'un de ses clients, , un Manoeuvre H/F. Vos missions : -prÃ©parer les matÃ©riaux, les outils et l'espace d'intervention, approvisionner le chantier, transporter le matÃ©riel, nettoyer avant et aprÃ¨s les travaux, mettre en place les bÃ¢ches de protection, monter les ..."</t>
  </si>
  <si>
    <t xml:space="preserve">3753,OPERATEUR ROBOT H/F,https://www.france-emploi.com/offre-d-emploi/operateur-robot-h-f-10969682/,10/01/2023,Bonchamp-lÃ¨s-Laval,IntÃ©rim,,,,,"ARTUS INTERIM LAVAL recrute pour un de ses clients spÃ©cialisÃ© dans la mÃ©tallurgie un OPERATEUR ROBOT H/F </t>
  </si>
  <si>
    <t xml:space="preserve">â€¢ VÃ©rifier lâ€™Ã©tat gÃ©nÃ©ral du robot : Assurer le chargement et dÃ©chargement des robots </t>
  </si>
  <si>
    <t xml:space="preserve">â€¢ RÃ©aliser les rÃ©glages et les programmations des robots </t>
  </si>
  <si>
    <t xml:space="preserve">â€¢ ExÃ©cuter les opÃ©rations de soudage </t>
  </si>
  <si>
    <t>â€¢ Sâ€™assurer ..."</t>
  </si>
  <si>
    <t>3754,Controleur qualite (H/F),https://www.france-emploi.com/offre-d-emploi/controleur-qualite-h-f-10969681/,10/01/2023,Montoir-de-Bretagne,IntÃ©rim,,,,,"Partnaire St Nazaire, recherche pour l'un de ses clients spÃ©cialisÃ© dans le secteur d'activitÃ© de l'aÃ©ronautique un ContrÃ´leur QualitÃ© (F/H),</t>
  </si>
  <si>
    <t xml:space="preserve">- Missions diverses (amÃ©lioration continue, respect des ports des EPI...)  - ExpÃ©rience souhaitÃ©e </t>
  </si>
  <si>
    <t>- Etre rigoureux(euse), organisÃ©(e) et ..."</t>
  </si>
  <si>
    <t>3755,Fraiseur CN (H/F),https://www.france-emploi.com/offre-d-emploi/fraiseur-cn-h-f-10969680/,10/01/2023,ThouarÃ©-sur-Loire,IntÃ©rim,,,,,"METIER INTERIM ET CDI NANTES INDUSTRIE recrute pour l'un de ses clients spÃ©cialisÃ© dans la fabrication de machines agricoles, un(e) Fraiseur CN sur machine EMCO (H/F) :</t>
  </si>
  <si>
    <t>Usinage de piÃ¨ces grandes dimensions en moyenne sÃ©rie</t>
  </si>
  <si>
    <t>Taux horaire : Selon profil</t>
  </si>
  <si>
    <t>Horaires : 8h-16h ..."</t>
  </si>
  <si>
    <t>3756,Fraiseur CN (H/F),https://www.france-emploi.com/offre-d-emploi/fraiseur-cn-h-f-10969680/,10/01/2023,Mauves-sur-Loire,IntÃ©rim,,,,,"METIER INTERIM ET CDI NANTES INDUSTRIE recrute pour l'un de ses clients spÃ©cialisÃ© dans la fabrication de machines agricoles, un(e) Fraiseur CN sur machine EMCO (H/F) :</t>
  </si>
  <si>
    <t>3757,Fraiseur CN (H/F),https://www.france-emploi.com/offre-d-emploi/fraiseur-cn-h-f-10969680/,10/01/2023,Le Loroux-Bottereau,IntÃ©rim,,,,,"METIER INTERIM ET CDI NANTES INDUSTRIE recrute pour l'un de ses clients spÃ©cialisÃ© dans la fabrication de machines agricoles, un(e) Fraiseur CN sur machine EMCO (H/F) :</t>
  </si>
  <si>
    <t>3758,Fraiseur CN (H/F),https://www.france-emploi.com/offre-d-emploi/fraiseur-cn-h-f-10969680/,10/01/2023,Divatte-sur-Loire,IntÃ©rim,,,,,"METIER INTERIM ET CDI NANTES INDUSTRIE recrute pour l'un de ses clients spÃ©cialisÃ© dans la fabrication de machines agricoles, un(e) Fraiseur CN sur machine EMCO (H/F) :</t>
  </si>
  <si>
    <t>3759,PREPARATEUR DE COMMANDES (H/F),https://www.france-emploi.com/offre-d-emploi/preparateur-de-commandes-h-f-10969654/,10/01/2023,VerriÃ¨res-en-Anjou,IntÃ©rim,,,,,"Entreprise spÃ©cialisÃ© dans le secteur de la logistique depuis 1890, elle accompagne la montÃ©e en puissance d'une chaÃ®ne de magasin depuis Aout 2021 sur le secteur angevin.</t>
  </si>
  <si>
    <t>Notre agence Partnaire d'Angers recrute pour son client, une plateforme logistique situÃ©e en pÃ©riphÃ©rie d'Angers, des PrÃ©parateurs de commandes ..."</t>
  </si>
  <si>
    <t>3760,INGENIEUR METHODE DEVELOPPEMENT (H/F),https://www.france-emploi.com/offre-d-emploi/ingenieur-methode-developpement-h-f-10969653/,10/01/2023,Soullans,IntÃ©rim,,,,,"Partnaire Challans recrute pour l'un de ses clients un ingÃ©nieur mÃ©thodes, dÃ©veloppement et industrialisation (H/F) sur Soullans.</t>
  </si>
  <si>
    <t>Vous intÃ©grez cette entreprise spÃ©cialisÃ©e dans la fabrication d'Ã©tiquettes technique.</t>
  </si>
  <si>
    <t xml:space="preserve">Au sein de l'entreprise et auprÃ¨s de divers interlocuteurs de diffÃ©rents secteurs, vos missions seront : </t>
  </si>
  <si>
    <t>- RÃ©aliser l'Ã©tude ..."</t>
  </si>
  <si>
    <t>3761,CONDUCTEUR SPL REGIONAL CITERNE (H/F),https://www.france-emploi.com/offre-d-emploi/conducteur-spl-regional-citerne-h-f-10969652/,10/01/2023,Loire-Atlantique,IntÃ©rim,,,,,"Une entreprise familiale indÃ©pendante et spÃ©cialiste du transport de matiÃ¨res dangereuses sur le grand quart nord-ouest de la France</t>
  </si>
  <si>
    <t>qui vous accompagne dans tous vos projets logistiques.</t>
  </si>
  <si>
    <t>- Vous rÃ©aliserez des opÃ©rations de chargement, de transport et de livraisons des produits auprÃ¨s de la clientÃ¨le, en respectant l'ordre ..."</t>
  </si>
  <si>
    <t>3762,Technicien de maintenance (H/F),https://www.france-emploi.com/offre-d-emploi/technicien-de-maintenance-h-f-10969651/,10/01/2023,Les Sables-d'Olonne,IntÃ©rim,,,,,"L'agence PARTNAIRE DES SABLES recherche un TECHNICIEN DE MAINTENANCE (H/F), pour une entreprise de produits lyophilisÃ©s situÃ©e sur les Sables d'Olonne.</t>
  </si>
  <si>
    <t>PlacÃ© sous la responsabilitÃ© hiÃ©rarchique du responsable maintenance, vous aurez pour missions principales de garantir le bon fonctionnement du parc machines, de veiller Ã  l ..."</t>
  </si>
  <si>
    <t>3763,Agent d'entretien (H/F),https://www.france-emploi.com/offre-d-emploi/agent-d-entretien-h-f-10969650/,10/01/2023,Les Sables-d'Olonne,IntÃ©rim,,,,,"Nous recherchons pour l'un de nos clients, spÃ©cialiste en sanitaire-chauffage et bois-matÃ©riaux situÃ© aux Sables d'Olonne, un AGENT D'ENTRETIEN (H/F).</t>
  </si>
  <si>
    <t>Vous rÃ©aliserez les opÃ©rations de nettoyage dans des locaux professionnels, bureaux et procÃ©derez Ã  la dÃ©sinfection. Vous travaillerez dans le respect des procÃ©dures ..."</t>
  </si>
  <si>
    <t>3764,ANIMATEUR QUALITE (H/F),https://www.france-emploi.com/offre-d-emploi/animateur-qualite-h-f-10969649/,10/01/2023,Le PoirÃ©-sur-Vie,IntÃ©rim,,,,,"L'agence Partnaire de la Roche Sur Yon accompagne un de ses clients, leader europÃ©en dans la conception et la fabrication de vÃ©rins hydrauliques pour application mobiles dans le recrutement d'un animateur qualitÃ© H/F.</t>
  </si>
  <si>
    <t>Sous la responsabilitÃ© du Responsable QualitÃ© Groupe, vous contribuez Ã  l'amÃ©lioration de ..."</t>
  </si>
  <si>
    <t>3765,CARISTE (H/F),https://www.france-emploi.com/offre-d-emploi/cariste-h-f-10969648/,10/01/2023,Plumelin,IntÃ©rim,,,,,"PARTNAIRE, chercheur de talents CDI, CDD, intÃ©rim, recherche pour son agence de LocminÃ©, reconnue par ses clients pour sa qualitÃ© du service et pour son implication au quotidien, UN CARISTE CACES 1.3.5 H/F pour une plateforme logistique spÃ©cialisÃ©e dans l'agroalimentaire. Vous intÃ©grez un groupe assurant ..."</t>
  </si>
  <si>
    <t>3766,AGENT DE PRODUCTION (H/F),https://www.france-emploi.com/offre-d-emploi/agent-de-production-h-f-10969486/,10/01/2023,Vannes,IntÃ©rim,,,,,"PARTNAIRE ONSITE, chercheur de talents CDI, CDD, intÃ©rim, recherche pour son client, acteur majeur dans la fabrication de produits traiteurs frais et surgelÃ©s des agents de production H/F</t>
  </si>
  <si>
    <t>Les postes sont basÃ©s Ã  Theix : missions Ã  pourvoir rapidement: cycle 2*8 - environnement frais.</t>
  </si>
  <si>
    <t>En tant qu'agent de ..."</t>
  </si>
  <si>
    <t>3767,AGENT DE PRODUCTION (H/F),https://www.france-emploi.com/offre-d-emploi/agent-de-production-h-f-10969486/,10/01/2023,Theix-Noyalo,IntÃ©rim,,,,,"PARTNAIRE ONSITE, chercheur de talents CDI, CDD, intÃ©rim, recherche pour son client, acteur majeur dans la fabrication de produits traiteurs frais et surgelÃ©s des agents de production H/F</t>
  </si>
  <si>
    <t>3768,AGENT DE PRODUCTION (H/F),https://www.france-emploi.com/offre-d-emploi/agent-de-production-h-f-10969486/,10/01/2023,SÃ©nÃ©,IntÃ©rim,,,,,"PARTNAIRE ONSITE, chercheur de talents CDI, CDD, intÃ©rim, recherche pour son client, acteur majeur dans la fabrication de produits traiteurs frais et surgelÃ©s des agents de production H/F</t>
  </si>
  <si>
    <t xml:space="preserve">3769,OPERATEUR DE PRODUCTION (H/F),https://www.france-emploi.com/offre-d-emploi/operateur-de-production-h-f-10967891/,10/01/2023,Chantonnay,IntÃ©rim,,,,,"L'agence PARTNAIRE Chantonnay accompagne la sociÃ©tÃ© PUBERT, dans ses recrutements pour la fabrication de machine de motoculture . </t>
  </si>
  <si>
    <t>Nous recrutons : OpÃ©rateurs de production motoculture (H/F)</t>
  </si>
  <si>
    <t xml:space="preserve">Poste Ã  pourvoir en atelier sur diffÃ©rents services : </t>
  </si>
  <si>
    <t xml:space="preserve"> * A la FABRICATION, pour l'approvisionnement des piÃ¨ces sur machines et le contrÃ´le qualitÃ©</t>
  </si>
  <si>
    <t>* A ..."</t>
  </si>
  <si>
    <t>3770,MECANICIEN DE MAINTENANCE (H/F),https://www.france-emploi.com/offre-d-emploi/mecanicien-de-maintenance-h-f-10967890/,10/01/2023,Muids,IntÃ©rim,,,,,"Entreprise franÃ§aise de matÃ©riaux de construction active datant de 1883. La sociÃ©tÃ© produit et vend dans le monde entier principalement du ciment, des granulats et du bÃ©ton prÃªt Ã  l'emploi. L'entreprise compte 4 200 salariÃ©s rÃ©partis sur plus de 470 sites.</t>
  </si>
  <si>
    <t>Les ressources minÃ©rales sont extraites dans ..."</t>
  </si>
  <si>
    <t>3771,MONTEUR ASSEMBLEUR (H/F),https://www.france-emploi.com/offre-d-emploi/monteur-assembleur-h-f-10967889/,10/01/2023,LonguenÃ©e-en-Anjou,IntÃ©rim,,,,,"Entreprise franÃ§aise et familiale, fabricant de menuiseries exclusivement franÃ§aises, installÃ©e en pÃ©riphÃ©rie d'Angers, pionniÃ¨re dans l'Ã¢me, l'entreprise de notre client a su dÃ©velopper au fil des annÃ©es cette capacitÃ© Ã  remettre en question les idÃ©es reÃ§ues, Ã  innover pour concevoir et fabriquer des menuiseries toujours en ..."</t>
  </si>
  <si>
    <t>3772,OPERATEUR DE PRODUCTION (H/F),https://www.france-emploi.com/offre-d-emploi/operateur-de-production-h-f-10939892/,10/01/2023,VitrÃ©,IntÃ©rim,,,,,"Interaction PRESTA vous propose de rejoindre en qualitÃ© de conducteur de lignes H/F une usine spÃ©cialisÃ©e dans la valorisation Ã©nergÃ©tique par incinÃ©ration de dÃ©chets organiques et des boues de stations d'Ã©puration dans le bassin de VITRE (35).</t>
  </si>
  <si>
    <t>Sous la responsabilitÃ© du chef de quart, votre rÃ´le consiste ..."</t>
  </si>
  <si>
    <t>3773,OPERATEUR DE PRODUCTION (H/F),https://www.france-emploi.com/offre-d-emploi/operateur-de-production-h-f-10939892/,10/01/2023,CornillÃ©,IntÃ©rim,,,,,"Interaction PRESTA vous propose de rejoindre en qualitÃ© de conducteur de lignes H/F une usine spÃ©cialisÃ©e dans la valorisation Ã©nergÃ©tique par incinÃ©ration de dÃ©chets organiques et des boues de stations d'Ã©puration dans le bassin de VITRE (35).</t>
  </si>
  <si>
    <t>3774,OPERATEUR DE PRODUCTION (H/F),https://www.france-emploi.com/offre-d-emploi/operateur-de-production-h-f-10939890/,10/01/2023,Bais,IntÃ©rim,,,,,"INTERACTION PRESTA VITRE recherche pour son client basÃ© sur Bais, 1 opÃ©rateur de production en plasturgie  H/F.</t>
  </si>
  <si>
    <t>Vous intÃ©grez une sociÃ©tÃ© en plein essor, vous Ãªtes en charge du conditionnement de piÃ¨ces en plastique de diffÃ©rentes dimensions. Vous contrÃ´lez les produits finis, vous les mettez sur des palettes ..."</t>
  </si>
  <si>
    <t>3775,MANUTENTIONNAIRE (H/F),https://www.france-emploi.com/offre-d-emploi/manutentionnaire-h-f-10818817/,10/01/2023,Morbihan,IntÃ©rim,,,,,"Nous recherchons pour un de nos clients spÃ©cialisÃ© dans le dÃ©veloppement de process industriel, sur le secteur de MAURON un MANUTENTIONNAIRE H/F, pour travailler en atelier.</t>
  </si>
  <si>
    <t>Poste Ã  pourvoir Ã  la rentrÃ©e de Janvier 2023, en intÃ©rim au dÃ©marrage (embauche possible Ã  terme).</t>
  </si>
  <si>
    <t>RattachÃ©(e) au responsable de ..."</t>
  </si>
  <si>
    <t>3776,ANIMATEUR QUALITE (H/F),https://www.france-emploi.com/offre-d-emploi/animateur-qualite-h-f-10818765/,10/01/2023,Le Loroux-Bottereau,CDI,,,,,"Directement rattachÃ© au directeur de production, vos principales missions sont les suivantes :</t>
  </si>
  <si>
    <t>â€¢	Ecrire et mettre en Å“uvre les procÃ©dures qualitÃ©,</t>
  </si>
  <si>
    <t>â€¢	VÃ©rifier la bonne application des procÃ©dures qualitÃ©,</t>
  </si>
  <si>
    <t>â€¢	Participer Ã  lâ€™amÃ©lioration continue,</t>
  </si>
  <si>
    <t>â€¢	Dispenser les formations qualitÃ© et sensibiliser les opÃ©rateurs,</t>
  </si>
  <si>
    <t>â€¢	Apporter un appui technique Ã  la production,</t>
  </si>
  <si>
    <t>â€¢	Analyser les ..."</t>
  </si>
  <si>
    <t>3777,ElectromÃ©canicien (H/F),https://www.france-emploi.com/offre-d-emploi/electromecanicien-h-f-10818726/,10/01/2023,BÃ©gard,CDI,,,,,"Vous aurez la responsabilitÃ© de l'ensemble des tÃ¢ches et toutes les interventions liÃ©es au domaine Ã©lectromÃ©canique dans le cadre de travaux neufs et d'amÃ©liorations et d'opÃ©rations de maintenance : - Pose d'Ã©quipements - Raccordement et cÃ¢blages des Ã©quipements, - ParamÃ©trage des Ã©quipements Ã©lectriques (dÃ©marreurs et variateurs) et des Ã©quipements ..."</t>
  </si>
  <si>
    <t>3778,ChargÃ© ADV (H/F),https://www.france-emploi.com/offre-d-emploi/charge-adv-h-f-10818725/,10/01/2023,FinistÃ¨re,IntÃ©rim,,,,,"Vos missions:</t>
  </si>
  <si>
    <t>- Enregistrer, vÃ©rifier, valider et suivre les commandes.</t>
  </si>
  <si>
    <t>- PrÃ©venir ses clients en cas de problÃ¨mes/retards/rupture.</t>
  </si>
  <si>
    <t>- En cas de risque de rupture en rÃ©fÃ©rer au commercial de secteur si besoin de prioriser</t>
  </si>
  <si>
    <t>- Prendre le relais ponctuellement sur un autre secteur gÃ©ographique.</t>
  </si>
  <si>
    <t>- GÃ©rer l'aspect logistique.</t>
  </si>
  <si>
    <t>- RÃ©gler les ..."</t>
  </si>
  <si>
    <t>3779,Technicien RÃ©seaux Recherche de Fuites (H/F),https://www.france-emploi.com/offre-d-emploi/technicien-reseaux-recherche-de-fuites-h-f-10818719/,10/01/2023,Pont-l'AbbÃ©,CDI,,,,,"En tant que Technicien(ne) Recherche de Fuites :</t>
  </si>
  <si>
    <t>- Vous intervenez en diagnostic rÃ©seau Adduction Eau Potable (AEP) et analyse des volumes quotidiens.</t>
  </si>
  <si>
    <t>- Recherche et dÃ©tection de fuites avec moyens adaptÃ©s (corrÃ©lateur acoustique, aquaphone....)</t>
  </si>
  <si>
    <t>Vous intervenez Ã©galement sur la maintenance des rÃ©seaux :</t>
  </si>
  <si>
    <t>- les rÃ©seaux eau potable : ventouses, stabilisateurs, rÃ©parations du ..."</t>
  </si>
  <si>
    <t>3780,ASSISTANT DENTAIRE (H/F),https://www.france-emploi.com/offre-d-emploi/assistant-dentaire-h-f-10818666/,10/01/2023,Le Vieux-MarchÃ©,CDD,,,,,"1 Poste Ã  pourvoir dÃ¨s que possible</t>
  </si>
  <si>
    <t>Vous Ãªtes assistant.e dentaire qualifiÃ©.e ? Vous aimez travailler en Ã©quipe et avez Ã  cÅ“ur de dispenser des soins de qualitÃ© ? Nous sommes faits pour nous entendre !</t>
  </si>
  <si>
    <t>IdÃ©alement situÃ© en Bretagne, proche des plages et de paysages dÃ©paysants, le centre de ..."</t>
  </si>
  <si>
    <t xml:space="preserve">3781,Comptable (H/F),https://www.france-emploi.com/offre-d-emploi/comptable-h-f-10810643/,10/01/2023,Pontivy,CDI,,,,,"Vous Ãªtes comptable H/F, et Ãªtes Ã  la recherche d'un emploi, nous avons une offre pour vous ! </t>
  </si>
  <si>
    <t xml:space="preserve">Comptable H/F </t>
  </si>
  <si>
    <t xml:space="preserve">Sous la responsabilitÃ© du manager de proximitÃ©, vous aurez en charge : </t>
  </si>
  <si>
    <t xml:space="preserve">de gÃ©rer un portefeuille de clientÃ¨le de type TPE-PME (SCI, BIC &amp; BNC), </t>
  </si>
  <si>
    <t>dâ€™assurer le ..."</t>
  </si>
  <si>
    <t xml:space="preserve">3782,Chef de marque (H/F),https://www.france-emploi.com/offre-d-emploi/chef-de-marque-h-f-10799320/,10/01/2023,Pontivy,CDI,,,,,"Notre agence CRIT VANNES, recrute pour son client : </t>
  </si>
  <si>
    <t xml:space="preserve">***Chef de marque H/F**** </t>
  </si>
  <si>
    <t xml:space="preserve">Poste en CDI </t>
  </si>
  <si>
    <t xml:space="preserve">**Management de 2 chefs de produits sÃ©nior </t>
  </si>
  <si>
    <t xml:space="preserve">Salaire en fonction de votre expÃ©rience </t>
  </si>
  <si>
    <t xml:space="preserve">Secteur agroalimentaire </t>
  </si>
  <si>
    <t>- Elaborer, mettre en Å“uvre et piloter la stratÃ©gie pour la marque - DÃ©finir, assurer la mise en Å“uvre ..."</t>
  </si>
  <si>
    <t>3783,Chef d'Ã©quipe RÃ©gleur (H/F),https://www.france-emploi.com/offre-d-emploi/chef-d-equipe-regleur-h-f-10790572/,10/01/2023,Vannes,CDI,,,,,"Notre agence CRIT recrute pour un de ses clients spÃ©cialisÃ© dans la production de packaging dans le cadre d'un CDI</t>
  </si>
  <si>
    <t xml:space="preserve">Chef d'Ã©quipe rÃ©gleur H/F </t>
  </si>
  <si>
    <t xml:space="preserve">Vous travaillerez en 2*8 , </t>
  </si>
  <si>
    <t xml:space="preserve">vos missions seront les suivantes : </t>
  </si>
  <si>
    <t xml:space="preserve"> - Monter et dÃ©monter les moules d'injection </t>
  </si>
  <si>
    <t>- Filmer et ..."</t>
  </si>
  <si>
    <t>3784,Operateur de production bricoleur H/F,https://www.france-emploi.com/offre-d-emploi/operateur-de-production-bricoleur-h-f-10967887/,09/01/2023,LonguenÃ©e-en-Anjou,IntÃ©rim,,,,,"Abalone Angers, vous accompagne au quotidien dans la recherche de votre futur emploi. Vous Ã©couter, vous aiguiller, vous accompagner vers des missions ponctuelles ou des CDI, c'est le coeur de notre mÃ©tier. Et nous y mettons...du coeur ! Dans le cadre d'une mission longue au sein d ..."</t>
  </si>
  <si>
    <t>3785,PREPARATEUR DE COMMANDES (H/F),https://www.france-emploi.com/offre-d-emploi/preparateur-de-commandes-h-f-10967882/,09/01/2023,Vironvay,IntÃ©rim,,,,,"PARTNAIRE recherche des prÃ©parateurs de commandes (H/F) avec le CACES 1 et/ou 3 pour une entreprise spÃ©cialisÃ©e dans l'entreposage de compotes, yaourts et jus de fruits, situÃ©e Ã  Vironvay (27400).</t>
  </si>
  <si>
    <t xml:space="preserve">Vos missions pour ce poste : </t>
  </si>
  <si>
    <t>-PrÃ©paration de commandes avec utilisation du CACES 1-3 : bons de ..."</t>
  </si>
  <si>
    <t>3786,Adjoint d'encadrement espaces verts (H/F),https://www.france-emploi.com/offre-d-emploi/adjoint-d-encadrement-espaces-verts-h-f-10967879/,09/01/2023,Mayenne,IntÃ©rim,,,,,"Nous recherchons un adjoint d'encadrement technique pÃ©dagogique et social en espaces verts :</t>
  </si>
  <si>
    <t>- manager une Ã©quipe de salariÃ© en insertion</t>
  </si>
  <si>
    <t>- guider les salariÃ©s dans le dÃ©veloppement de leurs compÃ©tences</t>
  </si>
  <si>
    <t>- participer Ã  des rÃ©unions techniques</t>
  </si>
  <si>
    <t>- contribuer Ã  ..."</t>
  </si>
  <si>
    <t xml:space="preserve">3787,Agent de production (H/F),https://www.france-emploi.com/offre-d-emploi/agent-de-production-h-f-10967875/,09/01/2023,Loire-Atlantique,IntÃ©rim,,,,,"METIER INTERIM ET CDI SAINT PHILBERT DE GRAND LIEU recrute pour son client spÃ©cialisÃ© dans la fabrication de cycle , plusieurs agents de production H/F </t>
  </si>
  <si>
    <t>AprÃ¨s une pÃ©riode d' immersion de 2 jours pour dÃ©couvrir le mÃ©tier , vous intÃ©grez une Ã©quipe de production afin de vous former .</t>
  </si>
  <si>
    <t>Ensuite , votre ..."</t>
  </si>
  <si>
    <t>3788,RESPONSABLE QUALITE (H/F),https://www.france-emploi.com/offre-d-emploi/responsable-qualite-h-f-10954077/,09/01/2023,Lignol,CDD,,,,,"PARTNAIRE, chercheur de talents CDI, CDD, intÃ©rim est en recherche pour son agence de Pontivy, reconnue pour son Ã©quipe dynamique, soucieuse de la fidÃ©lisation de ses intÃ©rimaires et du relationnel client, un RESPONSABLE QUALITE H/F pour son client spÃ©cialisÃ© dans le conditionnement en poches et en conserves de ..."</t>
  </si>
  <si>
    <t>3789,Employe libre service (H/F),https://www.france-emploi.com/offre-d-emploi/employe-libre-service-h-f-10959838/,09/01/2023,Les Herbiers,IntÃ©rim,,,,,"PARTNAIRE Les Herbiers recrute pour son client spÃ©cialisÃ© dans la grande distribution basÃ© aux Herbiers et qui emploie plus de 170 salariÃ©s dans des mÃ©tiers alimentaires et non-alimentaires.</t>
  </si>
  <si>
    <t>Il a Ã©tÃ© crÃ©Ã© en 1985 et compte en plus de l'hypermarchÃ© plusieurs concepts et services : Drive, Espace culturel ..."</t>
  </si>
  <si>
    <t xml:space="preserve">3790,Operateur monteur h/f,https://www.france-emploi.com/offre-d-emploi/operateur-monteur-h-f-10967862/,09/01/2023,Montrevault-sur-Ãˆvre,IntÃ©rim,,,,,"Notre agence d'Ancenis recrute pour son client un monteur/manutentionnaire h/f, entreprise familiale depuis 1839 aux fortes valeurs humaines, spÃ©cialiste en fabrication de menuiseries intÃ©rieures, vous serez intÃ©grÃ© au sein de l'atelier. </t>
  </si>
  <si>
    <t>- L'assemblage d'ensembles de menuiserie.</t>
  </si>
  <si>
    <t>- OpÃ©rations de vissages ..."</t>
  </si>
  <si>
    <t>3791,Comptable expÃ©rimentÃ© H/F,https://www.france-emploi.com/offre-d-emploi/comptable-experimente-h-f-10967858/,09/01/2023,Angers,CDI,,,,,"Notre cabinet recrute, pour un de ses clients, sociÃ©tÃ© spÃ©cialisÃ©e dans la comptabilitÃ© et la gestion de coopÃ©ratives, leur futur(e) Comptable expÃ©rimentÃ©(e) H/F.</t>
  </si>
  <si>
    <t>Au sein dâ€™une Ã©quipe comptable Ã  taille humaine, vous assurez le suivi dâ€™un portefeuille de petites coopÃ©ratives.</t>
  </si>
  <si>
    <t>Vous rÃ©aliserez Ã  ce ..."</t>
  </si>
  <si>
    <t>3792,Chauffeur PL (H/F),https://www.france-emploi.com/offre-d-emploi/chauffeur-pl-h-f-10967857/,09/01/2023,Mayenne,IntÃ©rim,,,,,"Au sein d'une sociÃ©tÃ© Mayennaise spÃ©cialisÃ©e dans le transport, vous effectuerez le chargement de vos livraisons (morceaux pendus, produits en bacs), assurerez le dÃ©chargement des marchandises chez les clients, rÃ©aliserez le nettoyage quotidien du vÃ©hicule et la tenue des documents administratifs liÃ©e Ã  l'activitÃ©.</t>
  </si>
  <si>
    <t>DÃ©part entre 3h ..."</t>
  </si>
  <si>
    <t>3793,Chauffeur SPL (H/F),https://www.france-emploi.com/offre-d-emploi/chauffeur-spl-h-f-10967856/,09/01/2023,Mayenne,IntÃ©rim,,,,,"Au sein d'une sociÃ©tÃ© de transport, vous effectuerez le transports d'animaux vivants, enlÃ¨vement de containers Ã  volailles, manipulation par un chariot embarquÃ©, et transfert vers les centres de transformation. Manutention Ã  prÃ©voir, toutefois le ramassage manuel des volailles est exclusivement effectuÃ© par l'Ã©leveur ou son prestataire ..."</t>
  </si>
  <si>
    <t>3794,CHARPENTIER H/F,https://www.france-emploi.com/offre-d-emploi/charpentier-h-f-10967853/,09/01/2023,Loire-Atlantique,IntÃ©rim,,,,,"ClÃ´turons l'annÃ©e 2022 et ouvrons le chapitre 2023 avec un objectif commun : L'EMPLOI ! Pour cette nouvelle annÃ©e, faite d'ABALONE votre partenaire professionnel !</t>
  </si>
  <si>
    <t>Si vous cochiez votre premiÃ¨re rÃ©solution dÃ¨s Ã  prÃ©sent   Trouver un travail ! Ã‡a tombe bien, car nous recherchons un CHARPENTIER H/F pour un ..."</t>
  </si>
  <si>
    <t>3795,Operateur de demolition (H/F),https://www.france-emploi.com/offre-d-emploi/operateur-de-demolition-h-f-10967852/,09/01/2023,Laval,CDI,,,,,"Au sein d'une entreprise de dÃ©molition et dans une Ã©quipe de 3, vous aurez les missions suivantes :</t>
  </si>
  <si>
    <t>- RÃ©aliser les travaux prÃ©paratoires</t>
  </si>
  <si>
    <t xml:space="preserve">- Savoir revÃªtir les EPI spÃ©cifiques </t>
  </si>
  <si>
    <t>- RÃ©aliser le retrait de matÃ©riaux suivant les mÃ©thodologies dÃ©finies par l'entreprise</t>
  </si>
  <si>
    <t>- Conditionner et Ã©vacuer les dÃ©chets ..."</t>
  </si>
  <si>
    <t>3796,Conducteur de ligne automatisÃ©e (H/F),https://www.france-emploi.com/offre-d-emploi/conducteur-de-ligne-automatisee-h-f-10967849/,09/01/2023,Les Herbiers,IntÃ©rim,,,,,"- Mise en place matiÃ¨re premiÃ¨re</t>
  </si>
  <si>
    <t>- RÃ©glage machine</t>
  </si>
  <si>
    <t>- DÃ©chargement machine</t>
  </si>
  <si>
    <t>- Ponctuellement assemblage  Vous Ãªtes motivÃ©, autonome et justifiez idÃ©alement d'une expÃ©rience conduite machine complexe.</t>
  </si>
  <si>
    <t>Poste :</t>
  </si>
  <si>
    <t>Lieu de travail : Beaurepaire (85)</t>
  </si>
  <si>
    <t>Horaires : 2*8 et nuit (formation de deux mois minimum avant passage en ..."</t>
  </si>
  <si>
    <t>3797,Conducteur de ligne automatisÃ©e (H/F),https://www.france-emploi.com/offre-d-emploi/conducteur-de-ligne-automatisee-h-f-10967849/,09/01/2023,Beaurepaire,IntÃ©rim,,,,,"- Mise en place matiÃ¨re premiÃ¨re</t>
  </si>
  <si>
    <t xml:space="preserve">3798,Chauffeur Poids Lourds (H/F),https://www.france-emploi.com/offre-d-emploi/chauffeur-poids-lourds-h-f-10967846/,09/01/2023,Mayenne,IntÃ©rim,,,,,"Au sein d'une sociÃ©tÃ© Mayennaise spÃ©cialisÃ©e dans le transport, vous effectuerez la conduite d'un camion en livraison pour de la messagerie. </t>
  </si>
  <si>
    <t>Une premiÃ¨re expÃ©rience en tant que chauffeur est demandÃ©e.</t>
  </si>
  <si>
    <t>Poste en coupure.</t>
  </si>
  <si>
    <t xml:space="preserve">  Vous avez une expÃ©rience en conduite d'une semi en Transports Publics de marchandises ..."</t>
  </si>
  <si>
    <t xml:space="preserve">3799,Chef d'Ã©quipe d'atelier dÃ©coupe H/F,https://www.france-emploi.com/offre-d-emploi/chef-d-equipe-d-atelier-decoupe-h-f-10799296/,09/01/2023,Laval,CDI,,,,,"ARTUS INTERIM LAVAL recherche pour l'un de ses clients spÃ©cialisÃ© dans l'agro-alimentaire un chef d'Ã©quipe d'atelier dÃ©coupe H/F. </t>
  </si>
  <si>
    <t>RattachÃ© au Responsable de lâ€™atelier dÃ©coupe, vous Ãªtes en charge d'encadrer et d'assurer la rÃ©alisation de la production en respectant la quantitÃ© ..."</t>
  </si>
  <si>
    <t xml:space="preserve">3800,OpÃ©rateur Robot (H/F),https://www.france-emploi.com/offre-d-emploi/operateur-robot-h-f-10738353/,09/01/2023,Bonchamp-lÃ¨s-Laval,IntÃ©rim,,,,,"ARTUS INTERIM LAVAL  recrute pour un de ses clients spÃ©cialisÃ© dans la mÃ©tallurgie </t>
  </si>
  <si>
    <t>un TECHNICINE QUALITE PRODUITS H/F</t>
  </si>
  <si>
    <t>Vous disposez d'une expÃ©rience en tant que technicien qualitÃ© produits idÃ©alement en mÃ©tallurgie Vous contrÃ´lez les piÃ¨ces, revue de premier article. Vous certifiez que les produits conÃ§us sont en ..."</t>
  </si>
  <si>
    <t xml:space="preserve">3801,ELECTROTECHNICIEN H/F,https://www.france-emploi.com/offre-d-emploi/electrotechnicien-h-f-10738348/,09/01/2023,Mayenne,CDI,,,,,"ARTUS INTERIM LAVAL recherche UN(E) ELECTROTECHNICIEN H/F pour une sociÃ©tÃ© spÃ©cialisÃ©e en conception, rÃ©alisation et maintenance de stations de traitement d'eau potable, stations de pompage et stations de traitement dâ€™eaux usÃ©e. </t>
  </si>
  <si>
    <t xml:space="preserve">Vous serez amenÃ© Ã  effectuer : </t>
  </si>
  <si>
    <t xml:space="preserve">- CÃ¢blage armoires Ã©lectriques. </t>
  </si>
  <si>
    <t>- RÃ©alisation du cÃ¢blage dâ€™armoires suivant ..."</t>
  </si>
  <si>
    <t>3802,Peintre industriel (H/F),https://www.france-emploi.com/offre-d-emploi/peintre-industriel-h-f-10738325/,09/01/2023,Saint-Berthevin,IntÃ©rim,,,,,"ARTUS INTERIM LAVAL  recherche pour lâ€™un de ses clients spÃ©cialisÃ© dans le secteur dâ€™activitÃ© des travaux dâ€™installation Ã©lectrique, un  PEINTRE INDUSTRIEL (H/F)</t>
  </si>
  <si>
    <t>Sous la responsabilitÃ© du chef dâ€™Ã©quipe, vous rÃ©alisez des travaux. Vous Ãªtes volontaire et motivÃ©(e) par l'activitÃ©. Vous aimez le ..."</t>
  </si>
  <si>
    <t>3803,Assistant technique en espaces verts (H/F),https://www.france-emploi.com/offre-d-emploi/assistant-technique-en-espaces-verts-h-f-10967841/,09/01/2023,Laval,IntÃ©rim,,,,,"Nous recherchons un assistant technique en espaces verts :</t>
  </si>
  <si>
    <t>- encadrer 10 Ã  15 travailleurs en insertion socio-professionnel</t>
  </si>
  <si>
    <t>- contribuer Ã  l'organisation des chantiers d'entretien des espaces verts</t>
  </si>
  <si>
    <t>- gÃ©rer les stocks et coordonner la prÃ©paration du matÃ©riel pour les diffÃ©rents chantiers.</t>
  </si>
  <si>
    <t>- guider les salariÃ©s dans le dÃ©veloppement de leurs ..."</t>
  </si>
  <si>
    <t>3804,SOUDEUR TIG INOX H/F,https://www.france-emploi.com/offre-d-emploi/soudeur-tig-inox-h-f-10713952/,09/01/2023,ErnÃ©e,CDI,,,,,"Artus intÃ©rim Laval recherche pour un de ses clients spÃ©cialisÃ© dans la tÃ´lerie industrielle</t>
  </si>
  <si>
    <t>UN SOUDEUR H/F TIG</t>
  </si>
  <si>
    <t>Vos missions principales seront :</t>
  </si>
  <si>
    <t>- Vous rÃ©aliserez des assemblages d'ensembles</t>
  </si>
  <si>
    <t>- Identifier les matÃ©riaux et les diffÃ©rentes soudures appropriÃ©es selon les instructions</t>
  </si>
  <si>
    <t>- VÃ©rifier les matÃ©riels et rÃ©gler les paramÃ¨tres de soudage ..."</t>
  </si>
  <si>
    <t>3805,PLOMBIER CHAUFFAGISTE (H/F),https://www.france-emploi.com/offre-d-emploi/plombier-chauffagiste-h-f-10713951/,09/01/2023,Laval,IntÃ©rim,,,,,"-PrÃ©parer et poser tous les Ã©lÃ©ments nÃ©cessaires Ã  l'installation complÃ¨te d'un Ã©quipement sanitaire dans les vÃ©hicules</t>
  </si>
  <si>
    <t>- Effectuer le rÃ©glage et la mise en service des installations</t>
  </si>
  <si>
    <t>- Poser des Ã©lÃ©ments sanitaires et implanter des Ã©lÃ©ments de chauffage</t>
  </si>
  <si>
    <t>- RÃ©aliser la pose de tuyauteries encastrÃ©es ou apparentes (acier, cuivre, PVC ..."</t>
  </si>
  <si>
    <t xml:space="preserve">3806,VENDEUR CONSEIL PIECES AUTO (H/F),https://www.france-emploi.com/offre-d-emploi/vendeur-conseil-pieces-auto-h-f-10967840/,09/01/2023,Ambert,CDI,,,,,"Nous recherchons pour l'une de nos enseignes : </t>
  </si>
  <si>
    <t>Un vendeur conseil â€“ piÃ¨ces dÃ©tachÃ©es automobiles  (H/F) en CDI  pour le magasin d' Ambert (63)</t>
  </si>
  <si>
    <t>Au sein de l'Ã©quipe du comptoir, votre principale mission est de satisfaire les demandes de vos clients particuliers et professionnels.</t>
  </si>
  <si>
    <t>Au cÅ“ur du magasin ..."</t>
  </si>
  <si>
    <t>3807,PREPARATEUR DE COMMANDES (H/F),https://www.france-emploi.com/offre-d-emploi/preparateur-de-commandes-h-f-10964903/,09/01/2023,VerriÃ¨res-en-Anjou,IntÃ©rim,,,,,"Entreprise spÃ©cialisÃ© dans le secteur de la logistique depuis 1890, elle accompagne la montÃ©e en puissance d'une chaÃ®ne de magasin depuis Aout 2021 sur le secteur angevin.</t>
  </si>
  <si>
    <t>Notre agence Partnaire d'Angers recherche pour son client, une plateforme logistique situÃ©e en pÃ©riphÃ©rie d'Angers, des PrÃ©parateurs de commandes ..."</t>
  </si>
  <si>
    <t>3808,Plieur (H/F),https://www.france-emploi.com/offre-d-emploi/plieur-h-f-10967838/,09/01/2023,Saint-Berthevin,IntÃ©rim,,,,,"SociÃ©tÃ© Ã  taille humaine Ã©voluant depuis plus de 30 ans dans les mÃ©tiers du recrutement, le Groupe ARTUS accompagne ses clients et ses intÃ©rimaires avec conviction et professionnalisme dans leurs recherches de personnel ou d'emploi.</t>
  </si>
  <si>
    <t>ARTUS IntÃ©rim Laval recherche pour lâ€™un de ses clients spÃ©cialisÃ©s dans les ..."</t>
  </si>
  <si>
    <t>3809,OPERATEUR.RICE Dâ€™EXPLOITATION DES RESEAUX (H/F),https://www.france-emploi.com/offre-d-emploi/operateur-rice-d-exploitation-des-reseaux-h-f-10967837/,09/01/2023,Vannes,CDI,,,,,Golfe du Morbihan â€“ Vannes agglomÃ©ration est une communautÃ© dâ€™agglomÃ©ration Ã  la fois littorale et rurale. Sa ville centre dynamise ce territoire Ã  fort potentiel et dotÃ© dâ€™une reconnaissance internationale. Ce territoire Ã  la dimension touristique trÃ¨s marquÃ©e se dÃ©finit par son service aux habitants et aux communes ...</t>
  </si>
  <si>
    <t>3810,Menuisier poseur N3 h/f,https://www.france-emploi.com/offre-d-emploi/menuisier-poseur-n3-h-f-10967833/,09/01/2023,Nort-sur-Erdre,IntÃ©rim,,,,,"Notre agence d'Ancenis recrute pour son client, situÃ©e Ã  Nort sur Erdre, et spÃ©cialisÃ©e dans la conception et la rÃ©alisation de bÃ¢timents Ã  ossature bois, un menuisier poseur Niveau 3 h/f.</t>
  </si>
  <si>
    <t>- Pose des ouvrages menuiserie d'agencement, escalier, menuiseries intÃ©rieures et extÃ©rieures ..."</t>
  </si>
  <si>
    <t>3811,ELECTRICIEN H/F,https://www.france-emploi.com/offre-d-emploi/electricien-h-f-10967830/,09/01/2023,Loire-Atlantique,IntÃ©rim,,,,,"Pour cette nouvelle annÃ©e, pas de besoin de faire comme tous les ans en janvier.</t>
  </si>
  <si>
    <t>Pas besoin de bonnes rÃ©solutions que nous ne tiendrons pas ! Alors que chez Abalone, nous avons du concret Ã  vous proposer.</t>
  </si>
  <si>
    <t>Pour bien commencer l'annÃ©e 2023, nous recherchons un ELECTRICIEN H/F pour ..."</t>
  </si>
  <si>
    <t xml:space="preserve">3812,Technicien vitrage automobile (H/F),https://www.france-emploi.com/offre-d-emploi/technicien-vitrage-automobile-h-f-10952141/,09/01/2023,Colmar,CDI,,,,,"Pour nous accompagner dans le dÃ©veloppement de notre activitÃ©, nous recherchons  un(e) Technicien(ne) Poseur(se) basÃ© Ã  Colmar (68). </t>
  </si>
  <si>
    <t>3813,Ouvrier polyvaent d'installations (H/F),https://www.france-emploi.com/offre-d-emploi/ouvrier-polyvaent-d-installations-h-f-10967806/,09/01/2023,Morlaix,IntÃ©rim,,,,,"Nous recherchons pour notre client spÃ©cialisÃ© en nutrition animale, un(e) conducteur(trice) d'installation. RattachÃ© Ã  la responsable d'usine, votre mission principale est d'assurer la rÃ©ception des MatiÃ¨res PremiÃ¨res en vrac, liquide et pulvÃ©rulentes selon les procÃ©dures Ã©tablies.</t>
  </si>
  <si>
    <t>Vos missions sont les suivantes :</t>
  </si>
  <si>
    <t>- ContrÃ´le des transports ..."</t>
  </si>
  <si>
    <t xml:space="preserve">3814,Reunion K.LINE - OUEST ALU (H/F),https://www.france-emploi.com/offre-d-emploi/reunion-k-line-ouest-alu-h-f-10967794/,09/01/2023,Pouzauges,IntÃ©rim,,,,,"L'Agence d'Emploi MORGAN Services des Herbiers, recrute pour ses clients KLINE et OUEST ALU - Fabricants franÃ§ais de menuiseries aluminium - de nombreux profils. </t>
  </si>
  <si>
    <t xml:space="preserve">Pour cela une rÃ©union d'information collective vous est prÃ©sentÃ©e le Mardi 17 janvier </t>
  </si>
  <si>
    <t>prochain au sein de la sociÃ©tÃ© KLINE aux Herbiers, l'activitÃ© ..."</t>
  </si>
  <si>
    <t xml:space="preserve">3815,Reunion K.LINE - OUEST ALU (H/F),https://www.france-emploi.com/offre-d-emploi/reunion-k-line-ouest-alu-h-f-10967794/,09/01/2023,Mortagne-sur-SÃ¨vre,IntÃ©rim,,,,,"L'Agence d'Emploi MORGAN Services des Herbiers, recrute pour ses clients KLINE et OUEST ALU - Fabricants franÃ§ais de menuiseries aluminium - de nombreux profils. </t>
  </si>
  <si>
    <t xml:space="preserve">3816,Reunion K.LINE - OUEST ALU (H/F),https://www.france-emploi.com/offre-d-emploi/reunion-k-line-ouest-alu-h-f-10967794/,09/01/2023,Les Herbiers,IntÃ©rim,,,,,"L'Agence d'Emploi MORGAN Services des Herbiers, recrute pour ses clients KLINE et OUEST ALU - Fabricants franÃ§ais de menuiseries aluminium - de nombreux profils. </t>
  </si>
  <si>
    <t xml:space="preserve">3817,Reunion K.LINE - OUEST ALU (H/F),https://www.france-emploi.com/offre-d-emploi/reunion-k-line-ouest-alu-h-f-10967794/,09/01/2023,Chantonnay,IntÃ©rim,,,,,"L'Agence d'Emploi MORGAN Services des Herbiers, recrute pour ses clients KLINE et OUEST ALU - Fabricants franÃ§ais de menuiseries aluminium - de nombreux profils. </t>
  </si>
  <si>
    <t>3818,Usineuse - Usineur (H/F),https://www.france-emploi.com/offre-d-emploi/usineuse-usineur-h-f-10967793/,09/01/2023,Pouzauges,IntÃ©rim,,,,,"C'est au sein d'une structure spÃ©cialisÃ©e dans le domaine du meuble, que vous allez conduire votre matÃ©riel, afin de travailler les diffÃ©rents produits.</t>
  </si>
  <si>
    <t xml:space="preserve">Sur chaine d'usinage ou sur machine individuelle vous pourrez notamment travailler sur du faÃ§onnage-plaquage ou du perÃ§age. </t>
  </si>
  <si>
    <t>Vous participerez Ã  la fabrication ..."</t>
  </si>
  <si>
    <t>3819,Usineuse - Usineur (H/F),https://www.france-emploi.com/offre-d-emploi/usineuse-usineur-h-f-10967793/,09/01/2023,Les Herbiers,IntÃ©rim,,,,,"C'est au sein d'une structure spÃ©cialisÃ©e dans le domaine du meuble, que vous allez conduire votre matÃ©riel, afin de travailler les diffÃ©rents produits.</t>
  </si>
  <si>
    <t>3820,Usineuse - Usineur (H/F),https://www.france-emploi.com/offre-d-emploi/usineuse-usineur-h-f-10967793/,09/01/2023,Chantonnay,IntÃ©rim,,,,,"C'est au sein d'une structure spÃ©cialisÃ©e dans le domaine du meuble, que vous allez conduire votre matÃ©riel, afin de travailler les diffÃ©rents produits.</t>
  </si>
  <si>
    <t>3821,Usineuse - Usineur (H/F),https://www.france-emploi.com/offre-d-emploi/usineuse-usineur-h-f-10967793/,09/01/2023,Le BoupÃ¨re,IntÃ©rim,,,,,"C'est au sein d'une structure spÃ©cialisÃ©e dans le domaine du meuble, que vous allez conduire votre matÃ©riel, afin de travailler les diffÃ©rents produits.</t>
  </si>
  <si>
    <t>3822,AGENT DE PRODUCTION (H/F),https://www.france-emploi.com/offre-d-emploi/agent-de-production-h-f-10967786/,09/01/2023,VendÃ©e,IntÃ©rim,,,,,"PARTNAIRE les Herbiers accompagne K.LINE leader en France des menuiseries aluminium, et filiale du Groupe LiÃ©bot pour le recrutement de ses agents de production</t>
  </si>
  <si>
    <t>Vous Ã©voluez au coeur d'un environnement industriel innovant sur des machines performantes Ã  la pointe de la technologie.</t>
  </si>
  <si>
    <t>Une information collective vous est ..."</t>
  </si>
  <si>
    <t xml:space="preserve">3823,TECHNICIEN DE MAINTENANCE (H/F),https://www.france-emploi.com/offre-d-emploi/technicien-de-maintenance-h-f-10967785/,09/01/2023,Nantes,IntÃ©rim,,,,,"Nous recherchons un Technicien de maintenance pour notre client spÃ©cialisÃ© dans la carrosserie industrielle et la rÃ©paration d'Ã©quipements de poids lourds. </t>
  </si>
  <si>
    <t xml:space="preserve">Ce poste requiert des connaissances et compÃ©tences telle que: </t>
  </si>
  <si>
    <t>- Connaissance en Ã©lectricitÃ©</t>
  </si>
  <si>
    <t>- Maitrise les diffÃ©rents types de soudure</t>
  </si>
  <si>
    <t>- FacilitÃ© d ..."</t>
  </si>
  <si>
    <t>3824,ASSISTANT.E  FORMATION (H/F),https://www.france-emploi.com/offre-d-emploi/assistant-e-formation-h-f-10967781/,09/01/2023,Saint-Brieuc,CDI,,,,,"Poste Ã  pourvoir dÃ¨s que possible</t>
  </si>
  <si>
    <t xml:space="preserve">- Vous serez chargÃ© dâ€™Ã©laborer les plans de dÃ©veloppement des compÃ©tences en liaison avec les Directeurs, et Responsables dâ€™Etablissement et les Commissions formation : </t>
  </si>
  <si>
    <t>*Recueil, analyse et synthÃ¨se des besoins des Ã©tablissements et des salariÃ©s,</t>
  </si>
  <si>
    <t>*Recherche documentaire et contact avec les organismes ..."</t>
  </si>
  <si>
    <t>3825,ASSISTANT.E  FORMATION (H/F),https://www.france-emploi.com/offre-d-emploi/assistant-e-formation-h-f-10967781/,09/01/2023,Lorient,CDI,,,,,"Poste Ã  pourvoir dÃ¨s que possible</t>
  </si>
  <si>
    <t>3826,MENUISIER POSEUR H/F,https://www.france-emploi.com/offre-d-emploi/menuisier-poseur-h-f-10967777/,09/01/2023,Nantes,IntÃ©rim,,,,,"Nous recherchons un profil prÃªt Ã  s'investir dans une structure en croissance, possibilitÃ©s d'Ã©volution forte et rapide.</t>
  </si>
  <si>
    <t xml:space="preserve">Les missions non exhaustives qui pourrait vous Ãªtre confiÃ© : </t>
  </si>
  <si>
    <t xml:space="preserve">- Pose de menuiserie PVC, BOIS et ALU </t>
  </si>
  <si>
    <t xml:space="preserve">- Pose fenÃªtres, volets, portes </t>
  </si>
  <si>
    <t>- Assemblage de module en ossature bois avec ..."</t>
  </si>
  <si>
    <t>3827,Menuisier poseur (H/F),https://www.france-emploi.com/offre-d-emploi/menuisier-poseur-h-f-10943395/,09/01/2023,Montaigu,IntÃ©rim,,,,,"METIER INTERIM ET CDI BouffÃ©rÃ© recrute pour son client, entreprise de menuiserie basÃ©e Ã  St Hilaire de Loulay, un menuisier poseur H/F afin de rÃ©aliser la pose de murs rideaux, verriÃ¨res, ouvertures.</t>
  </si>
  <si>
    <t>Vous travaillerez du lundi au vendredi midi, sur la base de 39 heures par semaine</t>
  </si>
  <si>
    <t>Chantiers ..."</t>
  </si>
  <si>
    <t>3828,MAGASINIER / VENDEUR DE PIECES (H/F),https://www.france-emploi.com/offre-d-emploi/magasinier-vendeur-de-pieces-h-f-10967775/,09/01/2023,Saumur,IntÃ©rim,,,,,"L'Agence ARTUS Angers recherche pour l'un de ses clients , un(e) Magasinier - Vendeur de piÃ¨ces H/F.</t>
  </si>
  <si>
    <t>Vous aurez pour principales missions:</t>
  </si>
  <si>
    <t>- ContrÃ´le et rÃ©ception des produits</t>
  </si>
  <si>
    <t xml:space="preserve">  Titulaire d'un bac + 2 dans ..."</t>
  </si>
  <si>
    <t>3829,Agent de fabrication (H/F),https://www.france-emploi.com/offre-d-emploi/agent-de-fabrication-h-f-10204237/,09/01/2023,La CopechagniÃ¨re,IntÃ©rim,,,,,"Votre agence POLYGONE intÃ©rim situÃ© Ã  Montaigu, recrute pour l'un de ses clients un Agent de fabrication sur le secteur de la CopechagniÃ¨re.</t>
  </si>
  <si>
    <t xml:space="preserve">Le Poste : </t>
  </si>
  <si>
    <t>Vous aurez en charges les missions suivantes :</t>
  </si>
  <si>
    <t>*Fabrication des produits (peintures, enduits, etc.) dans le respect des instructions et procÃ©dures de travail</t>
  </si>
  <si>
    <t>*RÃ©aliser ..."</t>
  </si>
  <si>
    <t>3830,Adjoint responsable de centre vitrage automobile (H/F),https://www.france-emploi.com/offre-d-emploi/adjoint-responsable-de-centre-vitrage-automobile-h-f-10967772/,09/01/2023,Cernay,CDI,,,,,"Vous serez plus particuliÃ¨rement en charge de :</t>
  </si>
  <si>
    <t xml:space="preserve"> â€¢ La rÃ©alisation des interventions techniques relatives Ã  tous vitrages sur tous types de vÃ©hicules (Automobiles, poids-lourds, engins agricoles, vÃ©hicules des travaux publics...) et produits annexes soit en atelier, soit en intervention extÃ©rieure avec un vÃ©hicule-atelier,</t>
  </si>
  <si>
    <t xml:space="preserve"> â€¢ La bonne gestion de son ..."</t>
  </si>
  <si>
    <t>3831,Conducteur regleur de ligne- contrat pro H/F,https://www.france-emploi.com/offre-d-emploi/conducteur-regleur-de-ligne-contrat-pro-h-f-10967771/,09/01/2023,Carquefou,IntÃ©rim,,,,,"En partenariat avec notre client spÃ©cialiste de la papeterie, nous recherchons des profils souhaitant se former au mÃ©tier de conducteur-rÃ©gleur de ligne.</t>
  </si>
  <si>
    <t>Sous la responsabilitÃ© du responsable de production, vous serez en charge de :</t>
  </si>
  <si>
    <t xml:space="preserve">   - Approvisionnement de la ligne</t>
  </si>
  <si>
    <t xml:space="preserve">   - RÃ©glages mÃ©caniques de la ligne avant chaque production</t>
  </si>
  <si>
    <t xml:space="preserve">   - ContrÃ´le qualitÃ© ..."</t>
  </si>
  <si>
    <t>3832,Macon (H/F),https://www.france-emploi.com/offre-d-emploi/macon-h-f-10964888/,09/01/2023,LoudÃ©ac,IntÃ©rim,,,,,"MÃ©tier IntÃ©rim et CDI Pontivy recrute pour l'un de ses clients, une entreprise du bÃ¢timent, des MaÃ§ons (H/F). Vous aurez pour missions : - Mettre en place des structures horizontales (fondations, chapes, dalles, planchers, etc.), - Assembler et positionner des Ã©lÃ©ments d'armature de bÃ©ton - Poser des coffrages, - Couler du ..."</t>
  </si>
  <si>
    <t>3833,Soudeur Manuel MIG/MAG (H/F),https://www.france-emploi.com/offre-d-emploi/soudeur-manuel-mig-mag-h-f-10967754/,09/01/2023,Rennes,IntÃ©rim,,,,,"Nous recherchons pour le compte de notre client, un Soudeur Manuel MIG/MAG</t>
  </si>
  <si>
    <t xml:space="preserve"> - RÃ©aliser les cordons de soudure des piÃ¨ces Ã  l'aide d'un poste de soudure semi-automatique </t>
  </si>
  <si>
    <t xml:space="preserve"> - Parachever l'ensemble et effectuer les contrÃ´les demandÃ©s</t>
  </si>
  <si>
    <t xml:space="preserve"> - Identifier les produits</t>
  </si>
  <si>
    <t xml:space="preserve"> - RÃ©aliser les saisies ..."</t>
  </si>
  <si>
    <t>3834,Technicien(ne) Fibre Optique (H/F),https://www.france-emploi.com/offre-d-emploi/technicienne-fibre-optique-h-f-10967750/,09/01/2023,Ille-et-Vilaine,IntÃ©rim,,,,,"Nous recrutons pour le compte de notre client spÃ©cialisÃ© dans le domaine des tÃ©lÃ©communications, un Technicien Fibre Optique (H/F).</t>
  </si>
  <si>
    <t xml:space="preserve">Sous la responsabilitÃ© de votre chef d'Ã©quipe, vos principales missions sont : </t>
  </si>
  <si>
    <t>- La rÃ©alisation de travaux de cÃ¢blage, ouverture de chambre, aiguillage, tirage et raccordements de cÃ¢bles optiques sur ..."</t>
  </si>
  <si>
    <t>3835,Conseiller Client Apres-vente (H/F),https://www.france-emploi.com/offre-d-emploi/conseiller-client-apres-vente-h-f-10967731/,09/01/2023,Brest,CDI,,,,,"La SociÃ©tÃ© BRETAGNE AUTOMOBILES recherche un Conseiller Client AprÃ¨s-vente sur le site de Brest.</t>
  </si>
  <si>
    <t>Vous intervenez en tant que Conseiller au sein du service AprÃ¨s-Vente (atelier).</t>
  </si>
  <si>
    <t>Vous accueillez, conseillez, Ã©tudiez au mieux les besoins des clients afin de les fidÃ©liser et de dÃ©velopper les ventes.</t>
  </si>
  <si>
    <t>Vous organisez ..."</t>
  </si>
  <si>
    <t xml:space="preserve">3836,Chef d'Ã©quipe paysagiste (H/F),https://www.france-emploi.com/offre-d-emploi/chef-d-equipe-paysagiste-h-f-10943416/,09/01/2023,Kervignac,CDI,,,,,"Dans le cadre de notre dÃ©veloppement dâ€™activitÃ©, HENRI MIGNON recrute 1 Chef dâ€™Ã©quipe paysagiste  </t>
  </si>
  <si>
    <t xml:space="preserve">Vous avez de lâ€™expÃ©rience dans la crÃ©ation globale de jardins et vous cherchez un emploi pÃ©renne ?   </t>
  </si>
  <si>
    <t>Du terrassement Ã  la plantation, saisissez lâ€™opportunitÃ© dâ€™exercer votre polyvalence et votre savoir-faire ..."</t>
  </si>
  <si>
    <t xml:space="preserve">3837,TELECONSEILLER H/F,https://www.france-emploi.com/offre-d-emploi/teleconseiller-h-f-10967714/,09/01/2023,Loire-Atlantique,IntÃ©rim,,,,,"UP SKILLS NANTES recherche pour l'un de ses clients de Saint Herblain (44) zone Atlantis, un prestataire de service dans le domaine de la banque et l'assurance, un(e) TELECONSEILLER H/F. </t>
  </si>
  <si>
    <t xml:space="preserve">Emission d'appels auprÃ¨s de prospects et clients particuliers. </t>
  </si>
  <si>
    <t>PrÃ©sentation de produits et ..."</t>
  </si>
  <si>
    <t>3838,Agent qualifiÃ© d'exploitation viticole (H/F),https://www.france-emploi.com/offre-d-emploi/agent-qualifie-d-exploitation-viticole-h-f-10967694/,09/01/2023,Lys-Haut-Layon,CDI,,,,,"Sous la responsabilitÃ© directe du chef de culture, vous participez Ã  la rÃ©alisation des travaux viticoles tout au long de lâ€™annÃ©e. A ce titre vos missions sâ€™articulent notamment autour des activitÃ©s suivantes :</t>
  </si>
  <si>
    <t>â€¢	Assurer tous les traitements de santÃ© vÃ©gÃ©tale</t>
  </si>
  <si>
    <t>â€¢	Participer aux travaux de la vigne Â« manuels et ..."</t>
  </si>
  <si>
    <t xml:space="preserve">3839,TECHNICO-COMMERCIAL PIECES ET EQUIPEMENTS PL(H/F),https://www.france-emploi.com/offre-d-emploi/technico-commercial-pieces-et-equipements-plh-f-10967692/,09/01/2023,ChenÃ´ve,CDI,,,,,"Nous recherchons pour l'une de nos enseignes de la Zone EST :  Un Technico-Commercial B2B (H/F) </t>
  </si>
  <si>
    <t xml:space="preserve">rattachÃ© au site de  ChenÃ´ve (21) pour le secteur de la CÃ´te d'Or. </t>
  </si>
  <si>
    <t>Au sein de la force de vente  dÃ©diÃ©e Ã  l'activitÃ© Poids Lourds  de l'enseigne, vous ..."</t>
  </si>
  <si>
    <t>3840,ASSISTANT(E) RH - PAIE H/F,https://www.france-emploi.com/offre-d-emploi/assistante-rh-paie-h-f-10811973/,09/01/2023,Calvados,CDI,,,,,"SIM Agences d'emploi, leader normand dans le secteur du travail temporaire et fort d'une notoriÃ©tÃ© de plus de 30 ans, recherche dans le cadre du renforcement de son Ã©quipe locale de Caen (14), un(e) assistant(e) RH option paie.</t>
  </si>
  <si>
    <t>Sous la responsabilitÃ© du responsable d'agence ..."</t>
  </si>
  <si>
    <t>3841,MESNUISIER ATELIER (H/F),https://www.france-emploi.com/offre-d-emploi/mesnuisier-atelier-h-f-10759459/,09/01/2023,Loiron-RuillÃ©,IntÃ©rim,,,,,"INTERACTION LAVA, recherche pour l'un de ses clients basÃ© sur le secteur de LOIRON, un opÃ©rateur de production H/F en menuiserie PVC/ALU.</t>
  </si>
  <si>
    <t>Vous interviendrez principalement sur de la fabrication en PVC et en ALU de diverses menuiseries.  De formation BAC PRO menuisier ou Ã©quivalent, vous justifiez ..."</t>
  </si>
  <si>
    <t>3842,MENUISIER(H/F),https://www.france-emploi.com/offre-d-emploi/menuisierh-f-10759457/,09/01/2023,Mayenne,IntÃ©rim,,,,,"INTERACTION LAVAL recherche pour le compte d'un de ses clients, UN MENUISIER H/F sur le secteur de la Laval.</t>
  </si>
  <si>
    <t>Entreprise spÃ©cialisÃ©e dans la crÃ©ation et amÃ©nagement en menuiserie.</t>
  </si>
  <si>
    <t>Horaires de journÃ©e.</t>
  </si>
  <si>
    <t>De formation type MENUISIER ou Ã©quivalent, vous justifiez d'une premiÃ¨re expÃ©rience rÃ©ussie dans un domaine ..."</t>
  </si>
  <si>
    <t>3843,ELECTRICIENS(H/F),https://www.france-emploi.com/offre-d-emploi/electriciensh-f-10759456/,09/01/2023,Mayenne,IntÃ©rim,,,,,"INTERACTION LAVAL recherche pour le compte d'un de ses clients, UN ELECTRICIEN H/F sur le secteur de LAVAL.</t>
  </si>
  <si>
    <t>Entreprise d'ElectricitÃ© et Plomberie sur le secteur de Laval .</t>
  </si>
  <si>
    <t>Chantier de logements en collectif.</t>
  </si>
  <si>
    <t>Vous avez vos habilitations Ã©lectriques en cours de validitÃ©.</t>
  </si>
  <si>
    <t>3844,APPROVISIONNEUR (H/F),https://www.france-emploi.com/offre-d-emploi/approvisionneur-h-f-10710487/,09/01/2023,Mayenne,CDI,,,,,"INTERACTION LAVAL, recherche pour l'un de ses clients, un APPROVISIONNEUR H/F.</t>
  </si>
  <si>
    <t>Dans une sociÃ©tÃ© spÃ©cialisÃ©e dans l'imprimerie , voici vos missions au sein du service achats :</t>
  </si>
  <si>
    <t>-RÃ©pondre aux besoins de nos clients internes en consultant les partenaires externes sur diffÃ©rentes familles d'Achats matiÃ¨res premiÃ¨res et consommables ..."</t>
  </si>
  <si>
    <t xml:space="preserve">3845,TECHNICIEN DE MAINTENANCE JOURNEE (H/F),https://www.france-emploi.com/offre-d-emploi/technicien-de-maintenance-journee-h-f-10710482/,09/01/2023,Laval,CDI,,,,,"INTERACTION LAVAL recherche, pour l'un de ses clients spÃ©cialisÃ© dans la location et l'entretien du linge professionnel, un TECHNICIEN DE MAINTENANCE H/F. </t>
  </si>
  <si>
    <t>RattachÃ© sur les deux sites de production de Laval, vous Ãªtes chargÃ© d'entretenir l'ensemble du parc de machines de l'entreprise de ..."</t>
  </si>
  <si>
    <t>3846,LOGISTICIEN APPROVISIONNEUR (H/F),https://www.france-emploi.com/offre-d-emploi/logisticien-approvisionneur-h-f-10965167/,08/01/2023,Saint-Michel-Chef-Chef,IntÃ©rim,,,,,"PARTNAIRE Saint Philbert de Grand Lieu vous propose un poste de logisticien/approvisionneur (H/F) pour une entreprise spÃ©cialisÃ©e dans l'aÃ©ronautique et le ferroviaire.</t>
  </si>
  <si>
    <t>Vous aurez pour mission :</t>
  </si>
  <si>
    <t>- d'assurer l'approvisionnement des piÃ¨ces et Ã©quipements permettant de respecter les dÃ©lais de fabrication et les commandes des clients ..."</t>
  </si>
  <si>
    <t>3847,CONDUCTEUR DE TRAVAUX AMIANTE  (H/F),https://www.france-emploi.com/offre-d-emploi/conducteur-de-travaux-amiante-h-f-10937487/,08/01/2023,Ille-et-Vilaine,CDI,,,,,"RattachÃ© Ã  votre directeur,  vous prenez en charge l'Ã©tude et le suivi des dossiers de dÃ©samiantage, la conduite des travaux, la planification, l'organisation des chantiers ainsi que le management de vos Ã©quipes et le suivi d'affaires.</t>
  </si>
  <si>
    <t>Vous prenez en charge les affaires, vous procÃ©dez Ã  l ..."</t>
  </si>
  <si>
    <t>3848,Chef de Projet Bureau d'Etudes  (H/F),https://www.france-emploi.com/offre-d-emploi/chef-de-projet-bureau-d-etudes-h-f-10937483/,08/01/2023,BrÃ©cÃ©,CDI,,,,,"En Ã©troite collaboration avec le directeur des Ã©tudes, vous avez pour mission la prise en charge des dossiers nÃ©cessitants une expertise sur nos projets les plus complexes. Vous rÃ©alisez et pilotez l'Ã©tude, du mode constructif Ã  l'avancement des travaux et Ã  la dÃ©termination des moyens humains et ..."</t>
  </si>
  <si>
    <t>3849,CONDUCTEUR DE TRAVAUX PRINCIPAL (H/F),https://www.france-emploi.com/offre-d-emploi/conducteur-de-travaux-principal-h-f-10937472/,08/01/2023,Ille-et-Vilaine,CDI,,,,,"RattachÃ© Ã  votre directeur de Travaux, Vous avez pour mission l'appui de votre directeur de travaux sur une partie des affaires les plus complexes, accompagnez l'Ã©quipe travaux pour solutions, conseils techniques et d'organisation et conduisez Ã©galement une partie de vos propres dossiers travaux.</t>
  </si>
  <si>
    <t>Vous prenez connaissance ..."</t>
  </si>
  <si>
    <t>3850,RESPONSABLE TECHNIQUE PISCICOLE  (H/F),https://www.france-emploi.com/offre-d-emploi/responsable-technique-piscicole-h-f-10937465/,08/01/2023,Plouigneau,CDI,,,,,"Vous animez et conseillez l'organisation de production en respects des spÃ©cialitÃ©s de chaque Ã©levage, afin d'optimiser le planning de production, de dÃ©finir la gestion des approvisionnements usine et de planifier les flux de livraisons par notre service transport. Vous gÃ©rez la partie administrative de l'organisation de ..."</t>
  </si>
  <si>
    <t>3851,PAYSAGISTE ENTRETIEN (H/F),https://www.france-emploi.com/offre-d-emploi/paysagiste-entretien-h-f-10937462/,08/01/2023,Thouars,IntÃ©rim,,,,,"Nous recherchons pour l'un de nos clients un PAYSAGISTE ENTRETIEN H/F.</t>
  </si>
  <si>
    <t>Vous aurez pour missions :</t>
  </si>
  <si>
    <t>- AmÃ©nagement et entretien des espaces verts</t>
  </si>
  <si>
    <t xml:space="preserve">Horaire: du lundi au vendredi </t>
  </si>
  <si>
    <t xml:space="preserve">Titulaire du permis B obligatoire - permis BE serait un plus </t>
  </si>
  <si>
    <t xml:space="preserve">RÃ©munÃ©ration : en fonction du profil </t>
  </si>
  <si>
    <t>Et si ..."</t>
  </si>
  <si>
    <t>3852,PAYSAGISTE POLYVALENT (H/F),https://www.france-emploi.com/offre-d-emploi/paysagiste-polyvalent-h-f-10937451/,08/01/2023,BÃ©dÃ©e,IntÃ©rim,,,,,"Pour notre client spÃ©cialisÃ© dans l'amÃ©nagement paysager nous recherchons un(e) paysagiste polyvalent(e) (H/F) :</t>
  </si>
  <si>
    <t>- Taille d'arbres et d'arbustes</t>
  </si>
  <si>
    <t>- Pose de bÃ¢ches</t>
  </si>
  <si>
    <t>- Petits amÃ©nagements paysagers ...</t>
  </si>
  <si>
    <t>- Type et durÃ©e du contrat : Interim</t>
  </si>
  <si>
    <t>- Volume horaire hebdomadaire : Base 35 Heures.</t>
  </si>
  <si>
    <t>- Autre particularitÃ© du poste ..."</t>
  </si>
  <si>
    <t xml:space="preserve">3853,CUISINIER(H/F),https://www.france-emploi.com/offre-d-emploi/cuisinierh-f-10937386/,08/01/2023,Saint-Georges-sur-Loire,IntÃ©rim,,,,,"Nous recherchons/recrutons pour un de nos clients : CUISINIERS (h/f) en intÃ©rim avec possible embauche en CDI </t>
  </si>
  <si>
    <t xml:space="preserve">Localisation : St Georges sur Loire dans le Maine et Loire </t>
  </si>
  <si>
    <t>Horaires : en continus du lundi au vendredi et 1 samedi sur 2  Candidats issus d'une formation et/ou justifiant d ..."</t>
  </si>
  <si>
    <t>3854,BOUCHER INDUSTRIEL - ABATTOIR(H/F),https://www.france-emploi.com/offre-d-emploi/boucher-industriel-abattoirh-f-10937043/,08/01/2023,Ille-et-Vilaine,IntÃ©rim,,,,,"Nous recherchons pour notre client, basÃ© dans le bassin vitrÃ©en  et spÃ©cialisÃ© dans la transformation de viande, un(e) boucher industriel H/F .</t>
  </si>
  <si>
    <t>Les prÃ©posÃ©s en boucherie industrielle appliquent les techniques de prÃ©paration des carcasses, de la dÃ©coupe et du dÃ©sossage des diffÃ©rents morceaux de viande avec ..."</t>
  </si>
  <si>
    <t>3855,Electromecanicien engins specialises (H/F),https://www.france-emploi.com/offre-d-emploi/electromecanicien-engins-specialises-h-f-10936936/,08/01/2023,Maine-et-Loire,CDI,,,,,"Au sein du garage qui assure la maintenance des vÃ©hicules VL et PL de la Ville d'Angers, d'Angers Loire MÃ©tropole et du Centre Communal d'Action Sociale, vous interviendrez principalement dans le domaine de l'Ã©lectricitÃ© mais Ã©galement de la mÃ©canique ou de l'hydraulique.</t>
  </si>
  <si>
    <t>Vous serez ..."</t>
  </si>
  <si>
    <t>3856,DÃ©veloppeur .net c# (H/F),https://www.france-emploi.com/offre-d-emploi/developpeur-net-c-h-f-10810616/,08/01/2023,RocheserviÃ¨re,CDI,,,,,"IntÃ©grÃ© au sein du service informatique, vous travaillerez dans le cadre d'Ã©volutions applicatives sur les missions suivantes :</t>
  </si>
  <si>
    <t>- La conception et le dÃ©veloppement d'applications,</t>
  </si>
  <si>
    <t>- Les tests, recette, intÃ©gration et la mise en production,</t>
  </si>
  <si>
    <t>- La maintenance corrective et Ã©volutive,</t>
  </si>
  <si>
    <t>- L'aide et l'assistance aux utilisateurs,</t>
  </si>
  <si>
    <t>- L'analyse et ..."</t>
  </si>
  <si>
    <t>3857,OUTILLEUR(H/F),https://www.france-emploi.com/offre-d-emploi/outilleurh-f-10747084/,08/01/2023,Mayenne,IntÃ©rim,,,,,"INTERACTION LAVAL recherche pour le compte d'un de ses clients basÃ© sur le secteur de LAVAL, un OUTILLEUR H/F. Vous serez en charge : DÃ©finir et rÃ©aliser les opÃ©rations de maintenance curative et prÃ©ventive- RÃ©aliser les dÃ©pannages dans les ateliers de production- Travailler sur machine outil- RÃ©aliser des ..."</t>
  </si>
  <si>
    <t>3858,TECHNICIEN MECANICIEN (H/F),https://www.france-emploi.com/offre-d-emploi/technicien-mecanicien-h-f-10747077/,08/01/2023,Vern-sur-Seiche,IntÃ©rim,,,,,"Au sein d'une entreprise spÃ©cialisÃ©e dans le matÃ©riel d'Ã©lÃ©vation et rattachÃ© au Coordinateur technique, vous procÃ©dez Ã  la maintenance prÃ©ventive et aux rÃ©parations du matÃ©riel du parc en atelier et en dÃ©pannage chez les clients.</t>
  </si>
  <si>
    <t>Pour cela, vous Ãªtes en charge de :</t>
  </si>
  <si>
    <t>RÃ©aliser en atelier, les travaux ..."</t>
  </si>
  <si>
    <t>3859,TECHNICIEN MECANICIEN (H/F),https://www.france-emploi.com/offre-d-emploi/technicien-mecanicien-h-f-10747077/,08/01/2023,Rennes,IntÃ©rim,,,,,"Au sein d'une entreprise spÃ©cialisÃ©e dans le matÃ©riel d'Ã©lÃ©vation et rattachÃ© au Coordinateur technique, vous procÃ©dez Ã  la maintenance prÃ©ventive et aux rÃ©parations du matÃ©riel du parc en atelier et en dÃ©pannage chez les clients.</t>
  </si>
  <si>
    <t xml:space="preserve">3860,CHEF D'EQUIPE SOUDURE (H/F),https://www.france-emploi.com/offre-d-emploi/chef-d-equipe-soudure-h-f-10747075/,08/01/2023,Moon-sur-Elle,CDI,,,,,"Interaction recrute, pour un de ses clients un chef soudure (H/F) en CDI </t>
  </si>
  <si>
    <t xml:space="preserve">SpÃ©cialisÃ© dans le mÃ©tal et exerÃ§ant dans les domaines du bÃ¢timent,  de l'industrie, des Ã©nergies renouvelables ainsi que la tÃ´lerie. </t>
  </si>
  <si>
    <t>Le chef d'Ã©quipe soudure a pour mission de fabriquer les piÃ¨ces avec les ..."</t>
  </si>
  <si>
    <t>3861,TECHNICIEN DE CHANTIER (H/F),https://www.france-emploi.com/offre-d-emploi/technicien-de-chantier-h-f-10745911/,08/01/2023,SÃ¨vremoine,CDI,,,,,"Nous recrutons pour l'un de nos clients basÃ© Ã  Saint Germain sur Moine, spÃ©cialisÃ© dans la fabrication de pergolas, vÃ©randas, abris de piscines et extensions de maisons, Un technicien MÃ©treur-poseur H/F. Vous interviendrez auprÃ¨s de particuliers, sous serez chargÃ© d'animer, coordonner et intervenir techniquement pour ..."</t>
  </si>
  <si>
    <t>3862,MENUISIER ALU (H/F),https://www.france-emploi.com/offre-d-emploi/menuisier-alu-h-f-10739515/,08/01/2023,Mayenne,IntÃ©rim,,,,,"INTERACTION LAVAL recherche pour le compte d'un de ses clients, un MENUISIER ALU H/F.</t>
  </si>
  <si>
    <t>Vous interviendrez au sein d'un atelier de production basÃ© Ã  ChangÃ©.</t>
  </si>
  <si>
    <t>Vous participez Ã  effectuer les commandes, faire la prÃ©paration des dÃ©bits, vous gÃ©rez une petit Ã©quipe composÃ© de 3 apprentis. Vous ..."</t>
  </si>
  <si>
    <t>3863,CHEF GERANT H/F - ALLONNES,https://www.france-emploi.com/offre-d-emploi/chef-gerant-h-f-allonnes-10738135/,08/01/2023,Maine-et-Loire,CDI,,,,,"Nous recherchons pour l'un de nos clients, un Chef GÃ©rant H/F</t>
  </si>
  <si>
    <t>RattachÃ© au Responsable de secteur, vous pilotez en autonomie l'activitÃ© de votre cuisine et assurez la rÃ©alisation de prestations culinaires de qualitÃ©s</t>
  </si>
  <si>
    <t>Vous Ãªtes responsable de :</t>
  </si>
  <si>
    <t>Encadrer une Ã©quipe (plannings, partage de votre savoir-faire ..."</t>
  </si>
  <si>
    <t>3864,Electricien (H/F),https://www.france-emploi.com/offre-d-emploi/electricien-h-f-10649113/,08/01/2023,Le Mans,IntÃ©rim,,,,,"SociÃ©tÃ© Ã  taille humaine Ã©voluant depuis 30 ans dans les mÃ©tiers du recrutement, le Groupe ARTUS accompagne ses clients et ses intÃ©rimaires avec conviction et professionnalisme dans leurs recherches de personnel ou d'emploi. Notre agence du Mans recherche pour un de ses clients un ELECTRICIEN (H/F) Vos ..."</t>
  </si>
  <si>
    <t>3865,MaÃ§on (H/F),https://www.france-emploi.com/offre-d-emploi/macon-h-f-10649098/,08/01/2023,Le Mans,IntÃ©rim,,,,,"SociÃ©tÃ© Ã  taille humaine Ã©voluant depuis plus de 30 ans dans les mÃ©tiers du recrutement, le Groupe ARTUS (plus de 40 agences dans le Grand Ouest) accompagne ses clients et ses intÃ©rimaires avec conviction et professionnalisme dans leurs recherches de personnel ou d'emploi. Artus Le Mans recherche pour ..."</t>
  </si>
  <si>
    <t>3866,Manoeuvre TP (H/F),https://www.france-emploi.com/offre-d-emploi/manoeuvre-tp-h-f-10644235/,08/01/2023,Saint-LÃ´,IntÃ©rim,,,,,"Optimisez votre temps! Faites confiance Ã  Artus, agence d'emploi (Interim/ CDD/ CDI) prÃ©sente sur le marchÃ© de l'emploi depuis plus de 30 ans.</t>
  </si>
  <si>
    <t>Ethique, Ã©coute, respect et rÃ©activitÃ©, l'humain est au cÅ“ur de notre mÃ©tier.</t>
  </si>
  <si>
    <t>Chez Artus, au delÃ  de votre CV, nous prenons le temps ..."</t>
  </si>
  <si>
    <t>3867,Chauffeur SPL H/F,https://www.france-emploi.com/offre-d-emploi/chauffeur-spl-h-f-10644232/,08/01/2023,Saint-LÃ´,IntÃ©rim,,,,,"Vous recherchez un emploi dans le domaine du Transport ?</t>
  </si>
  <si>
    <t>Vous connaissez quelquâ€™un qui recherche un emploi dans ce secteur?</t>
  </si>
  <si>
    <t>Artus intÃ©rim Saint LÃ´ RECRUTE  pour lâ€™un de ses clients un(e) Conducteur SPL H/F.</t>
  </si>
  <si>
    <t>Vous serez en charge de la livraison de colis auprÃ¨s dâ€™une ..."</t>
  </si>
  <si>
    <t>3868,maÃ§on bancheur (H/F) ,https://www.france-emploi.com/offre-d-emploi/macon-bancheur-h-f-10563893/,08/01/2023,Le Mans,IntÃ©rim,,,,,"SociÃ©tÃ© Ã  taille humaine Ã©voluant depuis plus de 30 ans dans les mÃ©tiers du recrutement, le Groupe ARTUS accompagne ses clients et ses intÃ©rimaires avec conviction et professionnalisme dans leurs recherches de personnel ou d'emploi. Notre agence du Mans recherche pour un de ses clients basÃ© sur le ..."</t>
  </si>
  <si>
    <t>3869,Plombier chauffagiste (H/F) ,https://www.france-emploi.com/offre-d-emploi/plombier-chauffagiste-h-f-10563890/,08/01/2023,Le Mans,IntÃ©rim,,,,,"SociÃ©tÃ© Ã  taille humaine Ã©voluant depuis plus de 30 ans dans les mÃ©tiers du recrutement, le Groupe ARTUS (plus de 40 agences dans le Grand Ouest) accompagne ses clients et ses intÃ©rimaires avec conviction et professionnalisme dans leurs recherches de personnel ou d'emploi. Artus Le Mans recherche pour ..."</t>
  </si>
  <si>
    <t>3870,COUVREUR(H/F),https://www.france-emploi.com/offre-d-emploi/couvreurh-f-10549778/,08/01/2023,Mayenne,CDI,,,,,"INTERACTION LAVAL recherche pour le compte d'un de ses clients, UN  COUVREUR H/F sur le secteur de MESLAY DU MAINE</t>
  </si>
  <si>
    <t>RÃ©novation complÃ¨te des toitures - ardoise naturelle - zinguerie - pose de fenÃªtres de toit - extension</t>
  </si>
  <si>
    <t>Horaires de journÃ©e. Chantier 20 kms autour de Meslay du maine.</t>
  </si>
  <si>
    <t>Vous justifiez d ..."</t>
  </si>
  <si>
    <t xml:space="preserve">3871,Technicien qualification validation projets (H/F),https://www.france-emploi.com/offre-d-emploi/technicien-qualification-validation-projets-h-f-10549686/,08/01/2023,Granville,CDD,,,,,"Vous participez aux analyses de risques qualitÃ© du projet et aux analyses de risques Ã©quipement pour identification des tests de qualification Ã  dÃ©rouler. </t>
  </si>
  <si>
    <t>Vous participez aux Ã©tudes d'implantations de nouvelles infrastructures, de nouveaux systÃ¨mes informatisÃ©s et nouveaux Ã©quipements de production.</t>
  </si>
  <si>
    <t xml:space="preserve"> Vous Ã©laborez les protocoles QC/QI/QO/QP ..."</t>
  </si>
  <si>
    <t>3872,COUVREUR (H/F),https://www.france-emploi.com/offre-d-emploi/couvreur-h-f-10539416/,08/01/2023,Le Mans,IntÃ©rim,,,,,"SociÃ©tÃ© Ã  taille humaine Ã©voluant depuis plus de 30 ans dans les mÃ©tiers du recrutement, le Groupe ARTUS accompagne ses clients et ses intÃ©rimaires avec conviction et professionnalisme dans leurs recherches de personnel ou d'emploi. Notre agence du Mans recherche pour un de ses clients basÃ© sur Le ..."</t>
  </si>
  <si>
    <t>3873,chaudronnier (H/F) ,https://www.france-emploi.com/offre-d-emploi/chaudronnier-h-f-10528698/,08/01/2023,Sarthe,IntÃ©rim,,,,,"ArrÃªtez de perdre votre temps! Faites confiance Ã  Artus, agence d'emploi (IntÃ©rim/ CDD/ CDI) prÃ©sente sur le marchÃ© de l'emploi depuis plus de 30 ans. Ethique, Ã©coute, respect et rÃ©activitÃ©, l'humain est au cÅ“ur de notre mÃ©tier. Chez Artus vous n'Ãªtes pas qu'un CV ..."</t>
  </si>
  <si>
    <t>3874,CHARPENTIER (H/F),https://www.france-emploi.com/offre-d-emploi/charpentier-h-f-10499509/,08/01/2023,Mayenne,CDI,,,,,"INTERACTION LAVAL, recherche pour l'un de ses clients, un Charpentier H/F.</t>
  </si>
  <si>
    <t>* Charpente- couverture -ossature bois et menuiserie.</t>
  </si>
  <si>
    <t>Vous Ãªtes organisÃ©(e) et consciencieux et vous avez une expÃ©rience d'au moins 2ans sur un poste similaire</t>
  </si>
  <si>
    <t>Vous n'avez pas peur de bouger et de vous dÃ©placer ..."</t>
  </si>
  <si>
    <t xml:space="preserve">3875,POSEURS CHAUFFAGE/FROID H/F,https://www.france-emploi.com/offre-d-emploi/poseurs-chauffage-froid-h-f-10439902/,08/01/2023,Aizenay,IntÃ©rim,,,,,"Votre agence INTERACTION LA ROCHE SUR YON (85) rechercher pour l'un de ses Clients spÃ©cialiste en gÃ©othermie et aÃ©rothermie, des techniciens poseurs Chauffage/Froid H/F. </t>
  </si>
  <si>
    <t>Travail en journÃ©e du lundi au vendredi (dÃ©placements quotidiens sur chantiers).</t>
  </si>
  <si>
    <t>Vous travaillerez en binÃ´me,</t>
  </si>
  <si>
    <t>Votre mission sera la pose et mise ..."</t>
  </si>
  <si>
    <t>3876,Mecanicien Agricole SAINT MELOIR DES O. H/F,https://www.france-emploi.com/offre-d-emploi/mecanicien-agricole-saint-meloir-des-o-h-f-10409953/,08/01/2023,Ille-et-Vilaine,CDI,,,,,"Dans le cadre de notre dÃ©veloppement, nous recherchons un Technicien Tracteurs - RÃ©coltes H / F pour notre site de SAINT-MELOIR-DES-ONDES (35).</t>
  </si>
  <si>
    <t>RattachÃ©(e) au Responsable Atelier, vous assurez au sein d'une Ã©quipe de 6 personnes, les missions suivantes :</t>
  </si>
  <si>
    <t>-	Diagnostiquer et rÃ©parer une machine en ..."</t>
  </si>
  <si>
    <t>3877,VERNISSEUR (H/F),https://www.france-emploi.com/offre-d-emploi/vernisseur-h-f-10404618/,08/01/2023,Carentoir,CDI,,,,,"TEMPORIS REDON câ€™est une team impliquÃ©e et implantÃ©e localement !</t>
  </si>
  <si>
    <t>Chez nous, on fouille, on scrute, et surtout on remarque, on identifie, on dÃ©couvre et on met en lumiÃ¨re de supers talents !</t>
  </si>
  <si>
    <t>Si pour toi professionnalisme rime avec convivialitÃ©, postule vite !</t>
  </si>
  <si>
    <t>Aujourd'hui, le talent recherchÃ© est un.e ..."</t>
  </si>
  <si>
    <t>3878,Tailleur de pierre (H/F),https://www.france-emploi.com/offre-d-emploi/tailleur-de-pierre-h-f-10397987/,08/01/2023,Le HinglÃ©,CDI,,,,,"Tailler des pierres de granit en atelier (mission principale) :</t>
  </si>
  <si>
    <t>-	Reporter les repÃ¨res de taille sur un bloc de pierre,</t>
  </si>
  <si>
    <t>-	SÃ©lectionner des blocs de pierre selon les caractÃ©ristiques de l'objet aÌ€ tailler,</t>
  </si>
  <si>
    <t>-	Tailler la piÃ¨ce ou les Ã©lÃ©ments de l'ensemble ,</t>
  </si>
  <si>
    <t>Produire en atelier de sciage :</t>
  </si>
  <si>
    <t>-	DÃ©biter des blocs ..."</t>
  </si>
  <si>
    <t xml:space="preserve">3879,MENUISIER POSEUR (H/F),https://www.france-emploi.com/offre-d-emploi/menuisier-poseur-h-f-10336153/,08/01/2023,Le Pouliguen,IntÃ©rim,,,,,"Bonjour, </t>
  </si>
  <si>
    <t>Nous recherchons pour notre client spÃ©cialisÃ© dans la pose d'ouvertures et basÃ© sur la presqu'Ã®le un :</t>
  </si>
  <si>
    <t>- MENUISIER POSEUR (H/F)</t>
  </si>
  <si>
    <t>Vous intervenez essentiellement chez des particuliers en pose d'ouvertures.</t>
  </si>
  <si>
    <t xml:space="preserve">  De formation Menuisier, vous justifiez d'une ou plusieurs expÃ©riences rÃ©ussie sur un poste similaire.</t>
  </si>
  <si>
    <t>Consciencieux ..."</t>
  </si>
  <si>
    <t>3880,ELECTRICIENS/NES (H/F),https://www.france-emploi.com/offre-d-emploi/electriciens-nes-h-f-10154108/,08/01/2023,Coutances,IntÃ©rim,,,,,"""L'agence SIM recherche pour plusieurs de ses clients basÃ©s sur le secteur de Coutances des Electricien/nes.</t>
  </si>
  <si>
    <t>Vos missions pour ce poste seront les suivantes:</t>
  </si>
  <si>
    <t xml:space="preserve">- Assurer l'alimentation en Ã©nergie d'appareils Ã©lectriques, ou la rÃ©paration de ceux-ci. </t>
  </si>
  <si>
    <t xml:space="preserve">- Installation, optimisation ou intervention sur des rÃ©seaux Ã©lectriques. </t>
  </si>
  <si>
    <t>- Choisir ..."</t>
  </si>
  <si>
    <t>3881,"NÃ©gociateur,consultant Immobilier (H/F)",https://www.france-emploi.com/offre-d-emploi/negociateur-consultant-immobilier-h-f-10139431/,08/01/2023,Bouguenais,CDI,,,,,"Plus de 80% des professionnels de l'immobilier sont issu d'une reconversion professionnelle. Nous vous formons, vous Ãªtes coachÃ© en dÃ©veloppement commercial. Nous vous apprenons le clÃ© de la rÃ©ussite de la transaction immobiliÃ¨re.</t>
  </si>
  <si>
    <t>Responsable de votre secteur, vous :</t>
  </si>
  <si>
    <t>- Prospectez les biens et rentrez les mandats de qualitÃ© ..."</t>
  </si>
  <si>
    <t xml:space="preserve">3882,menuisier agenceur (H/F),https://www.france-emploi.com/offre-d-emploi/menuisier-agenceur-h-f-10059934/,08/01/2023,OrÃ©e d'Anjou,IntÃ©rim,,,,,"Pour venir en renfort sur une entreprise dynamique et renommÃ©e dans le secteur de l'amÃ©nagement bois,  nous recherchons un profil tel que le vÃ´tre. </t>
  </si>
  <si>
    <t>Vous avez une bonne expÃ©rience dans le mÃ©tier de l'agencement et du bois et idÃ©alement avez une expÃ©rience dans le domaine de l ..."</t>
  </si>
  <si>
    <t>3883,Chef d'equipe (H/F),https://www.france-emploi.com/offre-d-emploi/chef-d-equipe-h-f-10022893/,08/01/2023,RomillÃ©,IntÃ©rim,,,,,"Nous recherchons pour l'un de nos clients situÃ© Ã  Montauban de Bretagne, 2 chef d'Ã©quipe.</t>
  </si>
  <si>
    <t>Vous Ãªtes responsable de la bonne exÃ©cution des opÃ©rations logistiques sur le site en utilisant les chariots de manutention ou manuellement, responsable du matÃ©riels mis Ã  disposition et responsable de votre sÃ©curitÃ© ..."</t>
  </si>
  <si>
    <t>3884,Chef d'equipe (H/F),https://www.france-emploi.com/offre-d-emploi/chef-d-equipe-h-f-10022893/,08/01/2023,Pleumeleuc,IntÃ©rim,,,,,"Nous recherchons pour l'un de nos clients situÃ© Ã  Montauban de Bretagne, 2 chef d'Ã©quipe.</t>
  </si>
  <si>
    <t>3885,Chef d'equipe (H/F),https://www.france-emploi.com/offre-d-emploi/chef-d-equipe-h-f-10022893/,08/01/2023,Montauban-de-Bretagne,IntÃ©rim,,,,,"Nous recherchons pour l'un de nos clients situÃ© Ã  Montauban de Bretagne, 2 chef d'Ã©quipe.</t>
  </si>
  <si>
    <t>3886,Chef d'equipe (H/F),https://www.france-emploi.com/offre-d-emploi/chef-d-equipe-h-f-10022893/,08/01/2023,BÃ©dÃ©e,IntÃ©rim,,,,,"Nous recherchons pour l'un de nos clients situÃ© Ã  Montauban de Bretagne, 2 chef d'Ã©quipe.</t>
  </si>
  <si>
    <t>3887,TECHNICIEN ATEL.CAMPING CAR H/F,https://www.france-emploi.com/offre-d-emploi/technicien-atel-camping-car-h-f-10965166/,07/01/2023,Maine-et-Loire,IntÃ©rim,,,,,"METIER INTERIM et CDI recrute pour un de ses clients spÃ©cialisÃ© en VENTE ET AMENAGEMENT de CAMPING- CARS : un TECHNICIEN ATELIER- CDI Ã  la clÃ©</t>
  </si>
  <si>
    <t>- pose d'accessoires tels que des panneaux solaires,</t>
  </si>
  <si>
    <t xml:space="preserve">- rÃ©alisation de caissons, bricolage, </t>
  </si>
  <si>
    <t>- PrÃ©paration et livraison du vÃ©hicule chez le client final</t>
  </si>
  <si>
    <t>Horaires :  37h50 ..."</t>
  </si>
  <si>
    <t>3888,PEINTRE EXTERIEUR (H/F),https://www.france-emploi.com/offre-d-emploi/peintre-exterieur-h-f-10965159/,07/01/2023,Ã‰couflant,Alternance,,,,,"L'Agence METIER INTERIM et CDI d'Angers recherche pour l'un de ses clients , un(e) peintre d'extÃ©rieur.</t>
  </si>
  <si>
    <t>Votre mission sera de rÃ©aliser les faÃ§ades ainsi que l'isolation thermique avec polystyrÃ¨ne (formation possible sur l'ITE).</t>
  </si>
  <si>
    <t>- Vous rÃ©aliserez Ã©galement le crÃ©pis, sur des bÃ¢timents collectifs.</t>
  </si>
  <si>
    <t>- Vous ..."</t>
  </si>
  <si>
    <t>3889,PLIEUR (H/F),https://www.france-emploi.com/offre-d-emploi/plieur-h-f-10965158/,07/01/2023,TrÃ©lazÃ©,IntÃ©rim,,,,,"L'Agence METIER INTERIM &amp; CDI recherche pour l'un de ses clients, un plieur pour de la rÃ©alisation de piÃ¨ces en tÃ´le sur mesure (H/F).</t>
  </si>
  <si>
    <t>- Positionner la piÃ¨ce sur le support et rÃ©aliser la mise en forme</t>
  </si>
  <si>
    <t>- Savoir lire et interprÃ©ter des plans</t>
  </si>
  <si>
    <t>- SÃ©lectionner la piÃ¨ce, identifier l ..."</t>
  </si>
  <si>
    <t>3890,PLAQUISTE (H/F),https://www.france-emploi.com/offre-d-emploi/plaquiste-h-f-10965157/,07/01/2023,Ã‰couflant,IntÃ©rim,,,,,"Notre agence METIER INTERIM et CDI D'Angers recherche pour l'un de ses clients, un plaquiste (H/F).</t>
  </si>
  <si>
    <t>-Pose de plaques de placo (connaissances des diffÃ©rentes plaques)</t>
  </si>
  <si>
    <t>-RÃ©alisation de bandes</t>
  </si>
  <si>
    <t>Le chantier est basÃ© sur Angers.</t>
  </si>
  <si>
    <t>Horaires : 7h30-16h30</t>
  </si>
  <si>
    <t>Taux horaire ..."</t>
  </si>
  <si>
    <t>3891,OPERATEUR CN (H/F),https://www.france-emploi.com/offre-d-emploi/operateur-cn-h-f-10965155/,07/01/2023,Angers,Alternance,,,,,"METIER INTERIM ET CDI ANGERS recrute pour l'un de nos clients, basÃ© Ã  Murs ErignÃ©, un OpÃ©rateur CN H/F.</t>
  </si>
  <si>
    <t xml:space="preserve">En relation avec le bureau d'Ã©tudes, vous serez chargÃ©(e) de : </t>
  </si>
  <si>
    <t xml:space="preserve">- Positionner des piÃ¨ces, prÃ©parer l'outillage, </t>
  </si>
  <si>
    <t>- RÃ©glage des machines Ã  l'aide de la gamme fabrication ..."</t>
  </si>
  <si>
    <t>3892,CONDUCTEUR DE LIGNE (H/F),https://www.france-emploi.com/offre-d-emploi/conducteur-de-ligne-h-f-10965152/,07/01/2023,TrÃ©lazÃ©,IntÃ©rim,,,,,"Nous recherchons pour l'un de nos client basÃ© Ã  TrÃ©lazÃ©, un CONDUCTEUR DE LIGNE de production (H/F).</t>
  </si>
  <si>
    <t>- DÃ©marrage de la ligne de production</t>
  </si>
  <si>
    <t>Travail en Ã©quipe 2x8</t>
  </si>
  <si>
    <t>Le poste ..."</t>
  </si>
  <si>
    <t xml:space="preserve">3893,PLIEUR (H/F),https://www.france-emploi.com/offre-d-emploi/plieur-h-f-10965151/,07/01/2023,Bonchamp-lÃ¨s-Laval,IntÃ©rim,,,,,"INTERACTION LAVAL, recherche pour l'un de ses clients, un PLIEUR H/F. </t>
  </si>
  <si>
    <t>-	Assurer les branchements Ã©lectriques et vÃ©rification du rÃ©seau RJ45</t>
  </si>
  <si>
    <t>-	Approvisionner les piÃ¨ces primaires au poste de travail</t>
  </si>
  <si>
    <t>-	Inspecter et prÃ©parer la matiÃ¨re premiÃ¨re</t>
  </si>
  <si>
    <t>Production de piÃ¨ces en petite et moyenne sÃ©rie :</t>
  </si>
  <si>
    <t>- Alimenter la machine en piÃ¨ces ..."</t>
  </si>
  <si>
    <t xml:space="preserve">3894,OPERATEUR SUR MACHINE (H/F),https://www.france-emploi.com/offre-d-emploi/operateur-sur-machine-h-f-10965146/,07/01/2023,Mayenne,IntÃ©rim,,,,,"INTERACTION LAVAL, recherche pour l'un de ses clients, un OpÃ©rateur sur machine H/F. </t>
  </si>
  <si>
    <t>Vous devez paramÃ©trer les robots de soudures pour paramÃ©trer des assemblages Ã  l'ai de procÃ©der de soudage semi automatique.</t>
  </si>
  <si>
    <t>Planifier le travail / Ã©tablir un mode opÃ©ratoire de soudage / prÃ©parer le robot de soudure ..."</t>
  </si>
  <si>
    <t>3895,plaquiste (H/F),https://www.france-emploi.com/offre-d-emploi/plaquiste-h-f-10964908/,07/01/2023,Brest,IntÃ©rim,,,,,"Nous recherchons pour un de nos clients, basÃ© sur Brest des plaquistes H/F. Vos missions :</t>
  </si>
  <si>
    <t>- Mise en place de plaques de placo plÃ¢tre</t>
  </si>
  <si>
    <t>- PrÃ©paration des supports</t>
  </si>
  <si>
    <t>Poste Ã  pourvoir dÃ¨s Septembre et sur du long terme, vÃ©hicule souhaitÃ© car chantiers sur Brest et sa pÃ©riphÃ©rie.  Une ..."</t>
  </si>
  <si>
    <t>3896,MACON H/F,https://www.france-emploi.com/offre-d-emploi/macon-h-f-10964907/,07/01/2023,Brest,Alternance,,,,,"Nous recherchons des maÃ§ons, pour divers travaux de maÃ§onneries et de finitions sur Brest et ses alentours</t>
  </si>
  <si>
    <t>Poste Ã  pourvoir au plus vite, dÃ©butant acceptÃ©.  Une personne qui apprÃ©cie le travail physique, en extÃ©rieur et ayant beaucoup de motivation.  Au sein du Groupe Interaction, nous proposons des solutions de ..."</t>
  </si>
  <si>
    <t xml:space="preserve">3897,Mecanicien (H/F),https://www.france-emploi.com/offre-d-emploi/mecanicien-h-f-10964894/,07/01/2023,Indre-et-Loire,IntÃ©rim,,,,,"Nous recherchons pour le compte d'un de nos clients, spÃ©cialisÃ© dans le transport et la logistique, un TECHNICIEN POIDS LOURD H/F </t>
  </si>
  <si>
    <t xml:space="preserve">RattachÃ© au responsable technique VÃ©hicule, et en lien avec un technicien PL, vous garantissez l'opÃ©rationnalitÃ© du parc vÃ©hicule. </t>
  </si>
  <si>
    <t>Vos missions : - Vous effectuez les rÃ©visions, les ..."</t>
  </si>
  <si>
    <t>3898,TECHNICIEN DE MAINTENANCE (H/F),https://www.france-emploi.com/offre-d-emploi/technicien-de-maintenance-h-f-10964891/,07/01/2023,Villedieu-les-PoÃªles-Rouffigny,CDI,,,,,"Nous recherchons pour notre client, un Technicien de maintenance en CDI. Vous serez garant du maintien et de l'optimisation des moyens de production.</t>
  </si>
  <si>
    <t>Vous effectuerez les opÃ©rations de maintenance prÃ©ventive mais Ã©galement curative et serez force de proposition dans le cadre de l'amÃ©lioration continue de l'outil ..."</t>
  </si>
  <si>
    <t>3899,TECHNICIEN DE MAINTENANCE (H/F),https://www.france-emploi.com/offre-d-emploi/technicien-de-maintenance-h-f-10964891/,07/01/2023,Granville,CDI,,,,,"Nous recherchons pour notre client, un Technicien de maintenance en CDI. Vous serez garant du maintien et de l'optimisation des moyens de production.</t>
  </si>
  <si>
    <t>3900,TECHNICIEN DE MAINTENANCE (H/F),https://www.france-emploi.com/offre-d-emploi/technicien-de-maintenance-h-f-10964891/,07/01/2023,Coutances,CDI,,,,,"Nous recherchons pour notre client, un Technicien de maintenance en CDI. Vous serez garant du maintien et de l'optimisation des moyens de production.</t>
  </si>
  <si>
    <t>3901,TECHNICIEN DE MAINTENANCE (H/F),https://www.france-emploi.com/offre-d-emploi/technicien-de-maintenance-h-f-10964891/,07/01/2023,Avranches,CDI,,,,,"Nous recherchons pour notre client, un Technicien de maintenance en CDI. Vous serez garant du maintien et de l'optimisation des moyens de production.</t>
  </si>
  <si>
    <t>3902,Peintre ravaleur (H/F),https://www.france-emploi.com/offre-d-emploi/peintre-ravaleur-h-f-10964890/,07/01/2023,Rennes,IntÃ©rim,,,,,"METIER INTERIM ET CDI RENNES, recrute pour son client, spÃ©cialisÃ© dans la rÃ©novation de faÃ§ade extÃ©rieur, un peintre ravaleur N4 (H/F)</t>
  </si>
  <si>
    <t xml:space="preserve">En tant que chef d'Ã©quipe, vous Ãªtes garant du bon dÃ©roulement du chantier </t>
  </si>
  <si>
    <t>- montage et dÃ©montage d'Ã©chafaudage</t>
  </si>
  <si>
    <t>- recouvrement des faÃ§ades (ragrÃ©age, peinture, lasure ..."</t>
  </si>
  <si>
    <t>3903,Peintre ravaleur (H/F),https://www.france-emploi.com/offre-d-emploi/peintre-ravaleur-h-f-10964890/,07/01/2023,GÃ©vezÃ©,IntÃ©rim,,,,,"METIER INTERIM ET CDI RENNES, recrute pour son client, spÃ©cialisÃ© dans la rÃ©novation de faÃ§ade extÃ©rieur, un peintre ravaleur N4 (H/F)</t>
  </si>
  <si>
    <t>3904,MANOEUVRE GROS OEUVRE AVEC EVOLUTION (H/F),https://www.france-emploi.com/offre-d-emploi/manoeuvre-gros-oeuvre-avec-evolution-h-f-10964856/,07/01/2023,Rennes,IntÃ©rim,,,,,"Vous serez amenÃ© Ã  aider l'Ã©quipe en place sur un chantier de construction Gros Oeuvre (Logements collectifs).</t>
  </si>
  <si>
    <t>Si vous voulez vous perfectionner dans le domaine du Gros Å’uvre, vous serez former au fur et Ã  mesure de la mission au poste de Coffreur/Bancheur.</t>
  </si>
  <si>
    <t>Mission de plusieurs mois ..."</t>
  </si>
  <si>
    <t>3905,FINISSEUR (H/F),https://www.france-emploi.com/offre-d-emploi/finisseur-h-f-10964855/,07/01/2023,Rennes,IntÃ©rim,,,,,"Vous interviendrez sur un chantier situÃ© Ã  Rennes. Vous rÃ©aliserez du ragrÃ©age, appuis de fenÃªtre, seuils, ...</t>
  </si>
  <si>
    <t>Mission de 2 mois renouvelable.</t>
  </si>
  <si>
    <t xml:space="preserve">  Vous avez une expÃ©rience de 6 mois minimum, en finitions diverses.</t>
  </si>
  <si>
    <t>Permis B + Voiture sera un atout supplÃ©mentaire mais pas obligatoire.</t>
  </si>
  <si>
    <t>AGENCE INTERACTION BATIMENT - 20 Avenue Henri FrÃ©ville ..."</t>
  </si>
  <si>
    <t>3906,MACON BATI ANCIEN (H/F),https://www.france-emploi.com/offre-d-emploi/macon-bati-ancien-h-f-10964854/,07/01/2023,Rennes,IntÃ©rim,,,,,"Vous interviendrez sur chantier dans le centre historique de Rennes. Vous aurez pour mission la rÃ©novation d'une propriÃ©tÃ© (rejointement, pierre, enduit, ...)</t>
  </si>
  <si>
    <t>Mission de plusieurs semaines, de plusieurs mois.  Vous avez une expÃ©rience de 6 mois minimum, dans le bÃ¢ti ancien.</t>
  </si>
  <si>
    <t>La possession du Permis B et d'un ..."</t>
  </si>
  <si>
    <t>3907,SCIEUR/CAROTTEUR DEMOLITION (H/F),https://www.france-emploi.com/offre-d-emploi/scieur-carotteur-demolition-h-f-10964853/,07/01/2023,Rennes,IntÃ©rim,,,,,"Notre client spÃ©cialiste en dÃ©molition recherche un scieur-carotteur pour intÃ©grer son Ã©quipe.</t>
  </si>
  <si>
    <t>Chantier sur Rennes et sa pÃ©riphÃ©rie.</t>
  </si>
  <si>
    <t>Les tÃ¢ches sont les suivantes :</t>
  </si>
  <si>
    <t>- manutention de matÃ©riel, carotteuse, scie murale, palan</t>
  </si>
  <si>
    <t>- dÃ©coupe au diamant</t>
  </si>
  <si>
    <t>- burinage,..</t>
  </si>
  <si>
    <t>Mission de 2 mois renouvelable.  Vous avez une premiÃ¨re expÃ©rience ..."</t>
  </si>
  <si>
    <t>3908,BARDEUR ITE (H/F),https://www.france-emploi.com/offre-d-emploi/bardeur-ite-h-f-10964852/,07/01/2023,Rennes,IntÃ©rim,,,,,"Vous interviendrez sur un chantier rennais. Vous effectuerez la pose de bardage sur des logements collectifs en rÃ©habilitation. (pose de la structure, mise en place d'isolants, pose de cassettes, ..)</t>
  </si>
  <si>
    <t>Mission de longue durÃ©e.  Vous Ãªtes titulaire d'un CAP/BEP/TITRE PROFESSIONNEL en Bardage et possÃ©dez une expÃ©rience ..."</t>
  </si>
  <si>
    <t xml:space="preserve">3909,Monteur Cableur H/F,https://www.france-emploi.com/offre-d-emploi/monteur-cableur-h-f-10962884/,07/01/2023,Montoir-de-Bretagne,CDI,,,,,"ABALONE ST NAZAIRE recrute pour l'un de ses clients spÃ©cialisÃ© dans l'industrie plusieurs Monteurs CÃ¢bleurs H/F . </t>
  </si>
  <si>
    <t>Vous intervenez dans les opÃ©rations de montage, d'assemblage, de rÃ©glages ou de contrÃ´le dimensionnel d'ensembles mÃ©caniques/Ã©lectriques ou de sous-ensembles de structure Ã  partir d'un plan ..."</t>
  </si>
  <si>
    <t>3910,Menuisier d'agencement (H/F),https://www.france-emploi.com/offre-d-emploi/menuisier-d-agencement-h-f-10962657/,07/01/2023,Rennes,IntÃ©rim,,,,,"Partnaire Rennes recherche pour son client un menuisier d'agencement (H/F) basÃ© Ã  Rennes et sa pÃ©riphÃ©rie pour un emploi en intÃ©rim renouvelable Ã  la semaine au dÃ©part.</t>
  </si>
  <si>
    <t>Vous interviendrez sur des chantiers du tertiaire, vos missions:</t>
  </si>
  <si>
    <t>- Vous maÃ®trisez l'assemblage, le montage et la pose des Ã©lÃ©ments ..."</t>
  </si>
  <si>
    <t>3911,MONTEUR ASSEMBLEUR (H/F),https://www.france-emploi.com/offre-d-emploi/monteur-assembleur-h-f-10962527/,07/01/2023,LonguenÃ©e-en-Anjou,IntÃ©rim,,,,,"ImplantÃ©e depuis plus de 50 ans sur le secteur angevin, la sociÃ©tÃ© leader sur le marchÃ© des vÃ©hicules de loisirs (camping-car, van, fourgon), emploie plus de 300 personnes sur diffÃ©rents secteurs.</t>
  </si>
  <si>
    <t>Porteur d'innovations, l'entreprise oscille entre process industriels et mÃ©thode artisanales pour mener Ã  bien le ..."</t>
  </si>
  <si>
    <t>3912,OUVRIER AGRO ALIMENTAIRE (H/F),https://www.france-emploi.com/offre-d-emploi/ouvrier-agro-alimentaire-h-f-10962524/,07/01/2023,Givrand,IntÃ©rim,,,,,"Partnaire St Gilles recrute pour l'un de ses clients basÃ© sur le secteur de Givrand (85) des agent de fabrication alimentaire (H/F) sur ligne automatisÃ©es.</t>
  </si>
  <si>
    <t>Au sein des Ã©quipes de productions vous serez amener Ã  Ãªtre polyvalent sur diffÃ©rents postes, comme :</t>
  </si>
  <si>
    <t>- PrÃ©paration ..."</t>
  </si>
  <si>
    <t>3913,TECHNICIEN ITINERANT (H/F),https://www.france-emploi.com/offre-d-emploi/technicien-itinerant-h-f-10935041/,07/01/2023,Morbihan,CDI,,,,,"PrÃ©sent sur de nombreux dÃ©partements, ce distributeur commercialise la marque Eloy Water pour l'assainissement de l'eau en zone non collective, et la rÃ©cupÃ©ration des eaux de pluie.</t>
  </si>
  <si>
    <t>Au coeur des sujets de la gestion de l'eau et des dÃ©chets, l'entreprise se dÃ©veloppe grÃ¢ce Ã  la ..."</t>
  </si>
  <si>
    <t>3914,Commercial export (H/F),https://www.france-emploi.com/offre-d-emploi/commercial-export-h-f-10935029/,07/01/2023,Montauban-de-Bretagne,CDI,,,,,"Autonome sur la zone Europe de l'Est, vous gÃ©rez le portefeuille client existant d'une une quinzaine de clients.</t>
  </si>
  <si>
    <t>Vous le dÃ©veloppez par la prospection et la recherche de nouveaux distributeurs d'aliments d'allaitement dans les pays oÃ¹ nous ne sommes pas prÃ©sents, ou dans ceux oÃ¹ ..."</t>
  </si>
  <si>
    <t>3915,Charge de projets energie et securite HF (H/F),https://www.france-emploi.com/offre-d-emploi/charge-de-projets-energie-et-securite-hf-h-f-10913792/,07/01/2023,Calvados,CDI,,,,,"NORMANDISE Pet Food recrute un ChargÃ© de projets Ã©nergie et sÃ©curitÃ© H/F pour son site industriel basÃ© Ã  Vire Normandie (14500). Investie et engagÃ©e autour des enjeux environnementaux, NORMANDISE Pet Food a Ã  coeur de poursuivre le dÃ©veloppement de sa dÃ©marche RSE en maÃ®trisant son impact environnemental et ..."</t>
  </si>
  <si>
    <t>3916,Boulanger H/F,https://www.france-emploi.com/offre-d-emploi/boulanger-h-f-10722468/,07/01/2023,Mortagne-sur-SÃ¨vre,IntÃ©rim,,,,,"Votre agence POLYGONE intÃ©rim situÃ©e Ã  Cholet, recrute pour l'un de ses clients spÃ©cialisÃ© dans la grande distribution, un boulanger H/F.</t>
  </si>
  <si>
    <t>Le Poste :</t>
  </si>
  <si>
    <t>Vous devrez principalement :</t>
  </si>
  <si>
    <t>*sÃ©lectionner les matiÃ¨res premiÃ¨res et garantir leur qualitÃ©</t>
  </si>
  <si>
    <t>*suivre les Ã©tapes de prÃ©paration du pain</t>
  </si>
  <si>
    <t>*manier correctement et sâ€™assurer du ..."</t>
  </si>
  <si>
    <t>3917,MACON (H/F),https://www.france-emploi.com/offre-d-emploi/macon-h-f-10962510/,06/01/2023,Manche,IntÃ©rim,,,,,"INTERACTION Cherborug recherche pour l'un de ses clients UN MACON (H/F). Lieu de mission : chantiers sur Cherbourg et alentours ou site EPR Flamanville.  Nous recherchons une personne ayant de l'expÃ©rience dans le domaine de la maÃ§onnerie, le domaine des travaux publics serait un plus. Autonome en ..."</t>
  </si>
  <si>
    <t>3918,TUYAUTEUR (H/F),https://www.france-emploi.com/offre-d-emploi/tuyauteur-h-f-10962509/,06/01/2023,Manche,IntÃ©rim,,,,,L'agence d'emploi INTERACTION Cherbourg recherche pour l'un de ses clients des TUYAUTEURS CONFIRMES (H/F).  Lieu de mission: site de Naval Group. Horaires : Travaux en 2X8 dÃ©calÃ©.  Nous recherchons des personnes ayant de l'expÃ©rience dans le domaine. Autonome et rigoureuse.  Au sein du Groupe Interaction ...</t>
  </si>
  <si>
    <t>3919,Mecanicien hydraulique (H/F),https://www.france-emploi.com/offre-d-emploi/mecanicien-hydraulique-h-f-10962505/,06/01/2023,Loire-Atlantique,IntÃ©rim,,,,,"METIER INTERIM ET CDI NANTES INDUSTRIE recrute pour l'un de ses clients, deux mÃ©caniciens agricole H/F.</t>
  </si>
  <si>
    <t>- assemblage des piÃ¨ces mÃ©caniques, hydrauliques et Ã©lectriques selon le plan indiquÃ©</t>
  </si>
  <si>
    <t>- autocontrÃ´le Ã  l'aide des fiches dÃ©diÃ©es</t>
  </si>
  <si>
    <t>- utilisation des moyens de manutention ..."</t>
  </si>
  <si>
    <t xml:space="preserve">3920,Tourneur/Fraiseur CN  (H/F),https://www.france-emploi.com/offre-d-emploi/tourneur-fraiseur-cn-h-f-10962504/,06/01/2023,Sautron,IntÃ©rim,,,,,"METIER INTERIM ET CDI NANTES INDUSTRIE recherche pour l'un de ses clients spÃ©cialisÃ© dans l'accastillage de bateaux, un Usineur CN (H/F): </t>
  </si>
  <si>
    <t xml:space="preserve">Votre mission sera d'effectuer l'usinage de piÃ¨ces en acier et aluminium sur des tour et des fraiseuses CN. </t>
  </si>
  <si>
    <t>Horaires ..."</t>
  </si>
  <si>
    <t xml:space="preserve">3921,Tourneur/Fraiseur CN  (H/F),https://www.france-emploi.com/offre-d-emploi/tourneur-fraiseur-cn-h-f-10962504/,06/01/2023,Saint-Herblain,IntÃ©rim,,,,,"METIER INTERIM ET CDI NANTES INDUSTRIE recherche pour l'un de ses clients spÃ©cialisÃ© dans l'accastillage de bateaux, un Usineur CN (H/F): </t>
  </si>
  <si>
    <t xml:space="preserve">3922,Tourneur/Fraiseur CN  (H/F),https://www.france-emploi.com/offre-d-emploi/tourneur-fraiseur-cn-h-f-10962504/,06/01/2023,Orvault,IntÃ©rim,,,,,"METIER INTERIM ET CDI NANTES INDUSTRIE recherche pour l'un de ses clients spÃ©cialisÃ© dans l'accastillage de bateaux, un Usineur CN (H/F): </t>
  </si>
  <si>
    <t xml:space="preserve">3923,Tourneur/Fraiseur CN  (H/F),https://www.france-emploi.com/offre-d-emploi/tourneur-fraiseur-cn-h-f-10962504/,06/01/2023,Nantes,IntÃ©rim,,,,,"METIER INTERIM ET CDI NANTES INDUSTRIE recherche pour l'un de ses clients spÃ©cialisÃ© dans l'accastillage de bateaux, un Usineur CN (H/F): </t>
  </si>
  <si>
    <t xml:space="preserve">3924,Tourneur/Fraiseur CN  (H/F),https://www.france-emploi.com/offre-d-emploi/tourneur-fraiseur-cn-h-f-10962504/,06/01/2023,CouÃ«ron,IntÃ©rim,,,,,"METIER INTERIM ET CDI NANTES INDUSTRIE recherche pour l'un de ses clients spÃ©cialisÃ© dans l'accastillage de bateaux, un Usineur CN (H/F): </t>
  </si>
  <si>
    <t>3925,Plombier-chauffagiste (H/F),https://www.france-emploi.com/offre-d-emploi/plombier-chauffagiste-h-f-10768611/,06/01/2023,Orvault,CDI,,,,,"Notre client, basÃ© en Nord Loire, recherche dans le cadre de son dÃ©veloppement son futur Plombier Chauffagiste H/F</t>
  </si>
  <si>
    <t xml:space="preserve">Vous intÃ©grerez une Ã©quipe de proximitÃ© en tant que Plombier Chauffagiste, vous Ãªtes sous la responsabilitÃ© d'un Chef de Chantier dont les missions sont les suivantes : </t>
  </si>
  <si>
    <t>RÃ©aliser la conduite ..."</t>
  </si>
  <si>
    <t>3926,Peintre industriel (H/F),https://www.france-emploi.com/offre-d-emploi/peintre-industriel-h-f-10743575/,06/01/2023,Sainte-CÃ©cile,IntÃ©rim,,,,,"Notre agence Polygone IntÃ©rim des Herbiers recrute pour lâ€™un de ses clients, un Peintre industriel H/F</t>
  </si>
  <si>
    <t>RattachÃ©(e) au chef d'Ã©quipe peinture, vous avez comme missions :</t>
  </si>
  <si>
    <t>â€¢	PrÃ©parer les piÃ¨ces Ã  peindre (protÃ©ger les parties Ã  ne pas peindre,...)</t>
  </si>
  <si>
    <t>â€¢	PrÃ©parer les produits Ã  appliquer</t>
  </si>
  <si>
    <t>â€¢	Appliquer ..."</t>
  </si>
  <si>
    <t>3927,Peintre industriel (H/F),https://www.france-emploi.com/offre-d-emploi/peintre-industriel-h-f-10743575/,06/01/2023,Les Herbiers,IntÃ©rim,,,,,"Notre agence Polygone IntÃ©rim des Herbiers recrute pour lâ€™un de ses clients, un Peintre industriel H/F</t>
  </si>
  <si>
    <t>3928,Soudeur (H/F),https://www.france-emploi.com/offre-d-emploi/soudeur-h-f-10743490/,06/01/2023,Les Herbiers,IntÃ©rim,,,,,"Notre agence Polygone IntÃ©rim des Herbiers recrute pour lâ€™un de ses client, un MÃ©tallier Soudeur h/f.</t>
  </si>
  <si>
    <t>Vous rÃ©alisez les tÃ¢ches suivantes :</t>
  </si>
  <si>
    <t xml:space="preserve">  Profil : </t>
  </si>
  <si>
    <t>Vous possÃ©dez une expÃ©rience sur le mÃªme poste ..."</t>
  </si>
  <si>
    <t>3929,PLOMBIER CHAUFFAGISTE H/F,https://www.france-emploi.com/offre-d-emploi/plombier-chauffagiste-h-f-10962489/,06/01/2023,Guer,IntÃ©rim,,,,,"Awel IntÃ©rim Guer recherche pour un de ses clients un PLOMBIER CHAUFFAGISTE H/F</t>
  </si>
  <si>
    <t>-la rÃ©alisation de travaux d'installations de systÃ¨mes de chauffage, de climatisation ou de ventilation.  Vous Ãªtes rigoureux, autonome et polyvalent.  Issu(e) idÃ©alement d ..."</t>
  </si>
  <si>
    <t>3930,ChargÃ© d'affaires (H/F),https://www.france-emploi.com/offre-d-emploi/charge-d-affaires-h-f-10959816/,06/01/2023,La Roche-sur-Yon,CDI,,,,,"Votre Agence POLYGONE intÃ©rim situÃ©e Ã  la Roche sur Yon, recrute pour l'un de ses clients un chargÃ© d'affaires H/F pour une sociÃ©tÃ© spÃ©cialisÃ© dans l'industrie (composite).</t>
  </si>
  <si>
    <t>Le poste :</t>
  </si>
  <si>
    <t>o Gestion et prise en main des dossiers clients (sous la supervision ..."</t>
  </si>
  <si>
    <t>3931,ChargÃ© d'affaires (H/F),https://www.france-emploi.com/offre-d-emploi/charge-d-affaires-h-f-10959816/,06/01/2023,Le PoirÃ©-sur-Vie,CDI,,,,,"Votre Agence POLYGONE intÃ©rim situÃ©e Ã  la Roche sur Yon, recrute pour l'un de ses clients un chargÃ© d'affaires H/F pour une sociÃ©tÃ© spÃ©cialisÃ© dans l'industrie (composite).</t>
  </si>
  <si>
    <t>3932,ChargÃ© d'affaires (H/F),https://www.france-emploi.com/offre-d-emploi/charge-d-affaires-h-f-10959816/,06/01/2023,Mouilleron-le-Captif,CDI,,,,,"Votre Agence POLYGONE intÃ©rim situÃ©e Ã  la Roche sur Yon, recrute pour l'un de ses clients un chargÃ© d'affaires H/F pour une sociÃ©tÃ© spÃ©cialisÃ© dans l'industrie (composite).</t>
  </si>
  <si>
    <t>3933,TÃ©lÃ©prospecteur (H/F),https://www.france-emploi.com/offre-d-emploi/teleprospecteur-h-f-10788675/,06/01/2023,La Roche-sur-Yon,IntÃ©rim,,,,,"Votre agence Polygone intÃ©rim situÃ©e Ã  la Roche sur Yon, recrute pour l'un de ses clients des tÃ©lÃ©prospecteurs H/F.</t>
  </si>
  <si>
    <t>Votre mission aura pour but de prendre des rdv auprÃ¨s des clients ou prospects professionnels.</t>
  </si>
  <si>
    <t>Appels sortants uniquement.</t>
  </si>
  <si>
    <t>DurÃ©e de la mission : CDD 4 mois minimum ..."</t>
  </si>
  <si>
    <t>3934,TÃ©lÃ©prospecteur (H/F),https://www.france-emploi.com/offre-d-emploi/teleprospecteur-h-f-10788675/,06/01/2023,Mouilleron-le-Captif,IntÃ©rim,,,,,"Votre agence Polygone intÃ©rim situÃ©e Ã  la Roche sur Yon, recrute pour l'un de ses clients des tÃ©lÃ©prospecteurs H/F.</t>
  </si>
  <si>
    <t>3935,TÃ©lÃ©prospecteur (H/F),https://www.france-emploi.com/offre-d-emploi/teleprospecteur-h-f-10788675/,06/01/2023,La Chaize-le-Vicomte,IntÃ©rim,,,,,"Votre agence Polygone intÃ©rim situÃ©e Ã  la Roche sur Yon, recrute pour l'un de ses clients des tÃ©lÃ©prospecteurs H/F.</t>
  </si>
  <si>
    <t>3936,Technicien d'atelier (H/F),https://www.france-emploi.com/offre-d-emploi/technicien-d-atelier-h-f-10947399/,06/01/2023,La Roche-sur-Yon,IntÃ©rim,,,,,"Votre agence POLYGONE intÃ©rim situÃ©e Ã  la Roche sur Yon, recrute pour l'un de ses clients spÃ©cialisÃ© dans les campings- cars un TECHNICIEN D'ATELIER H/F.</t>
  </si>
  <si>
    <t>Au sein de l'atelier vous devrez effectuer les mission suivantes :</t>
  </si>
  <si>
    <t>*accueillir le client SAV</t>
  </si>
  <si>
    <t>*dÃ©finir les besoins</t>
  </si>
  <si>
    <t>*tenir ..."</t>
  </si>
  <si>
    <t>3937,Technicien d'atelier (H/F),https://www.france-emploi.com/offre-d-emploi/technicien-d-atelier-h-f-10947399/,06/01/2023,Le PoirÃ©-sur-Vie,IntÃ©rim,,,,,"Votre agence POLYGONE intÃ©rim situÃ©e Ã  la Roche sur Yon, recrute pour l'un de ses clients spÃ©cialisÃ© dans les campings- cars un TECHNICIEN D'ATELIER H/F.</t>
  </si>
  <si>
    <t>3938,Technicien d'atelier (H/F),https://www.france-emploi.com/offre-d-emploi/technicien-d-atelier-h-f-10947399/,06/01/2023,Bellevigny,IntÃ©rim,,,,,"Votre agence POLYGONE intÃ©rim situÃ©e Ã  la Roche sur Yon, recrute pour l'un de ses clients spÃ©cialisÃ© dans les campings- cars un TECHNICIEN D'ATELIER H/F.</t>
  </si>
  <si>
    <t>3939,RESPONSABLE CHARCUTIER (H/F),https://www.france-emploi.com/offre-d-emploi/responsable-charcutier-h-f-10913790/,06/01/2023,La Roche-sur-Yon,IntÃ©rim,,,,,"Polygone recrute pour son client spÃ©cialiste en charcuterie un responsable H/F</t>
  </si>
  <si>
    <t>Vous serez en charge du management d'une Ã©quipe de 5 personnes.</t>
  </si>
  <si>
    <t>Vous devez Ã©laborer divers plats selon recette d'entreprise.</t>
  </si>
  <si>
    <t>GÃ©rer les stocks et les approvisionnements</t>
  </si>
  <si>
    <t xml:space="preserve">Poste en vue de CDI </t>
  </si>
  <si>
    <t>Salaire selon expÃ©rience   Vous devez ..."</t>
  </si>
  <si>
    <t>3940,Animateur QualitÃ© (H/F),https://www.france-emploi.com/offre-d-emploi/animateur-qualite-h-f-10810670/,06/01/2023,Le PoirÃ©-sur-Vie,IntÃ©rim,,,,,"Sous la responsabilitÃ© du responsable QualitÃ©, vous contribuez Ã  l'amÃ©lioration de la qualitÃ© en interne et auprÃ¨s des clients de la sociÃ©tÃ©.</t>
  </si>
  <si>
    <t>Au quotidien, vous serez amenÃ© Ã  :</t>
  </si>
  <si>
    <t>CrÃ©er et animer la documentation qualitÃ© projet</t>
  </si>
  <si>
    <t>GÃ©rer les non conformitÃ©s client : animation et suivi de 8D, mise en place ..."</t>
  </si>
  <si>
    <t>3941,MÃ©canicien PL (H/F),https://www.france-emploi.com/offre-d-emploi/mecanicien-pl-h-f-10746693/,06/01/2023,Sainte-Gemme-la-Plaine,IntÃ©rim,,,,,"Votre Agence POLYGONE intÃ©rim situÃ©e Ã  la Roche sur Yon recrute pour l'un de ses clients un MECANICIEN PL H/F.</t>
  </si>
  <si>
    <t>Sous la responsable du responsable d'atelier, vous devrez effectuer les missions suivantes :</t>
  </si>
  <si>
    <t>*effectuer l'entretien des poids lourds : pression des pneus, vidanges, contrÃ´le des ..."</t>
  </si>
  <si>
    <t>3942,MÃ©canicien PL (H/F),https://www.france-emploi.com/offre-d-emploi/mecanicien-pl-h-f-10746693/,06/01/2023,LuÃ§on,IntÃ©rim,,,,,"Votre Agence POLYGONE intÃ©rim situÃ©e Ã  la Roche sur Yon recrute pour l'un de ses clients un MECANICIEN PL H/F.</t>
  </si>
  <si>
    <t>3943,MÃ©canicien PL (H/F),https://www.france-emploi.com/offre-d-emploi/mecanicien-pl-h-f-10746693/,06/01/2023,Fontenay-le-Comte,IntÃ©rim,,,,,"Votre Agence POLYGONE intÃ©rim situÃ©e Ã  la Roche sur Yon recrute pour l'un de ses clients un MECANICIEN PL H/F.</t>
  </si>
  <si>
    <t>3944,CONSEILLER VENDEUR MULTI-SITES F/H,https://www.france-emploi.com/offre-d-emploi/conseiller-vendeur-multi-sites-f-h-10962486/,06/01/2023,Saint-Aignan-Grandlieu,CDI,,,,,"OÃ™ ?  Dpt Loire-Atlantique - 44, Maine et Loire - 49  - QUOI ?  CDI</t>
  </si>
  <si>
    <t>La zone d'intervention de cette mission peut Ãªtre adaptÃ©e</t>
  </si>
  <si>
    <t>Nous recherchons pour l'activitÃ© Distribution Agricole, un(e) Conseiller Vendeur Trieur ItinÃ©rant qui sera le renfort de nos Ã©quipes lors des pics saisonniers, sur un ..."</t>
  </si>
  <si>
    <t>3945,CHAUFFEUR LIVREUR VL (H/F),https://www.france-emploi.com/offre-d-emploi/chauffeur-livreur-vl-h-f-10962468/,06/01/2023,Saint-Alban-Leysse,CDD,,,,,"Nous recherchons pour l'une de nos enseignes de la Zone EST :</t>
  </si>
  <si>
    <t>Un Chauffeur-Livreur VL (H/F) en CDD d'une durÃ©e d'1 mois rattachÃ© au site de St Alban Leysse (73).</t>
  </si>
  <si>
    <t>Votre principale mission est d'assurer la livraison ainsi que l'enlÃ¨vement des commandes (piÃ¨ces ..."</t>
  </si>
  <si>
    <t>3946,COMPTABLE CLIENT ET RECOUVREMENT F/H,https://www.france-emploi.com/offre-d-emploi/comptable-client-et-recouvrement-f-h-10962447/,06/01/2023,Rennes,CDI,,,,,Votre agence R IntÃ©rim Rennes Tertiaire recherche un comptable client et recouvrement F/H pour l'un de ses clients sur le secteur de Rennes spÃ©cialisÃ© dans le BTP.Le poste est Ã  pourvoir dÃ¨s que possible pour une durÃ©e indÃ©terminÃ©e.Sous la ResponsabilitÃ© du Responsable Administratif et Financier ...</t>
  </si>
  <si>
    <t>3947,Redacteur marches publics (H/F),https://www.france-emploi.com/offre-d-emploi/redacteur-marches-publics-h-f-10957025/,06/01/2023,Angers,CDI,,,,,"RattachÃ© Ã  la responsable du service Ressources Internes et intÃ©grÃ© au sein d'une Ã©quipe de 9 personnes, vous participerez Ã  la passation et au suivi de l'exÃ©cution des marchÃ©s pour la Direction de la Voirie Communautaire, dans un contexte en mutation dans le cadre de la mise ..."</t>
  </si>
  <si>
    <t>3948,Controleur de gestion industriel senior HF (H/F),https://www.france-emploi.com/offre-d-emploi/controleur-de-gestion-industriel-senior-hf-h-f-10962446/,06/01/2023,Vire Normandie,CDI,,,,,"NORMANDISE Pet Food recrute un ContrÃ´leur de gestion industriel sÃ©nior HF pour son site industriel basÃ© Ã  Vire Normandie (14500). IntÃ©grÃ©(e) au sein d'une entreprise en forte croissance et bÃ©nÃ©ficiant d'installations Ã  la pointe de la technologie et hautement automatisÃ©es, vous rejoignez le service ContrÃ´le de ..."</t>
  </si>
  <si>
    <t>3949,Controleur de gestion industriel senior HF (H/F),https://www.france-emploi.com/offre-d-emploi/controleur-de-gestion-industriel-senior-hf-h-f-10962446/,06/01/2023,Flers,CDI,,,,,"NORMANDISE Pet Food recrute un ContrÃ´leur de gestion industriel sÃ©nior HF pour son site industriel basÃ© Ã  Vire Normandie (14500). IntÃ©grÃ©(e) au sein d'une entreprise en forte croissance et bÃ©nÃ©ficiant d'installations Ã  la pointe de la technologie et hautement automatisÃ©es, vous rejoignez le service ContrÃ´le de ..."</t>
  </si>
  <si>
    <t>3950,Controleur de gestion industriel senior HF (H/F),https://www.france-emploi.com/offre-d-emploi/controleur-de-gestion-industriel-senior-hf-h-f-10962446/,06/01/2023,Villedieu-les-PoÃªles-Rouffigny,CDI,,,,,"NORMANDISE Pet Food recrute un ContrÃ´leur de gestion industriel sÃ©nior HF pour son site industriel basÃ© Ã  Vire Normandie (14500). IntÃ©grÃ©(e) au sein d'une entreprise en forte croissance et bÃ©nÃ©ficiant d'installations Ã  la pointe de la technologie et hautement automatisÃ©es, vous rejoignez le service ContrÃ´le de ..."</t>
  </si>
  <si>
    <t>3951,Controleur de gestion industriel senior HF (H/F),https://www.france-emploi.com/offre-d-emploi/controleur-de-gestion-industriel-senior-hf-h-f-10962446/,06/01/2023,Saint-LÃ´,CDI,,,,,"NORMANDISE Pet Food recrute un ContrÃ´leur de gestion industriel sÃ©nior HF pour son site industriel basÃ© Ã  Vire Normandie (14500). IntÃ©grÃ©(e) au sein d'une entreprise en forte croissance et bÃ©nÃ©ficiant d'installations Ã  la pointe de la technologie et hautement automatisÃ©es, vous rejoignez le service ContrÃ´le de ..."</t>
  </si>
  <si>
    <t>3952,ASSISTANT CONTRÃ”LE DE GESTION - H/F,https://www.france-emploi.com/offre-d-emploi/assistant-contr-le-de-gestion-h-f-10962440/,06/01/2023,BillÃ¨re,CDI,,,,,"Nous recherchons, pour notre Back-office Autodistribution, sur le site de BillÃ¨re (64), un :</t>
  </si>
  <si>
    <t>Assistant contrÃ´le de gestion H/F</t>
  </si>
  <si>
    <t>Dans le cadre de la rÃ©organisation du service ContrÃ´le de Gestion basÃ© Ã  BillÃ¨re, nous recrutons un(e) assistant(e) contrÃ´le de gestion afin de seconder le contrÃ´leur de ..."</t>
  </si>
  <si>
    <t>3953,COMMERCIAL H/F,https://www.france-emploi.com/offre-d-emploi/commercial-h-f-10962439/,06/01/2023,PÃ©ronne,CDI,,,,,"Nous recherchons, pour notre enseigne AUTODISTRIBUTION SMAG, secteur PÃ©ronne/Albert (80), un :</t>
  </si>
  <si>
    <t>Responsable Secteur Commercial H/F</t>
  </si>
  <si>
    <t>ChargÃ©(e) de commercialiser l'ensemble des produits et des services de l'entreprise, vous dÃ©veloppez votre portefeuille clients, Ã©tablissez et entretenez la relation commerciale par des visites rÃ©guliÃ¨res en respectant votre ..."</t>
  </si>
  <si>
    <t>3954,MAGASINIER POLYVALENT H/F,https://www.france-emploi.com/offre-d-emploi/magasinier-polyvalent-h-f-10962438/,06/01/2023,Beuvry,CDI,,,,,"Nous recherchons, pour notre enseigne AUTODISTRIBUTION SMAG, site de Beuvry (62), un :</t>
  </si>
  <si>
    <t>Magasinier polyvalent H/F</t>
  </si>
  <si>
    <t>Au sein de notre magasin, vous assurez la mise Ã  disposition rapide de la marchandise pour les clients internes et externes.</t>
  </si>
  <si>
    <t>Cette activitÃ© requiert l'utilisation de matÃ©riels de manutention, de lecteurs de ..."</t>
  </si>
  <si>
    <t>3955,Technicien moissonneuses batteuses (H/F),https://www.france-emploi.com/offre-d-emploi/technicien-moissonneuses-batteuses-h-f-10962437/,06/01/2023,L'ÃŽle-Bouchard,CDI,,,,,"Le Groupe SAVAS, spÃ©cialisÃ© dans la distribution de matÃ©riel agricole recherche son futur Technicien Agricole - Moissonneuses CLAAS.</t>
  </si>
  <si>
    <t xml:space="preserve">Au sein de notre agence de L'Ã®le Bouchard (37) vous rejoignez notre Ã©quipe afin de rÃ©parer et entretenir les moissonneuses batteuses CLAAS. </t>
  </si>
  <si>
    <t>ItinÃ©rant, vous Ãªtes autonome dans le suivi de votre ..."</t>
  </si>
  <si>
    <t xml:space="preserve">3956,Mecanicien Poids Lourd H/F,https://www.france-emploi.com/offre-d-emploi/mecanicien-poids-lourd-h-f-10962433/,06/01/2023,Guer,IntÃ©rim,,,,,"AWEL INTERIM GUER recherche UN MÃ‰CANICIEN POIDS LOURD H/F </t>
  </si>
  <si>
    <t xml:space="preserve">Votre mission: </t>
  </si>
  <si>
    <t>- Effectuer les diffÃ©rentes opÃ©rations de rÃ©vision des vÃ©hicules (vidanges moteur et boÃ®te, purges de circuits, contrÃ´les d'usure...)</t>
  </si>
  <si>
    <t xml:space="preserve">- Effectuer des opÃ©rations de diagnostic </t>
  </si>
  <si>
    <t>- PrÃ©parer les vÃ©hicules pour le passage aux mines</t>
  </si>
  <si>
    <t>-...</t>
  </si>
  <si>
    <t xml:space="preserve">  Vous Ãªtes rigoureux, autonome et polyvalent ..."</t>
  </si>
  <si>
    <t>3957,Animateur de secteur (H/F),https://www.france-emploi.com/offre-d-emploi/animateur-de-secteur-h-f-10962431/,06/01/2023,Rennes,CDI,,,,,"RattachÃ©(e) au Responsable ActivitÃ© PropretÃ©, et un binÃ´me avec l'Adjoint Responsable ActivitÃ© PropretÃ©, vous Ãªtes complÃ©mentaire et son relais pour l'ensemble de ses missions.</t>
  </si>
  <si>
    <t>En qualitÃ© d'Animateur.rice de secteur, vos responsabilitÃ©s principales sont les suivantes :</t>
  </si>
  <si>
    <t>-	gestion quotidienne des absences,</t>
  </si>
  <si>
    <t>-	animation des Ã©quipes sur terrain ..."</t>
  </si>
  <si>
    <t>3958,CARRELEUR H/F,https://www.france-emploi.com/offre-d-emploi/carreleur-h-f-10962428/,06/01/2023,Guer,IntÃ©rim,,,,,"Awel IntÃ©rim Guer recherche pour un de ses clients un carreleur (H/F) pour des chantiers de maisons neuves.</t>
  </si>
  <si>
    <t>- L'analyse de la surface Ã  recouvrir</t>
  </si>
  <si>
    <t xml:space="preserve">- Lissage des surfaces, pose de sous-couche : colle, ciment </t>
  </si>
  <si>
    <t xml:space="preserve">- Lecture de plan, prise de mesures, traÃ§age, dÃ©coupage </t>
  </si>
  <si>
    <t>- Pose de revÃªtements, installation ..."</t>
  </si>
  <si>
    <t>3959,TRIEUR SUR VERRE H/F (H/F),https://www.france-emploi.com/offre-d-emploi/trieur-sur-verre-h-f-h-f-10962426/,06/01/2023,Eu,IntÃ©rim,,,,,"Nous recherchons pour notre client sur Mers-Les-Bains, spÃ©cialiste du flaconnage en verre, des Trieurs sur verre H/F sur le secteur des trois villes soeurs,</t>
  </si>
  <si>
    <t xml:space="preserve"> Le Trieur sur Verre vÃ©rifie visuellement l'aspect d'un produit verrier en dÃ©tectant les dÃ©fauts. La mission principale est de ..."</t>
  </si>
  <si>
    <t>3960,RESPONSABLE ADJOINT DE MAGASION D OPTIQUE (H/F),https://www.france-emploi.com/offre-d-emploi/responsable-adjoint-de-magasion-d-optique-h-f-10962425/,06/01/2023,Rennes,CDI,,,,,"Poste Ã  pourvoir dÃ¨s que possible</t>
  </si>
  <si>
    <t xml:space="preserve">â€¢	          Le.la Responsable Adjoint.e de magasin participe aux objectifs commerciaux et managÃ©riaux fixÃ©s par la direction  gÃ©nÃ©rale et ceux Ã©tablis pour la filiÃ¨re. </t>
  </si>
  <si>
    <t xml:space="preserve">â€¢	</t>
  </si>
  <si>
    <t>Il.elle est chargÃ©.e de :</t>
  </si>
  <si>
    <t>â€¢	DÃ©velopper et fidÃ©liser la clientÃ¨le, dans le respect des valeurs mutualistes</t>
  </si>
  <si>
    <t>â€¢	Assurer ..."</t>
  </si>
  <si>
    <t>3961,TECHNICIEN METHODES MAGASINIER TECHNIQUE H/F PLOERMEL 56,https://www.france-emploi.com/offre-d-emploi/technicien-methodes-magasinier-technique-h-f-ploermel-56-10962423/,06/01/2023,Morbihan,IntÃ©rim,,,,,"Mission intÃ©rim min 6 moisLieu: Ploermel (56)Horaire: JournÃ©eRÃ©munÃ©ration : Taux horaire + primes (13Ã¨me mois, transports, ticket restaurant) Nous recherchons pour notre client spÃ©cialisÃ© dans la production de mÃ©dicaments, un technicien mÃ©thode maintenance et magasinier H/F Dans le cadre de la crÃ©ation d'un magasin sur le site de ..."</t>
  </si>
  <si>
    <t>3962,TECHNICIEN DE MAINTENANCE PRODUCTION DES ENERGIES (H/F),https://www.france-emploi.com/offre-d-emploi/technicien-de-maintenance-production-des-energies-h-f-10962421/,06/01/2023,Cholet,CDI,,,,,"RattachÃ©(e) au Responsable Energies, fluides et Transitique, votre mission principale consiste Ã  mettre en Å“uvre et Ã  assurer la maintenance de installations de froids industriel NH3, d'air comprimÃ©e basse et haute pression, des systÃ¨mes de gestion de rÃ©cupÃ©ration d'Ã©nergie et notre production de vapeur.</t>
  </si>
  <si>
    <t>En mission ..."</t>
  </si>
  <si>
    <t>3963,TECHNICIEN DE MAINTENANCE (H/F),https://www.france-emploi.com/offre-d-emploi/technicien-de-maintenance-h-f-10842344/,06/01/2023,Cholet,CDI,,,,,"RattachÃ©(e) au Responsable transitique, fluides et Ã©nergies votre mission principale consiste Ã  mettre en Å“uvre et assurer la maintenance du transstockeur (magasin grande hauteur) et des AGV. (vÃ©hicules autoguidÃ©s similaires Ã  des chariots Ã©lÃ©vateurs qui se dÃ©placent de maniÃ¨re automatique et autonome)</t>
  </si>
  <si>
    <t>-       RÃ©pertorier et incrÃ©menter les articles sur ..."</t>
  </si>
  <si>
    <t>3964,MANUTENTIONNAIRE (H/F),https://www.france-emploi.com/offre-d-emploi/manutentionnaire-h-f-10962394/,06/01/2023,BourgbarrÃ©,IntÃ©rim,,,,,"Nous recherchons pour un de nos clients basÃ© au Sud de Rennes, des manutentionnaires.</t>
  </si>
  <si>
    <t>Horaires journÃ©e.</t>
  </si>
  <si>
    <t>Manutention de charges.</t>
  </si>
  <si>
    <t>Accessible en transport en commun.  Vous acceptez le port de charges?</t>
  </si>
  <si>
    <t>Vous Ãªtes motivÃ© et investi? Merci de nous faire parvenir votre candidature en postulant directement Ã  cette annonce.  Votre ..."</t>
  </si>
  <si>
    <t>3965,Second de cuisine (H/F),https://www.france-emploi.com/offre-d-emploi/second-de-cuisine-h-f-10962392/,06/01/2023,ThorignÃ©-Fouillard,IntÃ©rim,,,,,"Artus Rennes recrute un second de cuisine pour un restaurant d'entreprise (80 couverts environ).</t>
  </si>
  <si>
    <t>Sous les directives du chef de cuisine, vous devrez aider Ã  la production chaude et froide, mise en place du restaurant, service, caisse, nettoyage et plonge.</t>
  </si>
  <si>
    <t>Horaires trÃ¨s attractifs pour la restauration.</t>
  </si>
  <si>
    <t>3966,BARDEUR (H/F),https://www.france-emploi.com/offre-d-emploi/bardeur-h-f-10962384/,06/01/2023,Rennes,IntÃ©rim,,,,,"Interim Avenue recrute pour l'un de ses clients des bardeurs H-F avec CACES nacelle 3.  DiplÃ´mÃ© d'un CAP Construction mÃ©tallique, CAP Monteur en isolation thermique et acoustique ou CAP Etancheur du bÃ¢timent et des travaux publics.</t>
  </si>
  <si>
    <t>DÃ©teneur du CACES nacelle 3.  INTERIM AVENUE</t>
  </si>
  <si>
    <t>37 QUAI DE ..."</t>
  </si>
  <si>
    <t xml:space="preserve">3967,CÃ¢bleur en atelier (H/F),https://www.france-emploi.com/offre-d-emploi/cableur-en-atelier-h-f-10954349/,06/01/2023,Betton,IntÃ©rim,,,,,"ARTUS recrute pour l'un de ses clients des cÃ¢bleurs Ã©lectriques en atelier (H/F). Vos missions pour ce poste : </t>
  </si>
  <si>
    <t xml:space="preserve">- Ã‰tudier le schÃ©ma de montage et rÃ©aliser lâ€™assemblage des supports </t>
  </si>
  <si>
    <t xml:space="preserve">- Installer des cartes et/ou composants Ã©lectriques et procÃ¨der Ã  leur connexion </t>
  </si>
  <si>
    <t>- Couper, dÃ©nuder et raccorder les fils ..."</t>
  </si>
  <si>
    <t xml:space="preserve">3968,EmployÃ© de restauration (H/F),https://www.france-emploi.com/offre-d-emploi/employe-de-restauration-h-f-10901921/,06/01/2023,CrÃ©hen,IntÃ©rim,,,,,"Artus Rennes recrute un employÃ© de restauration en collectivitÃ© (rÃ©sidence sÃ©nior). </t>
  </si>
  <si>
    <t>Vous avez comme mission la production d'entrÃ©e et de desserts, la mise en tempÃ©rature des plats, la mise en place des buffets. Vous intervenez Ã©galement sur le nettoyage, la plonge.  Permis B obligatoire pour assurer les livraisons ..."</t>
  </si>
  <si>
    <t>3969,OPERATEUR SUR COMMANDE NUMERIQUE (H/F),https://www.france-emploi.com/offre-d-emploi/operateur-sur-commande-numerique-h-f-10962376/,06/01/2023,CoÃ«x,IntÃ©rim,,,,,"Votre agence POLYGONE des Sables d'Olonne recrute, pour l'un de ses clients, un opÃ©rateur sur commandes numÃ©riques (h/f).</t>
  </si>
  <si>
    <t>Sous la responsabilitÃ© du chef d'atelier, vous Ãªtes en charge de l'usinage Ã  l'aide de machinesÂ Ã  commande numÃ©rique.</t>
  </si>
  <si>
    <t>Vous effectuez les tÃ¢ches ..."</t>
  </si>
  <si>
    <t>3970,OPERATEUR DE PRODUCTION EN CHARCUTERIE (H/F),https://www.france-emploi.com/offre-d-emploi/operateur-de-production-en-charcuterie-h-f-10962368/,06/01/2023,LiffrÃ©,IntÃ©rim,,,,,"Nous recrutons pour un de nos clients, basÃ© Ã  20 km au Nord de Rennes, des OpÃ©rateurs de production au poste fabrication jambon  . Poste physique.</t>
  </si>
  <si>
    <t>Travail dans le froid positif (2-3Â°)</t>
  </si>
  <si>
    <t>Horaires matins principalement.</t>
  </si>
  <si>
    <t xml:space="preserve">Mission sur du long terme. </t>
  </si>
  <si>
    <t>VÃ©hicule obligatoire.   Vous possÃ©dez idÃ©alement une premiÃ¨re expÃ©rience en ..."</t>
  </si>
  <si>
    <t>3971,CHARPENTIER (H/F),https://www.france-emploi.com/offre-d-emploi/charpentier-h-f-10962367/,06/01/2023,Les Sables-d'Olonne,IntÃ©rim,,,,,"Votre agence POLYGONE du ChÃ¢teau d'Olonne recrute pour l'un de ses clients, une entreprise du secteur du bÃ¢timent, un charpentier (H/F).</t>
  </si>
  <si>
    <t>Le POSTE :</t>
  </si>
  <si>
    <t>Sous la responsabilitÃ© du chef de chantier, vous travaillez Ã  l'assemblage de charpentes et Ã  la pose sur chantier.</t>
  </si>
  <si>
    <t>Vous effectuez la ..."</t>
  </si>
  <si>
    <t>3972,Technicien methodes (H/F),https://www.france-emploi.com/offre-d-emploi/technicien-methodes-h-f-10962364/,06/01/2023,LonguÃ©-Jumelles,IntÃ©rim,,,,,"L'agence Partnaire de LonguÃ© Jumelles recherche pour l'un de ses clients, sociÃ©tÃ© spÃ©cialisÃ©e dans la fabrication de piÃ¨ces de mÃ©canique de prÃ©cision fondÃ©e en 1974 un technicien mÃ©thodes (h/f) pour rÃ©pondre aux demandes de ses clients des secteurs aÃ©ronautiques, Ã©lectroniques, militaires, mÃ©dicaux etc...</t>
  </si>
  <si>
    <t>Au sein de ..."</t>
  </si>
  <si>
    <t xml:space="preserve">3973,CARISTE EN 5*8 (H/F),https://www.france-emploi.com/offre-d-emploi/cariste-en-5-8-h-f-10962359/,06/01/2023,Rennes,IntÃ©rim,,,,,"Nous recherchons pour un de nos clients, basÃ© Ã  10km au nord de Rennes, un cariste. </t>
  </si>
  <si>
    <t>Vous utilisez principalement le CACES 3</t>
  </si>
  <si>
    <t>Horaires en 5*8 = 2jours de matin (4h-12h) + 2jours d'aprÃ¨s-midi (12h-20h) + 2jours de nuit (20h-4h) + 4 jours de repos</t>
  </si>
  <si>
    <t>Poste Ã  pourvoir ..."</t>
  </si>
  <si>
    <t xml:space="preserve">3974,OPERATEUR DECOUPE (H/F),https://www.france-emploi.com/offre-d-emploi/operateur-decoupe-h-f-10962355/,06/01/2023,Rennes,IntÃ©rim,,,,,"Nous recherchons pour un de nos clients, basÃ© Ã  20km au nord de Rennes, des opÃ©rateurs dÃ©coupe. </t>
  </si>
  <si>
    <t xml:space="preserve">Vous travaillez au sein d'une usine agroalimentaire spÃ©cialisÃ©e dans la viande. </t>
  </si>
  <si>
    <t xml:space="preserve">Vous participez Ã  la dÃ©coupe de viande de porc principalement et de boeuf. </t>
  </si>
  <si>
    <t>Travail dans le froid (2-3Â°) du ..."</t>
  </si>
  <si>
    <t xml:space="preserve">3975,OPERATEUR DECOUPE (H/F),https://www.france-emploi.com/offre-d-emploi/operateur-decoupe-h-f-10962355/,06/01/2023,LiffrÃ©,IntÃ©rim,,,,,"Nous recherchons pour un de nos clients, basÃ© Ã  20km au nord de Rennes, des opÃ©rateurs dÃ©coupe. </t>
  </si>
  <si>
    <t>3976,OUVRIER POLYVALENT EN INDUSTRIE (H/F),https://www.france-emploi.com/offre-d-emploi/ouvrier-polyvalent-en-industrie-h-f-10962354/,06/01/2023,Les Sables-d'Olonne,IntÃ©rim,,,,,"Notre agence des Sables d'Olonne recrute pour l'un de ses clients, une entreprise du secteur industriel, des ouvriers polyvalents (H/F).</t>
  </si>
  <si>
    <t>Le poste :Â </t>
  </si>
  <si>
    <t>Sous la supervision de votre cher d'Ã©quipe, vous effectuez les tÃ¢ches liÃ©s Ã  l'agencement et l'amÃ©nagement intÃ©rieur de modules de chantier ..."</t>
  </si>
  <si>
    <t>3977,MECANICIEN AUTOMOBILE (H/F),https://www.france-emploi.com/offre-d-emploi/mecanicien-automobile-h-f-10962352/,06/01/2023,Les Sables-d'Olonne,IntÃ©rim,,,,,"Notre agence du ChÃ¢teau d'Olonne recrute pour l'un de ses clients, un MÃ©canicien Automobile H/F.</t>
  </si>
  <si>
    <t>Sous la responsabilitÃ© de votre chef d'Ã©quipe, vous effectuez les missions suivantes:</t>
  </si>
  <si>
    <t>Entretien des vÃ©hicules (pression des pneus, vidanges, contrÃ´le des piÃ¨ces, analyse d'huiles, etc.)</t>
  </si>
  <si>
    <t>RÃ©paration des ..."</t>
  </si>
  <si>
    <t>3978,CHEF D'EQUIPE TP (H/F),https://www.france-emploi.com/offre-d-emploi/chef-d-equipe-tp-h-f-10962347/,06/01/2023,CÃ´tes-d'Armor,CDI,,,,,"Notre agence recherche pour l'un de nos client  un chef d'Ã©quipe TP.</t>
  </si>
  <si>
    <t>Vos missions seront:</t>
  </si>
  <si>
    <t>Pose de canalisations Ã©lectriques,</t>
  </si>
  <si>
    <t>suivi de tracto ou pelleteuse en ouverture de tranchÃ©es,</t>
  </si>
  <si>
    <t xml:space="preserve"> pose de rÃ©seaux souples (ElectricitÃ© - Eclairage public - Gaz - Telecom - Eau Potable), etc...</t>
  </si>
  <si>
    <t xml:space="preserve">  Travaux de force : oui</t>
  </si>
  <si>
    <t>Travaux en extÃ©rieur ..."</t>
  </si>
  <si>
    <t xml:space="preserve">3979,Boulanger â€“ conducteur pÃ©trin (H/F),https://www.france-emploi.com/offre-d-emploi/boulanger-conducteur-petrin-h-f-10962338/,06/01/2023,Servon-sur-Vilaine,IntÃ©rim,,,,,"Vos missions consisteront Ã  : </t>
  </si>
  <si>
    <t xml:space="preserve">- PrÃ©parer les matiÃ¨res premiÃ¨res nÃ©cessaires Ã  la production Ã  partir des recettes Ã  votre disposition. </t>
  </si>
  <si>
    <t xml:space="preserve">- Lancer, piloter, rÃ©gler et arrÃªter le pÃ©trin conformÃ©ment au programme de fabrication et aux procÃ©dures Ã©tablies. </t>
  </si>
  <si>
    <t>- Effectuer des mesures (taux de beurre, Ã©paisseur de dÃ©trempe, â€¦) pour identifier le besoin d ..."</t>
  </si>
  <si>
    <t>3980,PREPARATEUR COMMANDES AVEC CACES 1 OBLIGATOIRE (H/F),https://www.france-emploi.com/offre-d-emploi/preparateur-commandes-avec-caces-1-obligatoire-h-f-10962334/,06/01/2023,Servon-sur-Vilaine,IntÃ©rim,,,,,"Nous recherchons pour notre client basÃ© Ã  l' Est de Rennes, des prÃ©parateurs de commandes avec CACES 1 (expÃ©rience obligatoire).</t>
  </si>
  <si>
    <t>TÃ¢ches demandÃ©es : prÃ©paration de commandes, palettisation, rÃ©-Ã©tiquetage</t>
  </si>
  <si>
    <t xml:space="preserve"> Le poste est Ã  pourvoir sur des horaires en 2x8, en journÃ©e ou de nuit du lundi au vendredi.</t>
  </si>
  <si>
    <t>Travail dans ..."</t>
  </si>
  <si>
    <t>3981,ELECTROTECHNICIEN F/H,https://www.france-emploi.com/offre-d-emploi/electrotechnicien-f-h-10962321/,06/01/2023,Calvados,CDI,,,,,"Notre agence REGIONAL INTERIM Bayeux recherche pour l'un de ses clients, PME spÃ©cialisÃ©e dans le domaine de la tÃ´lerie fine industrielle et crÃ©Ã©e depuis plus de 30 ans un(e) ELECTROTECHNICIEN H/F</t>
  </si>
  <si>
    <t>Au sein de leur Ã©quipe et notamment sous la responsabilitÃ© du chef  d'atelier, vous ..."</t>
  </si>
  <si>
    <t>3982,MANOEUVRE VRD (H/F),https://www.france-emploi.com/offre-d-emploi/manoeuvre-vrd-h-f-10962307/,06/01/2023,Les Achards,IntÃ©rim,,,,,"Votre agence POLYGONE du ChÃ¢teau d'Olonne recrute pour l'un de ses clients, une entreprise du secteur du bÃ¢timent, un manÅ“uvre maÃ§onnerie (H/F).</t>
  </si>
  <si>
    <t>RattachÃ© au chef de chantier, vous avez pour missions:</t>
  </si>
  <si>
    <t>-l'installation du chantier</t>
  </si>
  <si>
    <t>-l'approvisionnement du chantier</t>
  </si>
  <si>
    <t>-l'aide des ouvriers dans ..."</t>
  </si>
  <si>
    <t>3983,MENUISIER ATELIER (H/F),https://www.france-emploi.com/offre-d-emploi/menuisier-atelier-h-f-10810598/,06/01/2023,CoÃ«x,IntÃ©rim,,,,,"Votre agence POLYGONE du ChÃ¢teau d'Olonne recrute pour l'un de ses clients, une entreprise de fabrication de mobil-homes et de mobiliers, un menuisier polyvalent (H/F).</t>
  </si>
  <si>
    <t>Vous Ãªtes amenÃ© Ã  travailler en fabrication des Ã©lÃ©ments d'agencement : placards, dressings, cuisines, mobilier de salle de ..."</t>
  </si>
  <si>
    <t>3984,CARRELEUR (H/F),https://www.france-emploi.com/offre-d-emploi/carreleur-h-f-10810576/,06/01/2023,Les Sables-d'Olonne,IntÃ©rim,,,,,"Votre agence des Sables d'Olonne recrute pour l'un de ses clients, une entreprise du bÃ¢timent, un CarreleurÂ (H/F).</t>
  </si>
  <si>
    <t>Sous la responsabilitÃ© du chef de chantier, vous avez pour mission la pose de carrelage, dalle et faÃ¯ence.</t>
  </si>
  <si>
    <t>Vous participez Ã  la mise en place et ..."</t>
  </si>
  <si>
    <t>3985,Technicien MÃ©thodes et Support production H/F,https://www.france-emploi.com/offre-d-emploi/technicien-methodes-et-support-production-h-f-10792082/,06/01/2023,Bournezeau,CDI,,,,,"Notre cabinet recrute, pour un de ses clients, PME industrielle reconnue pour son expertise dans son domaine dâ€™activitÃ©s, leur futur(e) Technicien(ne) MÃ©thodes et industrialisation H/F.</t>
  </si>
  <si>
    <t>RattachÃ©(e) au Directeur industriel du site, vous aurez en charge lâ€™Ã©tude des solutions techniques de production et d ..."</t>
  </si>
  <si>
    <t>3986,CONDUCTEUR DE LIGNE (H/F),https://www.france-emploi.com/offre-d-emploi/conducteur-de-ligne-h-f-10962172/,06/01/2023,Saint-Brieuc,CDI,,,,,"Nous recherchons pour notre client spÃ©cialisÃ© dans l'agroalimentaire, des conducteurs de ligne de conditionnement. Secteur Saint-Brieuc.</t>
  </si>
  <si>
    <t>- GÃ©rer la ligne de production</t>
  </si>
  <si>
    <t>- Faire respecter les rÃ¨gles d'hygiÃ¨ne et de sÃ©curitÃ© et la conformitÃ© des produits</t>
  </si>
  <si>
    <t xml:space="preserve">- Assurer la traÃ§abilitÃ© des produits </t>
  </si>
  <si>
    <t>- Effectuer les rÃ©glages des machines ..."</t>
  </si>
  <si>
    <t>3987,Technico commercial chauffage H/F,https://www.france-emploi.com/offre-d-emploi/technico-commercial-chauffage-h-f-10959818/,06/01/2023,La Roche-sur-Yon,CDI,,,,,"Notre cabinet recrute, pour un de ses clients, coopÃ©rative dâ€™achats dans le secteur du bÃ¢timent second Å“uvre, leur futur Technico Commercial Chauffage H/F.</t>
  </si>
  <si>
    <t>Cette  coopÃ©rative reconnue pour la qualitÃ© de service et du conseil technique sur mesure rÃ©alisÃ©s auprÃ¨s de ses adhÃ©rents, partage avec lâ€™ensemble de ..."</t>
  </si>
  <si>
    <t>3988,Assistant projet - Environnement H/F STAGE,https://www.france-emploi.com/offre-d-emploi/assistant-projet-environnement-h-f-stage-10935032/,06/01/2023,La FerriÃ¨re,,,,,,"Notre cabinet recrute, pour lâ€™Union des Artisans du Bois (UAB), leur futur Assistant projet - Environnement H/F dans le cadre dâ€™un stage.</t>
  </si>
  <si>
    <t xml:space="preserve">Notre client : </t>
  </si>
  <si>
    <t>La coopÃ©rative UAB, spÃ©cialisÃ©e dans la distribution de matÃ©riaux du bÃ¢timent auprÃ¨s des 400 ARTISANS ARTIPOLE dÃ©tenteurs du capital social : menuisiers, charpentiers, agenceurs ..."</t>
  </si>
  <si>
    <t>3989,ContrÃ´leur Financier H/F,https://www.france-emploi.com/offre-d-emploi/controleur-financier-h-f-10855664/,06/01/2023,La Roche-sur-Yon,CDI,,,,,"Notre cabinet recrute, pour un de ses clients, leur futur(e) ContrÃ´leur Financier H/F.</t>
  </si>
  <si>
    <t>Notre client est une sociÃ©tÃ© industrielle Ã  envergure internationale, reconnue pour son expertise dans son domaine dâ€™activitÃ©s.</t>
  </si>
  <si>
    <t>Membre du ComitÃ© de Direction, rattachÃ©(e) hiÃ©rarchiquement au Managing Director et fonctionnellement au Directeur Financier ..."</t>
  </si>
  <si>
    <t>3990,Dessinateur Projeteur MÃ©canique Ã©volutif Chef de Projet (H/F),https://www.france-emploi.com/offre-d-emploi/dessinateur-projeteur-mecanique-evolutif-chef-de-projet-h-f-10850564/,06/01/2023,La Roche-sur-Yon,CDI,,,,,"Notre cabinet recrute, pour un de ses clients, leur futur(e) Dessinateur â€“ Projeteur MÃ©canique H/F.</t>
  </si>
  <si>
    <t>Notre client est une sociÃ©tÃ© industrielle reconnue pour son expertise dans son domaine dâ€™activitÃ©s.</t>
  </si>
  <si>
    <t>Dans le cadre dâ€™une crÃ©ation de poste, et au sein de la Direction Industrielle et dâ€™une ..."</t>
  </si>
  <si>
    <t>3991,PrÃ©parateur/trice de Commandes (H/F),https://www.france-emploi.com/offre-d-emploi/preparateur-trice-de-commandes-h-f-10837809/,06/01/2023,La FerriÃ¨re,CDI,,,,,"Notre cabinet POLYGONE Conseil RH recrute pour un de ses clients, lâ€™Union des Artisans du Bois (UAB), leur futur(e) PrÃ©parateur/trice de Commandes H/F.</t>
  </si>
  <si>
    <t>Notre client :</t>
  </si>
  <si>
    <t>La coopÃ©rative dâ€™achats UAB (UNION DES ARTISANS DU BOIS) est spÃ©cialisÃ©e dans la distribution de matÃ©riaux du bÃ¢timent auprÃ¨s ..."</t>
  </si>
  <si>
    <t>3992,Gestionnaire de paie en Entreprise (H/F),https://www.france-emploi.com/offre-d-emploi/gestionnaire-de-paie-en-entreprise-h-f-10770402/,06/01/2023,La Roche-sur-Yon,CDI,,,,,"Notre cabinet recrute, pour un de ses clients, leur futur(e) Gestionnaire Paie et RH H/F.</t>
  </si>
  <si>
    <t>SociÃ©tÃ© Holding, basÃ©e Zone Acti-Sud Ã  la Roche sur Yon, assure la gestion, lâ€™administratif et la logistique dâ€™un rÃ©seau de 12 magasins Ã©tablis sur la VendÃ©e et dÃ©partements limitrophes ..."</t>
  </si>
  <si>
    <t>3993,Monteur mÃ©canicien - Metteur au point (H/F),https://www.france-emploi.com/offre-d-emploi/monteur-mecanicien-metteur-au-point-h-f-10747062/,06/01/2023,Sainte-Gemme-la-Plaine,CDI,,,,,"Notre client est une sociÃ©tÃ© dâ€™ingÃ©nierie industrielle reconnue.</t>
  </si>
  <si>
    <t>Dans le cadre du dÃ©veloppement de leur activitÃ©, nous sommes Ã  la recherche de leur futur(e) Monteur mÃ©canicien â€“ Metteur au point H/F.</t>
  </si>
  <si>
    <t>IntÃ©grÃ©(e) Ã  lâ€™Ã©quipe, vous rÃ©aliserez les missions suivantes :</t>
  </si>
  <si>
    <t>â€¢	A partir des plans et des ..."</t>
  </si>
  <si>
    <t>3994,Comptable Clients H/F,https://www.france-emploi.com/offre-d-emploi/comptable-clients-h-f-10746775/,06/01/2023,La Roche-sur-Yon,CDI,,,,,"Notre cabinet recrute, pour un de ses clients, coopÃ©rative dâ€™achats dans le secteur du bÃ¢timent second Å“uvre, leur futur Comptable clients H/F.</t>
  </si>
  <si>
    <t>Cette  coopÃ©rative reconnue pour la qualitÃ© de service et du conseil technique sur mesure rÃ©alisÃ©s auprÃ¨s de ses adhÃ©rents, partage avec lâ€™ensemble de ses ..."</t>
  </si>
  <si>
    <t>3995,Monteur Metteur Au Point (H/F),https://www.france-emploi.com/offre-d-emploi/monteur-metteur-au-point-h-f-10740819/,06/01/2023,Montaigu,CDI,,,,,"Notre cabinet recrute pour un de ses clients, reconnu dans le monde de la machine spÃ©ciale, leur futur Monteur Metteur au Point H/F.</t>
  </si>
  <si>
    <t>En collaboration avec lâ€™Ã©quipe de montage, vous assurez, en autonomie et dans le respect du planning, le montage, lâ€™installation et la mise en ..."</t>
  </si>
  <si>
    <t>3996,Monteur Metteur Au Point (H/F),https://www.france-emploi.com/offre-d-emploi/monteur-metteur-au-point-h-f-10740819/,06/01/2023,Le Bignon,CDI,,,,,"Notre cabinet recrute pour un de ses clients, reconnu dans le monde de la machine spÃ©ciale, leur futur Monteur Metteur au Point H/F.</t>
  </si>
  <si>
    <t>3997,Expert comptable stagiaire (H/F),https://www.france-emploi.com/offre-d-emploi/expert-comptable-stagiaire-h-f-10744994/,06/01/2023,Angers,CDI,,,,,"Lâ€™expertise comptable nâ€™a aucun secret pour vous ?</t>
  </si>
  <si>
    <t>Rigoureux(se) et autonome vous souhaitez rejoindre un cabinet proche de ses clients ?</t>
  </si>
  <si>
    <t xml:space="preserve">Ne perdez pas de temps : jâ€™ai lâ€™opportunitÃ© quâ€™il vous faut ! </t>
  </si>
  <si>
    <t>Notre cabinet recrute, pour un de ses clients, Cabinet dâ€™expertise Comptable et de ..."</t>
  </si>
  <si>
    <t>3998,ChargÃ© d'affaires - Responsable agence d'emploi (H/F),https://www.france-emploi.com/offre-d-emploi/charge-d-affaires-responsable-agence-d-emploi-h-f-10742710/,06/01/2023,Cholet,CDI,,,,,"Vous souhaitez vous lancer un nouveau challenge dans une structure en dÃ©veloppementÂ ?</t>
  </si>
  <si>
    <t>Vite vite poursuivez votre lecture, jâ€™ai la SUPER opportunitÃ© pour vousÂ !!</t>
  </si>
  <si>
    <t>Nous recrutons notre futur(e) ChargÃ©(e) dâ€™Affaires â€“ Responsable dâ€™agence H/F pour notre site de Cholet.</t>
  </si>
  <si>
    <t>Comment Ã§a, vous ne connaissez pas ..."</t>
  </si>
  <si>
    <t>3999,Collaborateur Comptable H/F,https://www.france-emploi.com/offre-d-emploi/collaborateur-comptable-h-f-10741084/,06/01/2023,La Roche-sur-Yon,CDI,,,,,"Vous Ãªtes rigoureux(se) et vous recherchez un poste avec du relationnel client ?</t>
  </si>
  <si>
    <t>Vous souhaitez intÃ©grer une entreprise oÃ¹ il fait bon vivre ?</t>
  </si>
  <si>
    <t>Vous savez calculer de tÃªte 25861x1,10/7 ?</t>
  </si>
  <si>
    <t>Jâ€™ai LE poste quâ€™il vous faut.</t>
  </si>
  <si>
    <t>Bonâ€¦ mÃªme si vous avez besoin dâ€™une calculatrice pour ..."</t>
  </si>
  <si>
    <t>4000,Comptable (H/F),https://www.france-emploi.com/offre-d-emploi/comptable-h-f-10934776/,06/01/2023,Angers,CDI,,,,,"Les missions</t>
  </si>
  <si>
    <t>Vous travaillez en vÃ©ritable proximitÃ© avec votre responsable</t>
  </si>
  <si>
    <t>Vous pourrez Ãªtre amenÃ©(e) Ã  former ou Ã  confier des travaux Ã  vos collÃ¨gues collaborateurs comptables</t>
  </si>
  <si>
    <t>Selon lâ€™organisation du bureau, vous aurez la possibilitÃ© dâ€™Ã©voluer et de vous spÃ©cialiser sur certains secteurs dâ€™activitÃ©s.   Le profil ..."</t>
  </si>
  <si>
    <t>4001,Dessinateur bureau d'Ã©tudes mÃ©canique (H/F),https://www.france-emploi.com/offre-d-emploi/dessinateur-bureau-d-etudes-mecanique-h-f-10850565/,06/01/2023,Angers,CDI,,,,,"Au sein de notre bureau dâ€™Ã©tudes composÃ© de 20 personnes et sous la direction du responsable du bureau dâ€™Ã©tudes,</t>
  </si>
  <si>
    <t>â€‹Vous rÃ©alisez les Ã©tudes mÃ©caniques de sous-ensemble de machines et vous finalisez les liasses de plans pour mise en fabrication.</t>
  </si>
  <si>
    <t>Analyser le cahier des charges (offres commerciales ..."</t>
  </si>
  <si>
    <t>4002,ChargÃ© de mission Smq (H/F),https://www.france-emploi.com/offre-d-emploi/charge-de-mission-smq-h-f-10788787/,06/01/2023,Angers,CDI,,,,,"Les missions</t>
  </si>
  <si>
    <t>Mettre en place une dÃ©marche pour obtenir ou maintenir une ou des certifications de management de qualitÃ© sur le pÃ©rimÃ¨tre du site :</t>
  </si>
  <si>
    <t>Assurer la veille sur les Ã©volutions des normes de systÃ¨me de management adoptÃ©es par la sociÃ©tÃ© et les normes relatives Ã  la qualitÃ©</t>
  </si>
  <si>
    <t>RÃ©diger, animer ..."</t>
  </si>
  <si>
    <t>4003,MAGASINIER CARISTE (H/F),https://www.france-emploi.com/offre-d-emploi/magasinier-cariste-h-f-10962132/,06/01/2023,Saint-Brieuc,IntÃ©rim,,,,,"Interaction Saint-Brieuc recherche des Magasiniers /Caristes, secteur Saint-Brieuc.</t>
  </si>
  <si>
    <t>TÃ¢ches :</t>
  </si>
  <si>
    <t>- Gestion des entrÃ©es et sorties de matiÃ¨res premiÃ¨res</t>
  </si>
  <si>
    <t>- Gestion du stockage et de l'expÃ©dition (mise en palettes)</t>
  </si>
  <si>
    <t xml:space="preserve">  Vous Ãªtes titulaire des CACES 1/3/5</t>
  </si>
  <si>
    <t>Vous maÃ®trisez l'outil ..."</t>
  </si>
  <si>
    <t>4004,Ouvrier vrd (H/F),https://www.france-emploi.com/offre-d-emploi/ouvrier-vrd-h-f-10959837/,06/01/2023,Saint-Gilles-Croix-de-Vie,IntÃ©rim,,,,,"Partnaire St Gilles recrute pour l'un de ses clients basÃ© sur le secteur de St Gilles Croix de Vie, un ouvrier de travaux publics (H/F)</t>
  </si>
  <si>
    <t>Vous intÃ©grez cette entreprise VendÃ©enne spÃ©cialisÃ©e dans le domaine des travaux publics, travaux de voirie.</t>
  </si>
  <si>
    <t>Au coeur des Ã©quipes et sous la ..."</t>
  </si>
  <si>
    <t>4005,Cuisinier (H/F),https://www.france-emploi.com/offre-d-emploi/cuisinier-h-f-10959836/,06/01/2023,MoÃ«lan-sur-Mer,IntÃ©rim,,,,,"Votre agence Partnaire Quimper recherche pour l'un de ses clients, spÃ©cialisÃ© dans la restauration collective, un cuisinier H/F, Ã  Moelan-sur-Mer.</t>
  </si>
  <si>
    <t>Vous souhaitez vous investir au sein d'une entreprise dont l'objectif et de idÃ©e de sans cesse se rÃ©inventer pour anticiper le monde de ..."</t>
  </si>
  <si>
    <t>4006,ELECTROMECANICIEN (H/F),https://www.france-emploi.com/offre-d-emploi/electromecanicien-h-f-10959833/,06/01/2023,Lizio,IntÃ©rim,,,,,"PARTNAIRE, chercheur de talents CDI, CDD, intÃ©rim, recherche pour son agence de Vannes, reconnue par ses clients pour sa qualitÃ© de service et pour son implication au quotidien, un ELECTROMECANICIEN H/F pour son client sociÃ©tÃ© spÃ©cialisÃ©e dans la production de fournitures en bois.</t>
  </si>
  <si>
    <t>Le poste est Ã  pourvoir ..."</t>
  </si>
  <si>
    <t xml:space="preserve">4007,CARRELEUR (H/F),https://www.france-emploi.com/offre-d-emploi/carreleur-h-f-10959832/,06/01/2023,Rennes,IntÃ©rim,,,,,"Partnaire Rennes BTP recherche pour son client un carreleur (H/F) Ã  Rennes et sa premiÃ¨re couronne pour des missions en intÃ©rims renouvelables. </t>
  </si>
  <si>
    <t>A quoi ressemble votre future entreprise    Un groupe Ã  taille humaine qui a 30 ans de savoir-faire dans le bÃ¢timent !</t>
  </si>
  <si>
    <t>Sous les directives d'un ..."</t>
  </si>
  <si>
    <t xml:space="preserve">4008,CARRELEUR (H/F),https://www.france-emploi.com/offre-d-emploi/carreleur-h-f-10959832/,06/01/2023,La MÃ©ziÃ¨re,IntÃ©rim,,,,,"Partnaire Rennes BTP recherche pour son client un carreleur (H/F) Ã  Rennes et sa premiÃ¨re couronne pour des missions en intÃ©rims renouvelables. </t>
  </si>
  <si>
    <t>4009,Cuisinier (H/F),https://www.france-emploi.com/offre-d-emploi/cuisinier-h-f-10959830/,06/01/2023,Challans,CDI,,,,,"Votre agence PARTNAIRE Challans recrute pour l'un de ses client basÃ© sur CHALLANS un cuisinier (H/F).</t>
  </si>
  <si>
    <t xml:space="preserve">Au sein de ce restaurant vous serez en binÃ´me avec le gÃ©rant. </t>
  </si>
  <si>
    <t>- PrÃ©paration de plats</t>
  </si>
  <si>
    <t>- CrÃ©ation de plats</t>
  </si>
  <si>
    <t>- Dressage de plats  Vous Ãªtes reconnu pour votre ..."</t>
  </si>
  <si>
    <t>4010,AGENT DE MONTAGE/ASSEMBLAGE (H/F),https://www.france-emploi.com/offre-d-emploi/agent-de-montage-assemblage-h-f-10959829/,06/01/2023,Morannes sur Sarthe-Daumeray,IntÃ©rim,,,,,"L'agence Partnaire recrute pour l'un de ses clients, sociÃ©tÃ© du Nord Anjou spÃ©cialisÃ©e dans la production et l'assemblage d'ensembles complets de mobilier urbain, un monteur / assembleur.</t>
  </si>
  <si>
    <t xml:space="preserve">AttachÃ©(e) au responsable d'Ã©quipe, vous Ãªtes en charge : </t>
  </si>
  <si>
    <t>- d'assurer le montage des produits en respectant les ..."</t>
  </si>
  <si>
    <t>4011,Acheteur/approvisionneur (H/F),https://www.france-emploi.com/offre-d-emploi/acheteur-approvisionneur-h-f-10959828/,06/01/2023,Les Herbiers,IntÃ©rim,,,,,"Groupe BRIAND c'est un des principaux acteurs franÃ§ais du bÃ¢timent en construction mÃ©tallique, construction bois et construction bÃ©ton.</t>
  </si>
  <si>
    <t>Au fil des annÃ©es, le Groupe BRIAND a acquis un savoir-faire unique dans les mÃ©tiers du gros-oeuvre, de la charpente, couverture et enveloppe du bÃ¢timent. Ses filiales maillent ..."</t>
  </si>
  <si>
    <t>4012,OPTICIEN.NE COLLABORATEUR.TRICE (H/F),https://www.france-emploi.com/offre-d-emploi/opticien-ne-collaborateur-trice-h-f-10920476/,06/01/2023,Auray,CDI,,,,,"Poste Ã  pourvoir dÃ¨s que possible</t>
  </si>
  <si>
    <t>CDI TEMPS PLEIN</t>
  </si>
  <si>
    <t>Sous la responsabilitÃ© de lâ€™opticien responsable, vous participez activement au bon fonctionnement               du   magasin et au dÃ©veloppement de lâ€™activitÃ© :</t>
  </si>
  <si>
    <t>o	Accueil, dÃ©couverte des besoins du client et rÃ©ponses adaptÃ©es aux attentes de la clientÃ¨le</t>
  </si>
  <si>
    <t>o	RÃ©alisation des ..."</t>
  </si>
  <si>
    <t>4013,INFIRMIER (H/F),https://www.france-emploi.com/offre-d-emploi/infirmier-h-f-10920445/,06/01/2023,Saint-LÃ´,CDI,,,,,"Au sein dâ€™un EHPAD, vousÂ :</t>
  </si>
  <si>
    <t>- Mettez en place la dÃ©marche de soins infirmiers, le projet dâ€™accompagnement personnalisÃ© par le biais de la visite dâ€™admission en lien avec lâ€™aide-soignant</t>
  </si>
  <si>
    <t>- GÃ©rez et dispensez les soins infirmiers prÃ©ventifs, curatifs, palliatifs, de dynamisation, de socialisation et de rÃ©habilitation ..."</t>
  </si>
  <si>
    <t>4014,INFIRMIER (H/F),https://www.france-emploi.com/offre-d-emploi/infirmier-h-f-10920445/,06/01/2023,Picauville,CDI,,,,,"Au sein dâ€™un EHPAD, vousÂ :</t>
  </si>
  <si>
    <t>4015,Technicien.ne Bureau d'Etudes / Coupe PAP Luxe (H/F),https://www.france-emploi.com/offre-d-emploi/technicien-ne-bureau-d-etudes-coupe-pap-luxe-h-f-10920266/,06/01/2023,Caen,CDI,,,,,"Aujourdâ€™hui, nous vous proposons de nous rejoindre pour partager nos valeurs et nos projets !</t>
  </si>
  <si>
    <t>En tant que Technicien Bureau dâ€™Etudes, vous prÃ©parez la mise en fabrication d'un modÃ¨le Ã  partir d'Ã©tudes techniques, en tenant compte des paramÃ¨tres de production et du cahier des charges. Vous ..."</t>
  </si>
  <si>
    <t>4016,Technicien.ne Bureau d'Etudes / Coupe PAP Luxe (H/F),https://www.france-emploi.com/offre-d-emploi/technicien-ne-bureau-d-etudes-coupe-pap-luxe-h-f-10920266/,06/01/2023,BourguÃ©bus,CDI,,,,,"Aujourdâ€™hui, nous vous proposons de nous rejoindre pour partager nos valeurs et nos projets !</t>
  </si>
  <si>
    <t>4017,Technicien regleur - equipe en 2*8 - HF (H/F),https://www.france-emploi.com/offre-d-emploi/technicien-regleur-equipe-en-2-8-hf-h-f-10916516/,06/01/2023,Calvados,CDI,,,,,"Dans le cadre de son dÃ©veloppement, NORMANDISE Pet Food recherche des Techniciens rÃ©gleurs HF pour son Ã©quipe en 2*8 en CDI.</t>
  </si>
  <si>
    <t>Au sein d'une entreprise hyper-automatisÃ©e et Ã  la pointe de la technologie en termes d'Ã©quipements industriels, vous intervenez dans l'unitÃ© de production Barquettes ..."</t>
  </si>
  <si>
    <t>4018,(H/F) PREPARATEUR DE RECETTES,https://www.france-emploi.com/offre-d-emploi/h-f-preparateur-de-recettes-10916130/,06/01/2023,ChÃ¢teaubourg,IntÃ©rim,,,,,"NTERACTION CHATEAUBOURG recrute pour son client basÃ© Ã  ChÃ¢teaubourg un conducteur de machines automatisÃ©es H/F.</t>
  </si>
  <si>
    <t>Au sein d'une sociÃ©tÃ© spÃ©cialisÃ©e dans la transformation de fruits, vous Ãªtes en charge de :</t>
  </si>
  <si>
    <t>- pilotage des cuves de prÃ©paration (conduire, ajuster et rÃ©gler)</t>
  </si>
  <si>
    <t>- effectuer les mÃ©langes d'ingrÃ©dients selon la recette ..."</t>
  </si>
  <si>
    <t xml:space="preserve">4019,Acheteur / Acheteuse (H/F),https://www.france-emploi.com/offre-d-emploi/acheteur-acheteuse-h-f-10916129/,06/01/2023,CÃ´tes-d'Armor,IntÃ©rim,,,,,"Nous recherchons pour l'un de nos clients, basÃ© sur Dinan et spÃ©cialisÃ© dans la fabrication et l'installation de machines spÃ©ciales, un(e) acheteur/teuse. </t>
  </si>
  <si>
    <t>Votre principale mission est la saisie des achats mÃ©caniques sur un logiciel de gestion. Il est impÃ©ratif d'avoir une premiÃ¨re expÃ©rience dans ..."</t>
  </si>
  <si>
    <t>4020,animateur vie sociale (F/H) - CDD 1 an (H/F),https://www.france-emploi.com/offre-d-emploi/animateur-vie-sociale-f-h-cdd-1-an-h-f-10913514/,06/01/2023,Angers,CDD,,,,,"La Ville d'Angers recrute pour sa Direction Associations, CitoyennetÃ© et Quartiers - Centre Jean Vilar, un animateur vie sociale (F/H) - CDD 1 an (renouvelable)</t>
  </si>
  <si>
    <t>MISSIONS :</t>
  </si>
  <si>
    <t>Au sein du centre social Jean Vilar et plus particuliÃ¨rement du secteur Vie Sociale, vous aurez la charge d'accompagner les initiatives des ..."</t>
  </si>
  <si>
    <t xml:space="preserve">4021,MONTAGE-ASSEMBLAGE DE VEHICULE H/F,https://www.france-emploi.com/offre-d-emploi/montage-assemblage-de-vehicule-h-f-10904397/,06/01/2023,Lamballe,IntÃ©rim,,,,,"Nous recherchons pour l'un de nos clients, basÃ© sur Lamballe et ses alentours, un monteur/manutentionnaire H/F. </t>
  </si>
  <si>
    <t>Le monteur doit pouvoir effectuer des opÃ©rations de montage, d'assemblage, et de dÃ©coupe de faÃ§on manuelle ou Ã  l'aide de machines, d'outils et d'appareils de mesure ..."</t>
  </si>
  <si>
    <t>4022,MONTEUR MACHINES (H/F),https://www.france-emploi.com/offre-d-emploi/monteur-machines-h-f-10802865/,06/01/2023,Le Mans,CDI,,,,,"SpÃ©cialisÃ©e dans la fabrication des presses plieuses et cisailles, notre site de production de 180 salariÃ©s situÃ© Ã  ChÃ¢teau du Loir (72500) dans la Sarthe recrute des 1 TECHNICIEN METHODES MONTAGE.</t>
  </si>
  <si>
    <t>IntÃ©grÃ© dans une Ã©quipe de 5 collaborateurs et rattachÃ© au Responsable MÃ©thodes, vos principales missions sont :</t>
  </si>
  <si>
    <t>- CrÃ©er et ..."</t>
  </si>
  <si>
    <t>4023,MONTEUR MACHINES (H/F),https://www.france-emploi.com/offre-d-emploi/monteur-machines-h-f-10802865/,06/01/2023,Luceau,CDI,,,,,"SpÃ©cialisÃ©e dans la fabrication des presses plieuses et cisailles, notre site de production de 180 salariÃ©s situÃ© Ã  ChÃ¢teau du Loir (72500) dans la Sarthe recrute des 1 TECHNICIEN METHODES MONTAGE.</t>
  </si>
  <si>
    <t>4024,MONTEUR MACHINES (H/F),https://www.france-emploi.com/offre-d-emploi/monteur-machines-h-f-10802865/,06/01/2023,Dissay-sous-Courcillon,CDI,,,,,"SpÃ©cialisÃ©e dans la fabrication des presses plieuses et cisailles, notre site de production de 180 salariÃ©s situÃ© Ã  ChÃ¢teau du Loir (72500) dans la Sarthe recrute des 1 TECHNICIEN METHODES MONTAGE.</t>
  </si>
  <si>
    <t>4025,MONTEUR MACHINES (H/F),https://www.france-emploi.com/offre-d-emploi/monteur-machines-h-f-10802865/,06/01/2023,Montval-sur-Loir,CDI,,,,,"SpÃ©cialisÃ©e dans la fabrication des presses plieuses et cisailles, notre site de production de 180 salariÃ©s situÃ© Ã  ChÃ¢teau du Loir (72500) dans la Sarthe recrute des 1 TECHNICIEN METHODES MONTAGE.</t>
  </si>
  <si>
    <t>4026,MONTEUR MACHINES (H/F),https://www.france-emploi.com/offre-d-emploi/monteur-machines-h-f-10802865/,06/01/2023,Tours,CDI,,,,,"SpÃ©cialisÃ©e dans la fabrication des presses plieuses et cisailles, notre site de production de 180 salariÃ©s situÃ© Ã  ChÃ¢teau du Loir (72500) dans la Sarthe recrute des 1 TECHNICIEN METHODES MONTAGE.</t>
  </si>
  <si>
    <t xml:space="preserve">4027,COFFREUR BANCHEUR  (H/F),https://www.france-emploi.com/offre-d-emploi/coffreur-bancheur-h-f-10800686/,06/01/2023,OmbrÃ©e d'Anjou,IntÃ©rim,,,,,"Nous recherchons pour l'un de nos clients, Un Coffreur-Bancheur dÃ¨s que possible. </t>
  </si>
  <si>
    <t>Vous intÃ©grez une Ã©quipe de gros oeuvre pour la fabrication d'ouvrage en bÃ©ton armÃ©. Vous intervenez donc sur les postes de voile bÃ©ton (banche) et de rÃ©alisation de planchers bÃ©ton ou ouvrage spÃ©cial (poutre ..."</t>
  </si>
  <si>
    <t>4028,Carreleur H/F,https://www.france-emploi.com/offre-d-emploi/carreleur-h-f-10800649/,06/01/2023,Vannes,CDI,,,,,"Mission :</t>
  </si>
  <si>
    <t>Ces postes en CDI Ã  temps complet sont Ã  pourvoir Ã  Baud (56)  ou Vannes ( 56 ) impliqueront des dÃ©placements quotidiens sur les chantiers.</t>
  </si>
  <si>
    <t>Vous serez amenÃ©(e) au quotidien Ã  :</t>
  </si>
  <si>
    <t xml:space="preserve">- PrÃ©parer les supports </t>
  </si>
  <si>
    <t xml:space="preserve">  Profil :</t>
  </si>
  <si>
    <t>Que vous ..."</t>
  </si>
  <si>
    <t>4029,Carreleur H/F,https://www.france-emploi.com/offre-d-emploi/carreleur-h-f-10800649/,06/01/2023,Pontivy,CDI,,,,,"Mission :</t>
  </si>
  <si>
    <t>4030,Carreleur H/F,https://www.france-emploi.com/offre-d-emploi/carreleur-h-f-10800649/,06/01/2023,Lorient,CDI,,,,,"Mission :</t>
  </si>
  <si>
    <t>4031,Carreleur H/F,https://www.france-emploi.com/offre-d-emploi/carreleur-h-f-10800649/,06/01/2023,Baud,CDI,,,,,"Mission :</t>
  </si>
  <si>
    <t>4032,Carreleur H/F,https://www.france-emploi.com/offre-d-emploi/carreleur-h-f-10800649/,06/01/2023,Auray,CDI,,,,,"Mission :</t>
  </si>
  <si>
    <t>4033,Solier-Moquettiste (H/F),https://www.france-emploi.com/offre-d-emploi/solier-moquettiste-h-f-10800646/,06/01/2023,Morbihan,CDI,,,,,"Le poste</t>
  </si>
  <si>
    <t>Mission :</t>
  </si>
  <si>
    <t xml:space="preserve">- assurer la prÃ©paration des supports </t>
  </si>
  <si>
    <t xml:space="preserve">- rÃ©aliser les dÃ©bits de revÃªtements </t>
  </si>
  <si>
    <t>- rÃ©aliser lâ€™habillage des sols et des murs (linolÃ©um, moquette, revÃªtements type Â« concept douche Â», PVC U3/U4..).</t>
  </si>
  <si>
    <t>Date de prise de fonction : Postes Ã  pourvoir immÃ©diatement Ã  Baud (56 ..."</t>
  </si>
  <si>
    <t>4034,Solier-Moquettiste (H/F),https://www.france-emploi.com/offre-d-emploi/solier-moquettiste-h-f-10800646/,06/01/2023,Loire-Atlantique,CDI,,,,,"Le poste</t>
  </si>
  <si>
    <t>4035,Solier-Moquettiste (H/F),https://www.france-emploi.com/offre-d-emploi/solier-moquettiste-h-f-10800646/,06/01/2023,FinistÃ¨re,CDI,,,,,"Le poste</t>
  </si>
  <si>
    <t>4036,Solier-Moquettiste (H/F),https://www.france-emploi.com/offre-d-emploi/solier-moquettiste-h-f-10800646/,06/01/2023,CÃ´tes-d'Armor,CDI,,,,,"Le poste</t>
  </si>
  <si>
    <t>4037,Solier-Moquettiste (H/F),https://www.france-emploi.com/offre-d-emploi/solier-moquettiste-h-f-10800645/,06/01/2023,Morbihan,CDI,,,,,"Le poste</t>
  </si>
  <si>
    <t>4038,Solier-Moquettiste (H/F),https://www.france-emploi.com/offre-d-emploi/solier-moquettiste-h-f-10800645/,06/01/2023,Loire-Atlantique,CDI,,,,,"Le poste</t>
  </si>
  <si>
    <t>4039,Solier-Moquettiste (H/F),https://www.france-emploi.com/offre-d-emploi/solier-moquettiste-h-f-10800645/,06/01/2023,FinistÃ¨re,CDI,,,,,"Le poste</t>
  </si>
  <si>
    <t>4040,Solier-Moquettiste (H/F),https://www.france-emploi.com/offre-d-emploi/solier-moquettiste-h-f-10800645/,06/01/2023,CÃ´tes-d'Armor,CDI,,,,,"Le poste</t>
  </si>
  <si>
    <t>4041,AGENT DE MAINTENANCE (H/F),https://www.france-emploi.com/offre-d-emploi/agent-de-maintenance-h-f-10799860/,06/01/2023,CÃ´tes-d'Armor,IntÃ©rim,,,,,"Pour notre client spÃ©cialisÃ© en industrie agroalimentaire, nous recherchons UN(E) AGENT(E) DE MAINTENANCE.</t>
  </si>
  <si>
    <t>- CÃ¢blage pompe envoi eau vers station (avec variateur de frÃ©quence)</t>
  </si>
  <si>
    <t>- Tirage de cÃ¢ble rÃ©seau pour armoire TAR 1F01 et 2F01</t>
  </si>
  <si>
    <t>Horaire de journÃ©e</t>
  </si>
  <si>
    <t>Mission ..."</t>
  </si>
  <si>
    <t xml:space="preserve">4042,DESSINATEUR / PROJETEUR  (H/F),https://www.france-emploi.com/offre-d-emploi/dessinateur-projeteur-h-f-10798344/,06/01/2023,Vertou,IntÃ©rim,,,,,"Aboutir Emploi Vallet, agence d'emploi, recherche un DESSINATEUR / PROJETEUR CAO 3D (H/F) pour son client situÃ© Ã  20km de Nantes, secteur Sud. </t>
  </si>
  <si>
    <t>Poste en CDI Ã  la clef</t>
  </si>
  <si>
    <t xml:space="preserve">Vos avantages :	</t>
  </si>
  <si>
    <t>-	Au sein du groupe Aboutir Emploi  le recrutement est rapide : nous nous engageons Ã  vous rappeler dans ..."</t>
  </si>
  <si>
    <t xml:space="preserve">4043,DESSINATEUR / PROJETEUR  (H/F),https://www.france-emploi.com/offre-d-emploi/dessinateur-projeteur-h-f-10798344/,06/01/2023,Saint-Aignan-Grandlieu,IntÃ©rim,,,,,"Aboutir Emploi Vallet, agence d'emploi, recherche un DESSINATEUR / PROJETEUR CAO 3D (H/F) pour son client situÃ© Ã  20km de Nantes, secteur Sud. </t>
  </si>
  <si>
    <t xml:space="preserve">4044,DESSINATEUR / PROJETEUR  (H/F),https://www.france-emploi.com/offre-d-emploi/dessinateur-projeteur-h-f-10798344/,06/01/2023,RezÃ©,IntÃ©rim,,,,,"Aboutir Emploi Vallet, agence d'emploi, recherche un DESSINATEUR / PROJETEUR CAO 3D (H/F) pour son client situÃ© Ã  20km de Nantes, secteur Sud. </t>
  </si>
  <si>
    <t xml:space="preserve">4045,DESSINATEUR / PROJETEUR  (H/F),https://www.france-emploi.com/offre-d-emploi/dessinateur-projeteur-h-f-10798344/,06/01/2023,La ChevroliÃ¨re,IntÃ©rim,,,,,"Aboutir Emploi Vallet, agence d'emploi, recherche un DESSINATEUR / PROJETEUR CAO 3D (H/F) pour son client situÃ© Ã  20km de Nantes, secteur Sud. </t>
  </si>
  <si>
    <t xml:space="preserve">4046,DESSINATEUR / PROJETEUR  (H/F),https://www.france-emploi.com/offre-d-emploi/dessinateur-projeteur-h-f-10798344/,06/01/2023,Le Bignon,IntÃ©rim,,,,,"Aboutir Emploi Vallet, agence d'emploi, recherche un DESSINATEUR / PROJETEUR CAO 3D (H/F) pour son client situÃ© Ã  20km de Nantes, secteur Sud. </t>
  </si>
  <si>
    <t>4047,Technicien planification logistique (H/F),https://www.france-emploi.com/offre-d-emploi/technicien-planification-logistique-h-f-10797880/,06/01/2023,Saint-LÃ´,CDI,,,,,"RattachÃ©.e au Responsable Planning vous serez amenÃ©.e Ã  :</t>
  </si>
  <si>
    <t>ï‚§ Analyser la demande client et Ã©tablir des plannings de livraisons</t>
  </si>
  <si>
    <t>ï‚§ Planifier les ateliers de production en fonction de la demande client</t>
  </si>
  <si>
    <t>ï‚§ Suivre et ajuster les plannings de production en coordination avec les autres services internes</t>
  </si>
  <si>
    <t>ï‚§ Suivre, analyser les plannings ..."</t>
  </si>
  <si>
    <t>4048,Hydraulicien (H/F),https://www.france-emploi.com/offre-d-emploi/hydraulicien-h-f-10795889/,06/01/2023,Saint-Caradec,CDI,,,,,"Constructeur de carrosserie industrielle depuis 50 ans, la sociÃ©tÃ© ECOVRAC situÃ©e Ã  Saint-Caradec (22600) recrute dÃ¨s maintenant un Hydraulicien en CDI.</t>
  </si>
  <si>
    <t>En rejoignant l'Ã©quipe en place de 3 personnes, vous aurez pour missions principales :</t>
  </si>
  <si>
    <t>- Mise Ã  jour schÃ©ma Ã©lectrique</t>
  </si>
  <si>
    <t>- CÃ¢blage armoire</t>
  </si>
  <si>
    <t>- SAV tÃ©lÃ©phonique</t>
  </si>
  <si>
    <t>Vos ..."</t>
  </si>
  <si>
    <t>4049,Hydraulicien (H/F),https://www.france-emploi.com/offre-d-emploi/hydraulicien-h-f-10795889/,06/01/2023,Saint-Brieuc,CDI,,,,,"Constructeur de carrosserie industrielle depuis 50 ans, la sociÃ©tÃ© ECOVRAC situÃ©e Ã  Saint-Caradec (22600) recrute dÃ¨s maintenant un Hydraulicien en CDI.</t>
  </si>
  <si>
    <t>4050,Hydraulicien (H/F),https://www.france-emploi.com/offre-d-emploi/hydraulicien-h-f-10795889/,06/01/2023,Rostrenen,CDI,,,,,"Constructeur de carrosserie industrielle depuis 50 ans, la sociÃ©tÃ© ECOVRAC situÃ©e Ã  Saint-Caradec (22600) recrute dÃ¨s maintenant un Hydraulicien en CDI.</t>
  </si>
  <si>
    <t>4051,Hydraulicien (H/F),https://www.france-emploi.com/offre-d-emploi/hydraulicien-h-f-10795889/,06/01/2023,LoudÃ©ac,CDI,,,,,"Constructeur de carrosserie industrielle depuis 50 ans, la sociÃ©tÃ© ECOVRAC situÃ©e Ã  Saint-Caradec (22600) recrute dÃ¨s maintenant un Hydraulicien en CDI.</t>
  </si>
  <si>
    <t>4052,Hydraulicien (H/F),https://www.france-emploi.com/offre-d-emploi/hydraulicien-h-f-10795889/,06/01/2023,Pontivy,CDI,,,,,"Constructeur de carrosserie industrielle depuis 50 ans, la sociÃ©tÃ© ECOVRAC situÃ©e Ã  Saint-Caradec (22600) recrute dÃ¨s maintenant un Hydraulicien en CDI.</t>
  </si>
  <si>
    <t>4053,PEINTRE INDUSTRIEL(H/F),https://www.france-emploi.com/offre-d-emploi/peintre-industrielh-f-10795884/,06/01/2023,Saint-Caradec,CDI,,,,,"Constructeur de carrosserie industrielle depuis 50 ans, la sociÃ©tÃ© ECOVRAC situÃ©e Ã  Saint-Caradec (22600) recrute dÃ¨s maintenant un PEINTRE INDUSTRIEL en CDI.</t>
  </si>
  <si>
    <t>PrÃ©paration des supports Ã  peindre</t>
  </si>
  <si>
    <t>PonÃ§age, grenaillage, dÃ©rochage, masticage ...</t>
  </si>
  <si>
    <t>Application apprÃªt et Ã©poxy sur aluminium</t>
  </si>
  <si>
    <t>Du lundi au vendredi : 08h00-12h00/13h30-17h30</t>
  </si>
  <si>
    <t>PossibilitÃ© 2x8</t>
  </si>
  <si>
    <t>Salaire ..."</t>
  </si>
  <si>
    <t>4054,PEINTRE INDUSTRIEL(H/F),https://www.france-emploi.com/offre-d-emploi/peintre-industrielh-f-10795884/,06/01/2023,Saint-Brieuc,CDI,,,,,"Constructeur de carrosserie industrielle depuis 50 ans, la sociÃ©tÃ© ECOVRAC situÃ©e Ã  Saint-Caradec (22600) recrute dÃ¨s maintenant un PEINTRE INDUSTRIEL en CDI.</t>
  </si>
  <si>
    <t>4055,PEINTRE INDUSTRIEL(H/F),https://www.france-emploi.com/offre-d-emploi/peintre-industrielh-f-10795884/,06/01/2023,Rostrenen,CDI,,,,,"Constructeur de carrosserie industrielle depuis 50 ans, la sociÃ©tÃ© ECOVRAC situÃ©e Ã  Saint-Caradec (22600) recrute dÃ¨s maintenant un PEINTRE INDUSTRIEL en CDI.</t>
  </si>
  <si>
    <t>4056,PEINTRE INDUSTRIEL(H/F),https://www.france-emploi.com/offre-d-emploi/peintre-industrielh-f-10795884/,06/01/2023,LoudÃ©ac,CDI,,,,,"Constructeur de carrosserie industrielle depuis 50 ans, la sociÃ©tÃ© ECOVRAC situÃ©e Ã  Saint-Caradec (22600) recrute dÃ¨s maintenant un PEINTRE INDUSTRIEL en CDI.</t>
  </si>
  <si>
    <t>4057,PEINTRE INDUSTRIEL(H/F),https://www.france-emploi.com/offre-d-emploi/peintre-industrielh-f-10795884/,06/01/2023,Pontivy,CDI,,,,,"Constructeur de carrosserie industrielle depuis 50 ans, la sociÃ©tÃ© ECOVRAC situÃ©e Ã  Saint-Caradec (22600) recrute dÃ¨s maintenant un PEINTRE INDUSTRIEL en CDI.</t>
  </si>
  <si>
    <t>4058,Electricien industriel (H/F),https://www.france-emploi.com/offre-d-emploi/electricien-industriel-h-f-10795882/,06/01/2023,Saint-Caradec,CDI,,,,,"Constructeur de carrosserie industrielle depuis 50 ans, la sociÃ©tÃ© ECOVRAC situÃ©e Ã  Saint-Caradec (22600) recrute dÃ¨s maintenant un Electricien industriel en CDI.</t>
  </si>
  <si>
    <t>- SAV tÃ©lÃ©phonique ..."</t>
  </si>
  <si>
    <t>4059,Electricien industriel (H/F),https://www.france-emploi.com/offre-d-emploi/electricien-industriel-h-f-10795882/,06/01/2023,Saint-Brieuc,CDI,,,,,"Constructeur de carrosserie industrielle depuis 50 ans, la sociÃ©tÃ© ECOVRAC situÃ©e Ã  Saint-Caradec (22600) recrute dÃ¨s maintenant un Electricien industriel en CDI.</t>
  </si>
  <si>
    <t>4060,Electricien industriel (H/F),https://www.france-emploi.com/offre-d-emploi/electricien-industriel-h-f-10795882/,06/01/2023,Rostrenen,CDI,,,,,"Constructeur de carrosserie industrielle depuis 50 ans, la sociÃ©tÃ© ECOVRAC situÃ©e Ã  Saint-Caradec (22600) recrute dÃ¨s maintenant un Electricien industriel en CDI.</t>
  </si>
  <si>
    <t>4061,Electricien industriel (H/F),https://www.france-emploi.com/offre-d-emploi/electricien-industriel-h-f-10795882/,06/01/2023,LoudÃ©ac,CDI,,,,,"Constructeur de carrosserie industrielle depuis 50 ans, la sociÃ©tÃ© ECOVRAC situÃ©e Ã  Saint-Caradec (22600) recrute dÃ¨s maintenant un Electricien industriel en CDI.</t>
  </si>
  <si>
    <t>4062,Electricien industriel (H/F),https://www.france-emploi.com/offre-d-emploi/electricien-industriel-h-f-10795882/,06/01/2023,Pontivy,CDI,,,,,"Constructeur de carrosserie industrielle depuis 50 ans, la sociÃ©tÃ© ECOVRAC situÃ©e Ã  Saint-Caradec (22600) recrute dÃ¨s maintenant un Electricien industriel en CDI.</t>
  </si>
  <si>
    <t>4063,OPTICIEN DIPLOME (H/F),https://www.france-emploi.com/offre-d-emploi/opticien-diplome-h-f-10770329/,06/01/2023,Dinan,CDI,,,,,"Sous la responsabilitÃ© de lâ€™opticien responsable, vous participez activement au bon fonctionnement               du   magasin et au dÃ©veloppement de lâ€™activitÃ© :</t>
  </si>
  <si>
    <t>o	RÃ©alisation des opÃ©rations de vente et de montage</t>
  </si>
  <si>
    <t>o	Soutien technique Ã  ..."</t>
  </si>
  <si>
    <t>4064,CUISINIER (H/F),https://www.france-emploi.com/offre-d-emploi/cuisinier-h-f-10746691/,06/01/2023,TrÃ©lÃ©vern,CDD,,,,,"Poste Ã  pourvoir Ã  compter du 23/01/2023</t>
  </si>
  <si>
    <t>â€¢	Produire et valoriser les prÃ©parations culinaires</t>
  </si>
  <si>
    <t xml:space="preserve">-	RÃ©aliser les repas sur le plan technique                                 </t>
  </si>
  <si>
    <t xml:space="preserve">-	Remettre en tempÃ©rature les repas                                       </t>
  </si>
  <si>
    <t xml:space="preserve">-	Assurer la finition et la prÃ©sentation des plats                       </t>
  </si>
  <si>
    <t>-	Appliquer, maintenir et contrÃ´ler les normes dâ€™hygiÃ¨ne (HACCP)</t>
  </si>
  <si>
    <t>-	Assurer la conservation des ..."</t>
  </si>
  <si>
    <t>4065,OPTICIEN COLLABORATEUR (H/F),https://www.france-emploi.com/offre-d-emploi/opticien-collaborateur-h-f-10744826/,06/01/2023,PloÃ«rmel,CDI,,,,,"Poste Ã  pourvoir dÃ¨s que possible</t>
  </si>
  <si>
    <t>o	RÃ©alisation des opÃ©rations de vente ..."</t>
  </si>
  <si>
    <t xml:space="preserve">4066,SOUDEUR (H/F),https://www.france-emploi.com/offre-d-emploi/soudeur-h-f-10742146/,06/01/2023,La Verrie,CDI,,,,,"Nous recrutons un soudeur H/F pour notre client situÃ© Ã  la Verrie : </t>
  </si>
  <si>
    <t>Descriptif de la mission :</t>
  </si>
  <si>
    <t>- RÃ©alise le pointage puis la soudure des sous-ensembles mÃ©cano-soudÃ©s</t>
  </si>
  <si>
    <t>- Respecte le niveau d'exigence qualitÃ©</t>
  </si>
  <si>
    <t>Postes sur un horaire de 37 heures/semaine en ..."</t>
  </si>
  <si>
    <t>4067,ELECTRICIEN (H/F),https://www.france-emploi.com/offre-d-emploi/electricien-h-f-10740746/,06/01/2023,TrÃ©muson,IntÃ©rim,,,,,"TeamServices Saint-Brieuc, votre agence d'emploi et de travail temporaire, recherche pour son client :</t>
  </si>
  <si>
    <t>- Un Ã©lectricien (H/F)</t>
  </si>
  <si>
    <t xml:space="preserve">- Remplacement des prises de courants, des interrupteurs. </t>
  </si>
  <si>
    <t>Longue mission.</t>
  </si>
  <si>
    <t>Prise de poste dÃ¨s que possible.</t>
  </si>
  <si>
    <t>VÃ©hicule Ã  ..."</t>
  </si>
  <si>
    <t>4068,ELECTRICIEN (H/F),https://www.france-emploi.com/offre-d-emploi/electricien-h-f-10740746/,06/01/2023,TrÃ©gueux,IntÃ©rim,,,,,"TeamServices Saint-Brieuc, votre agence d'emploi et de travail temporaire, recherche pour son client :</t>
  </si>
  <si>
    <t>4069,ELECTRICIEN (H/F),https://www.france-emploi.com/offre-d-emploi/electricien-h-f-10740746/,06/01/2023,Saint-Brieuc,IntÃ©rim,,,,,"TeamServices Saint-Brieuc, votre agence d'emploi et de travail temporaire, recherche pour son client :</t>
  </si>
  <si>
    <t>4070,ELECTRICIEN (H/F),https://www.france-emploi.com/offre-d-emploi/electricien-h-f-10740746/,06/01/2023,PlÃ©rin,IntÃ©rim,,,,,"TeamServices Saint-Brieuc, votre agence d'emploi et de travail temporaire, recherche pour son client :</t>
  </si>
  <si>
    <t>4071,ELECTRICIEN (H/F),https://www.france-emploi.com/offre-d-emploi/electricien-h-f-10740746/,06/01/2023,Langueux,IntÃ©rim,,,,,"TeamServices Saint-Brieuc, votre agence d'emploi et de travail temporaire, recherche pour son client :</t>
  </si>
  <si>
    <t>4072,RESPONSABLE COMPTABLE (H/F),https://www.france-emploi.com/offre-d-emploi/responsable-comptable-h-f-10735526/,06/01/2023,Le Mans,IntÃ©rim,,,,,"SociÃ©tÃ© Ã  taille humaine Ã©voluant depuis 30 ans dans les mÃ©tiers du recrutement, le Groupe ARTUS (plus de 50 agences dans le Grand Ouest) accompagne ses clients et ses intÃ©rimaires avec conviction et professionnalisme dans leurs recherches de personnel ou d'emploi. Artus Le Mans recherche pour l'un ..."</t>
  </si>
  <si>
    <t>4073,ChargÃ© de gestion comptable (H/F),https://www.france-emploi.com/offre-d-emploi/charge-de-gestion-comptable-h-f-10699348/,06/01/2023,CÃ´tes-d'Armor,CDI,,,,,"Vos missions:</t>
  </si>
  <si>
    <t>Dans une Ã©quipe d'environ 15 personnes, vous interviendrez pour accompagner les entreprises dans leur comptabilitÃ©.</t>
  </si>
  <si>
    <t>- Analyser les comptes de rÃ©sultats</t>
  </si>
  <si>
    <t>- Noter les Ã©carts</t>
  </si>
  <si>
    <t>- Remonter les Ã©carts</t>
  </si>
  <si>
    <t>Vous supervisez l'activitÃ© comptable des entreprises.  Votre profil:</t>
  </si>
  <si>
    <t>Vous Ãªtes titulaire d'un BAC + 2/3 ..."</t>
  </si>
  <si>
    <t>4074,OPTICIEN COLLABORATEUR (H/F),https://www.france-emploi.com/offre-d-emploi/opticien-collaborateur-h-f-10648133/,06/01/2023,Landerneau,CDI,,,,,"Sous la responsabilitÃ© de lâ€™opticien responsable, vous participez activement au bon fonctionnement                                 du   magasin et au dÃ©veloppement de lâ€™activitÃ© :</t>
  </si>
  <si>
    <t>â€¢	Accueil, dÃ©couverte des besoins du client et rÃ©ponses adaptÃ©es aux attentes de la clientÃ¨le</t>
  </si>
  <si>
    <t>â€¢	RÃ©alisation des opÃ©rations de vente et de montage</t>
  </si>
  <si>
    <t>â€¢	Soutien technique Ã  lâ€™Ã©quipe</t>
  </si>
  <si>
    <t>â€¢	Pratique ..."</t>
  </si>
  <si>
    <t>4075,OPTICIEN COLLABORATEUR (H/F),https://www.france-emploi.com/offre-d-emploi/opticien-collaborateur-h-f-10648133/,06/01/2023,Brest,CDI,,,,,"Sous la responsabilitÃ© de lâ€™opticien responsable, vous participez activement au bon fonctionnement                                 du   magasin et au dÃ©veloppement de lâ€™activitÃ© :</t>
  </si>
  <si>
    <t>4076,OpÃ©rateur laser (H/F),https://www.france-emploi.com/offre-d-emploi/operateur-laser-h-f-10561194/,06/01/2023,PontchÃ¢teau,IntÃ©rim,,,,,"ARTUS INTERIM ST NAZAIRE recherche pour son client, un OPERATEUR LASER H/F pour une mission sur PontchÃ¢teau.</t>
  </si>
  <si>
    <t>Au sein de l'atelier, vous aurez en charge :</t>
  </si>
  <si>
    <t>- Lancement en dÃ©coupe des programmes laser prÃ©parÃ©s par le programmeur,</t>
  </si>
  <si>
    <t>- DÃ©grapage et Ã©bavurage si nÃ©cessaire des piÃ¨ces aprÃ¨s dÃ©coupe,</t>
  </si>
  <si>
    <t>- Tri des piÃ¨ces ..."</t>
  </si>
  <si>
    <t>4077,Chef d'Ã©quipe TP (H/F),https://www.france-emploi.com/offre-d-emploi/chef-d-equipe-tp-h-f-10561193/,06/01/2023,Donges,CDI,,,,,"ARTUS INTERIM recherche pour un de ses clients sur Donges un chef d'Ã©quipe TP H/F pour un poste en CDI</t>
  </si>
  <si>
    <t>Votre mission consistera Ã  organiser un chantier de TP dans le domaine de l'eau ou de l'assainissement : pose de canalisations, branchements neuf, rÃ©paration de fuites ..."</t>
  </si>
  <si>
    <t>4078,PrÃ©parateur en chaudronnerie H/F,https://www.france-emploi.com/offre-d-emploi/preparateur-en-chaudronnerie-h-f-10561182/,06/01/2023,Donges,CDI,,,,,"ARTUS INTERIM recherche pour un de ses clients sur Donges un prÃ©parateur en chaudronnerie H/F pour un poste en CDI/CDD ou intÃ©rim</t>
  </si>
  <si>
    <t>Vos principales missions sont les suivantes :</t>
  </si>
  <si>
    <t>Dossiers techniques:</t>
  </si>
  <si>
    <t>- CrÃ©er le dossier technique des affaires et Ã©diter l'ordre de fabrication</t>
  </si>
  <si>
    <t>- Analyser les Ã©lÃ©ments de fabrication ..."</t>
  </si>
  <si>
    <t>4079,Patronnier Gradeur PAP Luxe F/H,https://www.france-emploi.com/offre-d-emploi/patronnier-gradeur-pap-luxe-f-h-10470520/,06/01/2023,Granville,CDI,,,,,"Aujourdâ€™hui, nous vous proposons de nous rejoindre pour partager nos valeurs et dÃ©velopper les produits de nos clients pour leur lancement en fabrication !</t>
  </si>
  <si>
    <t>Le patronnier gradeur rÃ©alise Ã  partir dâ€™une toile ou dâ€™un patron de collection la mise au point complÃ¨te dâ€™un modÃ¨le, la normalisation ..."</t>
  </si>
  <si>
    <t>4080,CHAUDRONNIER (H/F),https://www.france-emploi.com/offre-d-emploi/chaudronnier-h-f-10262220/,06/01/2023,Bruz,,,,,,"Manuel.le, vous avez une bonne vision dans lâ€™espace, le sens de lâ€™observation et vous aimez crÃ©er ?</t>
  </si>
  <si>
    <t>Devenez Chaudronnier(Ã¨re) grÃ¢ce Ã  notre formation CHAUDRONNIER H/F.</t>
  </si>
  <si>
    <t>Le(la) Chaudronnier(Ã¨re) :</t>
  </si>
  <si>
    <t>Imagine Ã  partir d'un plan la piÃ¨ce Ã  fabriquer, effectue les dÃ©bits tÃ´les profilÃ©s, met ..."</t>
  </si>
  <si>
    <t>4081,Magasinier (H/F),https://www.france-emploi.com/offre-d-emploi/magasinier-h-f-10959819/,05/01/2023,Saint-Germain-de-PrinÃ§ay,CDI,,,,,"Carrossier constructeur depuis plus de 40 ans, l'entreprise conÃ§oit et fabrique tous types de carrosseries pour poids lourds, remorques, semi-remorques et vÃ©hicules utilitaires (fourgons d'origine, chÃ¢ssis et planchers cabines). Son savoir-faire multi-mÃ©tier lui permet de rÃ©aliser aussi tous les amÃ©nagements intÃ©rieurs, y compris ceux ..."</t>
  </si>
  <si>
    <t>4082,Vendeur Comptoir (H/F),https://www.france-emploi.com/offre-d-emploi/vendeur-comptoir-h-f-10954354/,05/01/2023,Quimper,CDI,,,,,"AD FPLS recherche un(e)  Vendeur Comptoir (H/F)  pour son site de  Quimper (29).</t>
  </si>
  <si>
    <t xml:space="preserve"> â€¢ Accueillir, rÃ©pondre, conseiller, prendre et prÃ©parer les commandes des clients comptoir et de l'atelier de son site,</t>
  </si>
  <si>
    <t xml:space="preserve"> â€¢ Effectuer l ..."</t>
  </si>
  <si>
    <t>4083,Un MaÃ§on N2 / N3 (H/F),https://www.france-emploi.com/offre-d-emploi/un-macon-n2-n3-h-f-10959793/,05/01/2023,Vannes,CDI,,,,,"CONSTRUCTION DORSO Recrute pour son site de BERRIC, pour intervenir sur des chantiers de maisons individuelles et</t>
  </si>
  <si>
    <t>dâ€™extensions (Vannes, Presquâ€™ile de Rhuys, Muzillac, Questembert, â€¦)</t>
  </si>
  <si>
    <t>Contrat CDI 38 h</t>
  </si>
  <si>
    <t>Salaire suivant expÃ©rience</t>
  </si>
  <si>
    <t>Poste basÃ© Ã  Berric, Ã  20 minutes au Sud de Vannes  MACON â€“ Niveau II et III ..."</t>
  </si>
  <si>
    <t>4084,2 TOURNEURS (H/F),https://www.france-emploi.com/offre-d-emploi/2-tourneurs-h-f-10959783/,05/01/2023,RÃ©denÃ©,CDI,,,,,"PARTNAIRE LORIENT, recrute en CDI 1 tourneur traditionnel et 1 tourneur Commandes NumÃ©riques pour son client spÃ©cialiste de machines pour l'industrie agroalimentaire.</t>
  </si>
  <si>
    <t>Vous intÃ©grez le service Usinage et assurez la rÃ©alisation en atelier de piÃ¨ces Ã  l'unitÃ© ou en sÃ©ries :</t>
  </si>
  <si>
    <t>-VÃ©rifier les ..."</t>
  </si>
  <si>
    <t>4085,MÃ©canicien chÃ¢ssis Poids lourds (H/F),https://www.france-emploi.com/offre-d-emploi/mecanicien-chassis-poids-lourds-h-f-10959773/,05/01/2023,Noyal-ChÃ¢tillon-sur-Seiche,CDI,,,,,"LE SERVICE DÃ‰PARTEMENTAL D'INCENDIE ET DE SECOURS D'ILLE ET VILAINE RECRUTE : MÃ‰CANICIEN ""ChÃ¢ssis poids lourds""</t>
  </si>
  <si>
    <t xml:space="preserve">Missions principales : </t>
  </si>
  <si>
    <t>Sous lâ€™autoritÃ© du chef dâ€™Ã©quipe  Â« poids-lourds Â», lâ€™opÃ©rateur de maintenance vÃ©hicules Â« Poids-Lourds Â» est chargÃ© dâ€™assurer la maintenance prÃ©ventive et curative des chÃ¢ssis des vÃ©hicules et ..."</t>
  </si>
  <si>
    <t>4086,CHEF DE PRODUIT MARKETING (H/F),https://www.france-emploi.com/offre-d-emploi/chef-de-produit-marketing-h-f-10959782/,05/01/2023,Le Lion-d'Angers,CDI,,,,,"Nous recherchons pour notre siÃ¨ge basÃ© au Lion d'Angers (situÃ© Ã  20 minutes d'Angers - 49), un(e) :  CHEF(FE) DE PRODUIT MARKETING (H/F).</t>
  </si>
  <si>
    <t>Vous serez le/la chef(e) d'orchestre de la marque historique et nÂ°1 du groupe : Tendre &amp; Plus. En Ã©troite collaboration avec notre ..."</t>
  </si>
  <si>
    <t>4087,AttachÃ© Relation Clients (H/F),https://www.france-emploi.com/offre-d-emploi/attache-relation-clients-h-f-10959769/,05/01/2023,Saint-Aignan-Grandlieu,CDD,,,,,"OÃ™ :  Ancenis (44)  - QUOI ?  un CDD 3 Ã  6 mois (renouvelable) -  QUAND ?  dÃ¨s que possible   - AVEC :   1 Ã  2 an(s) d'expÃ©rience  - ET :  Bac +2</t>
  </si>
  <si>
    <t>Vous rejoignez notre Ã©quipe TERRENA EN LIGNE, canal de vente et service de rÃ©fÃ©rence au sein de la CoopÃ©rative dans la relation tÃ©lÃ©phonique ..."</t>
  </si>
  <si>
    <t>4088,Monteur (H/F),https://www.france-emploi.com/offre-d-emploi/monteur-h-f-10959765/,05/01/2023,RÃ©denÃ©,CDI,,,,,"Partnaire Lorient, recrute un monteur pour son client, spÃ©cialiste en sertissage d'emballage mÃ©tallique avec un effectif de 30 professionnels. Ce poste est Ã  pourvoir en CDI.</t>
  </si>
  <si>
    <t>Vous intÃ©grerez l'Ã©quipe du service montage et assurerez les missions suivantes :</t>
  </si>
  <si>
    <t>-Effectuer la maintenance nÃ©cessaire ..."</t>
  </si>
  <si>
    <t>4089,INFIRMIER (H/F),https://www.france-emploi.com/offre-d-emploi/infirmier-h-f-10959760/,05/01/2023,Rennes,CDD,,,,,"1 Poste Ã  pourvoir dÃ¨s le 15/03/2023</t>
  </si>
  <si>
    <t>â€¢	Vous rÃ©alisez les soins infirmiers au domicile des patients et assurez leurs surveillances et leurs suivis (ordonnances, mÃ©dicaments)</t>
  </si>
  <si>
    <t>â€¢	Vous participez Ã  la continuitÃ© des soins infirmiers avec lâ€™IdeC du CSI (pansements, prises de sang, hygiÃ¨ne, surveillance, collaboration avec ..."</t>
  </si>
  <si>
    <t xml:space="preserve">4090,Chaudronnier (H/F),https://www.france-emploi.com/offre-d-emploi/chaudronnier-h-f-10806012/,05/01/2023,Flers,IntÃ©rim,,,,,"ARTUS INTERIM â€“ CDD â€“ CDI FLERS recherche pour l'un de ses clients : </t>
  </si>
  <si>
    <t xml:space="preserve">Un CHAUDRONNIER (H/F) : </t>
  </si>
  <si>
    <t xml:space="preserve">Vous travaillerez au sein dâ€™un atelier pour de la conception de piÃ¨ces selon un plan donnÃ©. </t>
  </si>
  <si>
    <t>Vous rÃ©aliserez du meulage, ponÃ§age et de la soudure semi auto, de la rÃ©alisation de poutrelles ..."</t>
  </si>
  <si>
    <t>4091,VENDEUR CONSEIL PIECES AUTO - CELLULE TEL (H/F),https://www.france-emploi.com/offre-d-emploi/vendeur-conseil-pieces-auto-cellule-tel-h-f-10959754/,05/01/2023,Saint-Ã‰tienne,CDI,,,,,"Nous recherchons pour l'une de nos enseignes de la Zone EST :</t>
  </si>
  <si>
    <t>Un Vendeur call-center â€“ piÃ¨ces automobiles (H/F) en CDI.</t>
  </si>
  <si>
    <t>Le poste est basÃ© Ã  St-Etienne (42).</t>
  </si>
  <si>
    <t>Au sein de notre centre d'appels, votre rÃ´le sera de conseiller au mieux les professionnels en :</t>
  </si>
  <si>
    <t xml:space="preserve"> â€¢ Assurant le ..."</t>
  </si>
  <si>
    <t>4092,INFIRMIER (H/F),https://www.france-emploi.com/offre-d-emploi/infirmier-h-f-10959746/,05/01/2023,Landerneau,CDD,,,,,"-	Vous faites partie de lâ€™Ã©quipe soignante de lâ€™Ã©tablissement (IDE/AS)</t>
  </si>
  <si>
    <t>-	Vous organisez et assurez particuliÃ¨rement : la continuitÃ©, la sÃ©curitÃ©, la qualitÃ© des soins</t>
  </si>
  <si>
    <t xml:space="preserve">-	Vous assurez lâ€™organisation et lâ€™Ã©valuation des soins </t>
  </si>
  <si>
    <t>-	Vous travaillez au sein de lâ€™Ã©quipe pluridisciplinaire pour la mise Å“uvre du projet individualisÃ© ..."</t>
  </si>
  <si>
    <t>4093,MENUISIERS â€“ POSEURS (H/F),https://www.france-emploi.com/offre-d-emploi/menuisiers-poseurs-h-f-10959741/,05/01/2023,FinistÃ¨re,CDI,,,,,"1er IndÃ©pendant dâ€™installation de menuiseries en Bretagne depuis 20 ans, AXEL Fermetures recrute :</t>
  </si>
  <si>
    <t>MENUISIERS â€“ POSEURS H/F</t>
  </si>
  <si>
    <t>FenÃªtres â€“ Portes â€“ Volets â€“Portails/ClÃ´tures PVC &amp; ALU</t>
  </si>
  <si>
    <t xml:space="preserve">Secteur : FinistÃ¨re </t>
  </si>
  <si>
    <t xml:space="preserve"> CÃ´tes d'Armor â€“ Contrat CDI</t>
  </si>
  <si>
    <t>Autonome, organisÃ© et sÃ©rieux, vous rÃ©alisez en binÃ´me la dÃ©pose puis lâ€™installation de nouvelles menuiseries (fenÃªtres ..."</t>
  </si>
  <si>
    <t>4094,Chef de Partie (H/F),https://www.france-emploi.com/offre-d-emploi/chef-de-partie-h-f-10943373/,05/01/2023,Rennes,CDI,,,,,"Food IntÃ©rim, recherche pour l'un de ses clients, complexe HÃ´tel Restaurant, un(e) Chef(fe) de Partie (H/F).</t>
  </si>
  <si>
    <t>Carte courte de type cuisine bistronomique, renouvelÃ©e tous les mois et Ã©laborÃ©e Ã  partir de produits frais et de saison.</t>
  </si>
  <si>
    <t>Vous aurez pour mission la gestion des entrÃ©es et ..."</t>
  </si>
  <si>
    <t>4095,Chef de Partie (H/F),https://www.france-emploi.com/offre-d-emploi/chef-de-partie-h-f-10943373/,05/01/2023,Bruz,CDI,,,,,"Food IntÃ©rim, recherche pour l'un de ses clients, complexe HÃ´tel Restaurant, un(e) Chef(fe) de Partie (H/F).</t>
  </si>
  <si>
    <t>4096,CONSEILLER / VENDEUR CONCEPT STORE - BTS MCO - EN ALTERNANCE (H/F),https://www.france-emploi.com/offre-d-emploi/conseiller-vendeur-concept-store-bts-mco-en-alternance-h-f-10959734/,05/01/2023,VitrÃ©,Alternance,,,,,"En partenariat avec ALTICOME, une entreprise de concept store, recherche ses futur(e)s force de vente. La formation sâ€™effectue dans le cadre du BTS Management Commercial OpÃ©rationnel en contrat d'apprentissage.</t>
  </si>
  <si>
    <t>L'entreprise : A travers ses diffÃ©rentes boutiques, cette enseigne saura proposer Ã  sa clientÃ¨le des produits ..."</t>
  </si>
  <si>
    <t>4097,CONSEILLER / VENDEUR CONCEPT STORE - BTS MCO - EN ALTERNANCE (H/F),https://www.france-emploi.com/offre-d-emploi/conseiller-vendeur-concept-store-bts-mco-en-alternance-h-f-10959734/,05/01/2023,Saint-GrÃ©goire,Alternance,,,,,"En partenariat avec ALTICOME, une entreprise de concept store, recherche ses futur(e)s force de vente. La formation sâ€™effectue dans le cadre du BTS Management Commercial OpÃ©rationnel en contrat d'apprentissage.</t>
  </si>
  <si>
    <t>4098,CONSEILLER / VENDEUR CONCEPT STORE - BTS MCO - EN ALTERNANCE (H/F),https://www.france-emploi.com/offre-d-emploi/conseiller-vendeur-concept-store-bts-mco-en-alternance-h-f-10959734/,05/01/2023,Rennes,Alternance,,,,,"En partenariat avec ALTICOME, une entreprise de concept store, recherche ses futur(e)s force de vente. La formation sâ€™effectue dans le cadre du BTS Management Commercial OpÃ©rationnel en contrat d'apprentissage.</t>
  </si>
  <si>
    <t>4099,CONSEILLER / VENDEUR CONCEPT STORE - BTS MCO - EN ALTERNANCE (H/F),https://www.france-emploi.com/offre-d-emploi/conseiller-vendeur-concept-store-bts-mco-en-alternance-h-f-10959734/,05/01/2023,PlÃ©lan-le-Grand,Alternance,,,,,"En partenariat avec ALTICOME, une entreprise de concept store, recherche ses futur(e)s force de vente. La formation sâ€™effectue dans le cadre du BTS Management Commercial OpÃ©rationnel en contrat d'apprentissage.</t>
  </si>
  <si>
    <t>4100,CONSEILLER / VENDEUR CONCEPT STORE - BTS MCO - EN ALTERNANCE (H/F),https://www.france-emploi.com/offre-d-emploi/conseiller-vendeur-concept-store-bts-mco-en-alternance-h-f-10959734/,05/01/2023,FougÃ¨res,Alternance,,,,,"En partenariat avec ALTICOME, une entreprise de concept store, recherche ses futur(e)s force de vente. La formation sâ€™effectue dans le cadre du BTS Management Commercial OpÃ©rationnel en contrat d'apprentissage.</t>
  </si>
  <si>
    <t>4101,CHEF DE PARTIE (H/F),https://www.france-emploi.com/offre-d-emploi/chef-de-partie-h-f-10855593/,05/01/2023,VitrÃ©,CDI,,,,,"Nous recherchons pour l'un de nos clients, restaurant et hÃ´tel situÃ© sur le secteur d'Etrelles/VitrÃ©, un CHEF DE PARTIE pour venir complÃ©ter son Ã©quipe.</t>
  </si>
  <si>
    <t>- la prÃ©paration de l'ensemble des produits du jour : entrÃ©es, plats du terroir, desserts</t>
  </si>
  <si>
    <t>- la responsabilitÃ© de ..."</t>
  </si>
  <si>
    <t>4102,CHEF DE PARTIE (H/F),https://www.france-emploi.com/offre-d-emploi/chef-de-partie-h-f-10855593/,05/01/2023,Ã‰trelles,CDI,,,,,"Nous recherchons pour l'un de nos clients, restaurant et hÃ´tel situÃ© sur le secteur d'Etrelles/VitrÃ©, un CHEF DE PARTIE pour venir complÃ©ter son Ã©quipe.</t>
  </si>
  <si>
    <t>4103,GESTIONNAIRE SAV TRANSPORT (H/F),https://www.france-emploi.com/offre-d-emploi/gestionnaire-sav-transport-h-f-10959731/,05/01/2023,Le Lion-d'Angers,CDI,,,,,"Nous recherchons pour notre siÃ¨ge basÃ© au Lion d'Angers (49), un(e) :  GESTIONNAIRE SAV TRANSPORT (H/F)</t>
  </si>
  <si>
    <t>Au sein de notre siÃ¨ge comptant plus de 200 salariÃ©s, vous intÃ©grez le service Logistique et Transport et vous travaillez en Ã©troite collaboration avec le Responsable Exploitation Transport Groupe et l ..."</t>
  </si>
  <si>
    <t>4104,technicien d'arrosage (H/F),https://www.france-emploi.com/offre-d-emploi/technicien-d-arrosage-h-f-10959729/,05/01/2023,Manche,CDI,,,,,"Nous recherchons un technicien d'arrosage pour la conception, la maintenance et la mise en  route des rÃ©seaux d'arrosage.</t>
  </si>
  <si>
    <t>Plus prÃ©cisÃ©ment, vous :</t>
  </si>
  <si>
    <t>Etudiez les plans, implantez le chantier, rÃ©alisez les tranchÃ©es</t>
  </si>
  <si>
    <t>Utilisez le matÃ©riel de terrassement (mini pelle, trancheuse, engins TP)</t>
  </si>
  <si>
    <t>ProcÃ©dez Ã  la pose de canalisations, de ..."</t>
  </si>
  <si>
    <t>4105,APPROVISIONNEUR (H/F),https://www.france-emploi.com/offre-d-emploi/approvisionneur-h-f-10959723/,05/01/2023,L'Herbergement,CDD,,,,,"Votre agence Partnaire BouffÃ©rÃ© accompagne son client pour le recrutement de son futur Approvisionneur H/F</t>
  </si>
  <si>
    <t>PrÃ©sente sur le Grand Ouest de la France, cette entreprise distribue des matÃ©riaux de construction et de rÃ©novation aux professionnels du bÃ¢timent et aux particuliers. CrÃ©Ã© en 1907 Ã  l'Herbergement en VendÃ©e ..."</t>
  </si>
  <si>
    <t>4106,CONSEILLER DE VENTE EN MAGASIN H/F,https://www.france-emploi.com/offre-d-emploi/conseiller-de-vente-en-magasin-h-f-10959718/,05/01/2023,Guer,IntÃ©rim,,,,,"Awel IntÃ©rim Guer recherche pour un de ses clients spÃ©cialisÃ© en matÃ©riaux de construction, bricolage et jardinage un vendeur H/F.</t>
  </si>
  <si>
    <t>Vous serez chargÃ©(e) notamment des tÃ¢ches suivantes :</t>
  </si>
  <si>
    <t>- Animation Commerciale : Accueillir la clientÃ¨le, Ãªtre Ã  l'Ã©coute de son besoin et lui apporter les informations nÃ©cessaires Ã  sa ..."</t>
  </si>
  <si>
    <t>4107,ASSISTANT COMMERCIAL H/F - RENNES ,https://www.france-emploi.com/offre-d-emploi/assistant-commercial-h-f-rennes-10959697/,05/01/2023,Ille-et-Vilaine,IntÃ©rim,,,,,"ASSISTANT COMMERCIAL H/F - RENNES (35)Contrat travail temporaireDates : janvier 2023 Ã  juin2023Lieu : RENNES Centre villeRÃ©munÃ©ration : 16.95 brut de l'heure soit environ 2570 brut mensuelDurÃ©e hebdomadaire effective : 33h45 Nous recherchons un ASSISTANT COMMERCIAL H/F, pour l'un de nos clients, compagnie d'assurances renommÃ©e Ã  l ..."</t>
  </si>
  <si>
    <t xml:space="preserve">4108,Cuisinier en CollectivitÃ© (H/F),https://www.france-emploi.com/offre-d-emploi/cuisinier-en-collectivite-h-f-10883021/,05/01/2023,Villaines-la-Juhel,IntÃ©rim,,,,,"Nous recherchons pour l'un de nos client basÃ© dans le nord Mayenne (53), un Cuisinier de collectivitÃ© (H/F) pour un restaurant d'entreprise. </t>
  </si>
  <si>
    <t xml:space="preserve">Vous Ã©laborez les prÃ©parations froides et chaudes, dont vous garantissez la qualitÃ©. </t>
  </si>
  <si>
    <t>Vous optimisez lâ€™organisation de la cuisine et lâ€™animation de l ..."</t>
  </si>
  <si>
    <t xml:space="preserve">4109,MECANICIEN TP / AGRI / PL (H/F),https://www.france-emploi.com/offre-d-emploi/mecanicien-tp-agri-pl-h-f-10959652/,05/01/2023,Le Mans,IntÃ©rim,,,,,"ProcÃ©dez Ã  lâ€™entretien courant : vidanges, graissages, purges, contrÃ´les... </t>
  </si>
  <si>
    <t>Â· Diagnostiquez les pannes, les anomalies (hydrauliques, pneumatiques, Ã©lectriques ou mÃ©caniques),</t>
  </si>
  <si>
    <t xml:space="preserve"> Â· Assurez la remise en Ã©tat du matÃ©riel par Ã©change ou rÃ©paration de piÃ¨ces, </t>
  </si>
  <si>
    <t xml:space="preserve">Â· Effectuez les rÃ©glages, mises au point et essais du matÃ©riel rÃ©parÃ©, </t>
  </si>
  <si>
    <t>Â· RÃ©digez les fiches intervention des machines ..."</t>
  </si>
  <si>
    <t xml:space="preserve">4110,AIDE SOIGNANT (H/F),https://www.france-emploi.com/offre-d-emploi/aide-soignant-h-f-10959646/,05/01/2023,TrÃ©lÃ©vern,CDD,,,,,"3 Postes Ã  pourvoir dÃ¨s que possible </t>
  </si>
  <si>
    <t xml:space="preserve">Titulaire du DEAS ou AES, avec une expÃ©rience si possible auprÃ¨s des personnes Ã¢gÃ©es, vous travaillerez en lien avec lâ€™Ã©quipe mÃ©dicale et au contact de lâ€™entourage de la personne. </t>
  </si>
  <si>
    <t>Vous rÃ©aliserez notamment des soins dâ€™hygiÃ¨ne et de confort ..."</t>
  </si>
  <si>
    <t xml:space="preserve">4111,AIDE SOIGNANT (H/F),https://www.france-emploi.com/offre-d-emploi/aide-soignant-h-f-10959645/,05/01/2023,TrÃ©lÃ©vern,CDI,,,,,"2 Postes Ã  pourvoir dÃ¨s que possible </t>
  </si>
  <si>
    <t>4112,Cuisinier Traiteur (H/F),https://www.france-emploi.com/offre-d-emploi/cuisinier-traiteur-h-f-10959635/,05/01/2023,Quimper,CDI,,,,,"Ravalec Traiteur Ã  BÃ©nodet recherche un cuisinier traiteur  expÃ©rimentÃ©  (H/F) en CDI  - 38h - Du mardi au samedi</t>
  </si>
  <si>
    <t>Poste Ã  pourvoir de suite</t>
  </si>
  <si>
    <t>Au sein de l'Ã©quipe de notre laboratoire Ã  BÃ©nodet, vous rÃ©aliserez les prÃ©parations des produits traiteur  pour les boutiques et les prestations extÃ©rieures : entrÃ©es froides ..."</t>
  </si>
  <si>
    <t>4113,Cuisinier Traiteur (H/F),https://www.france-emploi.com/offre-d-emploi/cuisinier-traiteur-h-f-10959635/,05/01/2023,Pont-l'AbbÃ©,CDI,,,,,"Ravalec Traiteur Ã  BÃ©nodet recherche un cuisinier traiteur  expÃ©rimentÃ©  (H/F) en CDI  - 38h - Du mardi au samedi</t>
  </si>
  <si>
    <t>4114,Cuisinier Traiteur (H/F),https://www.france-emploi.com/offre-d-emploi/cuisinier-traiteur-h-f-10959635/,05/01/2023,BÃ©nodet,CDI,,,,,"Ravalec Traiteur Ã  BÃ©nodet recherche un cuisinier traiteur  expÃ©rimentÃ©  (H/F) en CDI  - 38h - Du mardi au samedi</t>
  </si>
  <si>
    <t>4115,Commis de cuisine (H/F),https://www.france-emploi.com/offre-d-emploi/commis-de-cuisine-h-f-10959630/,05/01/2023,Laval,CDI,,,,,"L'agence FOOD INTERIM recherche pour lâ€™un de ses clients, situÃ© Ã  LAVAL (53), un COMMIS DE CUISINE (H/F) .</t>
  </si>
  <si>
    <t xml:space="preserve">Vos missions au quotidien : </t>
  </si>
  <si>
    <t xml:space="preserve">- Participer Ã  la fabrication des mets froids : entrÃ©es et desserts dans le respect des normes HACCP </t>
  </si>
  <si>
    <t xml:space="preserve">- Entretien de la cuisine, plonge </t>
  </si>
  <si>
    <t>- Epluchage des lÃ©gumes ..."</t>
  </si>
  <si>
    <t>4116,TECHNICIEN SAV H/F,https://www.france-emploi.com/offre-d-emploi/technicien-sav-h-f-10959628/,05/01/2023,Chambray-lÃ¨s-Tours,CDI,,,,,"Nous recherchons, pour notre enseigne AUTODISTRIBUTION MAYENNE VAL DE LOIRE, secteur Chambray les Tours (37), un :</t>
  </si>
  <si>
    <t>4117,Fraiseur (H/F),https://www.france-emploi.com/offre-d-emploi/fraiseur-h-f-10959626/,05/01/2023,LonguÃ©-Jumelles,IntÃ©rim,,,,,"L'agence Partnaire de LonguÃ© Jumelles recherche pour l'un de ses clients, sociÃ©tÃ© spÃ©cialisÃ©e dans la fabrication de piÃ¨ces de mÃ©canique de prÃ©cision fondÃ©e en 1974 un fraiseur (h/f) pour rÃ©pondre aux demandes de ses clients des secteurs aÃ©ronautiques, Ã©lectroniques, militaires, mÃ©dicaux etc...</t>
  </si>
  <si>
    <t>Au sein de la ..."</t>
  </si>
  <si>
    <t>4118,(H/F) PLOMBIER CHAUFFAGISTE,https://www.france-emploi.com/offre-d-emploi/h-f-plombier-chauffagiste-10959619/,05/01/2023,Manche,IntÃ©rim,,,,,"INTERACTION recherche pour l'un de ses clients spÃ©cialisÃ© dans les Travaux Publics un Plombier chauffagiste H/F.</t>
  </si>
  <si>
    <t>Vous serez amenÃ© Ã  faire de l'installation et/ou du dÃ©pannage selon les missions.  Vous disposez d'une expÃ©rience significative dans la plomberie/tuyauterie, et vous Ãªtes autonome dans vos ..."</t>
  </si>
  <si>
    <t>4119,RESPONSABLE DE STRUCTURE (H/F),https://www.france-emploi.com/offre-d-emploi/responsable-de-structure-h-f-10959614/,05/01/2023,Le Mans,CDI,,,,,"L'Agence ARTUS recherche pour l'un de ses clients, une structure mutualiste privÃ©e, un(e) Responsable de structure H/F.</t>
  </si>
  <si>
    <t>Vous aurez des missions de management auprÃ¨s de lâ€™Ã©quipe (plannings, rÃ©unions, gestion des congÃ©s), des tÃ¢ches administratives en lien avec le budget, la frÃ©quentation et le suivi ..."</t>
  </si>
  <si>
    <t>4120,MACON FINISSEUR (H/F),https://www.france-emploi.com/offre-d-emploi/macon-finisseur-h-f-10959612/,05/01/2023,Angers,IntÃ©rim,,,,,"L'Agence ARTUS Angers recherche pour l'un de ses clients , un (e) MaÃ§on Finisseur H/F.</t>
  </si>
  <si>
    <t>- Effectuer les reprises pour les rendre conformes (ponÃ§age, piquage, sciage, grattage de bÃ©ton, tronÃ§onnage )</t>
  </si>
  <si>
    <t>- Lisser le bÃ©ton et appliquer les produits de traitement de surface</t>
  </si>
  <si>
    <t>- DÃ©bullage, enduit ..."</t>
  </si>
  <si>
    <t>4121,TECHNICIEN ATELIER H/F,https://www.france-emploi.com/offre-d-emploi/technicien-atelier-h-f-10959610/,05/01/2023,Angers,CDI,,,,,"L'agence ARTUS Angers recrute pour l'un de ses clients un (e) technicien d'atelier H/F Ã  Angers en CDI. Dans le cadre de sa fonction et compte tenu des directives de son responsable hiÃ©rarchique, le titulaire offre un service de proximitÃ© en proposant des solutions connectiques ..."</t>
  </si>
  <si>
    <t>4122,CHARGE D'AFFAIRES (H/F),https://www.france-emploi.com/offre-d-emploi/charge-d-affaires-h-f-10959609/,05/01/2023,Saint-BarthÃ©lemy-d'Anjou,CDI,,,,,"L'Agence ARTUS ANGERS recherche pour l'un de ses clients, spÃ©cialisÃ© dans la vente de calendriers et dâ€™agendas publicitaires, un(e) ChargÃ© d'Affaires H/F.</t>
  </si>
  <si>
    <t>Votre mission consistera Ã  :</t>
  </si>
  <si>
    <t>-  DÃ©velopper le chiffre dâ€™affaires dâ€™un fond de commerce constituÃ© de revendeurs et dâ€™imprimeurs.</t>
  </si>
  <si>
    <t>- GÃ©rer ..."</t>
  </si>
  <si>
    <t>4123,CONDUCTEUR DE LIGNE (H/F),https://www.france-emploi.com/offre-d-emploi/conducteur-de-ligne-h-f-10959608/,05/01/2023,TrÃ©lazÃ©,IntÃ©rim,,,,,"L'Agence ARTUS Angers recherche pour l'un de ses clients acteur majeur des produits PVC , un(e) Conducteur de Ligne H/F.</t>
  </si>
  <si>
    <t>- Assurer la fabrication d'une production de matiÃ¨re premiÃ¨re conforme Ã  la commande interne et aux spÃ©cifications qualitÃ© du produit</t>
  </si>
  <si>
    <t>- Assurer ..."</t>
  </si>
  <si>
    <t>4124,RESPONSABLE D'EXPLOITATION (H/F),https://www.france-emploi.com/offre-d-emploi/responsable-d-exploitation-h-f-10959607/,05/01/2023,Angers,IntÃ©rim,,,,,"L'Agence ARTUS Angers recherche pour l'un de ses clients, spÃ©cialisÃ© dans l'exploitation des energies renouvelables, un(e) Responsable d'Exploitation H/F.</t>
  </si>
  <si>
    <t>Vous aurez pour missions:</t>
  </si>
  <si>
    <t>- L'Ã©laboration et la proposition des devis de rÃ©paration ou de ..."</t>
  </si>
  <si>
    <t>4125,Gestionnaire de Formation (H/F),https://www.france-emploi.com/offre-d-emploi/gestionnaire-de-formation-h-f-10959606/,05/01/2023,Angers,IntÃ©rim,,,,,"L'Agence ARTUS Angers recherche pour l'un de ses clients, des Gestionnaires de Formation H/F.</t>
  </si>
  <si>
    <t>- La Gestion des actes de gestion ainsi que les paiements ...</t>
  </si>
  <si>
    <t xml:space="preserve">  Titulaire d'un BAC +2 , vous avez acquis ..."</t>
  </si>
  <si>
    <t>4126,TECHNICIEN DE MAINTENANCE (H/F),https://www.france-emploi.com/offre-d-emploi/technicien-de-maintenance-h-f-10959605/,05/01/2023,TrÃ©lazÃ©,IntÃ©rim,,,,,"L'Agence ARTUS Angers recherche pour l'un de ses clients, spÃ©cialisÃ© dans la plasturgie, un(e) Technicien de maintenance H/F.</t>
  </si>
  <si>
    <t xml:space="preserve">Vous aurez pour principales missions: </t>
  </si>
  <si>
    <t>- La Maintenance curative des Ã©quipements de production</t>
  </si>
  <si>
    <t>- L'identification du problÃ¨me</t>
  </si>
  <si>
    <t>- Le suivi des Ã©quipements</t>
  </si>
  <si>
    <t>- La gestion des registres machines Ã   jour ..."</t>
  </si>
  <si>
    <t>4127,TECHNICIEN DE MAINTENANCE (H/F),https://www.france-emploi.com/offre-d-emploi/technicien-de-maintenance-h-f-10959604/,05/01/2023,Bouchemaine,IntÃ©rim,,,,,"L'Agence ARTUS Angers recherche pour l'un de ses clients, acteur majeur du mÃ©dico social, un(e) Technicien de maintenance H/F.</t>
  </si>
  <si>
    <t>En collaboration avec la direction du site, vous :</t>
  </si>
  <si>
    <t>â€¢	Assurez l'entretien prÃ©ventif et curatif du bÃ¢timent,</t>
  </si>
  <si>
    <t>â€¢	Localisez et diagnostiquez les pannes et anomalies,</t>
  </si>
  <si>
    <t>â€¢	Effectuez les travaux ..."</t>
  </si>
  <si>
    <t xml:space="preserve">4128,MAGASINIER CARISTE (H/F),https://www.france-emploi.com/offre-d-emploi/magasinier-cariste-h-f-10959603/,05/01/2023,Saint-BarthÃ©lemy-d'Anjou,IntÃ©rim,,,,,"L'Agence ARTUS Angers recrute pour l'un de ses clients un MAGASINIER-CARISTE H/F . </t>
  </si>
  <si>
    <t>Vous aurez pour activitÃ©s principales :</t>
  </si>
  <si>
    <t xml:space="preserve">â€¢ RÃ©ceptionner et vÃ©rifier des commandes fournisseurs (contrÃ´ler la qualitÃ© et les quantitÃ©s) puis saisir dans l'outil XL POS admin </t>
  </si>
  <si>
    <t>â€¢ Vider les bennes et trier les dÃ©chets en ..."</t>
  </si>
  <si>
    <t>4129,OPERATEUR ASSEMBLAGE H/F,https://www.france-emploi.com/offre-d-emploi/operateur-assemblage-h-f-10959602/,05/01/2023,BeaucouzÃ©,IntÃ©rim,,,,,"L'agence ARTUS Angers recherche pour l'un de ses clients, spÃ©cialisÃ© dans la fabrication des systÃ¨mes d'impression pour cartes plastiques, un opÃ©rateur d'assemblage H/F.</t>
  </si>
  <si>
    <t xml:space="preserve">Vos principales missions seront : </t>
  </si>
  <si>
    <t>1/ Assembler de A Ã  Z un module dâ€™impression ou de sous ensemble ou de machines ..."</t>
  </si>
  <si>
    <t xml:space="preserve">4130,TECHNICIEN MONTEUR MACHINES SPECIALES (H/F),https://www.france-emploi.com/offre-d-emploi/technicien-monteur-machines-speciales-h-f-10959601/,05/01/2023,TrÃ©lazÃ©,IntÃ©rim,,,,,"L'Agence ARTUS Angers recherche pour l'un de ses clients spÃ©cialisÃ© dans la conception d'Ã©quipements industriels, un(e) technicien monteur H/F. Sous la responsabilitÃ© du responsable de production, vous menez et coordonnez les montages dans les domaines mÃ©caniques et pneumatiques. Vous serez en charge : </t>
  </si>
  <si>
    <t>- d'assembler ..."</t>
  </si>
  <si>
    <t>4131,CARISTE (H/F),https://www.france-emploi.com/offre-d-emploi/cariste-h-f-10959600/,05/01/2023,Angers,IntÃ©rim,,,,,"L'Agence ARTUS Angers recrute pour un de ses clients un magasinier cariste H/F pour une longue mission, proche Angers. Assurer la rÃ©ception, le stockage et les sorties de matiÃ¨res premiÃ¨res, articles de conditionnement et produits finis dans le respect des procÃ©dures. ActivitÃ©s principales : Manutention, transfert et rangement ..."</t>
  </si>
  <si>
    <t>4132,ELECTRICIEN (H/F),https://www.france-emploi.com/offre-d-emploi/electricien-h-f-10959599/,05/01/2023,Angers,IntÃ©rim,,,,,"ARTUS INTERIM ANGERS recrute pour son client , un(e) ELECTRICIEN H/F</t>
  </si>
  <si>
    <t>Vous Ãªtes titulaire du CACES Nacelle 1B</t>
  </si>
  <si>
    <t>Vous opÃ©rerez sur de l'ECLAIRAGE PUBLIC</t>
  </si>
  <si>
    <t>POSTE EN URGENCE POUR LONGUE DUREE</t>
  </si>
  <si>
    <t>Vous avez de l'expÃ©rience et vos habilitations Ã  jour</t>
  </si>
  <si>
    <t>Vous avez le caces nacelle</t>
  </si>
  <si>
    <t>DurÃ©e du ..."</t>
  </si>
  <si>
    <t>4133,CONDUCTEUR D'ENGINS (H/F),https://www.france-emploi.com/offre-d-emploi/conducteur-d-engins-h-f-10959598/,05/01/2023,Angers,IntÃ©rim,,,,,"L'agence ARTUS recherche pour l'un de ses clients spÃ©cialisÃ© dans les travaux publics un(e) Conducteur d'engins (H/F).</t>
  </si>
  <si>
    <t>Vous assurez la conduite de diffÃ©rents engins de chantiers en prÃ©parant le terrain, en transportant les matÃ©riaux....</t>
  </si>
  <si>
    <t>En parallÃ¨le vous appuierez vos collÃ¨gues sur l'Ã©laboration du ..."</t>
  </si>
  <si>
    <t>4134,MENUISIER POSEUR H/F,https://www.france-emploi.com/offre-d-emploi/menuisier-poseur-h-f-10959597/,05/01/2023,Angers,IntÃ©rim,,,,,"L'AGENCE ARTUS ANGERS recherche pour l'un de ses clients un Menuisier Poseur (H/F).</t>
  </si>
  <si>
    <t xml:space="preserve">En binÃ´me avec votre Responsable, vous effectuez sur chantier la pose de portes, grilles, fenÃªtres sur-mesure et haut de gamme et procÃ©dez Ã  l'assemblage et Ã  leur installation. </t>
  </si>
  <si>
    <t>Vous rÃ©alisez la ..."</t>
  </si>
  <si>
    <t>4135,MANOEUVRE TP H/F,https://www.france-emploi.com/offre-d-emploi/manoeuvre-tp-h-f-10959596/,05/01/2023,Angers,IntÃ©rim,,,,,"L'Agence ARTUS INTERIM ANGERS recherche pour l'un de ses clients un(e) Manoeuvre TP (H/F).</t>
  </si>
  <si>
    <t>-  PrÃ©parer le terrain, les outils et les matÃ©riaux nÃ©cessaires Ã  l'exÃ©cution de travaux de construction, de rÃ©paration ou d'entretien dans le bÃ¢timent, sur les ..."</t>
  </si>
  <si>
    <t>4136,OUVRIER AGRO ALIMENTAIRE (H/F),https://www.france-emploi.com/offre-d-emploi/ouvrier-agro-alimentaire-h-f-10959594/,05/01/2023,VerriÃ¨res-en-Anjou,IntÃ©rim,,,,,"L'Agence ARTUS INTERIM recherche pour l'un de ses clients spÃ©cialisÃ© dans l'industrie un ouvrier agroalimentaire H/F .</t>
  </si>
  <si>
    <t xml:space="preserve">Poste Ã  pourvoir rapidement pour plusieurs mois. Vos missions serons les suivantes : </t>
  </si>
  <si>
    <t>- ContrÃ´ler la qualitÃ© des produits</t>
  </si>
  <si>
    <t xml:space="preserve"> - Assurer la ..."</t>
  </si>
  <si>
    <t xml:space="preserve">4137,OUVRIER AGRO ALIMENTAIRE (H/F),https://www.france-emploi.com/offre-d-emploi/ouvrier-agro-alimentaire-h-f-10959590/,05/01/2023,Le Lion-d'Angers,IntÃ©rim,,,,,"L'Agence ARTUS ANGERS recrute pour l' un de ses clients spÃ©cialisÃ© dans la transformation de viande bobine, des opÃ©rateurs de salle H/F. Vous aurez pour principales missions : </t>
  </si>
  <si>
    <t>- L'approvisionnement les lignes de parage de bac vide.</t>
  </si>
  <si>
    <t xml:space="preserve">- Le vidage des  bacs d'os/suif. </t>
  </si>
  <si>
    <t>- Le vidage des crochets ..."</t>
  </si>
  <si>
    <t>4138,PLAQUISTE (H/F),https://www.france-emploi.com/offre-d-emploi/plaquiste-h-f-10959589/,05/01/2023,Angers,IntÃ©rim,,,,,"L'Agence ARTUS ANGERS recrute pour plusieurs de ses clients spÃ©cialisÃ© dans le secteur du BTP des PLAQUISTES H/F.</t>
  </si>
  <si>
    <t>Vous aurez pour principales missions de:</t>
  </si>
  <si>
    <t>- ProcÃ©der Ã  l'assemblage de panneaux prÃ©fabriquÃ©s (agglomÃ©rÃ©s, stratifiÃ©s, placoplÃ¢tre) selon les rÃ¨gles de sÃ©curitÃ©.</t>
  </si>
  <si>
    <t>- Effectuer le montage et la pose de cloisons ..."</t>
  </si>
  <si>
    <t xml:space="preserve">4139,PLOMBIER CHAUFFAGISTE (H/F),https://www.france-emploi.com/offre-d-emploi/plombier-chauffagiste-h-f-10959585/,05/01/2023,Angers,IntÃ©rim,,,,,"L'AGENCE ARTUS ANGERS recherche pour un de ses clients spÃ©cialisÃ© dans la tuyauterie industrielle et la maintenance un plombier chauffagiste H/F. </t>
  </si>
  <si>
    <t xml:space="preserve">Vous aurez pour principales missions de : </t>
  </si>
  <si>
    <t xml:space="preserve">- Poser des Ã©lÃ©ments sanitaires (toilettes, bacs de douche, baignoires, lavabos...) </t>
  </si>
  <si>
    <t xml:space="preserve">- Poser des tuyauteries encastrÃ©es / apparentes </t>
  </si>
  <si>
    <t>- Raccorder des tuyaux de brasage ..."</t>
  </si>
  <si>
    <t>4140,PREPARATEUR DE COMMANDES (H/F) (MI-TEMPS),https://www.france-emploi.com/offre-d-emploi/preparateur-de-commandes-h-f-mi-temps-10959447/,05/01/2023,Saint-Alban-Leysse,CDD,,,,,"Nous recherchons pour l'une de nos enseignes :</t>
  </si>
  <si>
    <t>Un prÃ©parateur de commandes (H/F) en  CDD d'une durÃ©e d'1 mois renouvelable  pour le site de St Alban Leysse (73).</t>
  </si>
  <si>
    <t xml:space="preserve">  Le contrat est Ã  mi-temps : 20h hebdo - 8h Ã  12h du Lundi au Vendredi. </t>
  </si>
  <si>
    <t xml:space="preserve">4141,Vendeur Automobiles Confirme (H/F),https://www.france-emploi.com/offre-d-emploi/vendeur-automobiles-confirme-h-f-10959387/,05/01/2023,Morlaix,CDI,,,,,"La SociÃ©tÃ© PACIFIC AUTO recrute un Vendeur automobiles (H/F) sur le site de Morlaix. </t>
  </si>
  <si>
    <t>Vos principales missions seront de commercialiser des VÃ©hicules Neufs, de vendre des produits pÃ©riphÃ©riques (financements, extensions de garanties, aprÃ¨s-vente...), de dÃ©velopper la clientÃ¨le existante et potentielle et d'assurer un niveau de qualitÃ© ..."</t>
  </si>
  <si>
    <t>4142,Conducteur de machines (H/F),https://www.france-emploi.com/offre-d-emploi/conducteur-de-machines-h-f-10959251/,05/01/2023,BrÃ©cÃ©,IntÃ©rim,,,,,"Votre agence Partnaire Rennes recherche pour l'un de ses clients basÃ© Ã  BrÃ©cÃ© (35) un conducteur de machine (H/F).</t>
  </si>
  <si>
    <t>Au sein d'une sociÃ©tÃ© spÃ©cialisÃ©e dans la fabrication de matÃ©riel pour piscines possÃ©dant un esprit familial et prÃ´nant la polyvalence.</t>
  </si>
  <si>
    <t>Sous la responsabilitÃ© du chef d'atelier ..."</t>
  </si>
  <si>
    <t>4143,Menuisier Prototypiste (H/F),https://www.france-emploi.com/offre-d-emploi/menuisier-prototypiste-h-f-10959250/,05/01/2023,VendÃ©e,CDI,,,,,"Partnaire Pouzauges recherche pour son client, Ã©diteur de meubles depuis 1870 sur La Chataigneraie 85120, son futur Menuisier Prototypiste (h/f) en CDI</t>
  </si>
  <si>
    <t>Au sein de la production vous aurez en charge de rÃ©aliser, Ã  partir de plans fournis par le BE, des meubles destinÃ©s,</t>
  </si>
  <si>
    <t>soit Ã  une mise ..."</t>
  </si>
  <si>
    <t>4144,CHAUFFAGISTE (H/F),https://www.france-emploi.com/offre-d-emploi/chauffagiste-h-f-10959248/,05/01/2023,Saint-GrÃ©goire,IntÃ©rim,,,,,"Partnaire BTP recherche pour son client un technicien de maintenance chauffagiste (H/F) basÃ© Ã  Rennes, pour un emploi en intÃ©rim de 3 mois dans un premier temps.</t>
  </si>
  <si>
    <t>A quoi ressemble votre future entreprise   Une entreprise reconnue pour son expertise dans l'installation et la maintenance en Ã©nergie.</t>
  </si>
  <si>
    <t>Cette ..."</t>
  </si>
  <si>
    <t>4145,MENUISIER POSEUR (H/F),https://www.france-emploi.com/offre-d-emploi/menuisier-poseur-h-f-10959247/,05/01/2023,Saint-Jean-de-Monts,IntÃ©rim,,,,,"Votre agence Partnaire Challans recrute pour l'un de ses clients basÃ© sur le secteur de Saint Jean de Mont un menuisier poseur (H/F)</t>
  </si>
  <si>
    <t>Vous intÃ©grez cette entreprise VendÃ©enne spÃ©cialisÃ©e dans la pose de menuiseries extÃ©rieures.</t>
  </si>
  <si>
    <t>En tant que menuisier poseur en majoritÃ© sur des chantiers de rÃ©novation ..."</t>
  </si>
  <si>
    <t>4146,(H/F) MANOEUVRE DEBUTANT,https://www.france-emploi.com/offre-d-emploi/h-f-manoeuvre-debutant-10957012/,04/01/2023,TorcÃ©,IntÃ©rim,,,,,"INTERACTION CHATEAUBOURG recrute pour son client basÃ© Ã  TorcÃ© des manoeuvres bÃ¢timent H/F.</t>
  </si>
  <si>
    <t xml:space="preserve">Au sein d'une sociÃ©tÃ© spÃ©cialisÃ©e dans la pose de placo sur des chantiers tertiaire et particulier, vous serez formÃ© au mÃ©tier de plaquiste. </t>
  </si>
  <si>
    <t>Le dÃ©part se fait depuis le dÃ©pÃ´t de TorcÃ© ou RDV ..."</t>
  </si>
  <si>
    <t>4147,CONSEILLER VENDEUR ITINÃ‰RANT F/H,https://www.france-emploi.com/offre-d-emploi/conseiller-vendeur-itin-rant-f-h-10957002/,04/01/2023,RougÃ©,CDI,,,,,"Ce que l'on attend de vous :</t>
  </si>
  <si>
    <t>OÃ™ :  basÃ© RougÃ© (dpt 44) -  ItinÃ©rance sur les magasins de PlÃ©chÃ¢tel, Pipriac et Grand-Fougeray  -  QUOI ?  un CDI  â€“ QUAND ?  1er fÃ©vrier</t>
  </si>
  <si>
    <t xml:space="preserve"> â€¢ Accueillir et de renseigner l'adhÃ©rent et le client dans son parcours d'achat au sein des magasins sur lesquels vous ..."</t>
  </si>
  <si>
    <t>4148,COFFREUR BANCHEUR H/F,https://www.france-emploi.com/offre-d-emploi/coffreur-bancheur-h-f-10956999/,04/01/2023,Caen,IntÃ©rim,,,,,"L'Agence RÃ©gional IntÃ©rim de Caen recherche pour un de ses clients des coffreurs bancheurs  (H/F) toute qualification.</t>
  </si>
  <si>
    <t>- Mettre en place des murs en bÃ©ton armÃ©</t>
  </si>
  <si>
    <t>- Couler du bÃ©ton dans les banches</t>
  </si>
  <si>
    <t>- RÃ©aliser des coffrages</t>
  </si>
  <si>
    <t>- Assembler des Ã©lÃ©ments prÃ©fabriquÃ©s</t>
  </si>
  <si>
    <t>- RÃ©ceptionner et stocker les ..."</t>
  </si>
  <si>
    <t>4149,Chef de parti (H/F),https://www.france-emploi.com/offre-d-emploi/chef-de-parti-h-f-10768639/,04/01/2023,Caen,CDI,,,,,"restaurant situÃ© au centre-ville de Caen recherche un ou une Chef de partie polyvalent avec expÃ©rience.</t>
  </si>
  <si>
    <t>Sous l'autoritÃ© du responsable de Cuisine, vous Ãªtes en charge de la confection et lâ€™envoi des plats au chaud comme au froid.</t>
  </si>
  <si>
    <t>Nous cherchons un profil dynamique, autonome, sÃ©rieux et ..."</t>
  </si>
  <si>
    <t xml:space="preserve">4150,VENDEUR CONSEIL PIECES AUTO (H/F),https://www.france-emploi.com/offre-d-emploi/vendeur-conseil-pieces-auto-h-f-10956986/,04/01/2023,MÃ¢con,CDI,,,,,"Nous recherchons pour l'une de nos enseignes : </t>
  </si>
  <si>
    <t>Un vendeur conseil â€“ piÃ¨ces dÃ©tachÃ©es automobiles  (H/F) en CDI  pour le magasin de  MÃ¢con (71).</t>
  </si>
  <si>
    <t>Au sein de l'Ã©quipe du comptoir, votre principale mission est de  satisfaire les demandes de vos clients particuliers et professionnels.</t>
  </si>
  <si>
    <t>4151,ANIMATEUR RESEAUX MECANIQUES H/F,https://www.france-emploi.com/offre-d-emploi/animateur-reseaux-mecaniques-h-f-10956981/,04/01/2023,Beuvry,CDI,,,,,"Nous recherchons, pour notre enseigne AUTODISTRIBUTION SMAG, secteur de Beuvry (62), un :</t>
  </si>
  <si>
    <t>Animateur RÃ©seaux MÃ©caniques H/F</t>
  </si>
  <si>
    <t>Contact privilÃ©giÃ© de nos clients garagistes, vous contribuez au sein de nos Ã©quipes commerciales, Ã  assurer le dÃ©veloppement, l'animation et le suivi des rÃ©seaux (garages Auto Primo, garages Staff Auto,...) en ..."</t>
  </si>
  <si>
    <t>4152,TECHNICIEN SAV H/F,https://www.france-emploi.com/offre-d-emploi/technicien-sav-h-f-10956974/,04/01/2023,Rivery,CDI,,,,,")Nous recherchons, pour notre enseigne AUTODISTRIBUTION SMAG, secteur de Amien (80)/Arras (62), un(e) :</t>
  </si>
  <si>
    <t>RattachÃ©(e) au site de Rivery (80), vous assurez au quotidien des travaux d'installation, de maintenance et dâ€˜entretien correctif et prÃ©ventif (contrat d'entretien) sur l'ensemble des ..."</t>
  </si>
  <si>
    <t xml:space="preserve">4153,EMPLOYE COMMERCE - MANAGER -BTS MCO - APPRENTISSAGE (H/F),https://www.france-emploi.com/offre-d-emploi/employe-commerce-manager-bts-mco-apprentissage-h-f-10956973/,04/01/2023,Rennes,Alternance,,,,,"Vous souhaitez dÃ©couvrir un mÃ©tier passionnant ? </t>
  </si>
  <si>
    <t xml:space="preserve">â€¢ Avoir un poste trÃ¨s formateur et polyvalent </t>
  </si>
  <si>
    <t xml:space="preserve">â€¢ Rejoindre une Ã©quipe dynamique </t>
  </si>
  <si>
    <t>â€¢ Avoir des perspectives d'Ã©volutions</t>
  </si>
  <si>
    <t>â€¢ IntÃ©grer le monde du commerce et de la grande distribution</t>
  </si>
  <si>
    <t>â€¢	Mise en rayon</t>
  </si>
  <si>
    <t>â€¢	Gestion de stock</t>
  </si>
  <si>
    <t>â€¢	Participation et mise en place des opÃ©rations commerciales</t>
  </si>
  <si>
    <t>â€¢	Rotation des ..."</t>
  </si>
  <si>
    <t xml:space="preserve">4154,EMPLOYE COMMERCE - MANAGER -BTS MCO - APPRENTISSAGE (H/F),https://www.france-emploi.com/offre-d-emploi/employe-commerce-manager-bts-mco-apprentissage-h-f-10956973/,04/01/2023,PacÃ©,Alternance,,,,,"Vous souhaitez dÃ©couvrir un mÃ©tier passionnant ? </t>
  </si>
  <si>
    <t xml:space="preserve">4155,EMPLOYE COMMERCE - MANAGER -BTS MCO - APPRENTISSAGE (H/F),https://www.france-emploi.com/offre-d-emploi/employe-commerce-manager-bts-mco-apprentissage-h-f-10956973/,04/01/2023,Noyal-sur-Vilaine,Alternance,,,,,"Vous souhaitez dÃ©couvrir un mÃ©tier passionnant ? </t>
  </si>
  <si>
    <t xml:space="preserve">4156,EMPLOYE COMMERCE - MANAGER -BTS MCO - APPRENTISSAGE (H/F),https://www.france-emploi.com/offre-d-emploi/employe-commerce-manager-bts-mco-apprentissage-h-f-10956973/,04/01/2023,Cesson-SÃ©vignÃ©,Alternance,,,,,"Vous souhaitez dÃ©couvrir un mÃ©tier passionnant ? </t>
  </si>
  <si>
    <t xml:space="preserve">4157,EMPLOYE COMMERCE - MANAGER -BTS MCO - APPRENTISSAGE (H/F),https://www.france-emploi.com/offre-d-emploi/employe-commerce-manager-bts-mco-apprentissage-h-f-10956973/,04/01/2023,Bruz,Alternance,,,,,"Vous souhaitez dÃ©couvrir un mÃ©tier passionnant ? </t>
  </si>
  <si>
    <t>4158,ASSISTANT RH H/F - 44 Nantes Centre,https://www.france-emploi.com/offre-d-emploi/assistant-rh-h-f-44-nantes-centre-10956970/,04/01/2023,Loire-Atlantique,IntÃ©rim,,,,,"ASSISTANT RESSOURCES HUMAINES H/F - NANTES 44 Type de contrat : Contrat de travail temporaireDate de dÃ©but prÃ©vue : 16/01/2023Date de fin prÃ©vue : 01/09/2022Salaire : 1920 BRUT MENSUELLieu : 44-NANTES GARE SUDDurÃ©e effective : 35h Profil recherchÃ© : DiplÃ´mÃ© Bac +2 maximum, ExpÃ©rimentÃ© d'1 an minimum Ã  ce posteVous ..."</t>
  </si>
  <si>
    <t>4159,RESPONSABLE FINANCIER ENSEIGNE H/F,https://www.france-emploi.com/offre-d-emploi/responsable-financier-enseigne-h-f-10956969/,04/01/2023,Angers,CDI,,,,,"Nous recherchons, pour notre enseigne AUTODISTRIBUTION MAYENNE VAL DE LOIRE site d'Angers (49), un :</t>
  </si>
  <si>
    <t>Responsable Financier Enseigne H/F avec une forte sensibilitÃ© ContrÃ´le de Gestion</t>
  </si>
  <si>
    <t>RattachÃ© au Directeur GÃ©nÃ©ral d'Enseigne, membre du ComitÃ© de Direction, vous avez une expÃ©rience significative en contrÃ´le de gestion</t>
  </si>
  <si>
    <t>Vous aurez ..."</t>
  </si>
  <si>
    <t>4160,ASSISTANT ADMINISTRATIF ET COMMERCIAL H/F,https://www.france-emploi.com/offre-d-emploi/assistant-administratif-et-commercial-h-f-10956967/,04/01/2023,LucÃ©,CDI,,,,,"Nous recherchons, pour notre enseigne AUTODISTRIBUTION MORIZE LOIRET, site de LUCE (28), un :</t>
  </si>
  <si>
    <t>Assistant Administratif &amp; Commercial H/F</t>
  </si>
  <si>
    <t>Interface entre le Directeur GÃ©nÃ©ral Enseigne, la Responsable Financier Enseigne et le Directeur des Ventes, vous assurez l'administration des services financier et commercial de l'enseigne et reportez au Responsable ..."</t>
  </si>
  <si>
    <t>4161,TECHNICIEN SAV H/F,https://www.france-emploi.com/offre-d-emploi/technicien-sav-h-f-10956966/,04/01/2023,LucÃ©,CDI,,,,,"Nous recherchons, pour notre enseigne AUTODISTRIBUTION MORIZE LOIRET, secteur de LucÃ© (28), un(e) :</t>
  </si>
  <si>
    <t>RattachÃ©(e) au site de LucÃ© (28), vous assurez au quotidien des travaux d'installation, de maintenance et dâ€˜entretien correctif et prÃ©ventif (contrat d'entretien) sur l'ensemble des biens ..."</t>
  </si>
  <si>
    <t>4162,RESPONSABLE EXPEDITION H/F,https://www.france-emploi.com/offre-d-emploi/responsable-expedition-h-f-10956965/,04/01/2023,Toulouse,CDI,,,,,"Nous recherchons, pour notre enseigne AUTODISTRIBUTION GARONNE ARNAUDIES, site de Toulouse (31), un :</t>
  </si>
  <si>
    <t>Responsable ExpÃ©dition H/F</t>
  </si>
  <si>
    <t>RattachÃ©(e) au Responsable Logistique Enseigne, vous organisez et rÃ©alisez la prÃ©paration et l'expÃ©dition des commandes en garantissant les objectifs de productivitÃ©, coÃ»ts, qualitÃ© (conformitÃ©, dÃ©lais,...) et sÃ©curitÃ© de l'ensemble ..."</t>
  </si>
  <si>
    <t>4163,TECHNICIEN ATELIER (H/F),https://www.france-emploi.com/offre-d-emploi/technicien-atelier-h-f-10956959/,04/01/2023,LucÃ©,CDI,,,,,"Nous recherchons, pour notre enseigne AUTODISTRIBUTION MORIZE LOIRET, site de LucÃ© (28), un :</t>
  </si>
  <si>
    <t>Technicien d'Atelier H/F</t>
  </si>
  <si>
    <t>Vous exercez votre activitÃ© en atelier, et effectuez l'entretien pÃ©riodique, les rÃ©parations, le rÃ©glage des Ã©quipements et la pose d'accessoires dans le respect des prescriptions techniques et rÃ©glementaires.</t>
  </si>
  <si>
    <t>4164,MAGASINIER VENDEUR PIECES DETACHEES AUTO H/F,https://www.france-emploi.com/offre-d-emploi/magasinier-vendeur-pieces-detachees-auto-h-f-10956956/,04/01/2023,Montauban,CDI,,,,,"Nous recherchons, pour notre enseigne AUTODISTRIBUTION GARONNE ARNAUDIES, site de Montauban (82), un :</t>
  </si>
  <si>
    <t>Magasinier Vendeur MÃ©canique H/F</t>
  </si>
  <si>
    <t>Au sein d'un magasin vous Ãªtes en charge de l'accueil et de l'accompagnement des clients professionnels et particuliers (appels tÃ©lÃ©phoniques et comptoir) dans leur choix de produits et ..."</t>
  </si>
  <si>
    <t>4165,MAGASINIER POLYVALENT H/F,https://www.france-emploi.com/offre-d-emploi/magasinier-polyvalent-h-f-10956955/,04/01/2023,Saint-Affrique,CDI,,,,,"Nous recherchons, pour notre enseigne AUTODISTRIBUTION FIA, site de Ste Affrique (12), un :</t>
  </si>
  <si>
    <t>Cette activitÃ© requiert l'utilisation de matÃ©riels de manutention, de lecteurs ..."</t>
  </si>
  <si>
    <t>4166,TECHNICIEN CHRONOTACHYGRAPHE (H/F),https://www.france-emploi.com/offre-d-emploi/technicien-chronotachygraphe-h-f-10956950/,04/01/2023,Rodez,CDI,,,,,"Nous recherchons, pour notre enseigne AUTODISTRIBUTION FIA, site de Rodez (12), un :</t>
  </si>
  <si>
    <t>Technicien Chronotachygraphe H/F</t>
  </si>
  <si>
    <t>PassionnÃ©(e) par votre mÃ©tier, vous mÃ¨nerez Ã  bien les missions qui vous sont confiÃ©es sous l'autoritÃ© de votre Responsable d'Atelier.</t>
  </si>
  <si>
    <t>Vos principales missions seront :</t>
  </si>
  <si>
    <t xml:space="preserve"> â€¢ Intervenir sur les vÃ©hicules conformÃ©ment aux ..."</t>
  </si>
  <si>
    <t>4167,COMPTABLE TRESORERIEH/F,https://www.france-emploi.com/offre-d-emploi/comptable-tresorerieh-f-10956948/,04/01/2023,Angers,CDI,,,,,"Nous recherchons, pour notre enseigne Back-office Autodistribution, sur le site d'Angers (49), un :</t>
  </si>
  <si>
    <t>Comptable TrÃ©sorerie H/F</t>
  </si>
  <si>
    <t>RattachÃ©(e) au Responsable de la trÃ©sorerie, vous assisterez les membres de l'Ã©quipe dans la gestion des tÃ¢ches de trÃ©sorerie quotidiennes.</t>
  </si>
  <si>
    <t xml:space="preserve"> Vos missions principales seront les suivantes:</t>
  </si>
  <si>
    <t>- PrÃ©vision de ..."</t>
  </si>
  <si>
    <t>4168,VENDEUR CONSEIL PIECES DETACHEES AUTO H/F,https://www.france-emploi.com/offre-d-emploi/vendeur-conseil-pieces-detachees-auto-h-f-10956945/,04/01/2023,Saint-Pierre-du-Mont,CDI,,,,,"Nous recherchons, pour notre enseigne AUTODISTRIBUTION BLANCHARDET SARRAT, site de Saint Pierre du Mont (40), un :</t>
  </si>
  <si>
    <t>Vendeur Conseil H/F</t>
  </si>
  <si>
    <t>Au sein d'un magasin vous Ãªtes en charge de l'accueil et de l'accompagnement des clients professionnels et particuliers (appels tÃ©lÃ©phoniques et comptoir) dans leur choix de ..."</t>
  </si>
  <si>
    <t>4169,TECHNICIEN ATELIER (H/F),https://www.france-emploi.com/offre-d-emploi/technicien-atelier-h-f-10956944/,04/01/2023,BillÃ¨re,CDI,,,,,"Nous recherchons, pour notre enseigne AUTODISTRIBUTION BLANCHARDET SARRAT, site de BillÃ¨re (64), un :</t>
  </si>
  <si>
    <t>Vous possÃ©dez une expÃ©rience significative dans le domaine de la mÃ©canique automobile et vous souhaitez vous diversifier au sein de notre CTA (Centre Technique Automobile).</t>
  </si>
  <si>
    <t>-          Effectuer des ..."</t>
  </si>
  <si>
    <t>4170,TECHNICIEN SAV H/F,https://www.france-emploi.com/offre-d-emploi/technicien-sav-h-f-10956942/,04/01/2023,Saint-Pierre-du-Mont,CDI,,,,,"Nous recherchons, pour notre enseigne AUTODISTRIBUTION BLANCHARDET SARRAT, secteur Saint Pierre du Mont (40), un :</t>
  </si>
  <si>
    <t>RattachÃ©(e) au site de Saint Pierre du Mont, vous assurez au quotidien des travaux d'installation, de maintenance et dâ€˜entretien correctif et prÃ©ventif (contrat d'entretien) sur l ..."</t>
  </si>
  <si>
    <t>4171,TECHNICIEN SAV H/F,https://www.france-emploi.com/offre-d-emploi/technicien-sav-h-f-10956939/,04/01/2023,BillÃ¨re,CDI,,,,,"Nous recherchons, pour notre enseigne AUTODISTRIBUTION Blanchardet Sarrat, secteur BÃ©arn-Bigorre (64-65), un :</t>
  </si>
  <si>
    <t>RattachÃ©(e) aux sites de BillÃ¨re (64) &amp; de Tarbes (65), vous assurez au quotidien des travaux d'installation, de maintenance et dâ€˜entretien correctif et prÃ©ventif (contrat d'entretien) sur l ..."</t>
  </si>
  <si>
    <t>4172,Electricien (H/F),https://www.france-emploi.com/offre-d-emploi/electricien-h-f-10801163/,04/01/2023,Flers,IntÃ©rim,,,,,"Un ELECTRICIEN BATIMENT (H/F) :</t>
  </si>
  <si>
    <t>Vous serez en en charge de la rÃ©alisation de travaux dâ€™installation et de mise en service des Ã©quipements Ã©lectriques, passage de cÃ¢bles et raccordement des installations selon les rÃ¨gles de sÃ©curitÃ©.</t>
  </si>
  <si>
    <t>Vous devez avoir  les habilitations Ã©lectriques Ã  jour ainsi que le caces ..."</t>
  </si>
  <si>
    <t>4173,Macon traditionnel (H/F),https://www.france-emploi.com/offre-d-emploi/macon-traditionnel-h-f-10956869/,04/01/2023,La Marne,IntÃ©rim,,,,,"Mission sur le secteur de LA BERNERIE EN RETZ ,  prise de poste possible sur chantier ou Ã  LA MARNE.</t>
  </si>
  <si>
    <t>Vous participerez Ã  la construction d'Ã®lot d'habitations collectifs.</t>
  </si>
  <si>
    <t>-	Principalement de la monte de parpaings.</t>
  </si>
  <si>
    <t>-	Banches et coffrages secondairement, avec explications et guidage du compagnon si besoin.</t>
  </si>
  <si>
    <t xml:space="preserve">  Vous Ãªtes ..."</t>
  </si>
  <si>
    <t>4174,Macon traditionnel (H/F),https://www.france-emploi.com/offre-d-emploi/macon-traditionnel-h-f-10956869/,04/01/2023,La Bernerie-en-Retz,IntÃ©rim,,,,,"Mission sur le secteur de LA BERNERIE EN RETZ ,  prise de poste possible sur chantier ou Ã  LA MARNE.</t>
  </si>
  <si>
    <t xml:space="preserve">4175,Cuisinier traiteur  (H/F),https://www.france-emploi.com/offre-d-emploi/cuisinier-traiteur-h-f-10956866/,04/01/2023,Calvados,IntÃ©rim,,,,,"Nous recherchons un cuisinier traiteur pour travailler en laboratoire  </t>
  </si>
  <si>
    <t xml:space="preserve">Vous aurez en charge la rÃ©alisation de recettes traditionnelles , entrÃ©es froides ou chaudes , plats    (type : lasagnes, boeuf bourguignon  ...) , quiches , (Profil restauration collective acceptÃ©) , vous devez avoir de bonnes connaissances en normes HACCP. Poste pouvant dÃ©boucher sur un CDI. </t>
  </si>
  <si>
    <t>Vos idÃ©es ..."</t>
  </si>
  <si>
    <t>4176,PLAQUISTE (H/F),https://www.france-emploi.com/offre-d-emploi/plaquiste-h-f-10954521/,04/01/2023,Loire-Atlantique,IntÃ©rim,,,,,"DOMINO recherche son futur Plaquiste, tu as envie de nouveaux dÃ©fis   Rejoint nous !</t>
  </si>
  <si>
    <t>Vos missions serons les suivantes :</t>
  </si>
  <si>
    <t>- pose de faux plafond</t>
  </si>
  <si>
    <t>PossibilitÃ© de grand dÃ©placement   Plaquiste N2 Ã  ..."</t>
  </si>
  <si>
    <t>4177,Macon Traditionnel h/f,https://www.france-emploi.com/offre-d-emploi/macon-traditionnel-h-f-10956863/,04/01/2023,Vannes,IntÃ©rim,,,,,"L'agence RÃ©gional IntÃ©rim de Vannes recherche pour un chantier de gros oeuvre sur Vannes des MaÃ§ons traditionnels H/F</t>
  </si>
  <si>
    <t xml:space="preserve">Sur le chantier vous avez pour mission de : </t>
  </si>
  <si>
    <t xml:space="preserve">- mettre en oeuvre des structures horizontales (fondations, chapes, dalles, planchers, etc.), </t>
  </si>
  <si>
    <t>-  assembler et positionner des Ã©lÃ©ments d'armature d'un bÃ©ton ..."</t>
  </si>
  <si>
    <t>4178,Macon Traditionnel h/f,https://www.france-emploi.com/offre-d-emploi/macon-traditionnel-h-f-10956863/,04/01/2023,Auray,IntÃ©rim,,,,,"L'agence RÃ©gional IntÃ©rim de Vannes recherche pour un chantier de gros oeuvre sur Vannes des MaÃ§ons traditionnels H/F</t>
  </si>
  <si>
    <t>4179,ELECTRICIEN TERTIAIRE (H/F),https://www.france-emploi.com/offre-d-emploi/electricien-tertiaire-h-f-10956862/,04/01/2023,Dieppe,IntÃ©rim,,,,,"Nous recherchons pour un de nos clients des ELECTRICIENS H/F sur le secteur de MERLIMONT.</t>
  </si>
  <si>
    <t xml:space="preserve">Prise de poste rapide, besoin urgent. </t>
  </si>
  <si>
    <t>DurÃ©e du contrat 2 mois minimum</t>
  </si>
  <si>
    <t>Descriptif de poste: tirage de cÃ¢ble, pose de luminaire, raccordements...</t>
  </si>
  <si>
    <t>Le CACES nacelle serait un vÃ©ritable plus.</t>
  </si>
  <si>
    <t>Merci de nous envoyer ..."</t>
  </si>
  <si>
    <t>4180,PLAQUISTE (H/F),https://www.france-emploi.com/offre-d-emploi/plaquiste-h-f-10916536/,04/01/2023,Machecoul-Saint-MÃªme,IntÃ©rim,,,,,"Plusieurs postes Ã  pourvoir en tant que plaquiste sur le secteur de Machecoul</t>
  </si>
  <si>
    <t>- Pose de rails, plaques</t>
  </si>
  <si>
    <t>- DÃ©coupe de plaques</t>
  </si>
  <si>
    <t>- PrÃ©paration du matÃ©riel</t>
  </si>
  <si>
    <t>Horaires de journÃ©e, sur des chantiers chez des particuliers.</t>
  </si>
  <si>
    <t>DÃ©part de l'entreprise</t>
  </si>
  <si>
    <t>Panier repas selon grille du bÃ¢timent  Notre client recherche ..."</t>
  </si>
  <si>
    <t xml:space="preserve">4181,TECHNICIEN DE MAINTENANCE  (H/F),https://www.france-emploi.com/offre-d-emploi/technicien-de-maintenance-h-f-10956860/,04/01/2023,Formerie,IntÃ©rim,,,,,"L'agence INTERACTION de DIEPPE est Ã  la recherche pour l'un de ses clients sur le secteur de FORGES LES EAUX d'un TECHNICIEN DE MAINTENANCE H/F </t>
  </si>
  <si>
    <t xml:space="preserve">Prise de poste immÃ©diate et long contrat possible </t>
  </si>
  <si>
    <t xml:space="preserve">Profil recherchÃ© : MÃ©canicien / ElectromÃ©canicien </t>
  </si>
  <si>
    <t>Poste de journÃ©e -&gt; Horaires : Lundi Ã  jeudi 7h00 ..."</t>
  </si>
  <si>
    <t>4182,Plombier H/F,https://www.france-emploi.com/offre-d-emploi/plombier-h-f-10956857/,04/01/2023,Seine-Maritime,IntÃ©rim,,,,,"Votre agence R IntÃ©rim recrute pour le compte de son client spÃ©cialisÃ© dans les travaux d'installation d'eau et de gaz, un plombier dÃ©panneur H/F.</t>
  </si>
  <si>
    <t>Dans le cadre de votre mission, vous serez en charge de :</t>
  </si>
  <si>
    <t xml:space="preserve"> - DÃ©pannage sanitaire dans les rÃ©seaux dans les rÃ©seaux d'immeubles collectifs ..."</t>
  </si>
  <si>
    <t>4183,1 CONSEILLER CLIENT - INDEMNISATION SINISTRES (H/F),https://www.france-emploi.com/offre-d-emploi/1-conseiller-client-indemnisation-sinistres-h-f-10956855/,04/01/2023,Le Mans,CDD,,,,,"Au sein du centre de gestion du pÃ´le IRD, automobile, matÃ©riel, corporel, vous rejoignez une Ã©quipe composÃ©e dâ€™une dizaine de personnes.  Vous prenez en charge diffÃ©rentes sujets :</t>
  </si>
  <si>
    <t>-	Recueillir les besoins des clients</t>
  </si>
  <si>
    <t>-	Analyser et vÃ©rifier les conditions dâ€™acceptation de la demande</t>
  </si>
  <si>
    <t>-	Informer, conseiller et accompagner le client ..."</t>
  </si>
  <si>
    <t>4184,VENDEUR CONSEIL PIECES DETACHEES AUTO H/F,https://www.france-emploi.com/offre-d-emploi/vendeur-conseil-pieces-detachees-auto-h-f-10956854/,04/01/2023,Cahors,CDI,,,,,"Nous recherchons, pour notre enseigne AUTODISTRIBUTION GARONNE ARNAUDIES, site de Cahors (46), un :</t>
  </si>
  <si>
    <t>Au sein d'un magasin vous Ãªtes en charge de l'accueil et de l'accompagnement des clients professionnels et particuliers (appels tÃ©lÃ©phoniques et comptoir) dans leur choix de produits et de ..."</t>
  </si>
  <si>
    <t>4185,Technicien  Mecanicien Agricole PLANCOET H/F,https://www.france-emploi.com/offre-d-emploi/technicien-mecanicien-agricole-plancoet-h-f-10956836/,04/01/2023,PlancoÃ«t,CDI,,,,,"Dans le cadre de notre dÃ©veloppement, nous recherchons un MÃ©canicien Agricole H / F pour notre site de PLANCOET (22).</t>
  </si>
  <si>
    <t>RattachÃ©(e) au Responsable Atelier, vous assurez au sein d'une Ã©quipe de 4 personnes, les missions suivantes :</t>
  </si>
  <si>
    <t>-	Diagnostiquer et rÃ©parer une machine en atelier ou en extÃ©rieur ..."</t>
  </si>
  <si>
    <t>4186,Preparateur Materiels Neuf H / F (H/F),https://www.france-emploi.com/offre-d-emploi/preparateur-materiels-neuf-h-f-h-f-10956835/,04/01/2023,Calvados,CDI,,,,,"Dans le cadre de notre dÃ©veloppement, nous recherchons un PrÃ©parateur MatÃ©riels Neuf H / F pour notre site de CINTHEAUX (14).</t>
  </si>
  <si>
    <t>RattachÃ©(e) au Directeur Atelier, vous assurez les missions suivantes :</t>
  </si>
  <si>
    <t xml:space="preserve">-	Assurer la prÃ©paration et les rÃ©glages des matÃ©riels neufs </t>
  </si>
  <si>
    <t xml:space="preserve">-	RÃ©aliser les montages et rÃ©glages des Ã©quipements </t>
  </si>
  <si>
    <t>-	Garantir ..."</t>
  </si>
  <si>
    <t>4187,Tech / Mecanicien Agricole AUTHIE H/F,https://www.france-emploi.com/offre-d-emploi/tech-mecanicien-agricole-authie-h-f-10956833/,04/01/2023,Calvados,CDI,,,,,"Dans le cadre de notre dÃ©veloppement, nous recherchons un Technicien Tracteurs / RÃ©coltes H / F pour notre site du AUTHIE (14).</t>
  </si>
  <si>
    <t>-	Diagnostiquer et rÃ©parer une machine en atelier ou en ..."</t>
  </si>
  <si>
    <t>4188,Tech / Mecanicien Agricole CHATEAUBOURG H/F,https://www.france-emploi.com/offre-d-emploi/tech-mecanicien-agricole-chateaubourg-h-f-10956831/,04/01/2023,ChÃ¢teaubourg,CDI,,,,,"Dans le cadre de notre dÃ©veloppement, nous recherchons un Technicien Tracteurs / RÃ©coltes H / F pour notre site de ChÃ¢teaubourg (35).</t>
  </si>
  <si>
    <t xml:space="preserve">4189,Technicien depanneur chaudiere H/F,https://www.france-emploi.com/offre-d-emploi/technicien-depanneur-chaudiere-h-f-10956827/,04/01/2023,Pontivy,IntÃ©rim,,,,,"L'agence Regional IntÃ©rim Vannes recherche pour un de ses clients acteur majeur de la distribution pÃ©troliÃ¨re en France un Technicien dÃ©panneur chaudiÃ¨re H/F. </t>
  </si>
  <si>
    <t>En contact direct avec le sav vous effectuez l'installation, le dÃ©pannage et la maintenance des chaudiÃ¨res et cuves fioul chez les particuliers du ..."</t>
  </si>
  <si>
    <t xml:space="preserve">4190,Technicien depanneur chaudiere H/F,https://www.france-emploi.com/offre-d-emploi/technicien-depanneur-chaudiere-h-f-10956827/,04/01/2023,Auray,IntÃ©rim,,,,,"L'agence Regional IntÃ©rim Vannes recherche pour un de ses clients acteur majeur de la distribution pÃ©troliÃ¨re en France un Technicien dÃ©panneur chaudiÃ¨re H/F. </t>
  </si>
  <si>
    <t>4191,Preparateur Materiels Occasion TREMEUR H/F,https://www.france-emploi.com/offre-d-emploi/preparateur-materiels-occasion-tremeur-h-f-10956824/,04/01/2023,TrÃ©meur,CDI,,,,,"Rejoignez un Groupe avec de belles valeurs familiales !</t>
  </si>
  <si>
    <t>Blanchard Agriculture, sociÃ©tÃ© du Groupe Blanchard, est reconnu comme leader en services et ventes de matÃ©riels agricoles. Depuis plus de 100 ans, nous proposons, grÃ¢ce Ã  nos Ã©quipes, des solutions adaptÃ©es Ã  chacun de nos clients.</t>
  </si>
  <si>
    <t>Dans le cadre de notre ..."</t>
  </si>
  <si>
    <t>4192,GESTIONNAIRE SINISTRES MRH -44300 Nantes (H/F),https://www.france-emploi.com/offre-d-emploi/gestionnaire-sinistres-mrh-44300-nantes-h-f-10956821/,04/01/2023,Loire-Atlantique,IntÃ©rim,,,,,GESTIONNAIRE SINISTRES MRH (H/F) 44000 NANTESLieu : Nantes nord est 44300 Route de Gachet - accessible en Transports en commun et voitureType de contrat : Mission interimDisponibilitÃ© : DÃ©marrage ASAP - jusqu'au : 17/02/2023 voir aprÃ¨s selon prolongation arrÃªt maladieExpÃ©rience : ExpÃ©rience minimum de 2 ans dans une fonction similaireSecteur : Assurances IARD ...</t>
  </si>
  <si>
    <t xml:space="preserve">4193,Technicien de maintenance (50) H / F (H/F),https://www.france-emploi.com/offre-d-emploi/technicien-de-maintenance-50-h-f-h-f-10956819/,04/01/2023,Manche,CDI,,,,,"Dans le cadre de notre dÃ©veloppement, nous recherchons pour le secteur de VALOGNES et CONDE SUR VIRE (50) deux Techniciens de maintenance H / F </t>
  </si>
  <si>
    <t>RattachÃ©(e) au responsable technique, vous intÃ©grer une Ã©quipe dynamique de 10 techniciens, et assurez en toute autonomie les missions suivantes :</t>
  </si>
  <si>
    <t>-	Assurer les ..."</t>
  </si>
  <si>
    <t>4194,Mecanicien Agricole GUILBERVILLE H/F,https://www.france-emploi.com/offre-d-emploi/mecanicien-agricole-guilberville-h-f-10956816/,04/01/2023,Manche,CDI,,,,,"Dans le cadre de notre dÃ©veloppement, nous recherchons un Technicien Tracteurs - RÃ©coltes H / F pour notre site de GUILBERVILLE (50).</t>
  </si>
  <si>
    <t>4195,Tech / Mecanicien Agricole LE TEILLEUL H/F,https://www.france-emploi.com/offre-d-emploi/tech-mecanicien-agricole-le-teilleul-h-f-10956815/,04/01/2023,Le Teilleul,CDI,,,,,"Dans le cadre de notre dÃ©veloppement, nous recherchons un Technicien Tracteurs / RÃ©coltes H / F pour notre site de LE TEILLEUL (50).</t>
  </si>
  <si>
    <t>RattachÃ©(e) au Responsable Atelier, vous assurez au sein d'une Ã©quipe de 8 personnes, les missions suivantes :</t>
  </si>
  <si>
    <t>-	Diagnostiquer et rÃ©parer une machine en atelier ou ..."</t>
  </si>
  <si>
    <t>4196,Mecanicien Agricole BAYEUX H/F,https://www.france-emploi.com/offre-d-emploi/mecanicien-agricole-bayeux-h-f-10956814/,04/01/2023,Calvados,CDI,,,,,"Dans le cadre de notre dÃ©veloppement, nous recherchons un Technicien Agricole H / F pour notre site de BAYEUX (14).</t>
  </si>
  <si>
    <t>4197,Tech / Mecanicien Agricole L'HERMITAGE H/F,https://www.france-emploi.com/offre-d-emploi/tech-mecanicien-agricole-l-hermitage-h-f-10956813/,04/01/2023,L'Hermitage,CDI,,,,,"Dans le cadre de notre dÃ©veloppement, nous recherchons un Technicien Agricole H / F pour notre site de L'Hermitage (35).</t>
  </si>
  <si>
    <t>RattachÃ©(e) au Responsable Atelier, vous assurez au sein d'une Ã©quipe de 19 personnes, les missions suivantes :</t>
  </si>
  <si>
    <t>4198,Technicien TP H / F (H/F),https://www.france-emploi.com/offre-d-emploi/technicien-tp-h-f-h-f-10956811/,04/01/2023,Ille-et-Vilaine,CDI,,,,,"Dans le cadre de notre dÃ©veloppement, nous recherchons un Technicien TP H / F pour notre site de L'Hermitage (35).</t>
  </si>
  <si>
    <t>RattachÃ©(e) au Responsable Atelier, vous assurez au sein d'une Ã©quipe de 11 personnes, les missions suivantes :</t>
  </si>
  <si>
    <t>4199,Commercial espaces verts H / F (H/F),https://www.france-emploi.com/offre-d-emploi/commercial-espaces-verts-h-f-h-f-10956810/,04/01/2023,Morbihan,CDI,,,,,"Dans le cadre de notre dÃ©veloppement, nous recherchons un Commercial espaces verts H / F pour notre site de Ploermel (56).</t>
  </si>
  <si>
    <t>RattachÃ©(e) au Responsable Magasin, vous assurez au sein d'une Ã©quipe dynamique, les missions suivantes :</t>
  </si>
  <si>
    <t>-	Accueillir et conseiller les clients en magasin</t>
  </si>
  <si>
    <t>-	Contribuer au dÃ©veloppement du ..."</t>
  </si>
  <si>
    <t>4200,Electricien atelier H/F,https://www.france-emploi.com/offre-d-emploi/electricien-atelier-h-f-10956803/,04/01/2023,Rouxmesnil-Bouteilles,IntÃ©rim,,,,,"Votre agence R Interim Rouen recherche pour le compte de son client, spÃ©cialisÃ© dans le secteur d'activitÃ© des travaux d'installation Ã©lectrique dans tous locaux, un Ã©lectricien atelier H/F.l</t>
  </si>
  <si>
    <t xml:space="preserve"> Dans le cadre de votre mission vous serez en charge d'effectuer de la lecture de schÃ©mas ..."</t>
  </si>
  <si>
    <t>4201,Electricien atelier H/F,https://www.france-emploi.com/offre-d-emploi/electricien-atelier-h-f-10956803/,04/01/2023,Dieppe,IntÃ©rim,,,,,"Votre agence R Interim Rouen recherche pour le compte de son client, spÃ©cialisÃ© dans le secteur d'activitÃ© des travaux d'installation Ã©lectrique dans tous locaux, un Ã©lectricien atelier H/F.l</t>
  </si>
  <si>
    <t xml:space="preserve">4202,ELECTRICIEN PHOTOVOLTAIQUE (H/F),https://www.france-emploi.com/offre-d-emploi/electricien-photovoltaique-h-f-10956800/,04/01/2023,CÃ´tes-d'Armor,CDI,,,,,"Raccordement, contrÃ´le et mise en conformitÃ© d'une installation </t>
  </si>
  <si>
    <t>Pose d'onduleur et paramÃ©trage</t>
  </si>
  <si>
    <t>ContrÃ´le des coffrets Ã©lectriques</t>
  </si>
  <si>
    <t>Pose et passage de cÃ¢bles</t>
  </si>
  <si>
    <t>Participer aux essais et aux diffÃ©rents rÃ©glages.</t>
  </si>
  <si>
    <t xml:space="preserve">S'assurer en permanence de la conformitÃ© de l'installation, </t>
  </si>
  <si>
    <t>Assurer les dÃ©pannages.</t>
  </si>
  <si>
    <t>Intervention sur courant alternatif et continu ..."</t>
  </si>
  <si>
    <t>4203,CARISTE (H/F),https://www.france-emploi.com/offre-d-emploi/cariste-h-f-10956791/,04/01/2023,Servon-sur-Vilaine,IntÃ©rim,,,,,"L'agence Breizh IntÃ©rim de Rennes recherche pour un de ses clients basÃ© Ã  Noyal sur vilaine (35), un PRÃ‰PARATEUR DE COMMANDES AVEC CACES H/F:</t>
  </si>
  <si>
    <t>Poste Ã  pourvoir de suite en IntÃ©rim pour du long terme.</t>
  </si>
  <si>
    <t>Premier maillon de la chaÃ®ne logistique, vous assurez la prÃ©paration des commandes ..."</t>
  </si>
  <si>
    <t>4204,Tech / Mecanicien Agricole DOL DE BRETAGN H/F,https://www.france-emploi.com/offre-d-emploi/tech-mecanicien-agricole-dol-de-bretagn-h-f-10956742/,04/01/2023,Dol-de-Bretagne,CDI,,,,,"Dans le cadre de notre dÃ©veloppement, nous recherchons un Technicien Agricole H / F pour notre site de Dol-De-Bretagne (35).</t>
  </si>
  <si>
    <t>RattachÃ©(e) au Responsable Atelier, vous assurez au sein d'une Ã©quipe de 3 personnes, les missions suivantes :</t>
  </si>
  <si>
    <t>4205,OPERATEUR DE PRODUCTION (H/F),https://www.france-emploi.com/offre-d-emploi/operateur-de-production-h-f-10956735/,04/01/2023,Mordelles,IntÃ©rim,,,,,"Nous recherchons pour un de nos clients basÃ© Ã  Mordelles un opÃ©rateur de production H/F</t>
  </si>
  <si>
    <t>- RÃ©aliser des opÃ©rations simples de production en fonction de l'atelier (fabrication, Ã©tiquetage, conditionnement...).</t>
  </si>
  <si>
    <t>- Respecter les rÃ¨gles d ..."</t>
  </si>
  <si>
    <t>4206,VENDEUR CONSEIL PIECES AUTO - CELLULE TEL (H/F),https://www.france-emploi.com/offre-d-emploi/vendeur-conseil-pieces-auto-cellule-tel-h-f-10956727/,04/01/2023,DÃ©cines-Charpieu,CDI,,,,,"Nous recherchons pour l'une de nos enseignes de la Zone EST :</t>
  </si>
  <si>
    <t>Un Vendeur piÃ¨ces automobiles - Cellule tÃ©lÃ©phonique (H/F) en CDI.</t>
  </si>
  <si>
    <t>Le poste est basÃ© Ã  DÃ©cines-Charpieu (69).</t>
  </si>
  <si>
    <t>4207,Technicien TP H / F (H/F),https://www.france-emploi.com/offre-d-emploi/technicien-tp-h-f-h-f-10956607/,04/01/2023,Sarthe,CDI,,,,,"Dans le cadre de notre dÃ©veloppement, nous recherchons un Technicien TP itinÃ©rant H / F pour notre site de BOULOIRE (72).</t>
  </si>
  <si>
    <t>RattachÃ©(e) au Responsable Atelier, vous assurez au sein d'une Ã©quipe de 2 personnes, les missions suivantes :</t>
  </si>
  <si>
    <t>4208,Technicien TP itinerant H / F (H/F),https://www.france-emploi.com/offre-d-emploi/technicien-tp-itinerant-h-f-h-f-10956602/,04/01/2023,Seine-Maritime,CDI,,,,,"Dans le cadre de notre dÃ©veloppement, nous recherchons un Technicien TP itinÃ©rant H / F pour notre site de Bonsecours (76).</t>
  </si>
  <si>
    <t>4209,Tech / Mecanicien Agricole LE BREUIL H/F,https://www.france-emploi.com/offre-d-emploi/tech-mecanicien-agricole-le-breuil-h-f-10956590/,04/01/2023,Le Breuil-en-Auge,CDI,,,,,"Dans le cadre de notre dÃ©veloppement, nous recherchons un Technicien Tracteurs / RÃ©coltes H / F pour notre site du BREUIL-EN-AUGE (14).</t>
  </si>
  <si>
    <t>-	Diagnostiquer et rÃ©parer une machine en atelier ..."</t>
  </si>
  <si>
    <t>4210,Tech / Mecanicien Agricole PONT AUDEMER H/F,https://www.france-emploi.com/offre-d-emploi/tech-mecanicien-agricole-pont-audemer-h-f-10956589/,04/01/2023,Pont-Audemer,CDI,,,,,"Dans le cadre de notre dÃ©veloppement, nous recherchons un Technicien Tracteurs / RÃ©coltes H / F pour notre site de PONT AUDEMER (27).</t>
  </si>
  <si>
    <t>RattachÃ©(e) au Responsable Atelier, vous assurez au sein d'une Ã©quipe de 5 personnes, les missions suivantes :</t>
  </si>
  <si>
    <t>4211,CARISTE (H/F),https://www.france-emploi.com/offre-d-emploi/cariste-h-f-10956449/,04/01/2023,Landevieille,IntÃ©rim,,,,,"PARTNAIRE, chercheur de talents en CDI, CDD, IntÃ©rim, recherche un Magasinier-Monteur-prÃ©parateur de commandes dans le cadre d'une mission intÃ©rim dans une entreprise spÃ©cialisÃ© dans la fabrication et l'assemblage des amÃ©nagements de postes de travail.</t>
  </si>
  <si>
    <t>Durant vos journÃ©es, vous serez amenÃ© Ã  :</t>
  </si>
  <si>
    <t>- RÃ©ceptionner, contrÃ´ler et stocker ..."</t>
  </si>
  <si>
    <t>4212,Technicien de maintenance (H/F),https://www.france-emploi.com/offre-d-emploi/technicien-de-maintenance-h-f-10956448/,04/01/2023,La ChevroliÃ¨re,CDI,,,,,"Partnaire Saint Philbert de Grand Lieu recherche pour son client spÃ©cialisÃ© en recyclage, traitement et valorisation de fÃ»ts et cuves industriels, un profil technicien de maintenance.</t>
  </si>
  <si>
    <t>Sous la responsabilitÃ© du service QHSE et service industriel, vous aurez en charge la maintenance prÃ©ventive et curative des outils de production, avec ..."</t>
  </si>
  <si>
    <t>4213,MACON (H/F),https://www.france-emploi.com/offre-d-emploi/macon-h-f-10955866/,04/01/2023,La Rochelle,IntÃ©rim,,,,,"Votre agence Partnaire La Rochelle, chercheur de talents en CDI, CDD et IntÃ©rim, recrute pour l'un de ses clients, entreprise de construction et de gros oeuvre de bÃ¢timent, un MACON TRADITIONNEL (H/F) pour un chantier situÃ© Ã  La Rochelle (17000).</t>
  </si>
  <si>
    <t>Sous la responsabilitÃ© du Chef d'Ã©quipe ..."</t>
  </si>
  <si>
    <t>4214,MECANICIEN MONTEUR (H/F),https://www.france-emploi.com/offre-d-emploi/mecanicien-monteur-h-f-10955372/,04/01/2023,La ChevroliÃ¨re,CDI,,,,,"PARTNAIRE, chercheur de talents en CDI, CDD, IntÃ©rim vous propose un poste d'Ã©lectromÃ©canicien/mÃ©canicien monteur pour une entreprise industrielle.</t>
  </si>
  <si>
    <t>Vous aurez en charge le montage mÃ©canique de laves-mains et lave-bottes avec, si habilitation nÃ©cessaire, raccordement Ã  l'armoire Ã©lectrique. Lecture de plans. Poste en atelier 80 ..."</t>
  </si>
  <si>
    <t>4215,TECHNICIEN DE MAINTENANCE (H/F),https://www.france-emploi.com/offre-d-emploi/technicien-de-maintenance-h-f-10954523/,04/01/2023,Saint-Philbert-de-Grand-Lieu,CDI,,,,,"PARTNAIRE Saint Philbert de Grand Lieu vous propose un poste de technicien de maintenance pour une entreprise industrielle.</t>
  </si>
  <si>
    <t>Sous la responsabilitÃ© du responsable maintenance, vous participez Ã  la maintenance gÃ©nÃ©rale du site  sur le parc machines (presse mÃ©canique, plieuse, cisaille, robots de soudure, ...) et sur la structure mÃªme du ..."</t>
  </si>
  <si>
    <t>4216,MACON COFFREUR (H/F),https://www.france-emploi.com/offre-d-emploi/macon-coffreur-h-f-10954522/,04/01/2023,La Rochelle,IntÃ©rim,,,,,"Votre agence Partnaire La Rochelle, chercheur de talents en CDI, CDD et IntÃ©rim, recrute pour l'un de ses clients, entreprise de construction et de gros oeuvre de bÃ¢timent, un MACON COFFREUR (H/F) pour un chantier situÃ© Ã  La Rochelle (17000).</t>
  </si>
  <si>
    <t>4217,TECHNICIEN SAV (H/F),https://www.france-emploi.com/offre-d-emploi/technicien-sav-h-f-10901960/,04/01/2023,Ille-et-Vilaine,CDI,,,,,"Notre client grand acteur de l'agroalimentaire recherche un technicien SAV sur du matÃ©riel d'Ã©levage sur le Secteur Sud Ouest de RENNES (Redon Ã  Mordelles).</t>
  </si>
  <si>
    <t xml:space="preserve">GrÃ¢ce Ã  votre expertise technique, votre sens du service client et votre engagement sur le terrain, vous aurez en charge de : </t>
  </si>
  <si>
    <t>? RÃ©aliser la ..."</t>
  </si>
  <si>
    <t>4218,PLOMBIER (H/F),https://www.france-emploi.com/offre-d-emploi/plombier-h-f-10901952/,04/01/2023,Morbihan,IntÃ©rim,,,,,"Pour un de nos clients, nous recherchons des plombiers ( h/f)</t>
  </si>
  <si>
    <t xml:space="preserve">Niveau 2 ou 3. </t>
  </si>
  <si>
    <t>2 ans d'expÃ©rience minimum</t>
  </si>
  <si>
    <t>Mission IntÃ©rim.</t>
  </si>
  <si>
    <t xml:space="preserve">  Plombier autonome</t>
  </si>
  <si>
    <t>De N2 Ã  N3   Au sein du Groupe Interaction, nous proposons des solutions de recrutements (intÃ©rim, CDD, CDI) pour accompagner le dÃ©veloppement de l'activitÃ© ..."</t>
  </si>
  <si>
    <t>4219,CHARGE D'APPUI COMMERCIAL H/F -  RENNES 35,https://www.france-emploi.com/offre-d-emploi/charge-d-appui-commercial-h-f-rennes-35-10901925/,04/01/2023,Ille-et-Vilaine,IntÃ©rim,,,,,"ATTACHE(E) COMMERCIAL H/F Saint GrÃ©goire (35)Contrat travail temporaire Du lundi au vendredi 35h semaineSalaire : 2100 brut / moisDurÃ©e du contrat : 2 moisSous la responsabilitÃ© du responsable, vos missions: * Charger de la relation commerciale interne * Assurer un support commercial * Suivre l'administratif sur tous les Ã©vÃ¨nements de la ..."</t>
  </si>
  <si>
    <t>4220,ADMINISTRATEUR RESEAUX ARCHITECTURE H/F,https://www.france-emploi.com/offre-d-emploi/administrateur-reseaux-architecture-h-f-10901913/,04/01/2023,Ille-et-Vilaine,IntÃ©rim,,,,,"Nous recherchons pour notre client leader dans l'Ã©nergie et les communications, un ingÃ©nieur ou technicien en informatique rÃ©seaux et systÃ¨mes (H/F)</t>
  </si>
  <si>
    <t>TÃ¢ches confiÃ©es :</t>
  </si>
  <si>
    <t>Administration systÃ¨me et rÃ©seaux :</t>
  </si>
  <si>
    <t>ParamÃ©trage et installation de postes informatiques (Serveurs, station, Panel PC,....),</t>
  </si>
  <si>
    <t>Environnements VMWare et Hyper V, des VMs sous Windows,</t>
  </si>
  <si>
    <t>Installation ..."</t>
  </si>
  <si>
    <t>4221,Agent polyvalent Platrier - Plaquiste (H/F),https://www.france-emploi.com/offre-d-emploi/agent-polyvalent-platrier-plaquiste-h-f-10901893/,04/01/2023,Maine-et-Loire,CDI,,,,,"Au sein d'une Ã©quipe chargÃ©e des travaux d'amÃ©nagement et sous la responsabilitÃ© de votre agent de maÃ®trise, vous assurerez principalement des travaux de construction, de rÃ©paration ou d'entretien des ouvrages de plÃ¢trerie et faux plafonds.</t>
  </si>
  <si>
    <t>A ce titre, vos missions seront les suivantes :</t>
  </si>
  <si>
    <t>-	Monter des cloisons ..."</t>
  </si>
  <si>
    <t>4222,AGENT DE MAINTENANCE (H/F) ANTRAIN,https://www.france-emploi.com/offre-d-emploi/agent-de-maintenance-h-f-antrain-10900074/,04/01/2023,Antrain,IntÃ©rim,,,,,"Interaction recherche pour l'un de ses clients spÃ©cialisÃ© dans l'agro alimentaire, un agent de maintenance h/f.</t>
  </si>
  <si>
    <t>Sous la responsabilitÃ© du responsable de maintenance, vous rÃ©alisez les opÃ©rations de maintenance pneumatique, Ã©lectrique, hydraulique, mÃ©canique, automatisme selon le planning Ã©tabli et les prioritÃ©s de production.</t>
  </si>
  <si>
    <t>Environnement de travail ..."</t>
  </si>
  <si>
    <t>4223,Manutentionnaire Cariste (H/F) * Journee,https://www.france-emploi.com/offre-d-emploi/manutentionnaire-cariste-h-f-journee-10896636/,04/01/2023,Pontmain,IntÃ©rim,,,,,"Votre agence Interaction FougÃ¨res recherche pour l'un de ses clients, spÃ©cialisÃ© dans la poudre de lait, un manutentionnaire cariste caces R489 Cat.3 H/F</t>
  </si>
  <si>
    <t>RattachÃ© au Responsable EntrepÃ´t/ExpÃ©ditions, vos missions sont les suivantes :</t>
  </si>
  <si>
    <t>- Vous assurez les opÃ©rations de manipulation, portage, dÃ©placement et chargement de marchandises</t>
  </si>
  <si>
    <t xml:space="preserve">4224,LAVEUR  (H/F),https://www.france-emploi.com/offre-d-emploi/laveur-h-f-10894060/,04/01/2023,Morbihan,IntÃ©rim,,,,,"Assurer le nettoyage et la dÃ©sinfection des systÃ¨mes de remplissage, des moyens de stockage, de pesÃ©e et de la Fabrication et du Conditionnement. Vous assurez Ã©galement le raccordement des cuves aux lignes de production. </t>
  </si>
  <si>
    <t>Vous serez amener Ã  porter de nombreux Ã©quipements de protection individuelle.  Vous Ãªtes titulaire d ..."</t>
  </si>
  <si>
    <t>4225,TECHNICIEN DE MAINTENANCE  (H/F),https://www.france-emploi.com/offre-d-emploi/technicien-de-maintenance-h-f-10894059/,04/01/2023,Rieux,IntÃ©rim,,,,,"Vous assurez la maintenance curative, prÃ©ventive, amÃ©liorative et conditionnelle des Ã©quipements.</t>
  </si>
  <si>
    <t>- Installation, rÃ©glage et mise Ã  niveau du matÃ©riel</t>
  </si>
  <si>
    <t>- Nettoyage, rÃ©paration ou remplacement des Ã©lÃ©ments dÃ©fectueux</t>
  </si>
  <si>
    <t>- Gestion de la disponibilitÃ© permanente du matÃ©riel</t>
  </si>
  <si>
    <t>- Participation Ã  l'amÃ©lioration des procÃ©dures de maintenance</t>
  </si>
  <si>
    <t>Le poste est Ã  pourvoir en ..."</t>
  </si>
  <si>
    <t>4226,REFERENT MAINTENANCE PROCESS (H/F),https://www.france-emploi.com/offre-d-emploi/referent-maintenance-process-h-f-10893655/,04/01/2023,Cholet,CDI,,,,,"Vous intÃ©grez une Ã©quipe d'une dizaine de techniciens et trois rÃ©fÃ©rents maintenance. Vous serez directement rattachÃ© Ã  Quentin, Responsable du service maintenance.</t>
  </si>
  <si>
    <t>Votre rÃ´le :  assurez la fiabilitÃ© et le maintien en Ã©tat de fonctionnement optimum des Ã©quipements du secteur process sirop et lait.</t>
  </si>
  <si>
    <t>Vous Ãªtes en charge des ..."</t>
  </si>
  <si>
    <t>4227,Chef d'Ã©quipe (F/H),https://www.france-emploi.com/offre-d-emploi/chef-d-equipe-f-h-10790473/,04/01/2023,Ancenis,CDD,,,,,"Dans le cadre d'un remplacement, au sein de l'Ã©quipe d'Alexis, vous aurez pour missions principales dans les domaines suivants:</t>
  </si>
  <si>
    <t>-       SÃ©curitÃ©  : s'assurer de la sÃ©curitÃ© de votre Ã©quipe et des collaborateurs environnants, animer les rÃ©unions sÃ©curitÃ© avec votre Ã©quipe</t>
  </si>
  <si>
    <t>-       Management  : assurer les affectations sur les lignes ..."</t>
  </si>
  <si>
    <t>4228,MONTEUR MACHINE (H/F),https://www.france-emploi.com/offre-d-emploi/monteur-machine-h-f-10790347/,04/01/2023,Montval-sur-Loir,CDI,,,,,"SpÃ©cialisÃ©e dans la fabrication des presses plieuses et cisailles, notre site de production de 180 salariÃ©s situÃ© Ã  ChÃ¢teau du Loir (72500) dans la Sarthe recrute des MONTEURS MACHINES EN CDI (H/F).</t>
  </si>
  <si>
    <t>Vos principales missions sont :</t>
  </si>
  <si>
    <t>- Montage et cÃ¢blage dâ€™ensembles mÃ©caniques, Ã©lectriques et hydrauliques en</t>
  </si>
  <si>
    <t>suivant le ..."</t>
  </si>
  <si>
    <t>4229,MONTEUR MACHINES (H/F),https://www.france-emploi.com/offre-d-emploi/monteur-machines-h-f-10790345/,04/01/2023,Le Mans,CDI,,,,,"SpÃ©cialisÃ©e dans la fabrication des presses plieuses et cisailles, notre site de production de 180 salariÃ©s situÃ© Ã  ChÃ¢teau du Loir (72500) dans la Sarthe recrute des MONTEURS MACHINES EN CDI (H/F).</t>
  </si>
  <si>
    <t>4230,MONTEUR MACHINES (H/F),https://www.france-emploi.com/offre-d-emploi/monteur-machines-h-f-10790345/,04/01/2023,Luceau,CDI,,,,,"SpÃ©cialisÃ©e dans la fabrication des presses plieuses et cisailles, notre site de production de 180 salariÃ©s situÃ© Ã  ChÃ¢teau du Loir (72500) dans la Sarthe recrute des MONTEURS MACHINES EN CDI (H/F).</t>
  </si>
  <si>
    <t>4231,MONTEUR MACHINES (H/F),https://www.france-emploi.com/offre-d-emploi/monteur-machines-h-f-10790345/,04/01/2023,Dissay-sous-Courcillon,CDI,,,,,"SpÃ©cialisÃ©e dans la fabrication des presses plieuses et cisailles, notre site de production de 180 salariÃ©s situÃ© Ã  ChÃ¢teau du Loir (72500) dans la Sarthe recrute des MONTEURS MACHINES EN CDI (H/F).</t>
  </si>
  <si>
    <t>4232,MONTEUR MACHINES (H/F),https://www.france-emploi.com/offre-d-emploi/monteur-machines-h-f-10790345/,04/01/2023,Montval-sur-Loir,CDI,,,,,"SpÃ©cialisÃ©e dans la fabrication des presses plieuses et cisailles, notre site de production de 180 salariÃ©s situÃ© Ã  ChÃ¢teau du Loir (72500) dans la Sarthe recrute des MONTEURS MACHINES EN CDI (H/F).</t>
  </si>
  <si>
    <t>4233,MONTEUR MACHINES (H/F),https://www.france-emploi.com/offre-d-emploi/monteur-machines-h-f-10790345/,04/01/2023,Tours,CDI,,,,,"SpÃ©cialisÃ©e dans la fabrication des presses plieuses et cisailles, notre site de production de 180 salariÃ©s situÃ© Ã  ChÃ¢teau du Loir (72500) dans la Sarthe recrute des MONTEURS MACHINES EN CDI (H/F).</t>
  </si>
  <si>
    <t xml:space="preserve">4234,OUVRIER PISCINISTE (H/F),https://www.france-emploi.com/offre-d-emploi/ouvrier-pisciniste-h-f-10739106/,04/01/2023,La TrinitÃ©-sur-Mer,CDI,,,,,"Vos missions : </t>
  </si>
  <si>
    <t>- DÃ©monter une ancienne installation</t>
  </si>
  <si>
    <t>- Tester l'Ã©tanchÃ©itÃ© d'une pente d'Ã©coulement</t>
  </si>
  <si>
    <t>- Installer des Ã©quipements de chauffage,</t>
  </si>
  <si>
    <t>- Changer une piÃ¨ce dÃ©fectueuse</t>
  </si>
  <si>
    <t>- Ã‰lectrotechnique, RÃ¨gles et consignes de sÃ©curitÃ©, Lecture de plan, de schÃ©ma, Ã‰lectricitÃ©  Votre profil :</t>
  </si>
  <si>
    <t>L'entreprise recherche une personne ayant ..."</t>
  </si>
  <si>
    <t>4235,Charpentier (H/F),https://www.france-emploi.com/offre-d-emploi/charpentier-h-f-10528461/,04/01/2023,Baden,IntÃ©rim,,,,,"Aujourd'hui, le talent recherchÃ© est un charpentier.</t>
  </si>
  <si>
    <t>Notre client : une PME familiale implantÃ©e depuis de nombreuses annÃ©es sur le bassin AlrÃ©en, spÃ©cialisÃ©e dans les domaines de la charpente et de la menuiserie.</t>
  </si>
  <si>
    <t>Votre mission : Vous intÃ©grez lâ€™Ã©quipe et intervenez uniquement sur les chantiers en neuf et en ..."</t>
  </si>
  <si>
    <t>4236,CONDUCTEUR DE PELLE H/F,https://www.france-emploi.com/offre-d-emploi/conducteur-de-pelle-h-f-10954515/,03/01/2023,Seine-Maritime,IntÃ©rim,,,,,"L'agence R intÃ©rim Le Havre recherche pour l'un de ses clients un CONDUCTEUR DE PELLE H/F</t>
  </si>
  <si>
    <t xml:space="preserve">Vos tÃ¢ches lors de cette mission : </t>
  </si>
  <si>
    <t xml:space="preserve"> Mission sur Honfleur </t>
  </si>
  <si>
    <t>Mission de plusieurs semaines  Vous avez dÃ©jÃ  une expÃ©rience similaire - Titulaire du CACES R482 catÃ©gorie ..."</t>
  </si>
  <si>
    <t>4237,"CARISTE 1a, 3, 5 H/F",https://www.france-emploi.com/offre-d-emploi/cariste-1a-3-5-h-f-10954510/,03/01/2023,Theix-Noyalo,IntÃ©rim,,,,,"Votre agence INTERACTION de Vannes recherche un cariste 1a,3,5 h/f pour une usine agroalimentaire Ã  Theix.</t>
  </si>
  <si>
    <t>Missions:</t>
  </si>
  <si>
    <t>Service expÃ©dition ou service rÃ©ception des matiÃ¨res premiÃ¨res</t>
  </si>
  <si>
    <t xml:space="preserve">- La prÃ©paration et l'expÃ©dition de commandes </t>
  </si>
  <si>
    <t>- Le chargement et le dÃ©chargement de camion</t>
  </si>
  <si>
    <t>Horaires flexibles : 9h/18h ou ..."</t>
  </si>
  <si>
    <t>4238,TECHNICIEN DE MAINTENANCE (H/F),https://www.france-emploi.com/offre-d-emploi/technicien-de-maintenance-h-f-10954499/,03/01/2023,Pontivy,IntÃ©rim,,,,,"Interaction Pontivy recherche 1 technicien de maintenance H/F.</t>
  </si>
  <si>
    <t>RattachÃ©(e) au Responsable secteur Conditionnement, vous serez en charge :</t>
  </si>
  <si>
    <t>- d'assurer les dÃ©pannages de lignes et des machines de production (poussoir, cutter, broyeur, Ã©chaudeur, cuiseur, affineur, baratte...)</t>
  </si>
  <si>
    <t>- d'effectuer les travaux prÃ©ventifs suivant la planification dÃ©finie</t>
  </si>
  <si>
    <t>- du maintien dans ..."</t>
  </si>
  <si>
    <t>4239,Technicien Agricole (H/F),https://www.france-emploi.com/offre-d-emploi/technicien-agricole-h-f-10954493/,03/01/2023,Saumur,CDI,,,,,"Le Groupe SAVAS, spÃ©cialisÃ© dans la distribution de matÃ©riel agricole recherche son futur Technicien Agricole.</t>
  </si>
  <si>
    <t>Au sein de nos agences de DistrÃ© (49) et l'ÃŽle Bouchard (37) vous rejoignez notre Ã©quipe afin de rÃ©parer et entretenir les matÃ©riels agricoles (tracteur ou rÃ©colte, selon profil)</t>
  </si>
  <si>
    <t>Nous dÃ©finirons ensemble votre ..."</t>
  </si>
  <si>
    <t>4240,Technicien Agricole (H/F),https://www.france-emploi.com/offre-d-emploi/technicien-agricole-h-f-10954493/,03/01/2023,DistrÃ©,CDI,,,,,"Le Groupe SAVAS, spÃ©cialisÃ© dans la distribution de matÃ©riel agricole recherche son futur Technicien Agricole.</t>
  </si>
  <si>
    <t>4241,Technicien Agricole (H/F),https://www.france-emploi.com/offre-d-emploi/technicien-agricole-h-f-10954493/,03/01/2023,L'ÃŽle-Bouchard,CDI,,,,,"Le Groupe SAVAS, spÃ©cialisÃ© dans la distribution de matÃ©riel agricole recherche son futur Technicien Agricole.</t>
  </si>
  <si>
    <t>4242,MACON (H/F),https://www.france-emploi.com/offre-d-emploi/macon-h-f-10954492/,03/01/2023,Ille-et-Vilaine,IntÃ©rim,,,,,"Votre agence Interaction FougÃ¨res recrute pour son client, un maÃ§on qualifiÃ© (H/F). Vous serez amenÃ©(e) Ã  effectuer des opÃ©rations de maÃ§onnerie, de la rÃ©novation.  PrÃ©requis et attendus du poste : Vous Ãªtes reconnu(e) pour votre dynamisme et votre facilitÃ© de comprÃ©hension. Vous Ãªtes autonome, impliquÃ©(e) et ..."</t>
  </si>
  <si>
    <t>4243,Vendeur Magasinier (H/F),https://www.france-emploi.com/offre-d-emploi/vendeur-magasinier-h-f-10954484/,03/01/2023,Ancenis,CDI,,,,,"Le Groupe SAVAS, spÃ©cialisÃ© dans la distribution de matÃ©riel agricole recherche son futur Vendeur Magasinier.</t>
  </si>
  <si>
    <t>Au sein de lâ€™agence d'Ancenis (44) vous rejoignez notre Ã©quipe afin de rÃ©aliser les missions suivantes :</t>
  </si>
  <si>
    <t>- Conseiller et assurer la vente de piÃ¨ces, consommables et accessoires</t>
  </si>
  <si>
    <t>- Prendre en charge l'animation du ..."</t>
  </si>
  <si>
    <t xml:space="preserve">4244,Vendeur matÃ©riels agricoles (H/F),https://www.france-emploi.com/offre-d-emploi/vendeur-materiels-agricoles-h-f-10954488/,03/01/2023,Cholet,CDI,,,,,"Le Groupe SAVAS, spÃ©cialisÃ© dans la distribution de matÃ©riel agricole recherche son futur Vendeur (H/F). </t>
  </si>
  <si>
    <t>Au sein de lâ€™agence de de Cholet (49) vous rejoignez notre Ã©quipe commerciale afin de rÃ©aliser les missions suivantes :</t>
  </si>
  <si>
    <t>- DÃ©velopper et assurer le suivi des gammes CLAAS, tracteurs et rÃ©coltes sur un ..."</t>
  </si>
  <si>
    <t>4245,CHARGE DE RECOUVREMENT H/F,https://www.france-emploi.com/offre-d-emploi/charge-de-recouvrement-h-f-10954485/,03/01/2023,Loire-Atlantique,IntÃ©rim,,,,,KELLY recrute pour son client dans le secteur de l'Ã©nergie :Poste Ã  pourvoir : CHARGE DE RECOUVREMENT F/HLieu : Nantes Est - proche HaluchÃ¨re/centre commercial ParidisType de contrat : mission intÃ©rim 3 mois renouvelableDÃ©but : janvier 2023 Horaires de travail : 9h Ã  17h et 1h de pause dÃ©jeuner soit 35h par ...</t>
  </si>
  <si>
    <t>4246,AGENT LOGISTIQUE (H/F),https://www.france-emploi.com/offre-d-emploi/agent-logistique-h-f-10954479/,03/01/2023,FrÃ©jus,CDD,,,,,"Nous recherchons pour l'une de nos enseignes :  Un agent logistique polyvalent (H/F) en CDD d'une durÃ©e d'1 mois renouvelable pour le site de FrÃ©jus (83).</t>
  </si>
  <si>
    <t>Au sein de l'Ã©quipe logistique, vos principales missions :</t>
  </si>
  <si>
    <t xml:space="preserve"> â€¢ PrÃ©parer les commandes en conformitÃ© avec le bon de commande,</t>
  </si>
  <si>
    <t xml:space="preserve"> â€¢ VÃ©rifier ..."</t>
  </si>
  <si>
    <t>4247,Responsable de salle (H/F),https://www.france-emploi.com/offre-d-emploi/responsable-de-salle-h-f-10954468/,03/01/2023,Muzillac,CDI,,,,,"FOOD INTERIM recherche pour lâ€™un de ses clients, situÃ© Ã  Muzillac, un RESPONSABLE DE SALLE (H/F) en CDI Ã  partir du 1er fÃ©vrier 2023.</t>
  </si>
  <si>
    <t>Restaurant gastronomique, proposant des produits frais et de saisons.</t>
  </si>
  <si>
    <t>Description :</t>
  </si>
  <si>
    <t>Vous accueillerez les clients avec professionnalisme.</t>
  </si>
  <si>
    <t>Votre sens de lâ€™Ã©coute et votre ..."</t>
  </si>
  <si>
    <t xml:space="preserve">4248,VENDEUR CONSEIL PIECES AUTO (H/F),https://www.france-emploi.com/offre-d-emploi/vendeur-conseil-pieces-auto-h-f-10954466/,03/01/2023,Saint-Doulchard,CDI,,,,,"Nous recherchons pour l'une de nos enseignes : </t>
  </si>
  <si>
    <t>Un vendeur conseil polyvalent (H/F) en CDI  pour le magasin de  St Doulchard (18).</t>
  </si>
  <si>
    <t>Au cÅ“ur du magasin, vous Ãªtes  l'interlocuteur privilÃ©giÃ©  des clients que cela soit par  tÃ©lÃ©phone ou directement au comptoir du magasin.</t>
  </si>
  <si>
    <t>Ainsi, vous assurez  l ..."</t>
  </si>
  <si>
    <t>4249,MAGASINIER H/F TREILLERES 44,https://www.france-emploi.com/offre-d-emploi/magasinier-h-f-treilleres-44-10954462/,03/01/2023,Loire-Atlantique,IntÃ©rim,,,,,"Mission intÃ©rim 6 mois - 23/01 prise de posteLieu : TreillieresHoraire : 9h-13h / 14h-17hRÃ©munÃ©ration : SMIC + ticket restaurants 8Obligatoire CACES R485 cat.2Pour notre client spÃ©cialisÃ© dans la vente de vÃªtements et lunettes pour enfant, nous recherchons un magasinier H/F pour un renfort jusqu'Ã  juin 2023.ENTREPOT : - RÃ©ceptionner ..."</t>
  </si>
  <si>
    <t>4250,TECHNICO-COMMERCIAL PEINTURE CARROSSERIE (H/F),https://www.france-emploi.com/offre-d-emploi/technico-commercial-peinture-carrosserie-h-f-10954453/,03/01/2023,DÃ©cines-Charpieu,CDI,,,,,"Nous recherchons pour notre enseigne  AUTODISTRIBUTION   GOBILLOT RHONE  :</t>
  </si>
  <si>
    <t xml:space="preserve">Un Responsable de Secteur Commercial (H/F)   spÃ©cialisÃ© en peinture  carrosserie </t>
  </si>
  <si>
    <t>intervenant sur  DÃ©cines-Charpieu (69).</t>
  </si>
  <si>
    <t>Au sein de la force de vente de l'enseigne, vous animez commercialement votre territoire en rÃ©alisant vos objectifs de chiffre d'affaires, de marge ..."</t>
  </si>
  <si>
    <t>4251,Technicien de Maintenance F/H,https://www.france-emploi.com/offre-d-emploi/technicien-de-maintenance-f-h-10954451/,03/01/2023,Ancenis,CDI,,,,,"En collaboration avec l'ensemble de l'Ã©quipe Maintenance, vous intervenez en tant que support technique des Ã©quipes de production en assurant les missions suivantes :</t>
  </si>
  <si>
    <t xml:space="preserve"> â€¢ RÃ©aliser la maintenance curative, prÃ©ventive et amÃ©liorative des Ã©quipements,</t>
  </si>
  <si>
    <t xml:space="preserve"> â€¢ Participer Ã  des dÃ©marrages et redÃ©marrages d'installations</t>
  </si>
  <si>
    <t xml:space="preserve"> â€¢ Participer Ã  la mise en place et ..."</t>
  </si>
  <si>
    <t>4252,ASSISTANT PAIE/RH (H/F),https://www.france-emploi.com/offre-d-emploi/assistant-paie-rh-h-f-10954449/,03/01/2023,Lannion,IntÃ©rim,,,,,"Nous recherchons pour le compte de notre client, spÃ©cialisÃ© dans le milieu industriel, un(e) ASSISTANT(E) PAIE/RH (H/F), disponible immÃ©diatement.</t>
  </si>
  <si>
    <t>Votre polyvalence vous permets d'occuper la partie RH (70%) ainsi que la partie ADV/Achats (30%).</t>
  </si>
  <si>
    <t>RattachÃ©e Ã  la responsable RH, vos missions sont les ..."</t>
  </si>
  <si>
    <t>4253,(H/F) CARISTE ENTREPOT,https://www.france-emploi.com/offre-d-emploi/h-f-cariste-entrepot-10954447/,03/01/2023,Calvados,IntÃ©rim,,,,,"Vos Missions :</t>
  </si>
  <si>
    <t>RÃ©ception de marchandise contrÃ´le qualitatif, quantitatif et rangement.</t>
  </si>
  <si>
    <t>Enregistrement de la traÃ§abilitÃ©, stock informatique.</t>
  </si>
  <si>
    <t>Rangement des matiÃ¨res premiÃ¨res.</t>
  </si>
  <si>
    <t>OpÃ©rations de manutentions.</t>
  </si>
  <si>
    <t>Approvisionnement des services.</t>
  </si>
  <si>
    <t>CACES R389 / R489 CatÃ©gorie 3 et 5.</t>
  </si>
  <si>
    <t>Port de charges.</t>
  </si>
  <si>
    <t>Environnement de travail froid et humide (-24Â°C).</t>
  </si>
  <si>
    <t>Engin chauffÃ©</t>
  </si>
  <si>
    <t>Mise Ã  disposition de ..."</t>
  </si>
  <si>
    <t>4254,Menuisier Poseur Polyvalent (H/F),https://www.france-emploi.com/offre-d-emploi/menuisier-poseur-polyvalent-h-f-10954430/,03/01/2023,Saint-Nazaire,CDI,,,,,"Entreprise familiale,Â« Handiâ€™ accueillante Â», de 270 salariÃ©s, spÃ©cialisÃ©e dans la fabrication et la pose de portes et fenÃªtres &amp; vÃ©randas en PVC &amp; ALUMINIUM depuis plus de 36 ans.</t>
  </si>
  <si>
    <t>Dans le cadre du renforcement de nos Ã©quipes en place, nous recherchons un MENUISIER POSEUR POLYVALENT H/F pour notre agence basÃ© ..."</t>
  </si>
  <si>
    <t>4255,Menuisier Poseur Polyvalent (H/F),https://www.france-emploi.com/offre-d-emploi/menuisier-poseur-polyvalent-h-f-10954427/,03/01/2023,Vigneux-de-Bretagne,CDI,,,,,"Entreprise familiale,Â« Handiâ€™ accueillante Â», de 270 salariÃ©s, spÃ©cialisÃ©e dans la fabrication et la pose de portes et fenÃªtres &amp; vÃ©randas en PVC &amp; ALUMINIUM depuis plus de 36 ans.</t>
  </si>
  <si>
    <t>Dans le cadre du renforcement de nos Ã©quipes en place, nous recherchons un MENUISIER POSEUR POLYVALENT H/F pour notre siÃ¨ge basÃ© ..."</t>
  </si>
  <si>
    <t>4256,Chef d'Ã©quipe Menuisier Poseur (H/F),https://www.france-emploi.com/offre-d-emploi/chef-d-equipe-menuisier-poseur-h-f-10954426/,03/01/2023,Lorient,CDI,,,,,"Entreprise familiale, Â« Handiâ€™ accueillante Â», de plus de 270 salariÃ©s, spÃ©cialisÃ©e dans la fabrication et la pose de portes et fenÃªtres &amp; vÃ©randas en PVC &amp; ALUMINIUM depuis plus de 36 ans.</t>
  </si>
  <si>
    <t>Dans le cadre du renforcement de nos Ã©quipes en place, nous cherchons un CHEF Dâ€™Ã‰QUIPE MENUISIER POSEUR POLYVALENT H ..."</t>
  </si>
  <si>
    <t>4257,Electricien industriel HF (H/F),https://www.france-emploi.com/offre-d-emploi/electricien-industriel-hf-h-f-10954412/,03/01/2023,Calvados,CDI,,,,,"NORMANDISE Pet Food recrute un Electricien industriel HF pour son site industriel basÃ© Ã  Vire Normandie (14500). IntÃ©grÃ©(e) au sein d'une entreprise bÃ©nÃ©ficiant d'installations Ã  la pointe de la technologie et hautement automatisÃ©es, vous rejoignez le service Maintenance et Ãªtes en charge de :</t>
  </si>
  <si>
    <t>- Assurer l'installation ..."</t>
  </si>
  <si>
    <t>4258,Conducteur de ligne HF (H/F),https://www.france-emploi.com/offre-d-emploi/conducteur-de-ligne-hf-h-f-10954403/,03/01/2023,Calvados,CDD,,,,,"Dans le cadre de son dÃ©veloppement, NORMANDISE Pet Food recherche des Conducteurs de ligne HF en CDD de 7 mois avec perspectives d'embauche en CDI.</t>
  </si>
  <si>
    <t>Au sein d'une entreprise hyper-automatisÃ©e et Ã  la pointe de la technologie en termes d'Ã©quipements industriels, vous rejoignez l'unitÃ© ..."</t>
  </si>
  <si>
    <t xml:space="preserve">4259,TECHNICO-COMMERCIAL B2B (H/F),https://www.france-emploi.com/offre-d-emploi/technico-commercial-b2b-h-f-10954401/,03/01/2023,ChÃ¢lons-en-Champagne,CDI,,,,,"Nous recherchons pour l'une de nos enseignes de la Zone EST :  Un Technico-Commercial B2B (H/F) </t>
  </si>
  <si>
    <t>rattachÃ© au site de  Chalon en Champagne   (51).</t>
  </si>
  <si>
    <t>Au sein de la force de vente de l'enseigne, vous animez commercialement votre territoire s en rÃ©alisant vos objectifs de chiffre d ..."</t>
  </si>
  <si>
    <t xml:space="preserve">4260,VENDEUR CONSEIL PIECES AUTO (H/F),https://www.france-emploi.com/offre-d-emploi/vendeur-conseil-pieces-auto-h-f-10954400/,03/01/2023,Thiers,CDI,,,,,"Nous recherchons pour l'une de nos enseignes : </t>
  </si>
  <si>
    <t>Un vendeur conseil â€“ piÃ¨ces dÃ©tachÃ©es automobiles  (H/F) en CDI  pour le magasin de  Thiers (63).</t>
  </si>
  <si>
    <t>4261,TECHNICIEN SAV (H/F),https://www.france-emploi.com/offre-d-emploi/technicien-sav-h-f-10954397/,03/01/2023,MontluÃ§on,CDI,,,,,"Nous recherchons pour l'une de nos  enseignes :</t>
  </si>
  <si>
    <t xml:space="preserve">  Un Technicien SAV itinÃ©rant (H/F) rattachÃ© au site de MontluÃ§on (03).</t>
  </si>
  <si>
    <t xml:space="preserve"> pour le secteur de l' Enseigne Dufour-Auvergne   Ã  savoir les dÃ©partements de  l'Allier, de la Creuse et du Puy de DÃ´me..</t>
  </si>
  <si>
    <t>Vous assurez au quotidien des travaux ..."</t>
  </si>
  <si>
    <t>4262,VENDEUR CONSEIL PIECES AUTO - CELLULE TEL (H/F) (5),https://www.france-emploi.com/offre-d-emploi/vendeur-conseil-pieces-auto-cellule-tel-h-f-5-10954396/,03/01/2023,Pontarlier,CDI,,,,,"Nous recherchons pour notre enseigne  Autodistribution Colard,  dans le cadre de la poursuite de son dÃ©veloppement :</t>
  </si>
  <si>
    <t>Le poste est basÃ© Ã  Pontarlier (25).</t>
  </si>
  <si>
    <t>Au sein de notre centre d'appels, votre rÃ´le sera de conseiller au mieux les professionnels ..."</t>
  </si>
  <si>
    <t>4263,AGENT COMPTABLE - Service Frais GÃ©nÃ©raux (H/F),https://www.france-emploi.com/offre-d-emploi/agent-comptable-service-frais-generaux-h-f-10954395/,03/01/2023,Cusset,CDD,,,,,"Nous recherchons pour notre service comptabilitÃ© :</t>
  </si>
  <si>
    <t>Un agent de comptabilitÃ© (H/F)  pour  un CDD de 6 mois Ã©volutif   sur le site de  Cusset (03).</t>
  </si>
  <si>
    <t>Dans le cadre de ce poste, vous interviendrez pour l'une de nos 4 sociÃ©tÃ©s</t>
  </si>
  <si>
    <t>sur l'ensemble de l a comptabilitÃ© gÃ©nÃ©rale, les ..."</t>
  </si>
  <si>
    <t>4264,AGENT LOGISTIQUE (H/F),https://www.france-emploi.com/offre-d-emploi/agent-logistique-h-f-10954394/,03/01/2023,BesanÃ§on,CDI,,,,,"Nous recherchons pour l'une de nos enseignes :  Un agent logistique polyvalent (H/F) en CDI pour le site de BesanÃ§on (25).</t>
  </si>
  <si>
    <t xml:space="preserve"> â€¢ VÃ©rifier la correspondance entre le bon de livraison ..."</t>
  </si>
  <si>
    <t>4265,TECHNICIEN SAV (H/F),https://www.france-emploi.com/offre-d-emploi/technicien-sav-h-f-10954393/,03/01/2023,FrÃ©jus,CDI,,,,,"Nous recherchons pour l'une de nos  enseignes :  Un Technicien SAV itinÃ©rant (H/F) en CDI sur les dÃ©partements du 06 et 83.</t>
  </si>
  <si>
    <t>Le poste est rattachÃ© au magasin de FrÃ©jus.</t>
  </si>
  <si>
    <t>Vous assurez au quotidien des travaux d'installation, de maintenance et dâ€˜entretien correctif et prÃ©ventif  (contrat d ..."</t>
  </si>
  <si>
    <t xml:space="preserve">4266,VENDEUR CONSEIL PIECES AUTO (H/F),https://www.france-emploi.com/offre-d-emploi/vendeur-conseil-pieces-auto-h-f-10954392/,03/01/2023,VÃ©nissieux,CDI,,,,,"Nous recherchons pour l'une de nos enseignes : </t>
  </si>
  <si>
    <t>Un vendeur conseil â€“ piÃ¨ces dÃ©tachÃ©es automobiles  (H/F) en CDI  pour le magasin de  VÃ©nissieux (69).</t>
  </si>
  <si>
    <t xml:space="preserve">4267,VENDEUR CONSEIL PIECES AUTO (H/F),https://www.france-emploi.com/offre-d-emploi/vendeur-conseil-pieces-auto-h-f-10954391/,03/01/2023,Saint-Genis-Laval,CDI,,,,,"Nous recherchons pour l'une de nos enseignes : </t>
  </si>
  <si>
    <t>Un vendeur conseil â€“ piÃ¨ces dÃ©tachÃ©es automobiles  (H/F) en CDI  pour le magasin de  St Genis Laval (69).</t>
  </si>
  <si>
    <t>Au cÅ“ur ..."</t>
  </si>
  <si>
    <t>4268,VENDEUR PIECES AUTO - CELLULE TEL (H/F) (2),https://www.france-emploi.com/offre-d-emploi/vendeur-pieces-auto-cellule-tel-h-f-2-10954390/,03/01/2023,Limas,CDI,,,,,"Nous recherchons pour l'une de nos enseignes de la Zone EST :</t>
  </si>
  <si>
    <t>Le poste est basÃ© Ã  Limas (69) Ã  proximitÃ© de Villefranche sur SaÃ´ne.</t>
  </si>
  <si>
    <t>Au sein de notre centre d'appels, votre rÃ´le sera de conseiller au mieux ..."</t>
  </si>
  <si>
    <t>4269,RECEPTIONNAIRE LOGISTIQUE (H/F),https://www.france-emploi.com/offre-d-emploi/receptionnaire-logistique-h-f-10954388/,03/01/2023,Villeurbanne,CDI,,,,,"Nous recherchons pour l'une de nos enseignes :  Un RÃ©ceptionnaire (H/F) en CDI basÃ© sur le site de Villeurbanne (69).</t>
  </si>
  <si>
    <t>Votre mission principale est d'organiser la rÃ©ception des marchandises.</t>
  </si>
  <si>
    <t>Pour cela, vous intervenez sur plusieurs tÃ¢ches (non exhaustives) :</t>
  </si>
  <si>
    <t xml:space="preserve"> â€¢ Gestion des flux de marchandises entrants via du contrÃ´le ..."</t>
  </si>
  <si>
    <t xml:space="preserve">4270,Assistant commercial international (H/F),https://www.france-emploi.com/offre-d-emploi/assistant-commercial-international-h-f-10742675/,03/01/2023,Allonnes,CDD,,,,,"Vos missions seront : </t>
  </si>
  <si>
    <t xml:space="preserve">- Renseigner les clients, internationaux, et prÃ©parer les offres commerciales, </t>
  </si>
  <si>
    <t xml:space="preserve">- Traiter administrativement les commandes via le logiciel SAP, </t>
  </si>
  <si>
    <t>Poste Ã  pourvoir en intÃ©rim ou CDD longue durÃ©e, avec une possibilitÃ© d'Ã©volution vers un CDI.  Vous possÃ©der une expÃ©rience minimale de 2 ..."</t>
  </si>
  <si>
    <t xml:space="preserve">4271,Technicien production vins effervescents H/F,https://www.france-emploi.com/offre-d-emploi/technicien-production-vins-effervescents-h-f-10954281/,03/01/2023,MozÃ©-sur-Louet,CDI,,,,,"LVVD recherche un Technicien de Production H/F pour assurer les missions suivantes au sein de ses unitÃ©s mobiles de production de vins effervescents :  </t>
  </si>
  <si>
    <t xml:space="preserve"> â€¢  RÃ©gler, approvisionner, conduire et surveiller  les machines de production</t>
  </si>
  <si>
    <t xml:space="preserve"> â€¢  Informer les clients  sur l'organisation de la prestation</t>
  </si>
  <si>
    <t xml:space="preserve"> â€¢  Optimiser et rÃ©gler  des paramÃ¨tres machines</t>
  </si>
  <si>
    <t xml:space="preserve"> â€¢  GÃ©rer ..."</t>
  </si>
  <si>
    <t>4272,APPROVISIONNEUR (H/F),https://www.france-emploi.com/offre-d-emploi/approvisionneur-h-f-10952569/,03/01/2023,Le PoirÃ©-sur-Vie,IntÃ©rim,,,,,"L'agence Partnaire de la Roche Sur Yon accompagne son client, leader europÃ©en du vÃ©rin hydraulique, dans le recrutement d'un approvisionneur H/F pour accompagner une Ã©quipe logistique composÃ©e de 6 personnes.</t>
  </si>
  <si>
    <t>Les missions confiÃ©es seront les suivantes :</t>
  </si>
  <si>
    <t>- Garantir les approvisionnements nÃ©cessaires au respect du planning de production ..."</t>
  </si>
  <si>
    <t>4273,CONDUCTEUR DE MACHINES (H/F),https://www.france-emploi.com/offre-d-emploi/conducteur-de-machines-h-f-10952306/,03/01/2023,Plouhinec,CDD,,,,,"Nous recrutons des Conducteurs de machines H/F pour notre client, spÃ©cialiste d'un savoir-faire unique polyvalent en matiÃ¨re de dÃ©coupe, cuisson et conditionnement de lÃ©gumes.</t>
  </si>
  <si>
    <t>Les postes sont Ã  pourvoir sur PLOUHINEC.</t>
  </si>
  <si>
    <t xml:space="preserve">Horaires : du lundi au vendredi : </t>
  </si>
  <si>
    <t>2*8 (6h 13h30 / 13h00 20h30)</t>
  </si>
  <si>
    <t>Taux horaire : 11.32EUR ..."</t>
  </si>
  <si>
    <t>4274,Ouvrier de debit/ pliage (H/F),https://www.france-emploi.com/offre-d-emploi/ouvrier-de-debit-pliage-h-f-10889496/,03/01/2023,Coutances,CDI,,,,,"- Etude de plan</t>
  </si>
  <si>
    <t>- Travaux de dÃ©bit/ pliage/ poinÃ§onnage</t>
  </si>
  <si>
    <t>- Esprit d'Ã©quipe</t>
  </si>
  <si>
    <t>- RÃ©activitÃ©</t>
  </si>
  <si>
    <t>- Sens de l'organisation ExpÃ©rience en lecture de plans et manipulation d'outils/ machines obligatoires  SIM AGENCE D'EMPLOI CDD CDI INTERIM"</t>
  </si>
  <si>
    <t>4275,CHEF DE CUISINE (H/F),https://www.france-emploi.com/offre-d-emploi/chef-de-cuisine-h-f-10889491/,03/01/2023,Sarthe,CDI,,,,,"Nous recherchons pour l'un de nos clients, un(e) chef(fe) de cuisine en temps plein. DÃ©marrage en contrat intÃ©rimaire puis possibilitÃ© de CDI par la suite.</t>
  </si>
  <si>
    <t>Horaires : Lundi au vendredi 08h/16h30</t>
  </si>
  <si>
    <t>2 week-end travaillÃ©s consÃ©cutifs au dÃ©part puis ensuite 1 week-end sur 4. Rythme ..."</t>
  </si>
  <si>
    <t xml:space="preserve">4276,Chef d'Ã©quipe poseur enseigniste (H/F),https://www.france-emploi.com/offre-d-emploi/chef-d-equipe-poseur-enseigniste-h-f-10889464/,03/01/2023,Orvault,CDI,,,,,"Nous recherchons pour un de nos clients de lâ€™agence ARTUS Nantes, leader sur le marchÃ© des enseignes et de la signalÃ©tique, des chefs dâ€™Ã©quipes pour la pose dâ€™enseignes et de totems (chantiers en grand dÃ©placement). </t>
  </si>
  <si>
    <t>Nous cherchons Ã  constituer des Ã©quipes de pose de 2 Ã  ..."</t>
  </si>
  <si>
    <t>4277,Conseiller immobilier en transaction H/F,https://www.france-emploi.com/offre-d-emploi/conseiller-immobilier-en-transaction-h-f-10888105/,03/01/2023,Orvault,CDI,,,,,"Vous rejoindrez une Ã©quipe dynamique et aurez pour mission de commercialiser et vendre les offres de services immobiliers, tout en dÃ©veloppant une relation dâ€™excellence avec notre clientÃ¨le, et en participant activement Ã  lâ€™animation commerciale des Ã©quipes.</t>
  </si>
  <si>
    <t>Les missions que nous vous proposons :</t>
  </si>
  <si>
    <t>ïƒ°	Prospecter son secteur dâ€™activitÃ© ..."</t>
  </si>
  <si>
    <t>4278,INFIRMIER (H/F),https://www.france-emploi.com/offre-d-emploi/infirmier-h-f-10886815/,03/01/2023,Plouisy,CDI,,,,,"Poste Ã  pourvoir dÃ¨s que possible</t>
  </si>
  <si>
    <t>Vous Ãªtes responsable sur votre secteur de la mise en Å“uvre du projet de soin tel que dÃ©crit dans le projet dâ€™Ã©tablissement. Vous organisez et assurez particuliÃ¨rement :</t>
  </si>
  <si>
    <t>â€¢	la continuitÃ©, la sÃ©curitÃ©, la qualitÃ© des soins (mise en Å“uvre et suivi de ..."</t>
  </si>
  <si>
    <t>4279,Chef de service (H/F),https://www.france-emploi.com/offre-d-emploi/chef-de-service-h-f-10881042/,03/01/2023,VitrÃ©,CDI,,,,,"Notre directrice de lâ€™antenne de VitrÃ© doit pourvoir Ã  partir du 27 fÃ©vrier 2023 un poste de Chef.fe de Service - Secteur Protection Juridique et Protection de lâ€™Enfance, pour un CDI Ã  temps plein.</t>
  </si>
  <si>
    <t>Salaire Grille CCN 66.</t>
  </si>
  <si>
    <t>Le poste : sous lâ€™autoritÃ© de la directrice d ..."</t>
  </si>
  <si>
    <t>4280,STAGE SystÃ¨mes &amp; RÃ©seaux : Mise en place de tableaux de bords (F/H),https://www.france-emploi.com/offre-d-emploi/stage-systemes-reseaux-mise-en-place-de-tableaux-de-bords-f-h-10880313/,03/01/2023,Angers,,,,,,"Notre Ã©quipe Informatique SystÃ¨mes et RÃ©seaux  recherche un(e) stagiaire qui :</t>
  </si>
  <si>
    <t xml:space="preserve">Â·         Sera  chargÃ©(e) de la rÃ©installation, configuration et mise en place de tableaux de bords  sur une solution d'analyse de log Graylog </t>
  </si>
  <si>
    <t xml:space="preserve">Â·         Interviendra sur des environnements Windows et Linux Ã  haute disponibilitÃ© </t>
  </si>
  <si>
    <t>Â·         Et encore d'autres missions ..."</t>
  </si>
  <si>
    <t>4281,Preparateur Materiels Neuf et Occasion H / F (H/F),https://www.france-emploi.com/offre-d-emploi/preparateur-materiels-neuf-et-occasion-h-f-h-f-10743905/,03/01/2023,Ille-et-Vilaine,CDI,,,,,"Dans le cadre de notre dÃ©veloppement, nous recherchons un PrÃ©parateur MatÃ©riels Neuf et Occasion H / F pour notre site de L'HERMITAGE (35).</t>
  </si>
  <si>
    <t>-	Remettre en Ã©tat et prÃ©parer ..."</t>
  </si>
  <si>
    <t>4282,Conducteur de ligne (H/F),https://www.france-emploi.com/offre-d-emploi/conducteur-de-ligne-h-f-10725536/,03/01/2023,Sarthe,IntÃ©rim,,,,,"CRIT SablÃ© recrute!</t>
  </si>
  <si>
    <t>Pour un de nos clients situÃ© Ã  SablÃ© (72), nous recherchons des conducteurs de ligne H/F.</t>
  </si>
  <si>
    <t>Voici vos tÃ¢ches principales :</t>
  </si>
  <si>
    <t>Coordonner et rÃ©guler l'activitÃ© de production Respecter les enjeux de productivitÃ©, qualitÃ©, hygiÃ¨ne et sÃ©curitÃ©. ContrÃ´ler, diagnostiquer et communiquer les pannes Assurer la maintenance ..."</t>
  </si>
  <si>
    <t>4283,CONDUCTEUR USINAGE (H/F),https://www.france-emploi.com/offre-d-emploi/conducteur-usinage-h-f-10693304/,03/01/2023,Laval,IntÃ©rim,,,,,"INTERACTION LAVA recherche pour le compte d'un de ses clients basÃ© sur le secteur de LAVAL, un conducteur d'Ã®lot d'usinage H/F.</t>
  </si>
  <si>
    <t>Au sein d'une industrie, vous interviendrez sur la prÃ©paration, le rÃ©glage et la conduite d'une machine Ã  outils pur rÃ©aliser des piÃ¨ces ..."</t>
  </si>
  <si>
    <t>4284,Usineur Ã  commandes numÃ©riques (H/F),https://www.france-emploi.com/offre-d-emploi/usineur-a-commandes-numeriques-h-f-10690320/,03/01/2023,LignÃ©,CDI,,,,,"Randstad Inhouse recrute un usineur Ã  commandes numÃ©riques (f/h) pour son client SAH LEDUC Ã  LignÃ© (proche de Nantes).</t>
  </si>
  <si>
    <t>Vous avez envie dâ€™intÃ©grer une entreprise de taille moyenne (faisant partie dâ€™un groupe familial), aux valeurs humaines trÃ¨s fortes, dans une rÃ©gion dynamique oÃ¹ il fait bon ..."</t>
  </si>
  <si>
    <t xml:space="preserve">4285,Conducteur de ligne de production (H/F),https://www.france-emploi.com/offre-d-emploi/conducteur-de-ligne-de-production-h-f-10952297/,02/01/2023,Calvados,IntÃ©rim,,,,,"Nous recherchons pour l'un de nos clients spÃ©cialisÃ©  en industrie agro alimentaire  situÃ© a 25 mn de caen   un conducteur de ligne de production Ã  pourvoir dÃ¨s que possible. </t>
  </si>
  <si>
    <t>Vous aurez pour mission: le pilotage des installations la conduite de ligne , rÃ©approvisionnement   ,  la surveillance, le rÃ©glage et la ..."</t>
  </si>
  <si>
    <t>4286,Technicien de maintenance (H/F),https://www.france-emploi.com/offre-d-emploi/technicien-de-maintenance-h-f-10952294/,02/01/2023,Calvados,IntÃ©rim,,,,,"Pour un de nos client , nous recherchons un technicien de maintenance: agro alimentaire/abattoir</t>
  </si>
  <si>
    <t>Vous aurez en charge la maintenance prÃ©ventive et curative du parc de machine, connaissances en Ã©lectricitÃ© industrielle avec habilitations. Si maitrise des techniques de soudure Ã  l'arc, un plus. La lecture des schÃ©mas industriels ..."</t>
  </si>
  <si>
    <t xml:space="preserve">4287,Agent de production Cabourg/Houlgate (H/F),https://www.france-emploi.com/offre-d-emploi/agent-de-production-cabourg-houlgate-h-f-10952289/,02/01/2023,Calvados,IntÃ©rim,,,,,"Nous recherchons pour une entreprise de Houlgate Ã  proximitÃ© de Cabourg , 2  des agents de production pour travailler sur la ligne de production. Vous aurez en charge l'approvisionnement de la ligne, le conditionnement et diverses tÃ¢ches de manutention. </t>
  </si>
  <si>
    <t>Du lundi au vendredi.</t>
  </si>
  <si>
    <t>Missions rÃ©guliÃ¨res pouvant Ãªtre ponctuelles de ..."</t>
  </si>
  <si>
    <t>4288,(H/F) CARISTE CACES 5,https://www.france-emploi.com/offre-d-emploi/h-f-cariste-caces-5-10952286/,02/01/2023,Calvados,IntÃ©rim,,,,,"Vos Missions :</t>
  </si>
  <si>
    <t>CACES R389 / R489 CatÃ©gorie 5 obligatoire.</t>
  </si>
  <si>
    <t>Environnement de travail froid ( +3Â°C ou -24Â°C).</t>
  </si>
  <si>
    <t>Mise Ã  disposition de vÃªtements ..."</t>
  </si>
  <si>
    <t>4289,Agent d'entretien Caen (H/F),https://www.france-emploi.com/offre-d-emploi/agent-d-entretien-caen-h-f-10952282/,02/01/2023,Calvados,IntÃ©rim,,,,,"Pour l'un de nos clients Ã  Caen, nous recherchons un agent entretien h/f 35 h hebdo du lundi au vendredi  9h 17h , vous aurez en charge le nettoyage des parties communes , des chambres , des couloirs , la maitrise de la mono brosse et ou de l auto laveuse ..."</t>
  </si>
  <si>
    <t>4290,CHARGE D'ETUDES HYDRAULIQUE   (H/F),https://www.france-emploi.com/offre-d-emploi/charge-d-etudes-hydraulique-h-f-10952281/,02/01/2023,Lannion,CDI,,,,,"RattachÃ©.e Ã  la Directrice GÃ©nÃ©rale Adjointe, vos missions principales sont les suivantes :???</t>
  </si>
  <si>
    <t>??</t>
  </si>
  <si>
    <t>-	Piloter dans leur intÃ©gralitÃ© des projets pour la rÃ©ponse Ã  des marchÃ©s,??</t>
  </si>
  <si>
    <t>-	Assurer le suivi contractuel (technique, administratifs et financier) des affaires,??</t>
  </si>
  <si>
    <t>-	Assurer le suivi et de la livraison des chantiers, jusqu'Ã  la supervision de ..."</t>
  </si>
  <si>
    <t>4291,CHARGE D'ETUDES HYDRAULIQUE   (H/F),https://www.france-emploi.com/offre-d-emploi/charge-d-etudes-hydraulique-h-f-10952281/,02/01/2023,Laval,CDI,,,,,"RattachÃ©.e Ã  la Directrice GÃ©nÃ©rale Adjointe, vos missions principales sont les suivantes :???</t>
  </si>
  <si>
    <t>4292,CHARGE D'ETUDES HYDRAULIQUE   (H/F),https://www.france-emploi.com/offre-d-emploi/charge-d-etudes-hydraulique-h-f-10952281/,02/01/2023,Nantes,CDI,,,,,"RattachÃ©.e Ã  la Directrice GÃ©nÃ©rale Adjointe, vos missions principales sont les suivantes :???</t>
  </si>
  <si>
    <t>4293,CHARGE D'ETUDES HYDRAULIQUE   (H/F),https://www.france-emploi.com/offre-d-emploi/charge-d-etudes-hydraulique-h-f-10952281/,02/01/2023,Rennes,CDI,,,,,"RattachÃ©.e Ã  la Directrice GÃ©nÃ©rale Adjointe, vos missions principales sont les suivantes :???</t>
  </si>
  <si>
    <t>4294,Agent d'entretien Cherbourg (H/F),https://www.france-emploi.com/offre-d-emploi/agent-d-entretien-cherbourg-h-f-10952270/,02/01/2023,Manche,IntÃ©rim,,,,,"Pour l'un de nos clients Ã  Caen, nous recherchons des agents d'entretien H/F pour diverses missions :  entretien de bureaux, de copropriÃ©tÃ©s, de locations saisonniÃ¨res, de remise en Ã©tat etc...</t>
  </si>
  <si>
    <t>Une expÃ©rience en nettoyage est souhaitÃ©e .  agent d'entretien et d'hygiÃ¨ne</t>
  </si>
  <si>
    <t>femme de chambre   Depuis 20 ..."</t>
  </si>
  <si>
    <t>4295,Chef d'Ã©quipe/Ouvrier qualifiÃ© (H/F),https://www.france-emploi.com/offre-d-emploi/chef-d-equipe-ouvrier-qualifie-h-f-10952265/,02/01/2023,Quimper,CDI,,,,,"SpÃ©cialisÃ© dans les travaux de couverture, la sociÃ©tÃ© OUVRANS basÃ© Ã  Pluguffan recrute actuellement un Chef d'Ã©quipe et des Ouvriers qualifiÃ©s (H/F) en CDI.</t>
  </si>
  <si>
    <t>Entreprise de taille humaine de 8 salariÃ©s travaillant sur quimper et le sud FinistÃ¨re.</t>
  </si>
  <si>
    <t>Vous serez en charge de la rÃ©alisation de travaux ..."</t>
  </si>
  <si>
    <t>4296,Chef d'Ã©quipe/Ouvrier qualifiÃ© (H/F),https://www.france-emploi.com/offre-d-emploi/chef-d-equipe-ouvrier-qualifie-h-f-10952265/,02/01/2023,Pluguffan,CDI,,,,,"SpÃ©cialisÃ© dans les travaux de couverture, la sociÃ©tÃ© OUVRANS basÃ© Ã  Pluguffan recrute actuellement un Chef d'Ã©quipe et des Ouvriers qualifiÃ©s (H/F) en CDI.</t>
  </si>
  <si>
    <t>4297,CHARGE DE FACTURATION H/F - 44300 NANTES EST,https://www.france-emploi.com/offre-d-emploi/charge-de-facturation-h-f-44300-nantes-est-10952252/,02/01/2023,Loire-Atlantique,IntÃ©rim,,,,,CHARGE DE FACTURATION H/F - 44300 NANTES EST Date et durÃ©e de mission : dÃ¨s que possible pour 9 moisLieu : 44300 NANTES quartier Centre Commercial ParidisTemps de travail : 35h - 09h00 - 17h00 avec 1h de pauseRÃ©munÃ©ration : 13.66 de l'heure/2071  brut mensuel + tickets restaurants Missions :1)Facturation- GÃ©rer l ...</t>
  </si>
  <si>
    <t>4298,AGENT DE COMPTABILITE FOURNISSEURS (H/F),https://www.france-emploi.com/offre-d-emploi/agent-de-comptabilite-fournisseurs-h-f-10952197/,02/01/2023,Clermont-Ferrand,CDD,,,,,"Nous recherchons pour le service comptabilitÃ© fournisseurs de la Zone EST :  Un agent comptable (H/F)   pour un CDD de 3 mois   renouvelable  sur le site de  Clermont-Ferrand (63).</t>
  </si>
  <si>
    <t>Dans le cadre de ce poste, vous interviendrez sur les missions suivantes :</t>
  </si>
  <si>
    <t xml:space="preserve"> â€¢ Assurer la comptabilisation des factures fournisseurs dans ..."</t>
  </si>
  <si>
    <t>4299,TECHNICIEN SAV (H/F),https://www.france-emploi.com/offre-d-emploi/technicien-sav-h-f-10952193/,02/01/2023,Le Mans,CDI,,,,,"Nous recherchons pour notre agence AD Normandie Maine du Mans,</t>
  </si>
  <si>
    <t>Un/Une Technicien Service AprÃ¨s Vente en Ã©quipements de garage et industrie (H/F)</t>
  </si>
  <si>
    <t>Vous serez chargÃ©(e) des missions suivantes :</t>
  </si>
  <si>
    <t xml:space="preserve"> â€¢ RÃ©alisation en interne et externe chez les clients, des diagnostics, dÃ©pannages et remises en Ã©tat des Ã©quipements de ..."</t>
  </si>
  <si>
    <t>4300,RESPONSABLE SECTEUR COMMERCIAL PIECES AUTO (H/F),https://www.france-emploi.com/offre-d-emploi/responsable-secteur-commercial-pieces-auto-h-f-10952192/,02/01/2023,Saint-LÃ´,CDI,,,,,"Nous recherchons pour notre agence de Saint LÃ´ et le pÃ©rimÃ¨tre gÃ©ographique de la Manche (50)</t>
  </si>
  <si>
    <t>Un/Une Responsable de secteur commercial en piÃ¨ces dÃ©tachÃ©es auto (H/F)</t>
  </si>
  <si>
    <t>Commercialiser l'ensemble des produits et des services de l'entreprise, vous dÃ©veloppez votre portefeuille clients, Ã©tablissez et entretenez la relation ..."</t>
  </si>
  <si>
    <t xml:space="preserve">4301,Electrotechnicien (H/F),https://www.france-emploi.com/offre-d-emploi/electrotechnicien-h-f-10934879/,02/01/2023,Plouvien,CDI,,,,,"Votre mission : </t>
  </si>
  <si>
    <t>- Pose et maintenance en Ã©lectricitÃ©, ventilation, sÃ©curitÃ© et alimentation dans les bÃ¢timents dâ€™Ã©levage</t>
  </si>
  <si>
    <t>- Dans un rayon de 40 km, vous travaillerez seul ou en Ã©quipe</t>
  </si>
  <si>
    <t>- Salaire selon expÃ©rience"</t>
  </si>
  <si>
    <t>4302,ASSISTANT BACK OFFICE COMMERCIAL (H/F),https://www.france-emploi.com/offre-d-emploi/assistant-back-office-commercial-h-f-10952155/,02/01/2023,Chaponnay,CDI,,,,,"Nous recherchons un  Assistant Back Office Commercial (H/F)   au sein du service Administration des Ventes.</t>
  </si>
  <si>
    <t>Aux cÃ´tÃ©s de deux autres collaborateurs, les missions qui vous seront proposÃ©es consisteront en :</t>
  </si>
  <si>
    <t xml:space="preserve">-          Gestion de l'administration des ventes avec l'Ã©laboration des reportings des diffÃ©rents accords Grands Comptes </t>
  </si>
  <si>
    <t>-          Gestion administrative et ..."</t>
  </si>
  <si>
    <t xml:space="preserve">4303,MÃ‰CANICIEN POIDS LOURDS (H/F),https://www.france-emploi.com/offre-d-emploi/m-canicien-poids-lourds-h-f-10952145/,02/01/2023,Sarthe,CDI,,,,,"Nous recherchons pour notre concession DAF Ã  l'Aigle , un MÃ‰CANICIEN POIDS LOURDS (H/ F)- </t>
  </si>
  <si>
    <t>Un profil issu de lâ€™Agricole - Automobile ou BTP sera Ã©tudiÃ©.</t>
  </si>
  <si>
    <t>Au sein dâ€™une petite Ã©quipe, vos missions seront :</t>
  </si>
  <si>
    <t>Diagnostic, DÃ©pannage, Maintenance, OpÃ©rations prÃ©ventives et curatives.</t>
  </si>
  <si>
    <t>Sur marque DAF, toutes marques poids lourds ..."</t>
  </si>
  <si>
    <t xml:space="preserve">4304,MÃ‰CANICIEN POIDS LOURDS (H/F),https://www.france-emploi.com/offre-d-emploi/m-canicien-poids-lourds-h-f-10952144/,02/01/2023,Mayenne,CDI,,,,,"Nous recherchons pour notre concession DAF Ã  l'Aigle , un MÃ‰CANICIEN POIDS LOURDS (H/ F)- </t>
  </si>
  <si>
    <t xml:space="preserve">4305,MÃ‰CANICIEN POIDS LOURDS (H/F),https://www.france-emploi.com/offre-d-emploi/m-canicien-poids-lourds-h-f-10952143/,02/01/2023,Orne,CDI,,,,,"Nous recherchons pour notre concession DAF Ã  l'Aigle , un MÃ‰CANICIEN POIDS LOURDS (H/ F)- </t>
  </si>
  <si>
    <t xml:space="preserve">4306,MÃ‰CANICIEN POIDS LOURDS (H/F),https://www.france-emploi.com/offre-d-emploi/m-canicien-poids-lourds-h-f-10952135/,02/01/2023,Sarthe,CDI,,,,,"Nous recherchons pour notre concession DAF Ã  AlenÃ§on, un MÃ‰CANICIEN POIDS LOURDS (H/ F)- </t>
  </si>
  <si>
    <t>Sur marque DAF, toutes marques poids lourds, semi ..."</t>
  </si>
  <si>
    <t xml:space="preserve">4307,MÃ‰CANICIEN POIDS LOURDS (H/F),https://www.france-emploi.com/offre-d-emploi/m-canicien-poids-lourds-h-f-10952134/,02/01/2023,Mayenne,CDI,,,,,"Nous recherchons pour notre concession DAF Ã  AlenÃ§on, un MÃ‰CANICIEN POIDS LOURDS (H/ F)- </t>
  </si>
  <si>
    <t>4308,Electricien industriel chef d'equipe (H/F),https://www.france-emploi.com/offre-d-emploi/electricien-industriel-chef-d-equipe-h-f-10859035/,01/01/2023,Grand-Fougeray,IntÃ©rim,,,,,"METIER INTERIM ET CDI RENNES recrute pour son client spÃ©cialisÃ© dans le gÃ©nie Ã©lectrique, un Ã©lectricien industriel chef d'Ã©quipe (H/F)</t>
  </si>
  <si>
    <t>- Analyse des plans de cÃ¢blage et descriptif  et plans de montage</t>
  </si>
  <si>
    <t>- RepÃ©rage sur le terrain et prÃ©paration des cheminements et des travaux Ã  rÃ©aliser</t>
  </si>
  <si>
    <t>- Contribution ..."</t>
  </si>
  <si>
    <t>4309,CARROSSIER PEINTRE VEHICULE (H/F),https://www.france-emploi.com/offre-d-emploi/carrossier-peintre-vehicule-h-f-10859034/,01/01/2023,Ille-et-Vilaine,IntÃ©rim,,,,,"METIER INTERIM ET CDI RENNES, recrute pour son client, un carrossier (H/F) Vos missions - Lecture de fiche de travail - RÃ©aliser la dÃ©pose/pose et le rÃ©glage des Ã©lÃ©ments amovibles de carrosserie, des Ã©quipements, des fermetures et des garnissages - ContrÃ´ler la gÃ©omÃ©trie des chÃ¢ssis, coques, berceaux et redresser les ..."</t>
  </si>
  <si>
    <t>4310,CHARGE D'AFFAIRES D'ACQUISITION  H/F - RENNE (35),https://www.france-emploi.com/offre-d-emploi/charge-d-affaires-d-acquisition-h-f-renne-35-10857695/,01/01/2023,Ille-et-Vilaine,IntÃ©rim,,,,,"CHARGE D'AFFAIRES D'ACQUISITION H/F - RENNE (35) Lieu : Rennes - Saint-GrÃ©goireType de contrat : IntÃ©rimSalaire : 2100/mois brutDurÃ©e : jusqu'au 30/06/2022 minimum ExpÃ©rience :2 ans Nous recherchons pour l'un de nos clients dans le secteur bancaire, CHARGE D'AFFAIRES D'ACQUISITION H/F - RENNE (35 ..."</t>
  </si>
  <si>
    <t>4311,ANALYSTE KYC H/F  - RENNES (35),https://www.france-emploi.com/offre-d-emploi/analyste-kyc-h-f-rennes-35-10857694/,01/01/2023,Ille-et-Vilaine,IntÃ©rim,,,,,"ANALYSTE KYC (H/F) - RENNES(35) Lieu : Rennes - Saint-GrÃ©goireType de contrat : IntÃ©rimSalaire : 2500/mois brutDurÃ©e : jusqu'au 31/03/2022 minimum ExpÃ©rience :2 ans Nous recherchons pour l'un de nos clients dans le secteur bancaire, ANALYSTE KYC (H/F) VOS MISSIONS : Votre rÃ´le sera dÃ©valuer le risque ..."</t>
  </si>
  <si>
    <t>4312,TOLIER (H/F),https://www.france-emploi.com/offre-d-emploi/tolier-h-f-10855679/,01/01/2023,Machecoul-Saint-MÃªme,CDI,,,,,"Poste Ã  saisir !!!!</t>
  </si>
  <si>
    <t>Sur le secteur de Machecoul, poste en rÃ©guliÃ¨re dans une entreprise en plein dÃ©veloppement.</t>
  </si>
  <si>
    <t>Un(e) TÃ´lier (Ã¨re) !</t>
  </si>
  <si>
    <t>Sous la responsabilitÃ© du responsable, vous rÃ©aliserez la programmation des machines ainsi que le montage et rÃ©glage des outils.</t>
  </si>
  <si>
    <t>Participer Ã  la fabrications dans le respect des instructions ..."</t>
  </si>
  <si>
    <t>4313,Conducteur de moulin F/H,https://www.france-emploi.com/offre-d-emploi/conducteur-de-moulin-f-h-10788577/,01/01/2023,OrÃ©e d'Anjou,CDI,,,,,"RattachÃ© au responsable industriel de site, vous assurez, aprÃ¨s avoir Ã©tÃ© formÃ© en interne, la conduite du moulin en termes de qualitÃ©, quantitÃ©, dÃ©lai, propretÃ© et sÃ©curitÃ© alimentaire.</t>
  </si>
  <si>
    <t>Vos missions principales sont les suivantes :</t>
  </si>
  <si>
    <t>- RÃ©ception des blÃ©s</t>
  </si>
  <si>
    <t>- Nettoyage des blÃ©s et lancement des moutures</t>
  </si>
  <si>
    <t>- Conduite et surveillance du moulin ..."</t>
  </si>
  <si>
    <t>4314,Deviseur (H/F),https://www.france-emploi.com/offre-d-emploi/deviseur-h-f-10784195/,01/01/2023,Maine-et-Loire,IntÃ©rim,,,,,"Votre agence ABOUTIR EMPLOI, recherche pour l'un de ses clients, un deviseur (H/F).</t>
  </si>
  <si>
    <t>- Assurer la gestion et le suivi d'un portefeuille de clients.</t>
  </si>
  <si>
    <t>- RÃ©aliser et nÃ©gocier les offres de prix.</t>
  </si>
  <si>
    <t>- Relation avec les diffÃ©rents services ..."</t>
  </si>
  <si>
    <t>4315,COMMERCIAL SEDENTAIRE H/F,https://www.france-emploi.com/offre-d-emploi/commercial-sedentaire-h-f-10743615/,01/01/2023,Calvados,IntÃ©rim,,,,,"SIM Agences d'emploi Caen, acteur local du travail temporaire issue d'un regroupement indÃ©pendant d'agences d'emploi fondÃ© Ã  partir d'entreprises locales prÃ©sentes dans le grand Ouest. Nous sommes spÃ©cialisÃ©s Ã  la fois dans l'apport global mais aussi individualisÃ©s de solution en ressources humaines. Nos ..."</t>
  </si>
  <si>
    <t>4316,Technicien monteur moule (H/F),https://www.france-emploi.com/offre-d-emploi/technicien-monteur-moule-h-f-10742665/,01/01/2023,Sablons sur Huisne,CDI,,,,,Nous recherchons pour lâ€™un de nos clients basÃ© sur le secteur de CondÃ© sur Huisne (61) et Ã©voluant dans le secteur de la plasturgie un Technicien monteur moule h/f.  Votre mission sera dâ€™assurer le montage des moules et leur dÃ©marrage en fonction du planning. Vous aurez ...</t>
  </si>
  <si>
    <t>4317,Technicien planning et ordonnancement (H/F),https://www.france-emploi.com/offre-d-emploi/technicien-planning-et-ordonnancement-h-f-10742664/,01/01/2023,Sablons sur Huisne,CDI,,,,,"Nous recherchons pour lâ€™un de nos clients basÃ© Ã  proximitÃ© de Nogent le rotrou (28) et Ã©voluant dans le secteur industriel un Technicien planning ordonnancement h/f. Vos principales missions seront :</t>
  </si>
  <si>
    <t>- Construction du planning de production en fonction des stocks, du carnet de commandes et des statistiques de ..."</t>
  </si>
  <si>
    <t>4318,CARROSSIER (H/F),https://www.france-emploi.com/offre-d-emploi/carrossier-h-f-10742660/,01/01/2023,Loireauxence,IntÃ©rim,,,,,"Votre agence ABOUTIR VARADES recrute pour son client, un CARROSSIER H/F:</t>
  </si>
  <si>
    <t>-RÃ©aliser l'ensemble des interventions de carrosserie et peinture</t>
  </si>
  <si>
    <t>-Diagnostiquer et rÃ©parer les dÃ©formations sur un vÃ©hicule endommagÃ© ou accidentÃ©.</t>
  </si>
  <si>
    <t>-Assembler les tÃ´les par soudage, rivetage et collage</t>
  </si>
  <si>
    <t>-Remettre en forme, notamment par dÃ©bosselage, planage et ponÃ§age ..."</t>
  </si>
  <si>
    <t>4319,Superviseur (H/F),https://www.france-emploi.com/offre-d-emploi/superviseur-h-f-10742599/,01/01/2023,Nogent-le-Rotrou,CDI,,,,,"Nous recherchons pour lâ€™un de nos clients situÃ© sur Nogent le rotrou (28) un Superviseur (H/F).</t>
  </si>
  <si>
    <t xml:space="preserve">Vous aurez pour mission de : </t>
  </si>
  <si>
    <t xml:space="preserve">-	Filmer et Ã©vacuer les palettes dans la gare de dÃ©part, </t>
  </si>
  <si>
    <t xml:space="preserve">-	Dâ€™identifier dans notre logiciel les palettes de produits finis terminÃ©s, </t>
  </si>
  <si>
    <t>-	ContrÃ´ler et sâ€™assurer que ..."</t>
  </si>
  <si>
    <t>4320,MANOEUVRE BATIMENT (H/F),https://www.france-emploi.com/offre-d-emploi/manoeuvre-batiment-h-f-10742272/,01/01/2023,Ille-et-Vilaine,IntÃ©rim,,,,,"L'agence Breizh Interim de Montauban de Bretagne recherche pour un de ses clients basÃ© Ã  Montauban de Bretagne (35), un(e) MANÅ’UVRE SUR CHANTIER D'ISOLATION (H/F), pour complÃ©ter ses Ã©quipes sur chantier. Votre poste consiste Ã  participer Ã  l'isolation thermique des conduits, tuyaux, gaines et ..."</t>
  </si>
  <si>
    <t>4321,Agent maintenance Ã©lectrotechnique/mÃ©canique F/H,https://www.france-emploi.com/offre-d-emploi/agent-maintenance-electrotechnique-mecanique-f-h-10742151/,01/01/2023,ChangÃ©,CDI,,,,,"OÃ™ :  ChangÃ© (53)  - QUOI ?  un CDI  - QUAND ?  DÃ¨s que possible  â€“ AVEC :   1 Ã  2 an(s) d'expÃ©rience  - ET :  le niveau minimum Bac maintenance/Ã©lectromÃ©canicien ou expÃ©rience significative dans ce domaine</t>
  </si>
  <si>
    <t>RattachÃ©(e) Ã  FranÃ§ois, Responsable Technique Maintenance et entretien infrastructures, et intÃ©grÃ©(e) dans son Ã©quipe basÃ©e Ã  ..."</t>
  </si>
  <si>
    <t>4322,Responsable Preparation L'HERMITAGE H / F (H/F),https://www.france-emploi.com/offre-d-emploi/responsable-preparation-l-hermitage-h-f-h-f-10741581/,01/01/2023,Ille-et-Vilaine,CDI,,,,,"Dans le cadre de notre dÃ©veloppement, nous recherchons un Responsable PrÃ©paration H / F pour notre site de L'HERMITAGE (35).</t>
  </si>
  <si>
    <t>RattachÃ©(e) au Directeur Ateliers, vous assurez en lien avec les autres Responsables, les missions suivantes :</t>
  </si>
  <si>
    <t>Gestion du centre de profit :</t>
  </si>
  <si>
    <t>-	Piloter l'activitÃ© de l'atelier ..."</t>
  </si>
  <si>
    <t>4323,Applicateur de chape liquide (H/F),https://www.france-emploi.com/offre-d-emploi/applicateur-de-chape-liquide-h-f-10738067/,01/01/2023,Baud,CDI,,,,,"â€¢	Poser des isolants thermiques et acoustiques sur des chantiers (logements et maisons individuelles)</t>
  </si>
  <si>
    <t>â€¢	PrÃ©parer, organiser et rÃ©aliser les travaux nÃ©cessaires Ã  la mise en Å“uvre des chapes fluides fournies</t>
  </si>
  <si>
    <t>â€¢	VÃ©rification des niveaux (utilisation de la pige)</t>
  </si>
  <si>
    <t>â€¢	Distribuer le bÃ©ton liquide sur la zone de chantier par coulage</t>
  </si>
  <si>
    <t>â€¢	RÃ©partir le ..."</t>
  </si>
  <si>
    <t>4324,TECHNCIEN DE MAINTENANCE (H/F),https://www.france-emploi.com/offre-d-emploi/techncien-de-maintenance-h-f-10722473/,01/01/2023,Mayenne,CDI,,,,,"INTERACTION LAVA recherche pour le compte d'un de ses clients un TECHNICIEN DE MAINTENANCE H/F.</t>
  </si>
  <si>
    <t>Sur l'usine basÃ© Ã  AZE (53) Ã  SAINT FORT et occasionnellement sur le site GUISABEL ( CandÃ© ), vous intÃ©grez le poste de Technicien MÃ©canicien. Vos principales missions seront de participer aux opÃ©rations ..."</t>
  </si>
  <si>
    <t>4325,Technicien SAV (H/F),https://www.france-emploi.com/offre-d-emploi/technicien-sav-h-f-10719798/,01/01/2023,Le Mans,CDI,,,,,"ArrÃªtez de perdre votre temps! Faites confiance Ã  Artus, agence d'emploi (IntÃ©rim/ CDD/ CDI) prÃ©sente sur le marchÃ© de l'emploi depuis 30 ans. Ethique, Ã©coute, respect et rÃ©activitÃ©, l'humain est au cÅ“ur de notre mÃ©tier. Chez Artus vous n'Ãªtes pas qu'un CV et nous ..."</t>
  </si>
  <si>
    <t>4326,FRAISEUR REGLEUR (H/F),https://www.france-emploi.com/offre-d-emploi/fraiseur-regleur-h-f-10715764/,01/01/2023,Gorron,CDI,,,,,"INTERACTION LAVAL, recherche pour l'un de ses clients, un FRAISEUR REGLEUR  H/F.</t>
  </si>
  <si>
    <t>RÃ©gler les paramÃ¨tres de coupe, choisir les outils et les monter sur le tour ou machine Ã  commande numÃ©rique</t>
  </si>
  <si>
    <t>Lancer les sÃ©ries et conduire les opÃ©rations d'usinage</t>
  </si>
  <si>
    <t>ContrÃ´ler la piÃ¨ce en cours ..."</t>
  </si>
  <si>
    <t>4327,MÃ©canicien VL (H/F),https://www.france-emploi.com/offre-d-emploi/mecanicien-vl-h-f-10687360/,01/01/2023,Fleury-sur-Orne,IntÃ©rim,,,,,"ÃŠtre heureux c'est un travail Ã  plein temps, chez Artus IntÃ©rim c'est le plus beau des mÃ©tiers !</t>
  </si>
  <si>
    <t xml:space="preserve">SpÃ©cialisÃ©e dans le recrutement et l'humain depuis 30 ans avec ses 50 agences, Artus intÃ©rim Ã  pour objectif de vous dÃ©nicher des missions qui vous correspondent. </t>
  </si>
  <si>
    <t>Chez Artus, au ..."</t>
  </si>
  <si>
    <t>4328,Menuisier atelier (H/F),https://www.france-emploi.com/offre-d-emploi/menuisier-atelier-h-f-10528729/,01/01/2023,Nogent-le-Rotrou,CDI,,,,,"Votre agence ARTUS Nogent-Le-Rotrou recrute pour l'un de ses clients un menuisier atelier h/f. Vous travaillerez au sein d'une Ã©quipe de production. Vous interviendrez sur le rÃ©glage des machines traditionnelles (perceuse Ã  colonne, polisseuse, toupie, scie circulaire, scie Ã  panneau). Vous testerez et vÃ©rifierez ..."</t>
  </si>
  <si>
    <t>4329,SOUDEUR SEMI-AUTO (H/F),https://www.france-emploi.com/offre-d-emploi/soudeur-semi-auto-h-f-10949459/,31/12/2022,Ille-et-Vilaine,IntÃ©rim,,,,,"INTERACTION recherche pour l'un de ses clients un SOUDEUR SEMI AUTO H/F , acteur incontournable et leader en Ã©quipement agricole, basÃ© Ã  AcignÃ©.</t>
  </si>
  <si>
    <t>Au sein de l'unitÃ© de production, vous serez chargÃ© selon les plans fournis et dans le respect des rÃ¨gles de sÃ©curitÃ© de :</t>
  </si>
  <si>
    <t>-PrÃ©parer et ..."</t>
  </si>
  <si>
    <t>4330,PEINTRE INDUSTRIEL (H/F),https://www.france-emploi.com/offre-d-emploi/peintre-industriel-h-f-10949458/,31/12/2022,Ille-et-Vilaine,IntÃ©rim,,,,,"L'agence Rennes Industrie recherche pour l'un de ses clients, une industrie mÃ©tallurgique, des PEINTRES INDUSTRIELS (H/F) :</t>
  </si>
  <si>
    <t>- PrÃ©paration des surfaces Ã  peindre (dÃ©graissage, sablage, masticage, ponÃ§age</t>
  </si>
  <si>
    <t>- PrÃ©paration des produits Ã  appliquer (quantitÃ©, teinte, mÃ©lange, ...)</t>
  </si>
  <si>
    <t>- Application des produits au pistolet (peintures, vernis, +laques)</t>
  </si>
  <si>
    <t>- Retouches et finitions Ã  ..."</t>
  </si>
  <si>
    <t>4331,Technicien d'etudes electricite (H/F),https://www.france-emploi.com/offre-d-emploi/technicien-d-etudes-electricite-h-f-10949324/,31/12/2022,Nantes,CDI,,,,,"RattachÃ©(e) Ã  un ingÃ©nieur confirmÃ©, vous prenez en charge l'Ã©laboration des schÃ©mas et plans techniques.</t>
  </si>
  <si>
    <t>-	Elaborer des schÃ©mas et plans techniques de principe Ã  partir de documents et spÃ©cifications avec les outils suivants : Autocad, Revit</t>
  </si>
  <si>
    <t>-	Faire des notes de calcul de dimensionnement des installations (DIALUX, CanÃ©co ..."</t>
  </si>
  <si>
    <t>4332,ECHAFAUDEUR (H/F),https://www.france-emploi.com/offre-d-emploi/echafaudeur-h-f-10855658/,31/12/2022,Cherbourg-en-Cotentin,IntÃ©rim,,,,,"INTERACTION Bonjour, nous recherchons pour l'un de nos clients des ECHAFAUDEURS. Les missions : MONTAGE ET DEMONTAGE DES ELEMENTS D'ECHAFAUDAGES. 35H/semaine. Lieu de mission : site de Naval Group. Formation ""montage Ã©chafaudage"" R408 Ã  jour indispensable et VM Ã  jour.  - De bonne condition physique - Ne pas avoir le ..."</t>
  </si>
  <si>
    <t>4333,Technicien qualite CND (H/F),https://www.france-emploi.com/offre-d-emploi/technicien-qualite-cnd-h-f-10855604/,31/12/2022,VendÃ©e,IntÃ©rim,,,,,"ABOUTIR EMPLOI, agence d'intÃ©rim, recherche  Un  Technicien qualitÃ© CND  (H/F) pour son client situÃ© sur le secteur de Montaigu.</t>
  </si>
  <si>
    <t>-	Participation au bÃ©nÃ©fice, mutuelle, prime annuelle ..."</t>
  </si>
  <si>
    <t xml:space="preserve">4334,Monteur Installateur (22) H / F (H/F),https://www.france-emploi.com/offre-d-emploi/monteur-installateur-22-h-f-h-f-10855557/,31/12/2022,CÃ´tes-d'Armor,CDI,,,,,"Dans le cadre de la crÃ©ation du nouveau Lely Center Quintin, nous recherchons un Monteur Installateur H / F </t>
  </si>
  <si>
    <t>RattachÃ©(e) au responsable technique, vous intÃ©grer une Ã©quipe dynamique de techniciens et monteurs, et assurez en toute autonomie les missions suivantes :</t>
  </si>
  <si>
    <t>-	Evaluer les connexions Ã©lectriques des diffÃ©rents Ã©lÃ©ments ..."</t>
  </si>
  <si>
    <t>4335,MAGASINIER(H/F),https://www.france-emploi.com/offre-d-emploi/magasinierh-f-10855321/,31/12/2022,Sarthe,IntÃ©rim,,,,,"INTERACTION LAVAL, recherche pour l'un de ses clients, un  MAGASINIER H/F.</t>
  </si>
  <si>
    <t>Notre client spÃ©cialisÃ© dans les matÃ©riaux recherche un magasinier , titulaire du caces 3.</t>
  </si>
  <si>
    <t>Poste Ã  pourvoir de suite, en horaire en journÃ©e.</t>
  </si>
  <si>
    <t>4336,AGENT DE MAINTENANCE DE PREMIER NIVEAU (H/F),https://www.france-emploi.com/offre-d-emploi/agent-de-maintenance-de-premier-niveau-h-f-10854617/,31/12/2022,Bruz,,,,,,"Vous souhaitez vous diriger vers un mÃ©tier qui recrute ?</t>
  </si>
  <si>
    <t>Venez vous former au mÃ©tier de la maintenance !</t>
  </si>
  <si>
    <t>L'agent de maintenance industrielle intervient sur des Ã©quipements de technologies variÃ©es (Ã©lectricitÃ©, automatismes industriels, pneumatique, hydraulique, mÃ©canique) afin de rÃ©tablir et de maintenir les Ã©quipements de production industrielle dâ€™une usine ..."</t>
  </si>
  <si>
    <t xml:space="preserve">4337,CUISINIER EN COLLECTIVITE(H/F),https://www.france-emploi.com/offre-d-emploi/cuisinier-en-collectiviteh-f-10852762/,31/12/2022,Maine-et-Loire,IntÃ©rim,,,,,"Nous recherchons/recrutons pour de nombres missions en restauration collective scolaire / santÃ© / entreprise des : CUISINIERS (h/f) </t>
  </si>
  <si>
    <t xml:space="preserve">Localisation : Angers et alentours dans le Maine et Loire </t>
  </si>
  <si>
    <t>Horaires : Variables, en continus et/ou coupÃ©s  Candidats issus d'une formation et/ou justifiant d'une expÃ©rience significative en restauration collective et ..."</t>
  </si>
  <si>
    <t xml:space="preserve">4338,TECHNICIEN DE MAINTENANCE / SAV  ITINERANT (H/F),https://www.france-emploi.com/offre-d-emploi/technicien-de-maintenance-sav-itinerant-h-f-10850573/,31/12/2022,SÃ©es,CDI,,,,,"Le technicien SAV est amenÃ© Ã  se dÃ©placer avec un vÃ©hicule dâ€™intervention Ã©quipÃ© du nÃ©cessaire pour assurer ses interventions sur sites des clients. </t>
  </si>
  <si>
    <t>Il procÃ¨de Ã  des interventions de maintenance, d'entretien et de dÃ©pannage dans des champs techniques ou technologiques diffÃ©rents (Ã©lectricitÃ©, hydraulique, mÃ©canique...) liÃ©es au mÃ©tier ..."</t>
  </si>
  <si>
    <t>4339,CARROSSIER PEINTRE VEHICULE (H/F),https://www.france-emploi.com/offre-d-emploi/carrossier-peintre-vehicule-h-f-10847896/,31/12/2022,Ille-et-Vilaine,IntÃ©rim,,,,,"METIER INTERIM ET CDI RENNES, recrute pour son client, un carrossier (H/F) Vos missions - Lecture de fiche de travail - RÃ©aliser la dÃ©pose/pose et le rÃ©glage des Ã©lÃ©ments amovibles de carrosserie, des Ã©quipements, des fermetures et des garnissages - ContrÃ´ler la gÃ©omÃ©trie des chÃ¢ssis, coques, berceaux et redresser les ..."</t>
  </si>
  <si>
    <t>4340,Chef d'equipe (H/F),https://www.france-emploi.com/offre-d-emploi/chef-d-equipe-h-f-10829048/,31/12/2022,VendÃ©e,CDI,,,,,"ABOUTIR EMPLOI-TRANSPARENCE RH, agence d'intÃ©rim, recherche UN CHEF D'EQUIPE (H/F) pour son client situÃ© Ã  moins de 10 minutes de Montaigu-VendÃ©e.</t>
  </si>
  <si>
    <t>-	Participation ..."</t>
  </si>
  <si>
    <t>4341,USINEUR.SE (H/F),https://www.france-emploi.com/offre-d-emploi/usineur-se-h-f-10538326/,31/12/2022,VitrÃ©,,,,,,"L'usinage est la rÃ©alisation de piÃ¨ces mÃ©talliques par enlÃ¨vement de matiÃ¨re, pour donner Ã  la piÃ¨ce brute la forme et les dimensions voulues (plane, cylindrique, ...) au moyen de machines conventionnelles, Ã  commandes numÃ©riques et/ou de centres d'usinages. Un outil de coupe, fixÃ© sur une machine (tour ..."</t>
  </si>
  <si>
    <t>4342,PREPARATION COMMANDES (H/F),https://www.france-emploi.com/offre-d-emploi/preparation-commandes-h-f-10947585/,30/12/2022,Grand-Fougeray,IntÃ©rim,,,,,"INTERACTION BAIN DE BRETAGNE recherche pour son client ( plateforme logistique) des prÃ©parateurs de commandes (H/F).</t>
  </si>
  <si>
    <t xml:space="preserve">Vous Ãªtes un maillon essentiel de la chaÃ®ne logistique, vous Ãªtes chargÃ©(e) de rassembler les diffÃ©rents Ã©lÃ©ments de la commande du client. </t>
  </si>
  <si>
    <t xml:space="preserve"> Vos futures missions, si vous l'acceptez seront :</t>
  </si>
  <si>
    <t>4343,Stage ChargÃ©(e) de projet innovation viticole F/H,https://www.france-emploi.com/offre-d-emploi/stage-chargee-de-projet-innovation-viticole-f-h-10947572/,30/12/2022,Ancenis,,,,,,"Le stage ... :</t>
  </si>
  <si>
    <t>Dans le cadre du projet R&amp;D europÃ©en Rob4sCrops et en lien Ã©troit avec le Chef de Projet notre Ã©quipe Innovation recherche un(e) stagiaire qui :</t>
  </si>
  <si>
    <t xml:space="preserve">Â·         Assistera le Chef de Projet pour coordonner le suivi du projet au sein de Terrena et du consortium europÃ©en Rob4sCrops </t>
  </si>
  <si>
    <t>Â·         Participera ..."</t>
  </si>
  <si>
    <t>4344,PAYSAGISTE H/F,https://www.france-emploi.com/offre-d-emploi/paysagiste-h-f-10934401/,30/12/2022,VendÃ©e,IntÃ©rim,,,,,"TALENTS NATURE recherche pour plusieurs de ses clients, sociÃ©tÃ©s d'amÃ©nagement paysagers, situÃ©s sur lâ€™agglomÃ©ration Nantaise, la presquâ€™Ã®le GuÃ©randaise, le Pays de Retz, le vignoble Nantais etcâ€¦, plusieurs ouvriers paysagistes en entretien et/ou en crÃ©ation.</t>
  </si>
  <si>
    <t>Vos missions seront variÃ©esÂ : maÃ§onnerie paysagÃ¨re, pavage, dallage, terrasses bois, plantation ..."</t>
  </si>
  <si>
    <t>4345,PAYSAGISTE H/F,https://www.france-emploi.com/offre-d-emploi/paysagiste-h-f-10934401/,30/12/2022,Morbihan,IntÃ©rim,,,,,"TALENTS NATURE recherche pour plusieurs de ses clients, sociÃ©tÃ©s d'amÃ©nagement paysagers, situÃ©s sur lâ€™agglomÃ©ration Nantaise, la presquâ€™Ã®le GuÃ©randaise, le Pays de Retz, le vignoble Nantais etcâ€¦, plusieurs ouvriers paysagistes en entretien et/ou en crÃ©ation.</t>
  </si>
  <si>
    <t>4346,PAYSAGISTE H/F,https://www.france-emploi.com/offre-d-emploi/paysagiste-h-f-10934401/,30/12/2022,Maine-et-Loire,IntÃ©rim,,,,,"TALENTS NATURE recherche pour plusieurs de ses clients, sociÃ©tÃ©s d'amÃ©nagement paysagers, situÃ©s sur lâ€™agglomÃ©ration Nantaise, la presquâ€™Ã®le GuÃ©randaise, le Pays de Retz, le vignoble Nantais etcâ€¦, plusieurs ouvriers paysagistes en entretien et/ou en crÃ©ation.</t>
  </si>
  <si>
    <t>4347,PAYSAGISTE H/F,https://www.france-emploi.com/offre-d-emploi/paysagiste-h-f-10934401/,30/12/2022,Loire-Atlantique,IntÃ©rim,,,,,"TALENTS NATURE recherche pour plusieurs de ses clients, sociÃ©tÃ©s d'amÃ©nagement paysagers, situÃ©s sur lâ€™agglomÃ©ration Nantaise, la presquâ€™Ã®le GuÃ©randaise, le Pays de Retz, le vignoble Nantais etcâ€¦, plusieurs ouvriers paysagistes en entretien et/ou en crÃ©ation.</t>
  </si>
  <si>
    <t>4348,ELAGUEUR GRIMPEUR H/F,https://www.france-emploi.com/offre-d-emploi/elagueur-grimpeur-h-f-10934398/,30/12/2022,SÃ¨vremoine,IntÃ©rim,,,,,"TALENTS NATURE recherche pour un de ses clients, entreprise dâ€™amÃ©nagements paysagers situÃ©e au Nord de Nantes, un Ã©lagueur grimpeur expÃ©rimentÃ©.</t>
  </si>
  <si>
    <t>Mission : Vous effectuerez les travaux d'Ã©lagage en hauteur (grimpe ou nacelle) sur diffÃ©rents chantiers particuliers ou professionnels, pour renforcer lâ€™Ã©quipe dÃ©jÃ  en place.</t>
  </si>
  <si>
    <t>Type de contrat ..."</t>
  </si>
  <si>
    <t>4349,ELAGUEUR GRIMPEUR H/F,https://www.france-emploi.com/offre-d-emploi/elagueur-grimpeur-h-f-10934398/,30/12/2022,Vigneux-de-Bretagne,IntÃ©rim,,,,,"TALENTS NATURE recherche pour un de ses clients, entreprise dâ€™amÃ©nagements paysagers situÃ©e au Nord de Nantes, un Ã©lagueur grimpeur expÃ©rimentÃ©.</t>
  </si>
  <si>
    <t>4350,ELAGUEUR GRIMPEUR H/F,https://www.france-emploi.com/offre-d-emploi/elagueur-grimpeur-h-f-10934398/,30/12/2022,Saint-Brevin-les-Pins,IntÃ©rim,,,,,"TALENTS NATURE recherche pour un de ses clients, entreprise dâ€™amÃ©nagements paysagers situÃ©e au Nord de Nantes, un Ã©lagueur grimpeur expÃ©rimentÃ©.</t>
  </si>
  <si>
    <t>4351,ELAGUEUR GRIMPEUR H/F,https://www.france-emploi.com/offre-d-emploi/elagueur-grimpeur-h-f-10934398/,30/12/2022,Nantes,IntÃ©rim,,,,,"TALENTS NATURE recherche pour un de ses clients, entreprise dâ€™amÃ©nagements paysagers situÃ©e au Nord de Nantes, un Ã©lagueur grimpeur expÃ©rimentÃ©.</t>
  </si>
  <si>
    <t>4352,ELAGUEUR GRIMPEUR H/F,https://www.france-emploi.com/offre-d-emploi/elagueur-grimpeur-h-f-10934398/,30/12/2022,Clisson,IntÃ©rim,,,,,"TALENTS NATURE recherche pour un de ses clients, entreprise dâ€™amÃ©nagements paysagers situÃ©e au Nord de Nantes, un Ã©lagueur grimpeur expÃ©rimentÃ©.</t>
  </si>
  <si>
    <t>4353,Assistant Technique H/F,https://www.france-emploi.com/offre-d-emploi/assistant-technique-h-f-10947525/,30/12/2022,Plabennec,IntÃ©rim,,,,,"L'agence TeamServices Brest est Ã  la recherche d'un Assistant Technique H/F pour l'un de nos clients Ã  Plabennec.</t>
  </si>
  <si>
    <t>Vos missions :Â </t>
  </si>
  <si>
    <t>- Classer les divers documents (bons de sortie, retours de matÃ©riel) dans leur dossier.</t>
  </si>
  <si>
    <t>- RÃ©ceptionner et transmettre les appels tÃ©lÃ©phoniques aux personnes concernÃ©es.</t>
  </si>
  <si>
    <t>- Prendre des messages ..."</t>
  </si>
  <si>
    <t>4354,Coffreur H/F,https://www.france-emploi.com/offre-d-emploi/coffreur-h-f-10918062/,30/12/2022,PlouÃ©dern,IntÃ©rim,,,,,"L'agence TeamServices Brest est Ã  la recherche d'un Coffreur H/F pour l'un de nos clients Ã  PlouÃ©dern.</t>
  </si>
  <si>
    <t>- Effectuer des travaux de coulage, dÃ©moulage et installations d'Ã©lÃ©ments en bÃ©ton armÃ©.</t>
  </si>
  <si>
    <t>- Pose de prÃ©dalles/ banches</t>
  </si>
  <si>
    <t>- Nettoyage des Ã©quipements</t>
  </si>
  <si>
    <t>Vous effectuerez ces tÃ¢ches selon ..."</t>
  </si>
  <si>
    <t>4355,Technicien de maintenance (H/F),https://www.france-emploi.com/offre-d-emploi/technicien-de-maintenance-h-f-10913503/,30/12/2022,Plouvien,IntÃ©rim,,,,,"L'agence TeamServices Brest est Ã  la recherche d'un Technicien de maintenance H/F pour l'un de nos clients sur Plouvien.</t>
  </si>
  <si>
    <t>- Intervenir rapidement, Ã  la demande de la production, lors des pannes sur les Ã©quipements et les machines de production du secteur dâ€™activitÃ© en ..."</t>
  </si>
  <si>
    <t>4356,Responsable atelier mÃ©canique industrielle (H/F),https://www.france-emploi.com/offre-d-emploi/responsable-atelier-mecanique-industrielle-h-f-10947558/,30/12/2022,Nantes,IntÃ©rim,,,,,"Nous recherchons un responsable dâ€™atelier pour une PME Nantaise situÃ©e au sud de Nantes. Câ€™est une sociÃ©tÃ© spÃ©cialisÃ©e dans le secteur de la mÃ©canique industrielle.</t>
  </si>
  <si>
    <t>Câ€™est un poste de responsable dâ€™atelier opÃ©rationnel travaillant avec son Ã©quipe sur les diffÃ©rentes tÃ¢ches Ã  rÃ©aliser. Vous encadrez trois ..."</t>
  </si>
  <si>
    <t>4357,ChargÃ© de recrutement industrie qualifiÃ©e (H/F),https://www.france-emploi.com/offre-d-emploi/charge-de-recrutement-industrie-qualifiee-h-f-10947557/,30/12/2022,Nantes,CDI,,,,,"Dans le cadre de notre dÃ©veloppement, l'agence ARTUS INTERIM de NANTES recrute un(e) CHARGE(E) DE RECRUTEMENT spÃ©cialisÃ©(e) sur les mÃ©tiers techniques en industrie en CDI.</t>
  </si>
  <si>
    <t>Votre activitÃ© sâ€™organisera autour des missions suivantes :</t>
  </si>
  <si>
    <t>- RÃ©daction et diffusion d'annonces sur les diffÃ©rents supports Ã  votre disposition ..."</t>
  </si>
  <si>
    <t>4358,MAGASINISER CARISTE CACES 3 H/F,https://www.france-emploi.com/offre-d-emploi/magasiniser-cariste-caces-3-h-f-10947545/,30/12/2022,Loire-Atlantique,CDI,,,,,"L'agence Interaction Nantes recherche un magasinier/cariste CACES 3 pour son client spÃ©cialisÃ© dans la nÃ©goce des matÃ©riaux de construction basÃ© sur le secteur de Nantes Nord.</t>
  </si>
  <si>
    <t>Voici les mission qui vous seront confiÃ©es :</t>
  </si>
  <si>
    <t>- Chargement /DÃ©chargement des camions.</t>
  </si>
  <si>
    <t>- PrÃ©paration des commandes des clients.</t>
  </si>
  <si>
    <t>Horaires classiques ..."</t>
  </si>
  <si>
    <t>4359,Manoeuvre travail en hauteur (H/F),https://www.france-emploi.com/offre-d-emploi/manoeuvre-travail-en-hauteur-h-f-10947543/,30/12/2022,Nantes,IntÃ©rim,,,,,"L'agence Interaction Nantes recherche un manoeuvre travail en hauteur H/F pour son client basÃ© Ã  Saint Etienne de Montluc.</t>
  </si>
  <si>
    <t>Sur le chantier vous serez amenÃ© Ã  rÃ©aliser des travaux de couverture et pose d'isolant.</t>
  </si>
  <si>
    <t>Habilitation travail en hauteur obligatoire</t>
  </si>
  <si>
    <t>Poste Ã  pourvoir trÃ¨s rapidement sur le ..."</t>
  </si>
  <si>
    <t>4360,RESERVISTE CACES 1B (H/F),https://www.france-emploi.com/offre-d-emploi/reserviste-caces-1b-h-f-10947539/,30/12/2022,Vertou,IntÃ©rim,,,,,"L'agence INTERACTION Nantes recherche un rÃ©serviste CACES 1 B H/F pour son client basÃ© sur Vertou. Voici les diffÃ©rentes missions qui vous seront confiÃ©es :</t>
  </si>
  <si>
    <t xml:space="preserve">-Mise en rayon, </t>
  </si>
  <si>
    <t>-Approvisionnement linÃ©aire,</t>
  </si>
  <si>
    <t>-PrÃ©paration de commande.</t>
  </si>
  <si>
    <t>Les horaires :  lundi : 5h-14h15 et du mardi au vendredi : 7h30-11h30 et 12h30-17h ..."</t>
  </si>
  <si>
    <t>4361,CHEF D'EQUIPE ATELIER AUTOMOBILE (H/F),https://www.france-emploi.com/offre-d-emploi/chef-d-equipe-atelier-automobile-h-f-10947537/,30/12/2022,Nantes,CDI,,,,,"INTERACTION NANTES recherche un chef d'Ã©quipe atelier pour son client spÃ©cialisÃ© dans l'entretien et la vente d'accessoires automobiles situÃ© sur le secteur de Basse Goulaine.</t>
  </si>
  <si>
    <t>Sous la responsabilitÃ© du directeur de centre voici les mission qui vous seront confiÃ©es :</t>
  </si>
  <si>
    <t>- RÃ©aliser des prestations automobiles.</t>
  </si>
  <si>
    <t>- S'assurer de ..."</t>
  </si>
  <si>
    <t>4362,CANALISATEUR (H/F),https://www.france-emploi.com/offre-d-emploi/canalisateur-h-f-10947536/,30/12/2022,Nantes,IntÃ©rim,,,,,"INTERACTION Nantes recherche pour un de ses clients un canalisateur H/F pour des chantiers sur Nantes et son agglomÃ©ration</t>
  </si>
  <si>
    <t>- Installation et entretien des rÃ©seaux de canalisation qui transportent l'eau potable ou le gaz de ville</t>
  </si>
  <si>
    <t>- AmÃ©nagements des ouvertures ou ..."</t>
  </si>
  <si>
    <t>4363,Conseiller Immobilier Transaction H/F,https://www.france-emploi.com/offre-d-emploi/conseiller-immobilier-transaction-h-f-10947532/,30/12/2022,Carquefou,CDI,,,,,"DESCRIPTIF DU POSTE</t>
  </si>
  <si>
    <t xml:space="preserve">Pour les besoins de son rÃ©seau, basÃ© sur CARQUEFOU nous recrutons : </t>
  </si>
  <si>
    <t>un(e) Conseiller immobilier Transaction</t>
  </si>
  <si>
    <t>Poste Ã  pourvoir en CDI dÃ¨s que possible</t>
  </si>
  <si>
    <t>Vous rejoindrez une Ã©quipe dynamique et aurez pour mission de commercialiser et vendre les offres de services immobiliers, tout en dÃ©veloppant une ..."</t>
  </si>
  <si>
    <t>4364,OPERATEUR DE PRODUCTION (H/F),https://www.france-emploi.com/offre-d-emploi/operateur-de-production-h-f-10947528/,30/12/2022,Charente-Maritime,IntÃ©rim,,,,,"Nous recherchons des OpÃ©rateurs de production H/F, sur le secteur de Pons/St Genis de S. / Barbezieux</t>
  </si>
  <si>
    <t>ActivitÃ©s principales: Manutention simple, contrÃ´le de conformitÃ©, Appliquer avec rigueur les rÃ¨gles de sÃ©curitÃ©, respect des consignes.</t>
  </si>
  <si>
    <t>Venez chez Interaction et vous aurez: :</t>
  </si>
  <si>
    <t xml:space="preserve"> - Votre salaire brut est majorÃ© de +10% IFM ..."</t>
  </si>
  <si>
    <t>4365,CHAUFFEUR SPL TP (H/F),https://www.france-emploi.com/offre-d-emploi/chauffeur-spl-tp-h-f-10947526/,30/12/2022,Pons,IntÃ©rim,,,,,"Nous recherchons Chauffeur PL/SPL TP sur le secteur de Pons et alentours.</t>
  </si>
  <si>
    <t>ExpÃ©rimentÃ©, avec visite mÃ©dicale si possible.</t>
  </si>
  <si>
    <t>30% DE CONDUITE ET LE RSTE TRAVAIL AU SOL</t>
  </si>
  <si>
    <t xml:space="preserve"> - Votre salaire brut est majorÃ© de +10% IFM (indemnitÃ© de fin de mission) et de ..."</t>
  </si>
  <si>
    <t xml:space="preserve">4366,PREPARATEUR DE COMMANDES H/F,https://www.france-emploi.com/offre-d-emploi/preparateur-de-commandes-h-f-10947523/,30/12/2022,Pons,IntÃ©rim,,,,,"Nous recherchons des prÃ©parateurs de commandes sur Pons et aux alentours de GÃ©mozac. </t>
  </si>
  <si>
    <t>35h/Sem</t>
  </si>
  <si>
    <t>Du Lundi au Vendredi.</t>
  </si>
  <si>
    <t>Contrat intÃ©rim Ã  la semaine.</t>
  </si>
  <si>
    <t xml:space="preserve"> - Votre salaire brut est majorÃ© de +10% IFM (indemnitÃ© de fin de mission) et de +10% ICP (indemnitÃ© compensatrice ..."</t>
  </si>
  <si>
    <t>4367,ANALYSTE PRICING  - H/F,https://www.france-emploi.com/offre-d-emploi/analyste-pricing-h-f-10947514/,30/12/2022,Arcueil,CDI,,,,,"RattachÃ©  Ã  la Direction Commerce et Pricing, l'Analyste Pricing  aura pour mission de dÃ©finir et piloter l'Ã©volution de la politique tarifaire du Groupe  PHE plus prÃ©cisÃ©ment :</t>
  </si>
  <si>
    <t>- D'analyser les rÃ©sultats pour dÃ©velopper des stratÃ©gies tarifaires en fonction des diffÃ©rents segments de marchÃ©s.</t>
  </si>
  <si>
    <t>- D'Ã©laborer des analyses de ..."</t>
  </si>
  <si>
    <t>4368,CALORIFUGEUR (H/F),https://www.france-emploi.com/offre-d-emploi/calorifugeur-h-f-10947402/,30/12/2022,Loire-Atlantique,IntÃ©rim,,,,,"PARTNAIRE DONGES recherche un CALORIFUGEUR (F/H) pour un de nos clients spÃ©cialisÃ© dans les mÃ©tiers de l'isolation, l'Ã©chafaudage et l'ignifugeage.</t>
  </si>
  <si>
    <t xml:space="preserve">En qualitÃ© de calorifugeur vous : </t>
  </si>
  <si>
    <t>- Respectez les consignes de sÃ©curitÃ©</t>
  </si>
  <si>
    <t xml:space="preserve">- Vous posez l'isolants sur tout types de matÃ©riel : Tuyauteries </t>
  </si>
  <si>
    <t xml:space="preserve"> Ballons </t>
  </si>
  <si>
    <t xml:space="preserve"> Colonnes </t>
  </si>
  <si>
    <t xml:space="preserve"> RÃ©servoirs </t>
  </si>
  <si>
    <t xml:space="preserve"> Echangeurs.</t>
  </si>
  <si>
    <t>Informations ..."</t>
  </si>
  <si>
    <t xml:space="preserve">4369,OPERATEUR ALU (H/F),https://www.france-emploi.com/offre-d-emploi/operateur-alu-h-f-10947332/,30/12/2022,TreilliÃ¨res,IntÃ©rim,,,,,"PARTNAIRE, chercheur de talents en CDI, CDD, IntÃ©rim vous propose un poste d'OPERATEUR ALU (H/F) pour son client, une PME prÃ©sente aux portes de Nantes, experte dans la conception de faÃ§ades, d'ouvertures et d'enveloppes aluminium. </t>
  </si>
  <si>
    <t>C'est au sein d'un atelier de fabrication, parmi ..."</t>
  </si>
  <si>
    <t>4370,CHAUDRONNIER (H/F),https://www.france-emploi.com/offre-d-emploi/chaudronnier-h-f-10947329/,30/12/2022,Maine-et-Loire,CDI,,,,,"Partnaire St Macaire en mauges recherche pour l'un de ses clients spÃ©cialisÃ©s dans la conception et la fabrication de systÃ¨mes d'extraction de produits et matiÃ¨res en vrac. Chaudronnier H/F en CDI</t>
  </si>
  <si>
    <t>Vous serez intÃ©grÃ© au service de la Production</t>
  </si>
  <si>
    <t>Assure la rÃ©alisation ..."</t>
  </si>
  <si>
    <t>4371,TECHNICIEN DE MAINTENANCE (H/F),https://www.france-emploi.com/offre-d-emploi/technicien-de-maintenance-h-f-10947327/,30/12/2022,Cholet,CDI,,,,,"PARTNAIRE CHOLET, recherche pour un de ses clients, un TECHNICIEN de MAINTENANCE H/F</t>
  </si>
  <si>
    <t>Notre client, issu d'un groupe 100% franÃ§ais, est spÃ©cialisÃ© dans la conception, la fabrication et la commercialisation de meubles de cuisines et de salles de bains (kit ou montÃ©).</t>
  </si>
  <si>
    <t>RattachÃ©(e) au Responsable Maintenance ..."</t>
  </si>
  <si>
    <t xml:space="preserve">4372,CHAUFFEUR PL (H/F),https://www.france-emploi.com/offre-d-emploi/chauffeur-pl-h-f-10843607/,30/12/2022,Manche,IntÃ©rim,,,,,"INTERACTION CHERBORUG recherche pour l'un de ses clients un CHAUFFEUR PL (H/F) pour une mission situÃ©e sur Valognes. </t>
  </si>
  <si>
    <t xml:space="preserve">Permis C et FIMA Ã  jour obligatoires ainsi que CACES R490 et CACES R489 - 3.  Nous recherchons un personne ayant une premiÃ¨re expÃ©rience dans le domaine. </t>
  </si>
  <si>
    <t>Permis C et ..."</t>
  </si>
  <si>
    <t>4373,TECHNICIEN DE MAINTENANCE (H/F),https://www.france-emploi.com/offre-d-emploi/technicien-de-maintenance-h-f-10843054/,30/12/2022,Cholet,CDI,,,,,"Vous intÃ©grez une Ã©quipe d'une dizaine techniciens et serez directement rattachÃ©(e) Ã  CÃ©dric, Responsable maintenance opÃ©rationnelle.</t>
  </si>
  <si>
    <t>Leurs points communs : travailler dans la bonne humeur, l'entraide et la solidaritÃ©.</t>
  </si>
  <si>
    <t>Dans le cadre de ce nouveau projet CÃ©dric et son Ã©quipe vous accompagneront et formeront aux nouveaux outils ..."</t>
  </si>
  <si>
    <t>4374,Manoeuvre TP (H/F),https://www.france-emploi.com/offre-d-emploi/manoeuvre-tp-h-f-10839243/,30/12/2022,Lannion,IntÃ©rim,,,,,"Nous recherchons pour le compte de notre client, spÃ©cialisÃ© dans les travaux d'infrastructures multi-rÃ©seaux, un MANOEUVRE TP (H/F).</t>
  </si>
  <si>
    <t>Vos tÃ¢ches Ã  effectuer sont :</t>
  </si>
  <si>
    <t>- La mise en sÃ©curitÃ© du chantier</t>
  </si>
  <si>
    <t>- Travaux sur rÃ©seaux (VRD)</t>
  </si>
  <si>
    <t>- Utilisation d'engins de chantier (pelle et mini pelle) = CACES R482</t>
  </si>
  <si>
    <t>- Conduite et ..."</t>
  </si>
  <si>
    <t>4375,Boucher (H/F),https://www.france-emploi.com/offre-d-emploi/boucher-h-f-10837557/,30/12/2022,Lanester,CDD,,,,,"Les Saveurs Paysannes recherchent pour leur boutique de Lanester un boucher.</t>
  </si>
  <si>
    <t>Titulaire d'un CAP ou BP Boucherie, bon professionnel , vous assurez la dÃ©coupe et la prÃ©paration des piÃ¨ces de viande, l'approvisionnement et la bonne tenue du rayon dans le respect des rÃ¨gles d'hygiÃ¨ne et de traÃ§abilitÃ© ..."</t>
  </si>
  <si>
    <t>4376,Boucher (H/F),https://www.france-emploi.com/offre-d-emploi/boucher-h-f-10837557/,30/12/2022,QuimperlÃ©,CDD,,,,,"Les Saveurs Paysannes recherchent pour leur boutique de Lanester un boucher.</t>
  </si>
  <si>
    <t>4377,Boucher (H/F),https://www.france-emploi.com/offre-d-emploi/boucher-h-f-10837557/,30/12/2022,Querrien,CDD,,,,,"Les Saveurs Paysannes recherchent pour leur boutique de Lanester un boucher.</t>
  </si>
  <si>
    <t>4378,Stage IngÃ©nieur Achats Energies (F/H),https://www.france-emploi.com/offre-d-emploi/stage-ingenieur-achats-energies-f-h-10837159/,30/12/2022,Angers,,,,,,"Le stage ... :</t>
  </si>
  <si>
    <t>Au sein du service Achats vous  travaillez sur des usines industrielles  et vous participez activement aux dossiers Achats Energies. Vous participerez aux missions suivantes :</t>
  </si>
  <si>
    <t xml:space="preserve"> â€¢ Etude d'opportunitÃ© de stockage d'Ã©nergie sur site industrie </t>
  </si>
  <si>
    <t xml:space="preserve"> â€¢ Analyse du marchÃ© de l'Ã©lectricitÃ© </t>
  </si>
  <si>
    <t xml:space="preserve"> â€¢ Courbe prÃ©visionnel de consommation d'Ã©nergie d ..."</t>
  </si>
  <si>
    <t>4379,Stage IngÃ©nieur Achats Energies (F/H),https://www.france-emploi.com/offre-d-emploi/stage-ingenieur-achats-energies-f-h-10837156/,30/12/2022,Angers,,,,,,"Le stage ... :</t>
  </si>
  <si>
    <t>4380,1/2 CHEF de PARTIE (H/F),https://www.france-emploi.com/offre-d-emploi/1-2-chef-de-partie-h-f-10832183/,30/12/2022,Bayeux,Saisonnier,,,,,"Poste Ã  pourvoir dÃ¨s Avril 2023</t>
  </si>
  <si>
    <t>Votre sens de lâ€™organisation, votre motivation, et votre aptitude Ã  apprendre et progresser, garantiront Ã  nos clients, une qualitÃ© constante.</t>
  </si>
  <si>
    <t xml:space="preserve">Vos principales missions : </t>
  </si>
  <si>
    <t>â€¢  Sous la responsabilitÃ© des Chef de partie vous rÃ©alisez les prÃ©parations prÃ©liminaires du poste.</t>
  </si>
  <si>
    <t>â€¢  Vous appliquez les consignes de ..."</t>
  </si>
  <si>
    <t>4381,CHEF DE RANG (H/F),https://www.france-emploi.com/offre-d-emploi/chef-de-rang-h-f-10832172/,30/12/2022,Bayeux,Saisonnier,,,,,"Poste Ã  pourvoir dÃ¨s Mars 2023</t>
  </si>
  <si>
    <t>Votre excellente prÃ©sentation, votre parfaite maÃ®trise du service, et votre motivation, garantiront Ã  nos clients un service dâ€™exception dans notre restaurant gastronomique.</t>
  </si>
  <si>
    <t>â€¢  Vous Ãªtes en charge du service en salle depuis la mise en place jusquâ€™au service Ã  ..."</t>
  </si>
  <si>
    <t>4382,CHEF DE PARTIE (H/F),https://www.france-emploi.com/offre-d-emploi/chef-de-partie-h-f-10832171/,30/12/2022,Bayeux,Saisonnier,,,,,"Poste Ã  pourvoir dÃ¨s Avril 2023</t>
  </si>
  <si>
    <t>Votre technique, votre sens de lâ€™organisation, votre motivation, et votre esprit dâ€™Ã©quipe, garantiront Ã  nos clients, une qualitÃ© constante et un service dâ€™exception.</t>
  </si>
  <si>
    <t>â€¢  RÃ©aliser les mises en place adaptÃ©es Ã  lâ€™activitÃ©.</t>
  </si>
  <si>
    <t>â€¢  Suivre et contrÃ´ler les stocks ..."</t>
  </si>
  <si>
    <t>4383,ATTACHE COMMERCIAL (H/F),https://www.france-emploi.com/offre-d-emploi/attache-commercial-h-f-10831193/,30/12/2022,Deux-SÃ¨vres,CDI,,,,,"Dans le cadre de son dÃ©veloppement, la sociÃ©tÃ© LE ROCHER DU LION spÃ©cialisÃ©e dans la distribution de produits alimentaires secs, frais et surgelÃ©s en RHF et boulangerie-PÃ¢tisserie, recherche plusieurs attachÃ©s(es) commerciaux(les) en CDI 39H pour dÃ©velopper le secteur Grand Ouest (22 - 29 â€“ 35 â€“ 56 â€“ 44 â€“ 49 ..."</t>
  </si>
  <si>
    <t>4384,MENUISIER FINISSEUR H/F,https://www.france-emploi.com/offre-d-emploi/menuisier-finisseur-h-f-10828074/,30/12/2022,Vire Normandie,CDI,,,,,"#SIMSAINTLO</t>
  </si>
  <si>
    <t>L'agence SIM recherche pour l'un de ses clients sur le secteur de Saint-LÃ´ un/e Menuisier finisseur H/F.</t>
  </si>
  <si>
    <t>Il a pour rÃ´le d'appliquer la touche finale, c'est Ã  dire les couches de revÃªtement qui assureront la protection de la surface.</t>
  </si>
  <si>
    <t>Pour ce ..."</t>
  </si>
  <si>
    <t>4385,MENUISIER FINISSEUR H/F,https://www.france-emploi.com/offre-d-emploi/menuisier-finisseur-h-f-10828074/,30/12/2022,Saint-LÃ´,CDI,,,,,"#SIMSAINTLO</t>
  </si>
  <si>
    <t>4386,MENUISIER FINISSEUR H/F,https://www.france-emploi.com/offre-d-emploi/menuisier-finisseur-h-f-10828074/,30/12/2022,Coutances,CDI,,,,,"#SIMSAINTLO</t>
  </si>
  <si>
    <t>4387,MENUISIER FINISSEUR H/F,https://www.france-emploi.com/offre-d-emploi/menuisier-finisseur-h-f-10828074/,30/12/2022,Carentan les Marais,CDI,,,,,"#SIMSAINTLO</t>
  </si>
  <si>
    <t>4388,MENUISIER FINISSEUR H/F,https://www.france-emploi.com/offre-d-emploi/menuisier-finisseur-h-f-10828074/,30/12/2022,Agneaux,CDI,,,,,"#SIMSAINTLO</t>
  </si>
  <si>
    <t>4389,Electricien (H/F),https://www.france-emploi.com/offre-d-emploi/electricien-h-f-10827517/,30/12/2022,Maine-et-Loire,IntÃ©rim,,,,,"INTERACTION Angers recherche un Electricien N2/N3 (H/F)</t>
  </si>
  <si>
    <t>Vous serez en charge de la rÃ©alisation des travaux Ã©lectriques d'installation et de mise en service d'Ã©quipements Ã©lectriques dans des bÃ¢timents Ã  usage domestique, tertiaire et industriel selon les rÃ¨gles de sÃ©curitÃ©.</t>
  </si>
  <si>
    <t>Vous aurez pour tÃ¢ches principales la ..."</t>
  </si>
  <si>
    <t>4390,PLAQUISTE (H/F),https://www.france-emploi.com/offre-d-emploi/plaquiste-h-f-10827346/,30/12/2022,Maine-et-Loire,IntÃ©rim,,,,,"INTERACTION Angers recherche pour l'un de ses clients des plaquistes N3 (H/F)</t>
  </si>
  <si>
    <t>Vous aurez en charge (dans des bÃ¢timents neufs ou en rÃ©novation):</t>
  </si>
  <si>
    <t xml:space="preserve">Vous maitrisez les tÃ¢ches suivants: </t>
  </si>
  <si>
    <t>- la prÃ©paration et l'application des enduits</t>
  </si>
  <si>
    <t>- la ..."</t>
  </si>
  <si>
    <t>4391,CUISINIER EN COLLECTIVITE(H/F),https://www.france-emploi.com/offre-d-emploi/cuisinier-en-collectiviteh-f-10827298/,30/12/2022,Val-du-Layon,IntÃ©rim,,,,,"Nous recherchons pour l'un de nos clients un Cuisinier en collectivitÃ©(h/f).</t>
  </si>
  <si>
    <t>Secteur : SantÃ©</t>
  </si>
  <si>
    <t>PÃ©riode : du 26 au 30/12</t>
  </si>
  <si>
    <t>Localisation : 49750</t>
  </si>
  <si>
    <t>Horaires : En continus  Candidats issus d'une formation et/ou justifiant d'une expÃ©rience significative en restauration collective et/ou traditionnelle. ActivitÃ©s principales : - Mise en ..."</t>
  </si>
  <si>
    <t xml:space="preserve">4392,Operateur- Regleur sur CN(H/F),https://www.france-emploi.com/offre-d-emploi/operateur-regleur-sur-cnh-f-10827179/,30/12/2022,Maine-et-Loire,IntÃ©rim,,,,,"INTERACTION Angers recherche un opÃ©rateur/rÃ©gleur sur commandes numÃ©riques (H/F) pour l'un de ses clients spÃ©cialisÃ© dans la production de petites moyennes sÃ©ries pour la fabrication de roues sur mesure en acier mÃ©cano-soudÃ©es. </t>
  </si>
  <si>
    <t xml:space="preserve">Les principales missions: </t>
  </si>
  <si>
    <t>- RÃ©aliser les opÃ©rations d'usinage par enlÃ¨vement de matiÃ¨re Ã  ..."</t>
  </si>
  <si>
    <t>4393,ALTERNANCE :  MECANICIEN POIDS LOURDS - H/F,https://www.france-emploi.com/offre-d-emploi/alternance-mecanicien-poids-lourds-h-f-10826446/,30/12/2022,Strasbourg,Alternance,,,,,"REJOINS NOTRE ECOLE Â« AD POIDS LOURDS Â» POUR DEVENIR TECHNICIEN EXPERT !</t>
  </si>
  <si>
    <t>(VÃ©hicules utilitaires, industriels, Car et Bus)</t>
  </si>
  <si>
    <t>Nous te proposons de te former Ã  un mÃ©tier d'avenir  avec des perspectives d'Ã©volution et un  CDI  Ã  la clÃ© !</t>
  </si>
  <si>
    <t>De formation Post BAC / BAC PRO ou expÃ©rience Ã©quivalente au niveau ..."</t>
  </si>
  <si>
    <t>4394,Directeur General des Services (H/F),https://www.france-emploi.com/offre-d-emploi/directeur-general-des-services-h-f-10824429/,30/12/2022,Landivisiau,CDI,,,,,"Avec une Ã©quipe de collaborateurs et collaboratrices dynamiques et soudÃ©s, vous contribuez Ã  la dÃ©finition des orientations de la collectivitÃ© et Ã  l'Ã©laboration, sous la responsabilitÃ© du Maire, du projet de mandature. Vous dirigez les services et pilotez l'organisation territoriale en cohÃ©rence avec les orientations prÃ©alablement dÃ©finies ..."</t>
  </si>
  <si>
    <t>4395,Electricien/Electricienne de chantier (H/F),https://www.france-emploi.com/offre-d-emploi/electricien-electricienne-de-chantier-h-f-10788663/,30/12/2022,Erbray,IntÃ©rim,,,,,"Votre agence TEMPORIS CHATEAUBRIANT, recrute au plus vite un.e Ã©lectricien.ne N3 pour secteur de ChÃ¢teaubriant.</t>
  </si>
  <si>
    <t>* Divers Travaux Ã©lÃ©crtique,</t>
  </si>
  <si>
    <t>* Tirage de cÃ¢bles,</t>
  </si>
  <si>
    <t>* CÃ¢blages Ã©quipements Ã©lectriques</t>
  </si>
  <si>
    <t>Poste Ã  pourvoir dÃ¨s que possible.</t>
  </si>
  <si>
    <t>Cette mission vous plait? On attend votre candidature !     TEMPORIS CHATEAUBRIANT, une team impliquÃ©e, professionnelle et ..."</t>
  </si>
  <si>
    <t>4396,RESPONSABLE ADJOINT (H/F),https://www.france-emploi.com/offre-d-emploi/responsable-adjoint-h-f-10945604/,29/12/2022,La Chapelle-sur-Erdre,CDI,,,,,"INTERACTION NANTES recherche pour l'un de ses clients basÃ© sur La chapelle sur Erdre un(e) RESPONSABLE ADJOINT (H/F)</t>
  </si>
  <si>
    <t>-commander la marchandise,</t>
  </si>
  <si>
    <t>-gÃ©rer les stocks, superviser les inventaires,</t>
  </si>
  <si>
    <t>-organiser la boutique, renouveler rÃ©guliÃ¨rement la prÃ©sentation des articles (vitrines, mise en avant des ..."</t>
  </si>
  <si>
    <t>4397,Agent de fabrication H/F - PloÃ«rmel (55),https://www.france-emploi.com/offre-d-emploi/agent-de-fabrication-h-f-ploermel-55-10945596/,29/12/2022,Morbihan,IntÃ©rim,,,,,AGENT DE FABRICATION H/F - PloÃ«rmel (56)Lieu : PLOERMEL Contrat : INTERIM - 6 MOIS mini DÃ©but le 16/01/2023 Horaires en 3x8  RÃ©munÃ©ration : 12/h + primesVos principales missions : * Surveiller et conduire les fabrications dans le respect des diffÃ©rentes procÃ©dures  * Appliquer un mode opÃ©ratoire dÃ©fini dans les feuilles de travail ...</t>
  </si>
  <si>
    <t>4398,Second de cuisine (H/F),https://www.france-emploi.com/offre-d-emploi/second-de-cuisine-h-f-10900626/,29/12/2022,Billio,IntÃ©rim,,,,,"TEMPORIS, c'est une agence dâ€™emploi qui recrute en intÃ©rim, CDD et CDI basÃ©e Ã  Auray et Ã  Vannes.</t>
  </si>
  <si>
    <t>Depuis 12 ans, nous nous sommes dÃ©veloppÃ©s pour Ãªtre un acteur participatif de lâ€™Ã©conomie locale.</t>
  </si>
  <si>
    <t>Aujourd'hui, je recherche un SECOND DE CUISINE H/F pour un restaurant ..."</t>
  </si>
  <si>
    <t>4399,PLOMBIER ROBINETTERIE F/H,https://www.france-emploi.com/offre-d-emploi/plombier-robinetterie-f-h-10945589/,29/12/2022,Cherbourg-en-Cotentin,IntÃ©rim,,,,,"Votre agence RÃ©gional IntÃ©rim de Cherbourg recrute pour l'un de ses clients un(e) PLOMBIER(ERE) ROBINETTERIE F/H.</t>
  </si>
  <si>
    <t>Notre client est prÃ©sent dans plus de 22 pays et emploie plus de 5000 salariÃ©s. C'est le leader des services visant Ã  amÃ©liorer l'efficacitÃ© Ã©nergÃ©tique des bÃ¢timents ..."</t>
  </si>
  <si>
    <t xml:space="preserve">4400,CONSEILLER VENDEUR - F/H,https://www.france-emploi.com/offre-d-emploi/conseiller-vendeur-f-h-10945544/,29/12/2022,Chaumes-en-Retz,CDI,,,,,"Ce que l'on attend de vous :  </t>
  </si>
  <si>
    <t>OÃ™ :  ARTHON (dpt 44)  - QUOI ?  un CDI  â€“ QUAND ?  15/01/2023</t>
  </si>
  <si>
    <t xml:space="preserve"> â€¢ Accueillir et de renseigner l'adhÃ©rent et le client dans son parcours d'achat au sein du magasin</t>
  </si>
  <si>
    <t xml:space="preserve"> â€¢ Renseigner et vendre les produits, notamment sur les gammes agricoles (fertilisants, santÃ© vÃ©gÃ©tale ..."</t>
  </si>
  <si>
    <t>4401,VENDEUR EN DÃ‰CORATION - BTS MCO - ALTERNANCE (H/F),https://www.france-emploi.com/offre-d-emploi/vendeur-en-d-coration-bts-mco-alternance-h-f-10945539/,29/12/2022,JanzÃ©,Alternance,,,,,"Vous prÃ©parez un BTS MCO (Management Commercial OpÃ©rationnel) et vous recherchez une entreprise pour vous accueillir en alternance durant 24 mois ?</t>
  </si>
  <si>
    <t xml:space="preserve">Ne cherchez plus ! A LodimaOuest, lâ€™alternance est au cÅ“ur de nos prÃ©occupations. </t>
  </si>
  <si>
    <t>Câ€™est pourquoi nous cherchons pour lâ€™une de nos entreprises partenaires un(e) candidat ..."</t>
  </si>
  <si>
    <t>4402,VENDEUR EN DÃ‰CORATION - BTS MCO - ALTERNANCE (H/F),https://www.france-emploi.com/offre-d-emploi/vendeur-en-d-coration-bts-mco-alternance-h-f-10945539/,29/12/2022,Bain-de-Bretagne,Alternance,,,,,"Vous prÃ©parez un BTS MCO (Management Commercial OpÃ©rationnel) et vous recherchez une entreprise pour vous accueillir en alternance durant 24 mois ?</t>
  </si>
  <si>
    <t>4403,COMMERCIAL - BTS NDRC en ALTERNANCE (H/F),https://www.france-emploi.com/offre-d-emploi/commercial-bts-ndrc-en-alternance-h-f-10945518/,29/12/2022,Rennes,Alternance,,,,,"Nous vous proposons un poste de commercial H/F en contrat d'apprentissage ou de professionnalisation sur une durÃ©e de 24 mois afin de valider un diplÃ´me d'Etat de BAC+2 de BTS NDRC.</t>
  </si>
  <si>
    <t>Les missions: DÃ©finir le plan d'action commercial et Ã©tablir le plan de tournÃ©e ..."</t>
  </si>
  <si>
    <t>4404,MECANICIEN AGRICOLE (H/F),https://www.france-emploi.com/offre-d-emploi/mecanicien-agricole-h-f-10810651/,29/12/2022,Rosporden,IntÃ©rim,,,,,"Vous aurez pour mission d'intervenir sur la rÃ©paration de machines agricoles (tracteurs, machines Ã  lÃ©gumes...) sur site mais Ã©galement sur les diffÃ©rents chantiers du sud FinistÃ¨re.</t>
  </si>
  <si>
    <t xml:space="preserve">  Vous Ãªtes idÃ©alement de formation mÃ©canique Agricole ou PL, ou disposez d'une premiÃ¨re expÃ©rience sur un poste similaire. N'hÃ©sitez pas ..."</t>
  </si>
  <si>
    <t>4405,Responsable d'affaires Renouvellement Urbain (H/F),https://www.france-emploi.com/offre-d-emploi/responsable-d-affaires-renouvellement-urbain-h-f-10943434/,28/12/2022,Ploufragan,CDI,,,,,"Missions :</t>
  </si>
  <si>
    <t>Le responsable dâ€™affaires Renouvellement Urbain (H/F) coordonne lâ€™ensemble des actions de lâ€™organisme liÃ©es Ã  la mise en Å“uvre des projets dont lâ€™organisme est partenaire. Il/elle assure lâ€™interface entre les acteurs internes et externes du projet et reprÃ©sente lâ€™organisme dans les ..."</t>
  </si>
  <si>
    <t>4406,CÃ¢bleur en atelier (H/F),https://www.france-emploi.com/offre-d-emploi/cableur-en-atelier-h-f-10943428/,28/12/2022,Nantes,IntÃ©rim,,,,,"L'agence ARTUS INTERIM de NANTES Recherche pour l'un de ses clients, un cÃ¢bleur.</t>
  </si>
  <si>
    <t>- CÃ¢blage des armoires tertiaires ou industrielles</t>
  </si>
  <si>
    <t>Vous pourrez Ã©galement assurer des missions administratives telles que :</t>
  </si>
  <si>
    <t>RÃ©munÃ©ration : Selon profil + 10% de ..."</t>
  </si>
  <si>
    <t xml:space="preserve">4407,Planificateur (H/F),https://www.france-emploi.com/offre-d-emploi/planificateur-h-f-10943426/,28/12/2022,Nantes,IntÃ©rim,,,,,"L'Agence ARTUS INTERIM NANTES, recherche pour l'un de ses clients basÃ© sur Nantes, un Planificateur H/F. </t>
  </si>
  <si>
    <t xml:space="preserve">Sous la responsabilitÃ© de sa hiÃ©rarchie, le Planificateur est chargÃ© de la bonne planification des opÃ©rations et du suivi administratif de l'exploitation (stock, vÃ©hicules, gestion des ressources humaines). </t>
  </si>
  <si>
    <t>4408,Technicien multitechnique (H/F),https://www.france-emploi.com/offre-d-emploi/technicien-multitechnique-h-f-10943422/,28/12/2022,Nantes,IntÃ©rim,,,,,"Nous recherchons pour un de nos clients un profil de technicien multitechnique pour honorer un contrat de maintenance auprÃ¨s d'une agence bancaire.</t>
  </si>
  <si>
    <t xml:space="preserve">Vous Ãªtes en charge de la maintenance de 1er niveau dans les bureaux et le bÃ¢timent. </t>
  </si>
  <si>
    <t>Vous devez avoir des habilitations Ã©lectriques Ã  jour pour intervenir ..."</t>
  </si>
  <si>
    <t xml:space="preserve">4409,Manoeuvre nacelliste (H/F),https://www.france-emploi.com/offre-d-emploi/manoeuvre-nacelliste-h-f-10943419/,28/12/2022,Nantes,IntÃ©rim,,,,,"L'agence ARTUS INTERIM de NANTES recherche pour l'un de ses clients spÃ©cialisÃ© dans les travaux de gÃ©nie Ã©lectriques et gÃ©nie climatique, un ManÅ“uvre avec CACES nacelles (H/F). </t>
  </si>
  <si>
    <t xml:space="preserve">Votre mission principale: </t>
  </si>
  <si>
    <t xml:space="preserve">-Enlever les illuminations de Noel avec l'utilisation de la nacelle </t>
  </si>
  <si>
    <t xml:space="preserve">1B/3B </t>
  </si>
  <si>
    <t>Chantiers sur Nantes ..."</t>
  </si>
  <si>
    <t>4410,Tuyauteur agroalimentaire (H/F),https://www.france-emploi.com/offre-d-emploi/tuyauteur-agroalimentaire-h-f-10943412/,28/12/2022,Nantes,IntÃ©rim,,,,,"L'agence Artus de Nantes recherche pour un client spÃ©cialisÃ© en tuyauterie industrielle, un Tuyauteur H/F.</t>
  </si>
  <si>
    <t xml:space="preserve">Nous recherchons dans le secteur agroalimentaire principalement (tuyauterie acier inoxydable et raccords spÃ©cifiques) </t>
  </si>
  <si>
    <t>Vous devez avoir de bonnes compÃ©tences en prÃ©fabrication d'Ã©lÃ©ments de tuyauterie industrielle. Vous devez au moins minimum maÃ®triser ..."</t>
  </si>
  <si>
    <t>4411,Ouvrier de production maraichage (H/F),https://www.france-emploi.com/offre-d-emploi/ouvrier-de-production-maraichage-h-f-10943410/,28/12/2022,Saint-Julien-de-Concelles,IntÃ©rim,,,,,"L'agence ARTUS INTERIM de NANTES recherche pour l'un de ses clients spÃ©cialisÃ©s dans le maraichage plusieurs agents de production.</t>
  </si>
  <si>
    <t xml:space="preserve">- Parage de salade (enlever les feuilles abimÃ©es) </t>
  </si>
  <si>
    <t>Horaires en 2*7 :5h/13h ou 13h /21h</t>
  </si>
  <si>
    <t>Conditions : Travail Ã  la chaine / TempÃ©rature fraiche (5-6 degrÃ©s), mais ..."</t>
  </si>
  <si>
    <t>4412,TECHNICIEN DE MAINTENANCE (H/F),https://www.france-emploi.com/offre-d-emploi/technicien-de-maintenance-h-f-10943399/,28/12/2022,Bressuire,CDI,,,,,"Pour notre site basÃ© Ã  Bressuire (79),  nous recherchons un Technicien de maintenance H/F.</t>
  </si>
  <si>
    <t>Sous la responsabilitÃ© de votre Chef d'Ã©quipe, vous Ãªtes en charge de la maintenance des Ã©quipements :</t>
  </si>
  <si>
    <t xml:space="preserve"> â€¢ Assurer la maintenance prÃ©ventive, corrective et curative : rÃ©glages, dÃ©pannages...</t>
  </si>
  <si>
    <t xml:space="preserve"> â€¢ Garantir le fonctionnement optimal ainsi que l'entretien ..."</t>
  </si>
  <si>
    <t>4413,CARISTE CACES 1.3. 5 (H/F),https://www.france-emploi.com/offre-d-emploi/cariste-caces-1-3-5-h-f-10943389/,28/12/2022,Lorient,IntÃ©rim,,,,,"POUR UN DE NOS CLIENTS SUR LA REGION LORIENTAISE</t>
  </si>
  <si>
    <t>NOUS RECHERCHONS UN CARISTE, CACES 1.3.5</t>
  </si>
  <si>
    <t>CHARGEMENT, DECHARGEMENT DE CAMIONS, RANGER LE MAGASIN, REALISER DES INVENTAIRES TOURNANTS, PREPARER LES EXPEDITIONS, GERER LES RECEPTIONS...</t>
  </si>
  <si>
    <t>MISSION DU LUNDI AU VENDREDI</t>
  </si>
  <si>
    <t>EN 2X8 LE PLUS SOUVENT OU EN JOURNEE</t>
  </si>
  <si>
    <t xml:space="preserve">  PARFOIS UN ..."</t>
  </si>
  <si>
    <t>4414,TECHNICIEN ATELIER (H/F),https://www.france-emploi.com/offre-d-emploi/technicien-atelier-h-f-10943364/,28/12/2022,Yffiniac,IntÃ©rim,,,,,"Nous recherchons pour un de nos de client spÃ©cialisÃ© dans les vÃ©hicules blindÃ©s, un TECHNICIEN ATELIER FERRAGE H/F.</t>
  </si>
  <si>
    <t>Le poste est Ã  pourvoir rapidement sur une durÃ©e de plusieurs mois en intÃ©rim dans le pÃ©rimÃ¨tre de Lamballe.</t>
  </si>
  <si>
    <t>RattachÃ© au Responsable d'Atelier vos principales missions sont :</t>
  </si>
  <si>
    <t>4415,TECHNICIEN ATELIER (H/F),https://www.france-emploi.com/offre-d-emploi/technicien-atelier-h-f-10943364/,28/12/2022,Matignon,IntÃ©rim,,,,,"Nous recherchons pour un de nos de client spÃ©cialisÃ© dans les vÃ©hicules blindÃ©s, un TECHNICIEN ATELIER FERRAGE H/F.</t>
  </si>
  <si>
    <t>4416,TECHNICIEN ATELIER (H/F),https://www.france-emploi.com/offre-d-emploi/technicien-atelier-h-f-10943364/,28/12/2022,Lamballe,IntÃ©rim,,,,,"Nous recherchons pour un de nos de client spÃ©cialisÃ© dans les vÃ©hicules blindÃ©s, un TECHNICIEN ATELIER FERRAGE H/F.</t>
  </si>
  <si>
    <t>4417,TECHNICIEN ATELIER (H/F),https://www.france-emploi.com/offre-d-emploi/technicien-atelier-h-f-10943364/,28/12/2022,Erquy,IntÃ©rim,,,,,"Nous recherchons pour un de nos de client spÃ©cialisÃ© dans les vÃ©hicules blindÃ©s, un TECHNICIEN ATELIER FERRAGE H/F.</t>
  </si>
  <si>
    <t>4418,PAYSAGISTE (H/F),https://www.france-emploi.com/offre-d-emploi/paysagiste-h-f-10943354/,28/12/2022,Yffiniac,IntÃ©rim,,,,,"Nous recherchons pour un de nos clients spÃ©cialisÃ©e dans l'amÃ©nagement et l'entretien paysagers pour les collectivitÃ©s et les professionnels, un PAYSAGISTE H/F.</t>
  </si>
  <si>
    <t>Le poste est Ã  pourvoir rapidement sur une durÃ©e de plusieurs mois en intÃ©rim sur le secteur de Moncontour.</t>
  </si>
  <si>
    <t>RattachÃ© au Responsable de secteur ..."</t>
  </si>
  <si>
    <t>4419,PAYSAGISTE (H/F),https://www.france-emploi.com/offre-d-emploi/paysagiste-h-f-10943354/,28/12/2022,Moncontour,IntÃ©rim,,,,,"Nous recherchons pour un de nos clients spÃ©cialisÃ©e dans l'amÃ©nagement et l'entretien paysagers pour les collectivitÃ©s et les professionnels, un PAYSAGISTE H/F.</t>
  </si>
  <si>
    <t>4420,PAYSAGISTE (H/F),https://www.france-emploi.com/offre-d-emploi/paysagiste-h-f-10943354/,28/12/2022,LoudÃ©ac,IntÃ©rim,,,,,"Nous recherchons pour un de nos clients spÃ©cialisÃ©e dans l'amÃ©nagement et l'entretien paysagers pour les collectivitÃ©s et les professionnels, un PAYSAGISTE H/F.</t>
  </si>
  <si>
    <t>4421,PAYSAGISTE (H/F),https://www.france-emploi.com/offre-d-emploi/paysagiste-h-f-10943354/,28/12/2022,Lamballe,IntÃ©rim,,,,,"Nous recherchons pour un de nos clients spÃ©cialisÃ©e dans l'amÃ©nagement et l'entretien paysagers pour les collectivitÃ©s et les professionnels, un PAYSAGISTE H/F.</t>
  </si>
  <si>
    <t>4422,MONTEUR MECANIQUE (H/F),https://www.france-emploi.com/offre-d-emploi/monteur-mecanique-h-f-10943353/,28/12/2022,Morbihan,IntÃ©rim,,,,,"BREIZH INTERIM vous propose d'intÃ©grer une belle entreprise, dans des locaux rÃ©cemment amÃ©nagÃ©s pour travailler dans les meilleurs conditions.</t>
  </si>
  <si>
    <t>Face Ã  un afflux de commandes, l'entreprise recherche 2 MONTEURS MECANIQUE H/F pour complÃ©ter son Ã©quipe de Ploermel (56).</t>
  </si>
  <si>
    <t>Contrat en intÃ©rim au dÃ©marrage (Ã©volution sur du ..."</t>
  </si>
  <si>
    <t>4423,Commercial Sedentaire  (H/F),https://www.france-emploi.com/offre-d-emploi/commercial-sedentaire-h-f-10943249/,28/12/2022,Nouvoitou,CDI,,,,,"RattachÃ©(e) au Responsable Commercial, et en relation avec les Ã©quipes des sites (production, logistique,...), vous prenez en charge un portefeuille clients que vous suivez et animez pour rÃ©pondre Ã  des marchÃ©s variÃ©s.</t>
  </si>
  <si>
    <t>-	DÃ©veloppement des clients internet (traitement des demandes, rÃ©alisation les premiers contacts par tÃ©lÃ©phone ..."</t>
  </si>
  <si>
    <t>4424,Gestionnaire de Paies H/F,https://www.france-emploi.com/offre-d-emploi/gestionnaire-de-paies-h-f-10943243/,28/12/2022,Ille-et-Vilaine,CDI,,,,,"Notre crÃ©do Â« LibertÃ© d'Ãªtre et de Grandir ensemble Â» ! C'est en plaÃ§ant l'humain au coeur du projet d'entreprise que l'on construit l'avenir avec responsabilitÃ© et sens Ã©thique.</t>
  </si>
  <si>
    <t>4425,Poseur Enseigniste (H/F),https://www.france-emploi.com/offre-d-emploi/poseur-enseigniste-h-f-10943161/,28/12/2022,Orvault,CDI,,,,,"Nous recherchons pour un de nos clients de lâ€™agence ARTUS Nantes, leader sur le marchÃ© des enseignes et de la signalÃ©tique, des poseurs dâ€™enseignes et de totems pour des chantiers en grand dÃ©placement.</t>
  </si>
  <si>
    <t>Les chantiers sont des commerces, concessions, banques, etcâ€¦ Vous intÃ©grerez des Ã©quipes de pose ..."</t>
  </si>
  <si>
    <t>4426,Boucher (H/F),https://www.france-emploi.com/offre-d-emploi/boucher-h-f-10801445/,28/12/2022,Flers,IntÃ©rim,,,,,"ARTUS INTERIM â€“ CDD â€“ CDI  FLERS recherche pour l'un de ses clients :</t>
  </si>
  <si>
    <t>Un Boucher (H/F) :</t>
  </si>
  <si>
    <t>Vous serez en charge de lâ€™activitÃ© de votre rayon, de lâ€™approvisionnement Ã  la vente.</t>
  </si>
  <si>
    <t>Vous dÃ©couperez, dÃ©sosserez les piÃ¨ces de viande et prÃ©senterez vos produits en vitrine. Vous utiliserez les diffÃ©rents ..."</t>
  </si>
  <si>
    <t>4427,CONSEILLER CLIENTELE (H/F),https://www.france-emploi.com/offre-d-emploi/conseiller-clientele-h-f-10821640/,28/12/2022,Ille-et-Vilaine,IntÃ©rim,,,,,"Nous recherchons des Conseillers clientÃ¨les H/F pour notre client spÃ©cialiste de la prestation sociale. Votre mission consiste Ã  accompagner les usagers dans leurs dÃ©marches sur le site internet de l'entreprise. Vous Ãªtes Ã©galement amenÃ©(e) Ã  orienter les usagers vers les bons services.</t>
  </si>
  <si>
    <t xml:space="preserve">  Reconnu(e) pour vos ..."</t>
  </si>
  <si>
    <t xml:space="preserve">4428,SOUDEUR (H/F),https://www.france-emploi.com/offre-d-emploi/soudeur-h-f-10821638/,28/12/2022,ChÃ¢teaubriant,IntÃ©rim,,,,,"Nous recherchons pour l'un de nos clients, un Soudeur (H/F) sur le secteur de ChÃ¢teaubriant. </t>
  </si>
  <si>
    <t>Au sein de l'atelier de soudure, sont rÃ©alisÃ©s les ensembles et sous-ensembles mÃ©cano-soudÃ©s (ChÃ¢ssis et sous ensemble des machines) destinÃ©s Ã  l'atelier montage.</t>
  </si>
  <si>
    <t>Les opÃ©rations de soudure sont ..."</t>
  </si>
  <si>
    <t xml:space="preserve">4429,DECOCHEUR (H/F),https://www.france-emploi.com/offre-d-emploi/decocheur-h-f-10821637/,28/12/2022,ChÃ¢teaubriant,CDI,,,,,"Nous recherchons un dÃ©cocheur pour un de nos clients sur une entreprise Ã  chÃ¢teaubriant. </t>
  </si>
  <si>
    <t xml:space="preserve">Vous serrez amener Ã  travailler dans deux service diffÃ©rents : </t>
  </si>
  <si>
    <t>Pour le 1er, vous serez amener Ã  rÃ©aliser les tÃ¢ches suivantes : DÃ©cochage de piÃ¨ces, dÃ©crampage, enlÃ¨vement de morceaux de fonte, nettoyage de la fosse/Airlift, passer ..."</t>
  </si>
  <si>
    <t>4430,CHEF D'EQUIPE (H/F),https://www.france-emploi.com/offre-d-emploi/chef-d-equipe-h-f-10821636/,28/12/2022,ChÃ¢teaubriant,CDI,,,,,"Nous recherchons pour l'un de nos clients, un Chef d'Ã©quipe (H/F) sur le secteur de ChÃ¢teaubriant.</t>
  </si>
  <si>
    <t xml:space="preserve">Sous la responsabilitÃ© du responsable de production, vous serez en charge de : </t>
  </si>
  <si>
    <t>- Encadrer et coordonner l'activitÃ© des 3 Ã®lots de production (Thermoformage, usinage, assemblage)</t>
  </si>
  <si>
    <t>- Remonter les KPI et anomalies ..."</t>
  </si>
  <si>
    <t>4431,CHEF D'EQUIPE (H/F),https://www.france-emploi.com/offre-d-emploi/chef-d-equipe-h-f-10821634/,28/12/2022,ChÃ¢teaubriant,CDI,,,,,"Nous recherchons pour l'un de nos clients, un Chef d'Ã©quipe (H/F) sur le secteur de ChÃ¢teaubriant.</t>
  </si>
  <si>
    <t>4432,Electrotechnicien H/F,https://www.france-emploi.com/offre-d-emploi/electrotechnicien-h-f-10821450/,28/12/2022,Ille-et-Vilaine,CDI,,,,,"Missions :</t>
  </si>
  <si>
    <t xml:space="preserve">RattachÃ©(e) au Responsable Bureau d'Etudes MÃ©catronique votre mission principale sera la rÃ©alisation de cartes Ã©lectroniques dans le respect du cahier des charges Ã©tabli avec le client. Pour cela, vous devrez : </t>
  </si>
  <si>
    <t>- Prendre connaissance du cahier des charges dÃ©fini par le client et participer aux choix techniques ainsi ..."</t>
  </si>
  <si>
    <t>4433,PLOMBIER / CHAUFFAGISTE (H/F),https://www.france-emploi.com/offre-d-emploi/plombier-chauffagiste-h-f-10821416/,28/12/2022,VendÃ©e,CDI,,,,,"Votre agence de Saint Jean de BeugnÃ© recherche un plombier/chauffagiste (H/F)</t>
  </si>
  <si>
    <t>Sous la responsabilitÃ© du gÃ©rant, seul ou en binÃ´me, vous intervenez sur des chantiers d'habitat (neuf et rÃ©novation) pour rÃ©aliser des travaux de plomberie et de chauffage.</t>
  </si>
  <si>
    <t>- Vous prenez connaissance des chantiers Ã  rÃ©aliser et ..."</t>
  </si>
  <si>
    <t>4434,AIDE SOIGNANT  (H/F),https://www.france-emploi.com/offre-d-emploi/aide-soignant-h-f-10821413/,28/12/2022,LuÃ§on,IntÃ©rim,,,,,"L'agence Aboutir Emploi de Saint Jean de BeugnÃ© rechercher des AIDE SOIGNANT - AGENT DE SOINS H/F au alentour de LuÃ§on.</t>
  </si>
  <si>
    <t>Vous IntÃ©grez une Ã©quipe de soin auprÃ¨s des rÃ©sidents en contribuant Ã  leur bien-Ãªtre et leur confort quotidien. En lien avec l'infirmier, et sous son ..."</t>
  </si>
  <si>
    <t xml:space="preserve">4435,Macon H/F),https://www.france-emploi.com/offre-d-emploi/macon-h-f-10821401/,28/12/2022,VendÃ©e,CDI,,,,,"L'agence Aboutir Emploi St Jean de BeugnÃ© recherche pour l'un de ses clients un MaÃ§on H/F </t>
  </si>
  <si>
    <t xml:space="preserve">Vous aurez en charge : </t>
  </si>
  <si>
    <t>- monter les murs par maÃ§onnage d'Ã©lÃ©ments portÃ©s.</t>
  </si>
  <si>
    <t xml:space="preserve">- prÃ©paration des mortiers et des enduits. </t>
  </si>
  <si>
    <t>- assembler et positionner les Ã©lÃ©ments d'armatures ..."</t>
  </si>
  <si>
    <t xml:space="preserve">4436,TECHNICIEN SAV MATERIEL D'ELEVAGE ET INSTALLATION DE TRAITE(H/F),https://www.france-emploi.com/offre-d-emploi/technicien-sav-materiel-d-elevage-et-installation-de-traiteh-f-10821311/,28/12/2022,Ã‰trelles,CDI,,,,,"Interaction recrute un TECHNICIEN SAV MATERIEL D'ELEVAGE ET INSTALLATION DE TRAITE ITINERENT (H/F) Ã  Etrelles en CDI </t>
  </si>
  <si>
    <t>- Intervention pour rÃ©solution de problÃ¨mes techniques</t>
  </si>
  <si>
    <t>- Entretien prÃ©ventif et curatif du matÃ©riel d'Ã©levage et robots de traite</t>
  </si>
  <si>
    <t>- Suivi des stocks du vÃ©hicule</t>
  </si>
  <si>
    <t>- astreinte semaine et week-end ..."</t>
  </si>
  <si>
    <t>4437,AGENT DE PRODUCTION  (H/F),https://www.france-emploi.com/offre-d-emploi/agent-de-production-h-f-10821306/,28/12/2022,Morbihan,IntÃ©rim,,,,,"Nous recherchons pour l'un de nos clients situÃ© sur le secteur de LiffrÃ© et spÃ©cialitÃ© dans l'industrie agroalimentaire, un Agent de production H/F. Vous serez en charge de la fabrication de produits de charcuterie et de boucherie (saucisses, rÃ´tis, jambons cuits, viandes de dÃ©coupe, paupiettes...). A ..."</t>
  </si>
  <si>
    <t>4438,Exploitant / AffrÃ©teur Anglais courant (H/F),https://www.france-emploi.com/offre-d-emploi/exploitant-affreteur-anglais-courant-h-f-10768973/,28/12/2022,ChÃ¢teaubourg,CDI,,,,,"Offrir rapidement des solutions de transports.</t>
  </si>
  <si>
    <t>Organiser les transports en tenant compte des exigences du client.</t>
  </si>
  <si>
    <t>FidÃ©liser et dÃ©velopper le portefeuille client.</t>
  </si>
  <si>
    <t>BÃ¢tir une relation de confiance avec nos partenaires.</t>
  </si>
  <si>
    <t>NÃ©gocier les prix dâ€™achat avec les fournisseurs.  Attitude positive avec les clients, collÃ¨gues et fournisseurs.</t>
  </si>
  <si>
    <t>ÃŠtre capable de ..."</t>
  </si>
  <si>
    <t>4439,Technicien Bureau d'Etudes H/F,https://www.france-emploi.com/offre-d-emploi/technicien-bureau-d-etudes-h-f-10768844/,28/12/2022,FinistÃ¨re,CDI,,,,,"Missions :</t>
  </si>
  <si>
    <t>- Identifier la demande et rÃ©aliser les Ã©bauches, schÃ©mas de piÃ¨ces, systÃ¨mes, sous-ensembles ou ensembles</t>
  </si>
  <si>
    <t>- Ã‰tudier et concevoir des piÃ¨ces, sous-ensembles ou ensembles</t>
  </si>
  <si>
    <t>- RÃ©aliser et faire Ã©voluer les schÃ©mas, les plans de dÃ©tails, de sous-ensembles ou d'ensembles</t>
  </si>
  <si>
    <t>- Constituer et faire Ã©voluer les nomenclatures des plans ..."</t>
  </si>
  <si>
    <t xml:space="preserve">4440,DESSINATEUR EN OUVRAGES METALLIQUES (H/F),https://www.france-emploi.com/offre-d-emploi/dessinateur-en-ouvrages-metalliques-h-f-10768835/,28/12/2022,Mayenne,CDI,,,,,"A ce titre, voici vos principales missions : </t>
  </si>
  <si>
    <t>. Concevoir des solutions techniques dans le respect des budgets et normes des clients,</t>
  </si>
  <si>
    <t>. RÃ©aliser des plans Ã  chaque Ã©tape de conception, de fabrication, et de rÃ©alisation des chantiers,</t>
  </si>
  <si>
    <t>. RÃ©diger les nomenclatures de matÃ©riels,</t>
  </si>
  <si>
    <t>. RÃ©aliser les piÃ¨ces graphiques des dossiers dâ€™ouvrages exÃ©cutÃ©s ..."</t>
  </si>
  <si>
    <t>4441,ChargÃ© d'affaires Usine H/F,https://www.france-emploi.com/offre-d-emploi/charge-d-affaires-usine-h-f-10768830/,28/12/2022,FinistÃ¨re,IntÃ©rim,,,,,"Vos missions</t>
  </si>
  <si>
    <t>RattachÃ© au Responsable de la Gestion des Affaires PersonnalisÃ©es, vous Ãªtes responsable de la gestion et de la rÃ©alisation de la commande dans le respect des engagements contractuels et de conformitÃ© (coÃ»t, dÃ©lai). Vous Ãªtes garant de la maÃ®trise des aspects techniques et Ã©conomiques du projet dans ..."</t>
  </si>
  <si>
    <t>4442,BOUCHER (H/F),https://www.france-emploi.com/offre-d-emploi/boucher-h-f-10768646/,28/12/2022,Quimper,CDI,,,,,"L'agence ABOUTIR EMPLOI (anciennement ARTMAN INTERIM) recrute un Boucher (H/F), rejoignez-nous !</t>
  </si>
  <si>
    <t>Nous recherchons pour l'un de nos clients, situÃ© prÃ¨s de Quimper, un Boucher (H/F).</t>
  </si>
  <si>
    <t xml:space="preserve">Missions : Abattage/DÃ©sossage et dÃ©coupe des animaux, transformation des viandes. </t>
  </si>
  <si>
    <t xml:space="preserve">Travail en grande majoritÃ© debout et cadencÃ©.  </t>
  </si>
  <si>
    <t xml:space="preserve"> Planning et ..."</t>
  </si>
  <si>
    <t>4443,BOUCHER (H/F),https://www.france-emploi.com/offre-d-emploi/boucher-h-f-10768646/,28/12/2022,Plogonnec,CDI,,,,,"L'agence ABOUTIR EMPLOI (anciennement ARTMAN INTERIM) recrute un Boucher (H/F), rejoignez-nous !</t>
  </si>
  <si>
    <t>4444,ChargÃ© d'affaire menuiserie (H/F),https://www.france-emploi.com/offre-d-emploi/charge-d-affaire-menuiserie-h-f-10747036/,28/12/2022,Vannes,CDI,,,,,"Notre client est une entreprise dont le savoir-faire est rÃ©putÃ© depuis plusieurs gÃ©nÃ©rations. SpÃ©cialisÃ© en menuiserie et charpente bois, il propose des solutions de fabrication sur-mesure Ã  ses clients.</t>
  </si>
  <si>
    <t>Dans le cadre du dÃ©veloppement de leur pÃ´le de fabrication de menuiserie bois, il recrute leur futur dessinateur ..."</t>
  </si>
  <si>
    <t>4445,Carrossier peintre (H/F),https://www.france-emploi.com/offre-d-emploi/carrossier-peintre-h-f-10941575/,27/12/2022,Maine-et-Loire,IntÃ©rim,,,,,"L'agence ABOUTIR EMPLOI recherche pour l'un de ses clients, un carrossier peintre (H/F).</t>
  </si>
  <si>
    <t>A ce titre vous aurez pour missions:</t>
  </si>
  <si>
    <t>-DÃ©monter ou remplacer les Ã©lÃ©ments endommagÃ©s</t>
  </si>
  <si>
    <t>-ProcÃ©der Ã  des opÃ©rations de dÃ©bosselage, planage, ponÃ§age</t>
  </si>
  <si>
    <t>-Remplacer les pare-chocs ou Ã©lÃ©ments de carrosserie en trop mauvais Ã©tat ..."</t>
  </si>
  <si>
    <t>4446,TECHNICIEN DE MAINTENANCE (H/F),https://www.france-emploi.com/offre-d-emploi/technicien-de-maintenance-h-f-10941565/,27/12/2022,Dol-de-Bretagne,IntÃ©rim,,,,,"Nous recherchons pour l'un de nos clients un technicien de maintenance (h/f), au sein d'une industrie agro alimentaire.</t>
  </si>
  <si>
    <t>Contrat sur du long terme.</t>
  </si>
  <si>
    <t>Vous Ãªtes chargÃ© de procÃ©der a des interventions de maintenance &amp; d'entretien &amp; dÃ©pannage.</t>
  </si>
  <si>
    <t>Vous aurez comme mission de remettre en Ã©tat les installations ..."</t>
  </si>
  <si>
    <t>4447,ASSISTANT COMMERCIAL EXPORT (H/F),https://www.france-emploi.com/offre-d-emploi/assistant-commercial-export-h-f-10941266/,27/12/2022,Le Lion-d'Angers,CDI,,,,,"Pour notre siÃ¨ge basÃ© au Lion d'Angers (49), nous recherchons un(e) Assistant Commercial Export (H/F).</t>
  </si>
  <si>
    <t>RattachÃ©(e) Ã  la Direction Commerciale Export et intÃ©grÃ©(e) au sein de l'Ã©quipe composÃ©e de 7 collaborateurs, vous gÃ©rez le back-office de la zone Italie. Plus prÃ©cisÃ©ment, vous ..."</t>
  </si>
  <si>
    <t>4448,CHEF D'EQUIPE H/F,https://www.france-emploi.com/offre-d-emploi/chef-d-equipe-h-f-10941250/,27/12/2022,Sceaux-sur-Huisne,CDI,,,,,"ARTUS INTERIM LA FERTE BERNARD, recherche pour l'un de ses clients, UN CHEF Dâ€™EQUIPE .H/F</t>
  </si>
  <si>
    <t>Sous la responsabilitÃ© du Responsable dâ€™UnitÃ©, et en Ã©troite coopÃ©ration avec les services internes de lâ€™entreprise (commerce, QHSE, R&amp;D, achats, marketingâ€¦), vous intÃ©grez la gestion de lâ€™atelier ..."</t>
  </si>
  <si>
    <t xml:space="preserve">4449,SECRETAIRE (H/F),https://www.france-emploi.com/offre-d-emploi/secretaire-h-f-10770331/,10/01/2023,Saint-Malo,CDI,"Annuel, de 16000â‚¬ Ã  26000â‚¬",Annuel,16000â‚¬ ,26000â‚¬,"La Direction de lâ€™antenne de Saint-Malo recherche un.e : </t>
  </si>
  <si>
    <t>SecrÃ©taire dâ€™accueil / SecrÃ©taire Enfance-Famille F/H</t>
  </si>
  <si>
    <t>CDI â€“ 0.8 ETP â€“ CCN 66 â€“ RÃ©munÃ©ration : entre 16 et 26 Kâ‚¬</t>
  </si>
  <si>
    <t>Poste Ã  pourvoir rapidement</t>
  </si>
  <si>
    <t xml:space="preserve">Sous lâ€™autoritÃ© de lâ€™encadrement, vous assurez alternativement deux missions : </t>
  </si>
  <si>
    <t>-	secrÃ©taire Enfance Famille ..."</t>
  </si>
  <si>
    <t>4450,CHAUFFEUR PELLE (H/F),https://www.france-emploi.com/offre-d-emploi/chauffeur-pelle-h-f-10725432/,10/01/2023,Vannes,IntÃ©rim,"Horaire, 11,07â‚¬",Horaire," 11,07â‚¬"," 11,07â‚¬","Vous travaillerez pour une entreprise spÃ©cialisÃ©e dans la location d'engins TP avec chauffeur.</t>
  </si>
  <si>
    <t>Vous interviendrez au moyen d'une pelle Ã  pneu 14 T sur diffÃ©rents chantiers TP.</t>
  </si>
  <si>
    <t xml:space="preserve">  Vous disposez obligatoirement du CACES B1engins de chantier et une expÃ©rience significative sur un poste similaire, n'hÃ©sitez pas Ã  ..."</t>
  </si>
  <si>
    <t>4451,CHAUFFEUR PELLE (H/F),https://www.france-emploi.com/offre-d-emploi/chauffeur-pelle-h-f-10725432/,10/01/2023,Ambon,IntÃ©rim,"Horaire, 11,07â‚¬",Horaire," 11,07â‚¬"," 11,07â‚¬","Vous travaillerez pour une entreprise spÃ©cialisÃ©e dans la location d'engins TP avec chauffeur.</t>
  </si>
  <si>
    <t>4452,OUVRIER PAYSAGISTE ESPACES VERTS H/F,https://www.france-emploi.com/offre-d-emploi/ouvrier-paysagiste-espaces-verts-h-f-10947522/,10/01/2023,Pluvigner,IntÃ©rim,"Horaire, 11,07â‚¬",Horaire," 11,07â‚¬"," 11,07â‚¬","Dans le cadre de votre mission, vous serez chargÃ© de la crÃ©ation d'espaces verts : de sa conception aux plantations et l'entretien de celles-ci, avec de l'engazonnement ainsi que de la pose de clÃ´tures.  Vous Ãªtes autonome et justifiez idÃ©alement d'une expÃ©rience rÃ©ussie avec des ..."</t>
  </si>
  <si>
    <t>4453,OUVRIER PAYSAGISTE ENTRETIEN H/F,https://www.france-emploi.com/offre-d-emploi/ouvrier-paysagiste-entretien-h-f-10945597/,10/01/2023,Surzur,IntÃ©rim,"Horaire, 11,07â‚¬",Horaire," 11,07â‚¬"," 11,07â‚¬","Vous rejoindrez les effectifs d'une entreprise dynamique spÃ©cialisÃ©e Ã  la fois dans la crÃ©ation de jardins de particuliers, ainsi que dans l'entretien de ces derniers.</t>
  </si>
  <si>
    <t>Vos missions seront d'assurer la tonte, les tailles (haies, arbres fruitiers...), et tout autre service liÃ© Ã  l'entretien des extÃ©rieurs ..."</t>
  </si>
  <si>
    <t>4454,MECANICIEN AGRICOLE H/F,https://www.france-emploi.com/offre-d-emploi/mecanicien-agricole-h-f-10883371/,10/01/2023,Vannes,IntÃ©rim,"Horaire, 11,07â‚¬",Horaire," 11,07â‚¬"," 11,07â‚¬","En tant que mÃ©canicien agricole, votre mission sera d'intervenir Ã  plusieurs niveaux : tout d'abord en amont, dans la prÃ©paration et la mise en route des engins agricoles. Mais on attend de vous Ã©galement l'identification de la panne et le dÃ©pannage des engins agricoles. Les changements de ..."</t>
  </si>
  <si>
    <t>4455,MECANICIEN AGRICOLE H/F,https://www.france-emploi.com/offre-d-emploi/mecanicien-agricole-h-f-10883371/,10/01/2023,Hennebont,IntÃ©rim,"Horaire, 11,07â‚¬",Horaire," 11,07â‚¬"," 11,07â‚¬","En tant que mÃ©canicien agricole, votre mission sera d'intervenir Ã  plusieurs niveaux : tout d'abord en amont, dans la prÃ©paration et la mise en route des engins agricoles. Mais on attend de vous Ã©galement l'identification de la panne et le dÃ©pannage des engins agricoles. Les changements de ..."</t>
  </si>
  <si>
    <t>4456,MECANICIEN AGRICOLE H/F,https://www.france-emploi.com/offre-d-emploi/mecanicien-agricole-h-f-10883371/,10/01/2023,Colpo,IntÃ©rim,"Horaire, 11,07â‚¬",Horaire," 11,07â‚¬"," 11,07â‚¬","En tant que mÃ©canicien agricole, votre mission sera d'intervenir Ã  plusieurs niveaux : tout d'abord en amont, dans la prÃ©paration et la mise en route des engins agricoles. Mais on attend de vous Ã©galement l'identification de la panne et le dÃ©pannage des engins agricoles. Les changements de ..."</t>
  </si>
  <si>
    <t xml:space="preserve">4457,OUVRIER PAYSAGISTE ENTRETIEN H/F,https://www.france-emploi.com/offre-d-emploi/ouvrier-paysagiste-entretien-h-f-10882033/,10/01/2023,Vannes,IntÃ©rim,"Horaire, Ã  partir de 11,07â‚¬",Horaire,"11,07â‚¬"," 11,07â‚¬","Au sein d'une entreprise de paysage, vos missions seront liÃ©es Ã  l'entretien paysager (tonte, taille, dÃ©broussaillage, ramassage de feuilles...). </t>
  </si>
  <si>
    <t xml:space="preserve">  Vous Ãªtes dynamique et le travail en Ã©quipe vous motive ? N'attendez plus, et envoyez votre candidature. </t>
  </si>
  <si>
    <t>Permis B obligatoire  AGRI INTERIM recrute pour son client un OUVRIER ..."</t>
  </si>
  <si>
    <t xml:space="preserve">4458,OUVRIER PAYSAGISTE ENTRETIEN H/F,https://www.france-emploi.com/offre-d-emploi/ouvrier-paysagiste-entretien-h-f-10882033/,10/01/2023,Muzillac,IntÃ©rim,"Horaire, Ã  partir de 11,07â‚¬",Horaire,"11,07â‚¬"," 11,07â‚¬","Au sein d'une entreprise de paysage, vos missions seront liÃ©es Ã  l'entretien paysager (tonte, taille, dÃ©broussaillage, ramassage de feuilles...). </t>
  </si>
  <si>
    <t>4459,OUVRIER AGRICOLE H/F,https://www.france-emploi.com/offre-d-emploi/ouvrier-agricole-h-f-10738893/,10/01/2023,Questembert,IntÃ©rim,"Horaire, de 11,07â‚¬ Ã  12â‚¬",Horaire,"11,07â‚¬ ",12â‚¬,"Dans une exploitation agricole de 50 vaches laitiÃ¨res et 30 vaches allaitantes, vous effectuerez plusieurs remplacements.</t>
  </si>
  <si>
    <t>Votre mission : la traite en Ã©pi (2x5), l'alimentation et le soin des veaux.  ExpÃ©rience agricole sur des remplacements obligatoire.  AGRI INTERIM SENE recherche pour son client"</t>
  </si>
  <si>
    <t>4460,OUVRIER PAYSAGISTE H/F,https://www.france-emploi.com/offre-d-emploi/ouvrier-paysagiste-h-f-10881496/,10/01/2023,Lorient,IntÃ©rim,"Horaire, 11,07â‚¬",Horaire," 11,07â‚¬"," 11,07â‚¬","Au sein d'une entreprise de paysage au service de particuliers, vous aurez pour mission divers travaux d'entretien paysager tels que la taille, la tonte, le dÃ©sherbage, le soin des plantations... et tous les savoirs faire que vous possÃ©dez en matiÃ¨re d'entretien de jardin.  Si vous Ãªtes ..."</t>
  </si>
  <si>
    <t>4461,OUVRIER MARAICHER H/F,https://www.france-emploi.com/offre-d-emploi/ouvrier-maraicher-h-f-10810648/,10/01/2023,Ploemel,IntÃ©rim,"Horaire, 11,07â‚¬",Horaire," 11,07â‚¬"," 11,07â‚¬","Au sein d'une exploitation maraichÃ¨re, vous aurez pour mission l'entretien des cultures, de la conduite de tracteur et tÃ©lescopique ainsi que la mise en place de cultures.  Vous justifiez impÃ©rativement d'une expÃ©rience significative en maraÃ®chage, et Ãªtes dynamique ? N'hÃ©sitez pas Ã  nous transmettre votre candidature ..."</t>
  </si>
  <si>
    <t>4462,OUVRIER PAYSAGISTE H/F,https://www.france-emploi.com/offre-d-emploi/ouvrier-paysagiste-h-f-10738330/,10/01/2023,Auray,IntÃ©rim,"Horaire, de 11,07â‚¬ Ã  12â‚¬",Horaire,"11,07â‚¬ ",12â‚¬,"Au sein d'une entreprise d'architecture paysagÃ¨re, vous serez en charge de la partie crÃ©ation : maÃ§onnerie paysagÃ¨re, et travaux de crÃ©ation divers.   Vous disposez idÃ©alement dâ€™une premiÃ¨re expÃ©rience sur un poste similaire.</t>
  </si>
  <si>
    <t>Nâ€™hÃ©sitez pas Ã  nous transmettre votre candidature.</t>
  </si>
  <si>
    <t xml:space="preserve">  AGRI INTERIM recrute pour son client un ..."</t>
  </si>
  <si>
    <t>4463,OUVRIER PAYSAGISTE H/F,https://www.france-emploi.com/offre-d-emploi/ouvrier-paysagiste-h-f-10738330/,10/01/2023,Missillac,IntÃ©rim,"Horaire, de 11,07â‚¬ Ã  12â‚¬",Horaire,"11,07â‚¬ ",12â‚¬,"Au sein d'une entreprise d'architecture paysagÃ¨re, vous serez en charge de la partie crÃ©ation : maÃ§onnerie paysagÃ¨re, et travaux de crÃ©ation divers.   Vous disposez idÃ©alement dâ€™une premiÃ¨re expÃ©rience sur un poste similaire.</t>
  </si>
  <si>
    <t>4464,OUVRIER AGRICOLE H/F,https://www.france-emploi.com/offre-d-emploi/ouvrier-agricole-h-f-10725593/,10/01/2023,Marzan,IntÃ©rim,"Horaire, 11,07â‚¬",Horaire," 11,07â‚¬"," 11,07â‚¬","Vous aurez pour mission d'intervenir au sein d'une exploitation agricole, Ã  mi-temps (2 Ã  3 jours/semaine).</t>
  </si>
  <si>
    <t>Vous serez en charge de la traite (avec robot), de l'alimentation des animaux, du soin des veaux ainsi que diverses taches sur l'exploitation nÃ©cessitant de la conduite ..."</t>
  </si>
  <si>
    <t>4465,Voiturier bagagiste (H/F),https://www.france-emploi.com/offre-d-emploi/voiturier-bagagiste-h-f-10892595/,10/01/2023,Saint-Malo,CDI,"Mensuel, 1890â‚¬",Mensuel, 1890â‚¬, 1890â‚¬,"L'Ã©tablissement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</si>
  <si>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4466,Voiturier bagagiste (H/F),https://www.france-emploi.com/offre-d-emploi/voiturier-bagagiste-h-f-10892595/,10/01/2023,Saint-Lunaire,CDI,"Mensuel, 1890â‚¬",Mensuel, 1890â‚¬, 1890â‚¬,"L'Ã©tablissement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</si>
  <si>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4467,Voiturier bagagiste (H/F),https://www.france-emploi.com/offre-d-emploi/voiturier-bagagiste-h-f-10892595/,10/01/2023,Saint-Briac-sur-Mer,CDI,"Mensuel, 1890â‚¬",Mensuel, 1890â‚¬, 1890â‚¬,"L'Ã©tablissement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</si>
  <si>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4468,Voiturier bagagiste (H/F),https://www.france-emploi.com/offre-d-emploi/voiturier-bagagiste-h-f-10892595/,10/01/2023,Rennes,CDI,"Mensuel, 1890â‚¬",Mensuel, 1890â‚¬, 1890â‚¬,"L'Ã©tablissement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</si>
  <si>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4469,Voiturier bagagiste (H/F),https://www.france-emploi.com/offre-d-emploi/voiturier-bagagiste-h-f-10892595/,10/01/2023,Dinard,CDI,"Mensuel, 1890â‚¬",Mensuel, 1890â‚¬, 1890â‚¬,"L'Ã©tablissement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</si>
  <si>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 xml:space="preserve">4470,PÃ¢tissier (H/F),https://www.france-emploi.com/offre-d-emploi/patissier-h-f-10722469/,10/01/2023,Saint-Malo,CDI,"Mensuel, de 1800â‚¬ Ã  2000â‚¬",Mensuel,1800â‚¬ ,2000â‚¬,"SÃ©duits par les crÃ©ations de GaÃ©tan Bourcin, nous nous sommes mis Ã  rÃªver de lieux dÃ©diÃ©s aux gourmands. </t>
  </si>
  <si>
    <t xml:space="preserve">4471,PÃ¢tissier (H/F),https://www.france-emploi.com/offre-d-emploi/patissier-h-f-10722469/,10/01/2023,Saint-Lunaire,CDI,"Mensuel, de 1800â‚¬ Ã  2000â‚¬",Mensuel,1800â‚¬ ,2000â‚¬,"SÃ©duits par les crÃ©ations de GaÃ©tan Bourcin, nous nous sommes mis Ã  rÃªver de lieux dÃ©diÃ©s aux gourmands. </t>
  </si>
  <si>
    <t xml:space="preserve">4472,PÃ¢tissier (H/F),https://www.france-emploi.com/offre-d-emploi/patissier-h-f-10722469/,10/01/2023,Saint-Briac-sur-Mer,CDI,"Mensuel, de 1800â‚¬ Ã  2000â‚¬",Mensuel,1800â‚¬ ,2000â‚¬,"SÃ©duits par les crÃ©ations de GaÃ©tan Bourcin, nous nous sommes mis Ã  rÃªver de lieux dÃ©diÃ©s aux gourmands. </t>
  </si>
  <si>
    <t xml:space="preserve">4473,PÃ¢tissier (H/F),https://www.france-emploi.com/offre-d-emploi/patissier-h-f-10722469/,10/01/2023,Dinard,CDI,"Mensuel, de 1800â‚¬ Ã  2000â‚¬",Mensuel,1800â‚¬ ,2000â‚¬,"SÃ©duits par les crÃ©ations de GaÃ©tan Bourcin, nous nous sommes mis Ã  rÃªver de lieux dÃ©diÃ©s aux gourmands. </t>
  </si>
  <si>
    <t xml:space="preserve">4474,Ouvrier boulanger (H/F),https://www.france-emploi.com/offre-d-emploi/ouvrier-boulanger-h-f-10649184/,10/01/2023,Saint-Malo,CDI,"Mensuel, de 1685â‚¬ Ã  1800â‚¬",Mensuel,1685â‚¬ ,1800â‚¬,"SÃ©duits par les crÃ©ations de GaÃ©tan Bourcin, nous nous sommes mis Ã  rÃªver de lieux dÃ©diÃ©s aux gourmands. </t>
  </si>
  <si>
    <t xml:space="preserve">4475,Ouvrier boulanger (H/F),https://www.france-emploi.com/offre-d-emploi/ouvrier-boulanger-h-f-10649184/,10/01/2023,Saint-Lunaire,CDI,"Mensuel, de 1685â‚¬ Ã  1800â‚¬",Mensuel,1685â‚¬ ,1800â‚¬,"SÃ©duits par les crÃ©ations de GaÃ©tan Bourcin, nous nous sommes mis Ã  rÃªver de lieux dÃ©diÃ©s aux gourmands. </t>
  </si>
  <si>
    <t xml:space="preserve">4476,Ouvrier boulanger (H/F),https://www.france-emploi.com/offre-d-emploi/ouvrier-boulanger-h-f-10649184/,10/01/2023,Saint-Briac-sur-Mer,CDI,"Mensuel, de 1685â‚¬ Ã  1800â‚¬",Mensuel,1685â‚¬ ,1800â‚¬,"SÃ©duits par les crÃ©ations de GaÃ©tan Bourcin, nous nous sommes mis Ã  rÃªver de lieux dÃ©diÃ©s aux gourmands. </t>
  </si>
  <si>
    <t xml:space="preserve">4477,Ouvrier boulanger (H/F),https://www.france-emploi.com/offre-d-emploi/ouvrier-boulanger-h-f-10649184/,10/01/2023,Dinard,CDI,"Mensuel, de 1685â‚¬ Ã  1800â‚¬",Mensuel,1685â‚¬ ,1800â‚¬,"SÃ©duits par les crÃ©ations de GaÃ©tan Bourcin, nous nous sommes mis Ã  rÃªver de lieux dÃ©diÃ©s aux gourmands. </t>
  </si>
  <si>
    <t xml:space="preserve">4478,Vendeur (H/F),https://www.france-emploi.com/offre-d-emploi/vendeur-h-f-10649183/,10/01/2023,Saint-Malo,CDI,"Mensuel, 1685â‚¬",Mensuel, 1685â‚¬, 1685â‚¬,"SÃ©duits par les crÃ©ations de GaÃ©tan Bourcin, nous nous sommes mis Ã  rÃªver de lieux dÃ©diÃ©s aux gourmands. </t>
  </si>
  <si>
    <t xml:space="preserve">4479,Vendeur (H/F),https://www.france-emploi.com/offre-d-emploi/vendeur-h-f-10649183/,10/01/2023,Saint-Lunaire,CDI,"Mensuel, 1685â‚¬",Mensuel, 1685â‚¬, 1685â‚¬,"SÃ©duits par les crÃ©ations de GaÃ©tan Bourcin, nous nous sommes mis Ã  rÃªver de lieux dÃ©diÃ©s aux gourmands. </t>
  </si>
  <si>
    <t xml:space="preserve">4480,Vendeur (H/F),https://www.france-emploi.com/offre-d-emploi/vendeur-h-f-10649183/,10/01/2023,Saint-Briac-sur-Mer,CDI,"Mensuel, 1685â‚¬",Mensuel, 1685â‚¬, 1685â‚¬,"SÃ©duits par les crÃ©ations de GaÃ©tan Bourcin, nous nous sommes mis Ã  rÃªver de lieux dÃ©diÃ©s aux gourmands. </t>
  </si>
  <si>
    <t xml:space="preserve">4481,Vendeur (H/F),https://www.france-emploi.com/offre-d-emploi/vendeur-h-f-10649183/,10/01/2023,Dinard,CDI,"Mensuel, 1685â‚¬",Mensuel, 1685â‚¬, 1685â‚¬,"SÃ©duits par les crÃ©ations de GaÃ©tan Bourcin, nous nous sommes mis Ã  rÃªver de lieux dÃ©diÃ©s aux gourmands. </t>
  </si>
  <si>
    <t>4482,Commis de salle (H/F),https://www.france-emploi.com/offre-d-emploi/commis-de-salle-h-f-10649111/,10/01/2023,Saint-Malo,CDI,"Mensuel, 1940â‚¬",Mensuel, 1940â‚¬, 1940â‚¬,"L'Ã©tablissement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</si>
  <si>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4483,Commis de salle (H/F),https://www.france-emploi.com/offre-d-emploi/commis-de-salle-h-f-10649111/,10/01/2023,Saint-Lunaire,CDI,"Mensuel, 1940â‚¬",Mensuel, 1940â‚¬, 1940â‚¬,"L'Ã©tablissement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</si>
  <si>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4484,Commis de salle (H/F),https://www.france-emploi.com/offre-d-emploi/commis-de-salle-h-f-10649111/,10/01/2023,Saint-Briac-sur-Mer,CDI,"Mensuel, 1940â‚¬",Mensuel, 1940â‚¬, 1940â‚¬,"L'Ã©tablissement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</si>
  <si>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4485,Commis de salle (H/F),https://www.france-emploi.com/offre-d-emploi/commis-de-salle-h-f-10649111/,10/01/2023,Rennes,CDI,"Mensuel, 1940â‚¬",Mensuel, 1940â‚¬, 1940â‚¬,"L'Ã©tablissement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</si>
  <si>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4486,Commis de salle (H/F),https://www.france-emploi.com/offre-d-emploi/commis-de-salle-h-f-10649111/,10/01/2023,Dinard,CDI,"Mensuel, 1940â‚¬",Mensuel, 1940â‚¬, 1940â‚¬,"L'Ã©tablissement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</si>
  <si>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4487,Sommelier (H/F),https://www.france-emploi.com/offre-d-emploi/sommelier-h-f-10649109/,10/01/2023,Saint-Malo,CDI,"Mensuel,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</si>
  <si>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4488,Sommelier (H/F),https://www.france-emploi.com/offre-d-emploi/sommelier-h-f-10649109/,10/01/2023,Saint-Lunaire,CDI,"Mensuel,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</si>
  <si>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4489,Sommelier (H/F),https://www.france-emploi.com/offre-d-emploi/sommelier-h-f-10649109/,10/01/2023,Saint-Briac-sur-Mer,CDI,"Mensuel,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</si>
  <si>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4490,Sommelier (H/F),https://www.france-emploi.com/offre-d-emploi/sommelier-h-f-10649109/,10/01/2023,Rennes,CDI,"Mensuel,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</si>
  <si>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4491,Sommelier (H/F),https://www.france-emploi.com/offre-d-emploi/sommelier-h-f-10649109/,10/01/2023,Dinard,CDI,"Mensuel,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</si>
  <si>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4492,Chef de rang (H/F),https://www.france-emploi.com/offre-d-emploi/chef-de-rang-h-f-10648937/,10/01/2023,Saint-Malo,CDI,"Mensuel,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</si>
  <si>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4493,Chef de rang (H/F),https://www.france-emploi.com/offre-d-emploi/chef-de-rang-h-f-10648937/,10/01/2023,Saint-Lunaire,CDI,"Mensuel,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</si>
  <si>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4494,Chef de rang (H/F),https://www.france-emploi.com/offre-d-emploi/chef-de-rang-h-f-10648937/,10/01/2023,Saint-Briac-sur-Mer,CDI,"Mensuel,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</si>
  <si>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4495,Chef de rang (H/F),https://www.france-emploi.com/offre-d-emploi/chef-de-rang-h-f-10648937/,10/01/2023,Rennes,CDI,"Mensuel,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</si>
  <si>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4496,Chef de rang (H/F),https://www.france-emploi.com/offre-d-emploi/chef-de-rang-h-f-10648937/,10/01/2023,Dinard,CDI,"Mensuel, 2100â‚¬",Mensuel, 2100â‚¬, 2100â‚¬,"L'Ã©tablissement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</si>
  <si>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 xml:space="preserve">4497,Second.e de PÃ¢tisserie (H/F),https://www.france-emploi.com/offre-d-emploi/second-e-de-patisserie-h-f-10742241/,10/01/2023,Saint-Malo,CDI,"Mensuel, de 2400â‚¬ Ã  2600â‚¬",Mensuel,2400â‚¬ ,2600â‚¬,"SÃ©duits par les crÃ©ations de GaÃ©tan Bourcin, nous nous sommes mis Ã  rÃªver de lieux dÃ©diÃ©s aux gourmands. </t>
  </si>
  <si>
    <t xml:space="preserve">4498,Second.e de PÃ¢tisserie (H/F),https://www.france-emploi.com/offre-d-emploi/second-e-de-patisserie-h-f-10742241/,10/01/2023,Saint-Lunaire,CDI,"Mensuel, de 2400â‚¬ Ã  2600â‚¬",Mensuel,2400â‚¬ ,2600â‚¬,"SÃ©duits par les crÃ©ations de GaÃ©tan Bourcin, nous nous sommes mis Ã  rÃªver de lieux dÃ©diÃ©s aux gourmands. </t>
  </si>
  <si>
    <t xml:space="preserve">4499,Second.e de PÃ¢tisserie (H/F),https://www.france-emploi.com/offre-d-emploi/second-e-de-patisserie-h-f-10742241/,10/01/2023,Saint-Briac-sur-Mer,CDI,"Mensuel, de 2400â‚¬ Ã  2600â‚¬",Mensuel,2400â‚¬ ,2600â‚¬,"SÃ©duits par les crÃ©ations de GaÃ©tan Bourcin, nous nous sommes mis Ã  rÃªver de lieux dÃ©diÃ©s aux gourmands. </t>
  </si>
  <si>
    <t xml:space="preserve">4500,Second.e de PÃ¢tisserie (H/F),https://www.france-emploi.com/offre-d-emploi/second-e-de-patisserie-h-f-10742241/,10/01/2023,Dinard,CDI,"Mensuel, de 2400â‚¬ Ã  2600â‚¬",Mensuel,2400â‚¬ ,2600â‚¬,"SÃ©duits par les crÃ©ations de GaÃ©tan Bourcin, nous nous sommes mis Ã  rÃªver de lieux dÃ©diÃ©s aux gourmands. </t>
  </si>
  <si>
    <t>4501,Conseiller immobilier (H/F),https://www.france-emploi.com/offre-d-emploi/conseiller-immobilier-h-f-10770328/,10/01/2023,Mortagne-au-Perche,CDI,"Annuel, de 19000â‚¬ Ã  60000â‚¬",Annuel,19000â‚¬ ,60000â‚¬,"Alors, quel sera le rÃ´le de notre futur(e) Conseiller(e) Immobilier Transaction (H/F) ?</t>
  </si>
  <si>
    <t>4502,Conseiller immobilier (H/F),https://www.france-emploi.com/offre-d-emploi/conseiller-immobilier-h-f-10770328/,10/01/2023,BellÃªme,CDI,"Annuel, de 19000â‚¬ Ã  60000â‚¬",Annuel,19000â‚¬ ,60000â‚¬,"Alors, quel sera le rÃ´le de notre futur(e) Conseiller(e) Immobilier Transaction (H/F) ?</t>
  </si>
  <si>
    <t>4503,comptable Ã©tude mandataire judiciaire (H/F),https://www.france-emploi.com/offre-d-emploi/comptable-etude-mandataire-judiciaire-h-f-10956851/,10/01/2023,La Roche-sur-Yon,CDI,"Annuel, de 25000â‚¬ Ã  30000â‚¬",Annuel,25000â‚¬ ,30000â‚¬,"RattachÃ©(e) au mandataire judiciaire et en collaboration avec une Ã©quipe de 7 personnes, vous gÃ©rez diverses opÃ©rations rÃ¨glementÃ©es ainsi que la saisie des donnÃ©es comptables pour rÃ©pondre aux obligations lÃ©gales.</t>
  </si>
  <si>
    <t>â€¢	Saisie, suivi, clÃ´ture comptable par mandat et justification auprÃ¨s du commissaire aux comptes,</t>
  </si>
  <si>
    <t>â€¢	Gestion, suivi et ..."</t>
  </si>
  <si>
    <t>4504,Coordinateur exploitation transport (H/F),https://www.france-emploi.com/offre-d-emploi/coordinateur-exploitation-transport-h-f-10952222/,10/01/2023,Essarts en Bocage,CDI,"Annuel, de 28000â‚¬ Ã  32000â‚¬",Annuel,28000â‚¬ ,32000â‚¬,"RattachÃ© au responsable du service "" Optimisation des tournÃ©es "", vous intÃ©grez une Ã©quipe de 4 pers. et endossez un rÃ´le de Key-User. Votre mission consiste Ã  accompagner les agences du rÃ©seau dans l'utilisation d'un outil rÃ©cent d'optimisation des tournÃ©es, et Ã  garantir son Ã©volution et son ..."</t>
  </si>
  <si>
    <t>4505,Assistant comptable  F/H,https://www.france-emploi.com/offre-d-emploi/assistant-comptable-f-h-10969693/,10/01/2023,BrÃ©cÃ©,CDI,"Mensuel, de 1800â‚¬ Ã  2000â‚¬",Mensuel,1800â‚¬ ,2000â‚¬,"Vous intÃ©grerez un cabinet d'expertise comptable composÃ© de 55 collaborateurs, basÃ© Ã  Noyal sur Vilaine.</t>
  </si>
  <si>
    <t>Vous interviendrez sur un portefeuille clients multi-conventionnels.</t>
  </si>
  <si>
    <t>Vous serez en charge de la tenue comptable et des dÃ©clarations de TVA de vos clients.</t>
  </si>
  <si>
    <t>Vous assurerez Ã©galement la prÃ©paration du dossier pour le ..."</t>
  </si>
  <si>
    <t>4506,Assistant comptable F/H,https://www.france-emploi.com/offre-d-emploi/assistant-comptable-f-h-10969692/,10/01/2023,Saint-GrÃ©goire,CDI,"Annuel, de 24000â‚¬ Ã  30000â‚¬",Annuel,24000â‚¬ ,30000â‚¬,"Vous intÃ©grerez une Ã©quipe de 30 collaborateurs dans des locaux neufs et modernes.</t>
  </si>
  <si>
    <t>Votre Ã©quipe intervient sur un portefeuille d'une cinquantaine de sociÃ©tÃ©s de secteurs variÃ©s.</t>
  </si>
  <si>
    <t>Vous aurez pour missions principales:</t>
  </si>
  <si>
    <t>- Saisie des donnÃ©es comptables,</t>
  </si>
  <si>
    <t>- Lettrage des comptes de tiers, validation des soldes de trÃ©sorerie,</t>
  </si>
  <si>
    <t>- RÃ©alisation des dÃ©clarations ..."</t>
  </si>
  <si>
    <t>4507,Assistant d'agence F/H,https://www.france-emploi.com/offre-d-emploi/assistant-d-agence-f-h-10969688/,10/01/2023,Saint-Jacques-de-la-Lande,Saisonnier,"Mensuel, 2100â‚¬",Mensuel, 2100â‚¬, 2100â‚¬,"Vous rejoindrez une Ã©quipe jeune et dynamique, dans des locaux spacieux et confortables.</t>
  </si>
  <si>
    <t>Vos missions consisterons Ã  Ã©pauler l'Ã©quipe dÃ©jÃ  en place.</t>
  </si>
  <si>
    <t xml:space="preserve">- RÃ©daction de courriels </t>
  </si>
  <si>
    <t>- CrÃ©ation des commandes fournisseurs sur le logiciel SAP</t>
  </si>
  <si>
    <t>Ce poste est Ã©volutif ..."</t>
  </si>
  <si>
    <t>4508,Assistant travaux F/H,https://www.france-emploi.com/offre-d-emploi/assistant-travaux-f-h-10969687/,10/01/2023,Saint-Jacques-de-la-Lande,Saisonnier,"Mensuel, 2100â‚¬",Mensuel, 2100â‚¬, 2100â‚¬,"Vous rejoindrez une Ã©quipe jeune et dynamique, dans des locaux spacieux et confortables.</t>
  </si>
  <si>
    <t>RattachÃ© au responsable d'affaires, vous aurez pour missions principales :</t>
  </si>
  <si>
    <t>Analyse de la demande du client :</t>
  </si>
  <si>
    <t>- Connaitre et adapter les clauses des contrats,</t>
  </si>
  <si>
    <t>- RÃ©aliser l'inventaire des installations en suivant le contrat signÃ© avec le client ..."</t>
  </si>
  <si>
    <t>4509,Technicien de maintenance F/H,https://www.france-emploi.com/offre-d-emploi/technicien-de-maintenance-f-h-10967736/,10/01/2023,Rimou,CDI,"Mensuel, de 1800â‚¬ Ã  2300â‚¬",Mensuel,1800â‚¬ ,2300â‚¬,"Sous la responsabilitÃ© du responsable de maintenance, vous rÃ©alisez les opÃ©rations de maintenance curatives et prÃ©ventives selon le planning Ã©tabli et les prioritÃ©s de production :</t>
  </si>
  <si>
    <t>- Intervenir sur les installations ou matÃ©riels dans le domaine Ã©lectrique, pneumatique, hydraulique, et mÃ©canique</t>
  </si>
  <si>
    <t>- Analyser les pannes et proposer un plan d'actions pour ..."</t>
  </si>
  <si>
    <t xml:space="preserve">4510,Chauffeur Livreur PL (IntÃ©rim / CDI) - 13.55â‚¬/h F/H,https://www.france-emploi.com/offre-d-emploi/chauffeur-livreur-pl-interim-cdi-13-55-h-f-h-10967733/,10/01/2023,Saint-Jacques-de-la-Lande,CDI,"Horaire, 13â‚¬",Horaire, 13â‚¬, 13â‚¬,"Vos missions : </t>
  </si>
  <si>
    <t>- Vous assurez la livraison (10/15 clients) des produits de la gamme (beurre, sucre,oeufs...) chez les clients selon votre tournÃ©e</t>
  </si>
  <si>
    <t>- Vous Ãªtes en charge du chargement et dÃ©chargement des marchandises</t>
  </si>
  <si>
    <t>- Vous respectez les rÃ¨gles et procÃ©dures en matiÃ¨re de qualitÃ©, traÃ§abilitÃ©, sÃ©curitÃ©</t>
  </si>
  <si>
    <t>- Vous Ãªtes garant du ..."</t>
  </si>
  <si>
    <t xml:space="preserve">4511,Chef d'Ã©quipe maintenance F/H,https://www.france-emploi.com/offre-d-emploi/chef-d-equipe-maintenance-f-h-10967746/,10/01/2023,Avranches,CDI,"Mensuel, de 2500â‚¬ Ã  2700â‚¬",Mensuel,2500â‚¬ ,2700â‚¬,"Vos missions : </t>
  </si>
  <si>
    <t>Sous la responsabilitÃ© du chef d'agence, vous avez la gestion d'une Ã©quipe de 3/4 techniciens de maintenance</t>
  </si>
  <si>
    <t>Vous rÃ©alisez les devis, les offres commerciales et organisez les planning de votre Ã©quipe</t>
  </si>
  <si>
    <t>Vous suivez les interventions de vos techniciens chez les clients (ClientÃ¨le uniquement de ..."</t>
  </si>
  <si>
    <t xml:space="preserve">4512,Chef de projet sÃ»retÃ© Ã©lectronique F/H,https://www.france-emploi.com/offre-d-emploi/chef-de-projet-surete-electronique-f-h-10967709/,10/01/2023,GÃ©vezÃ©,CDI,"Mensuel, de 3000â‚¬ Ã  3500â‚¬",Mensuel,3000â‚¬ ,3500â‚¬,"Vos missions : </t>
  </si>
  <si>
    <t>- RÃ©aliser des Ã©tudes dans le cadre d'avant-projets de conception de systÃ¨mes de sÃ»retÃ©</t>
  </si>
  <si>
    <t>- RÃ©aliser des Ã©tudes de conception de systÃ¨mes de sÃ»retÃ©</t>
  </si>
  <si>
    <t>- RÃ©diger des analyses fonctionnelles</t>
  </si>
  <si>
    <t>- Configurer &amp; paramÃ©trer les systÃ¨mes</t>
  </si>
  <si>
    <t>- RÃ©aliser le suivi de travaux</t>
  </si>
  <si>
    <t>- RÃ©diger les guides de formation et former les administrateurs et ..."</t>
  </si>
  <si>
    <t>4513,Cariste PrÃ©parateur de commandes Caces 1-3-5 F/H,https://www.france-emploi.com/offre-d-emploi/cariste-preparateur-de-commandes-caces-1-3-5-f-h-10954460/,10/01/2023,La Chapelle-Thouarault,IntÃ©rim,"Horaire, 12â‚¬",Horaire, 12â‚¬, 12â‚¬,"Mission : prÃ©paration de commandes de produits de nettoyage et de dÃ©sinfection.</t>
  </si>
  <si>
    <t>Utilisation de chariots Caces 1-3-5</t>
  </si>
  <si>
    <t>Horaires de journÃ©e ou 2x8</t>
  </si>
  <si>
    <t>35h/semaine du lundi au vendredi</t>
  </si>
  <si>
    <t>12,08 â‚¬/h +  tickets restaurant 6.40 â‚¬/jour + prime habillage 2 â‚¬/jour + prime productivitÃ© 5 â‚¬/jour ..."</t>
  </si>
  <si>
    <t>4514,PrÃ©parateur de commandes Caces 1 F/H,https://www.france-emploi.com/offre-d-emploi/preparateur-de-commandes-caces-1-f-h-10952280/,10/01/2023,La MÃ©ziÃ¨re,IntÃ©rim,"Horaire, 11â‚¬",Horaire, 11â‚¬, 11â‚¬,"- PrÃ©paration de commandes de petits matÃ©riels pour l'agriculture</t>
  </si>
  <si>
    <t xml:space="preserve"> - Utilisation du Caces 1</t>
  </si>
  <si>
    <t xml:space="preserve"> - Horaires 10h30-18h30 du lundi au vendredi (heures supplÃ©mentaires en dÃ©marrant plus tÃ´t le matin)</t>
  </si>
  <si>
    <t xml:space="preserve"> - 11.20 â‚¬/h + Tickets Resto 7.80 â‚¬</t>
  </si>
  <si>
    <t xml:space="preserve"> - Caces 1 valide (Caces 1A-R489 ou 1B-R489 ou 1-R389 ..."</t>
  </si>
  <si>
    <t>4515,Cariste PrÃ©parateur de commandes Caces 1-3-5 F/H,https://www.france-emploi.com/offre-d-emploi/cariste-preparateur-de-commandes-caces-1-3-5-f-h-10952279/,10/01/2023,Betton,IntÃ©rim,"Horaire, 12â‚¬",Horaire, 12â‚¬, 12â‚¬,"- Vos missions :</t>
  </si>
  <si>
    <t xml:space="preserve"> - prÃ©paration des livraisons</t>
  </si>
  <si>
    <t xml:space="preserve"> - prÃ©paration des commandes</t>
  </si>
  <si>
    <t xml:space="preserve"> - rangement des rÃ©serves</t>
  </si>
  <si>
    <t xml:space="preserve"> - Vous utiliserez des chariots de manutention Caces 1B-3-5 R489 (ou 1-3-5 R389)</t>
  </si>
  <si>
    <t xml:space="preserve"> - Vous travaillerez du lundi au samedi avec un jour de repos en semaine</t>
  </si>
  <si>
    <t xml:space="preserve"> - Mission du 6 FEVRIER jusqu'Ã  FIN SEPTEMBRE 2023 ..."</t>
  </si>
  <si>
    <t>4516,Cariste PrÃ©parateur de commandes Caces 1-5 F/H,https://www.france-emploi.com/offre-d-emploi/cariste-preparateur-de-commandes-caces-1-5-f-h-10952275/,10/01/2023,Betton,IntÃ©rim,"Horaire, 12â‚¬",Horaire, 12â‚¬, 12â‚¬,"- Vos missions :</t>
  </si>
  <si>
    <t xml:space="preserve"> - remise des commandes aux clients, et aide aux chargements</t>
  </si>
  <si>
    <t xml:space="preserve"> - Vous utiliserez des chariots de manutention Caces 1B-5 R489 (ou 1-5 R389)</t>
  </si>
  <si>
    <t xml:space="preserve"> - Mission du 6 FEVRIER jusqu'Ã  FIN SEPTEMBRE ..."</t>
  </si>
  <si>
    <t>4517,Cariste PrÃ©parateur de commandes Caces 5 F/H,https://www.france-emploi.com/offre-d-emploi/cariste-preparateur-de-commandes-caces-5-f-h-10952274/,10/01/2023,La MÃ©ziÃ¨re,IntÃ©rim,"Horaire, 12â‚¬",Horaire, 12â‚¬, 12â‚¬,"- PrÃ©paration de commandes de petits matÃ©riels pour l'agriculture</t>
  </si>
  <si>
    <t xml:space="preserve"> - Utilisation du Caces 5</t>
  </si>
  <si>
    <t xml:space="preserve"> - 12.20 â‚¬/h + Tickets Resto 7.80 â‚¬</t>
  </si>
  <si>
    <t xml:space="preserve"> - Caces 5 valide (Caces 5-R489 ou 5-R389)</t>
  </si>
  <si>
    <t xml:space="preserve"> - Aisance avec l ..."</t>
  </si>
  <si>
    <t>4518,PrÃ©parateur de commandes F/H,https://www.france-emploi.com/offre-d-emploi/preparateur-de-commandes-f-h-10952273/,10/01/2023,La MÃ©ziÃ¨re,IntÃ©rim,"Horaire, 11â‚¬",Horaire, 11â‚¬, 11â‚¬,"- PrÃ©paration de commandes de petits matÃ©riels pour l'agriculture</t>
  </si>
  <si>
    <t xml:space="preserve"> - Mission longue durÃ©e</t>
  </si>
  <si>
    <t xml:space="preserve"> - IdÃ©alement dÃ©jÃ  expÃ©rience en logistique</t>
  </si>
  <si>
    <t xml:space="preserve"> - Aisance avec l'informatique</t>
  </si>
  <si>
    <t xml:space="preserve"> - Vous Ãªtes disponible sur ..."</t>
  </si>
  <si>
    <t>4519,Cariste Magasinier Caces 3 F/H,https://www.france-emploi.com/offre-d-emploi/cariste-magasinier-caces-3-f-h-10952213/,10/01/2023,Betton,IntÃ©rim,"Horaire, 12â‚¬",Horaire, 12â‚¬, 12â‚¬,"- Vous travaillerez dans la Cour des MatÃ©riaux d'un magasin de bricolage</t>
  </si>
  <si>
    <t xml:space="preserve"> - Vos missions :</t>
  </si>
  <si>
    <t xml:space="preserve"> - RÃ©approvisionnement des rayons</t>
  </si>
  <si>
    <t xml:space="preserve"> - Rangement des rÃ©serves</t>
  </si>
  <si>
    <t xml:space="preserve"> - Aide aux chargements des vÃ©hicules des clients</t>
  </si>
  <si>
    <t xml:space="preserve"> - Vous utiliserez un chariot Caces 3 dans le cadre de ces missions</t>
  </si>
  <si>
    <t xml:space="preserve"> - Vous travaillerez du lundi au samedi avec un jour de ..."</t>
  </si>
  <si>
    <t>4520,HÃ´te(sse) Service Clients F/H,https://www.france-emploi.com/offre-d-emploi/hotesse-service-clients-f-h-10941570/,10/01/2023,Chantepie,IntÃ©rim,"Horaire, 12â‚¬",Horaire, 12â‚¬, 12â‚¬,"- Missions : accueil clients, aide passage aux caisses automatiques, prÃ©comptage de chariots</t>
  </si>
  <si>
    <t xml:space="preserve"> - Jours de travail : du lundi au samedi (avec 1 jour de repos en semaine)</t>
  </si>
  <si>
    <t xml:space="preserve"> - Horaires variables sur l'amplitude 9h-20h</t>
  </si>
  <si>
    <t xml:space="preserve"> - Vous Ãªtes Ã  l'aise dans la relation avec les clients</t>
  </si>
  <si>
    <t xml:space="preserve"> - Vous Ãªtes Ã  l'aise avec ..."</t>
  </si>
  <si>
    <t>4521,MENUISIERS / POSEURS (H/F),https://www.france-emploi.com/offre-d-emploi/menuisiers-poseurs-h-f-10939910/,10/01/2023,Le Mans,CDI,"Mensuel, de 2000â‚¬ Ã  2700â‚¬",Mensuel,2000â‚¬ ,2700â‚¬,"Vous avez de l'expÃ©rience en tant que menuisier, miroitier, serrurier etc.</t>
  </si>
  <si>
    <t>4522,MENUISIERS / POSEURS (H/F),https://www.france-emploi.com/offre-d-emploi/menuisiers-poseurs-h-f-10939908/,10/01/2023,Nantes,CDI,"Mensuel, de 2000â‚¬ Ã  2700â‚¬",Mensuel,2000â‚¬ ,2700â‚¬,"Vous avez de l'expÃ©rience en tant que menuisier, miroitier, serrurier etc.</t>
  </si>
  <si>
    <t>4523,MENUISIERS / POSEURS (H/F),https://www.france-emploi.com/offre-d-emploi/menuisiers-poseurs-h-f-10939907/,10/01/2023,Bayeux,CDI,"Mensuel, de 2000â‚¬ Ã  2700â‚¬",Mensuel,2000â‚¬ ,2700â‚¬,"Vous avez de l'expÃ©rience en tant que menuisier, miroitier, serrurier etc.</t>
  </si>
  <si>
    <t xml:space="preserve">4524,SOUDEURS (H/F),https://www.france-emploi.com/offre-d-emploi/soudeurs-h-f-10939889/,10/01/2023,CoÃ«x,CDI,"Annuel, de 26000â‚¬ Ã  27000â‚¬",Annuel,26000â‚¬ ,27000â‚¬,"ARTUS La Roche recrute pour son client LEADER MONDIAL dans la fabrication de Machines agricoles 5 SOUDEURS (F/H) pour intÃ©grer le site de fabrication situÃ© entre La Roche et St Gilles. </t>
  </si>
  <si>
    <t>Au sein d'un atelier de fabrication vous intervenez ..."</t>
  </si>
  <si>
    <t>4525,TECHNICIEN DE MAINTENANCE (H/F),https://www.france-emploi.com/offre-d-emploi/technicien-de-maintenance-h-f-10939879/,10/01/2023,ChauchÃ©,CDI,"Horaire, de 11,50â‚¬ Ã  12,50â‚¬",Horaire,"11,50â‚¬ ","12,50â‚¬","ARTUS de la Roche-sur-Yon recherche pour son client spÃ©cialisÃ© dans le domaine des ovo produits frais, un technicien de maintenance H/F sur le secteur de ChauchÃ© (85).</t>
  </si>
  <si>
    <t>Au sein d'une Ã©quipe de maintenance composÃ©e d'un responsable, 6 techniciens et 2 apprentis, vos missions sont ..."</t>
  </si>
  <si>
    <t>4526,ASSEMBLEUR SOUDEUR (H/F),https://www.france-emploi.com/offre-d-emploi/assembleur-soudeur-h-f-10939872/,10/01/2023,Le PoirÃ©-sur-Vie,IntÃ©rim,"Horaire, de 11,50â‚¬ Ã  12,50â‚¬",Horaire,"11,50â‚¬ ","12,50â‚¬","Artus La Roche recherche pour son client spÃ©cialisÃ© dans la conception et la rÃ©alisation des ensembles mÃ©cano-soudÃ©s, des soudeurs et des assembleurs soudeurs H/F sur le secteur du PoirÃ©-sur-Vie (85).</t>
  </si>
  <si>
    <t>- Effectuer le traÃ§age manuel sur les feuilles de mÃ©tal Ã  partir de schÃ©mas ..."</t>
  </si>
  <si>
    <t>4527,MENUISIERS DEBUTANTS OU EXPERIMENTES (H/F),https://www.france-emploi.com/offre-d-emploi/menuisiers-debutants-ou-experimentes-h-f-10939870/,10/01/2023,Venansault,IntÃ©rim,"Horaire, de 11,40â‚¬ Ã  12,50â‚¬",Horaire,"11,40â‚¬ ","12,50â‚¬","ARTUS La Roche recrute pour son client LEADER dans la fabrication de RÃ©sidences de Loisirs des Menuisier.es dÃ©butant.es ou expÃ©rimentÃ©.es pour intÃ©grer l'atelier de fabrication.</t>
  </si>
  <si>
    <t>Vous interviendrez en autonomie dans l'assemblage complet de la structure de Mobil-home ainsi que dans l'agencement intÃ©rieur ..."</t>
  </si>
  <si>
    <t>4528,AGENT D'ENTRETIEN (H/F),https://www.france-emploi.com/offre-d-emploi/agent-d-entretien-h-f-10939868/,10/01/2023,La Roche-sur-Yon,IntÃ©rim,"Horaire, 11,07â‚¬",Horaire," 11,07â‚¬"," 11,07â‚¬","Notre agence ARTUS La Roche Sur Yon (85) recherche pour un de ses clients situÃ© sur la couronne Yonnaise, des agents d'entretien H/F.</t>
  </si>
  <si>
    <t>Vous serez en charge de :</t>
  </si>
  <si>
    <t xml:space="preserve">- Nettoyer des bureaux d'entreprises ou hall de rÃ©sidences en fonction du planning Ã©tablit </t>
  </si>
  <si>
    <t>- Entrer et sortir des containers ..."</t>
  </si>
  <si>
    <t>4529,ELECTRICIEN (H/F),https://www.france-emploi.com/offre-d-emploi/electricien-h-f-10939867/,10/01/2023,La Roche-sur-Yon,IntÃ©rim,"Horaire, de 12â‚¬ Ã  14â‚¬",Horaire,12â‚¬ ,14â‚¬,"ARTUS La Roche recrute pour son client spÃ©cialisÃ© dans la construction de projet Ã©lectricitÃ© tertiaire ou de rÃ©habilitation de logements habitÃ©s, des Ã©lectriciens H/F sur le secteur de la VendÃ©e (85).</t>
  </si>
  <si>
    <t xml:space="preserve">- Positionner une armoire Ã©lectrique de locaux domestiques ou tertiaires </t>
  </si>
  <si>
    <t>- Raccorder une armoire Ã©lectrique aux Ã©quipements ..."</t>
  </si>
  <si>
    <t>4530,OUVRIER AGRO-ALIMENTAIRE (H/F),https://www.france-emploi.com/offre-d-emploi/ouvrier-agro-alimentaire-h-f-10939860/,10/01/2023,ChauchÃ©,IntÃ©rim,"Horaire, 11,07â‚¬",Horaire," 11,07â‚¬"," 11,07â‚¬","ARTUS La Roche recrute pour un de ses clients spÃ©cialisÃ© dans les Å“ufs, des ouvriers agro-alimentaire H/F sur le secteur de ChauchÃ© (85).</t>
  </si>
  <si>
    <t xml:space="preserve">- Trier les Å“ufs en provenance des Ã©levages (Å“ufs sales, Å“ufs fÃªlÃ©s, Å“ufs avec des tÃ¢chesâ€¦) </t>
  </si>
  <si>
    <t>- DÃ©poser les alvÃ©oles dâ€™Å“ufs sur le ..."</t>
  </si>
  <si>
    <t>4531,NÃ©gociateur immobilier indÃ©pendant (H/F),https://www.france-emploi.com/offre-d-emploi/negociateur-immobilier-independant-h-f-10818809/,10/01/2023,Saint-Pierre-des-Nids,,"Mensuel, de 4000â‚¬ Ã  8000â‚¬",Mensuel,4000â‚¬ ,8000â‚¬,"Devenez le CONSEILLER IMMOBILIER rÃ©fÃ©rent de votre rÃ©gion : Secteur gÃ©ographique rÃ©servÃ© et prÃ©servÃ© en exclusivitÃ© !</t>
  </si>
  <si>
    <t>4532,NÃ©gociateur immobilier indÃ©pendant (H/F),https://www.france-emploi.com/offre-d-emploi/negociateur-immobilier-independant-h-f-10818809/,10/01/2023,Quelaines-Saint-Gault,,"Mensuel, de 4000â‚¬ Ã  8000â‚¬",Mensuel,4000â‚¬ ,8000â‚¬,"Devenez le CONSEILLER IMMOBILIER rÃ©fÃ©rent de votre rÃ©gion : Secteur gÃ©ographique rÃ©servÃ© et prÃ©servÃ© en exclusivitÃ© !</t>
  </si>
  <si>
    <t>4533,NÃ©gociateur immobilier indÃ©pendant (H/F),https://www.france-emploi.com/offre-d-emploi/negociateur-immobilier-independant-h-f-10818809/,10/01/2023,MartignÃ©-sur-Mayenne,,"Mensuel, de 4000â‚¬ Ã  8000â‚¬",Mensuel,4000â‚¬ ,8000â‚¬,"Devenez le CONSEILLER IMMOBILIER rÃ©fÃ©rent de votre rÃ©gion : Secteur gÃ©ographique rÃ©servÃ© et prÃ©servÃ© en exclusivitÃ© !</t>
  </si>
  <si>
    <t>4534,NÃ©gociateur immobilier indÃ©pendant (H/F),https://www.france-emploi.com/offre-d-emploi/negociateur-immobilier-independant-h-f-10818809/,10/01/2023,Le Genest-Saint-Isle,,"Mensuel, de 4000â‚¬ Ã  8000â‚¬",Mensuel,4000â‚¬ ,8000â‚¬,"Devenez le CONSEILLER IMMOBILIER rÃ©fÃ©rent de votre rÃ©gion : Secteur gÃ©ographique rÃ©servÃ© et prÃ©servÃ© en exclusivitÃ© !</t>
  </si>
  <si>
    <t>4535,NÃ©gociateur immobilier indÃ©pendant (H/F),https://www.france-emploi.com/offre-d-emploi/negociateur-immobilier-independant-h-f-10818809/,10/01/2023,La BaconniÃ¨re,,"Mensuel, de 4000â‚¬ Ã  8000â‚¬",Mensuel,4000â‚¬ ,8000â‚¬,"Devenez le CONSEILLER IMMOBILIER rÃ©fÃ©rent de votre rÃ©gion : Secteur gÃ©ographique rÃ©servÃ© et prÃ©servÃ© en exclusivitÃ© !</t>
  </si>
  <si>
    <t>4536,mandataire immobilier indÃ©pendant (H/F),https://www.france-emploi.com/offre-d-emploi/mandataire-immobilier-independant-h-f-10818808/,10/01/2023,Saint-Pierre-des-Nids,,"Mensuel, de 4000â‚¬ Ã  8000â‚¬",Mensuel,4000â‚¬ ,8000â‚¬,"Devenez le CONSEILLER IMMOBILIER rÃ©fÃ©rent de votre rÃ©gion : Secteur gÃ©ographique rÃ©servÃ© et prÃ©servÃ© en exclusivitÃ© !</t>
  </si>
  <si>
    <t>4537,mandataire immobilier indÃ©pendant (H/F),https://www.france-emploi.com/offre-d-emploi/mandataire-immobilier-independant-h-f-10818808/,10/01/2023,Quelaines-Saint-Gault,,"Mensuel, de 4000â‚¬ Ã  8000â‚¬",Mensuel,4000â‚¬ ,8000â‚¬,"Devenez le CONSEILLER IMMOBILIER rÃ©fÃ©rent de votre rÃ©gion : Secteur gÃ©ographique rÃ©servÃ© et prÃ©servÃ© en exclusivitÃ© !</t>
  </si>
  <si>
    <t>4538,mandataire immobilier indÃ©pendant (H/F),https://www.france-emploi.com/offre-d-emploi/mandataire-immobilier-independant-h-f-10818808/,10/01/2023,MartignÃ©-sur-Mayenne,,"Mensuel, de 4000â‚¬ Ã  8000â‚¬",Mensuel,4000â‚¬ ,8000â‚¬,"Devenez le CONSEILLER IMMOBILIER rÃ©fÃ©rent de votre rÃ©gion : Secteur gÃ©ographique rÃ©servÃ© et prÃ©servÃ© en exclusivitÃ© !</t>
  </si>
  <si>
    <t>4539,mandataire immobilier indÃ©pendant (H/F),https://www.france-emploi.com/offre-d-emploi/mandataire-immobilier-independant-h-f-10818808/,10/01/2023,Le Genest-Saint-Isle,,"Mensuel, de 4000â‚¬ Ã  8000â‚¬",Mensuel,4000â‚¬ ,8000â‚¬,"Devenez le CONSEILLER IMMOBILIER rÃ©fÃ©rent de votre rÃ©gion : Secteur gÃ©ographique rÃ©servÃ© et prÃ©servÃ© en exclusivitÃ© !</t>
  </si>
  <si>
    <t>4540,mandataire immobilier indÃ©pendant (H/F),https://www.france-emploi.com/offre-d-emploi/mandataire-immobilier-independant-h-f-10818808/,10/01/2023,La BaconniÃ¨re,,"Mensuel, de 4000â‚¬ Ã  8000â‚¬",Mensuel,4000â‚¬ ,8000â‚¬,"Devenez le CONSEILLER IMMOBILIER rÃ©fÃ©rent de votre rÃ©gion : Secteur gÃ©ographique rÃ©servÃ© et prÃ©servÃ© en exclusivitÃ© !</t>
  </si>
  <si>
    <t>4541,Conseiller immobilier indÃ©pendant (H/F),https://www.france-emploi.com/offre-d-emploi/conseiller-immobilier-independant-h-f-10818783/,10/01/2023,Saint-Berthevin,,"Mensuel, de 4000â‚¬ Ã  8000â‚¬",Mensuel,4000â‚¬ ,8000â‚¬,"Devenez le CONSEILLER IMMOBILIER rÃ©fÃ©rent de votre rÃ©gion : Secteur gÃ©ographique rÃ©servÃ© et prÃ©servÃ© en exclusivitÃ© !</t>
  </si>
  <si>
    <t>4542,Conseiller immobilier indÃ©pendant (H/F),https://www.france-emploi.com/offre-d-emploi/conseiller-immobilier-independant-h-f-10818783/,10/01/2023,Mayenne,,"Mensuel, de 4000â‚¬ Ã  8000â‚¬",Mensuel,4000â‚¬ ,8000â‚¬,"Devenez le CONSEILLER IMMOBILIER rÃ©fÃ©rent de votre rÃ©gion : Secteur gÃ©ographique rÃ©servÃ© et prÃ©servÃ© en exclusivitÃ© !</t>
  </si>
  <si>
    <t>4543,Conseiller immobilier indÃ©pendant (H/F),https://www.france-emploi.com/offre-d-emploi/conseiller-immobilier-independant-h-f-10818783/,10/01/2023,Laval,,"Mensuel, de 4000â‚¬ Ã  8000â‚¬",Mensuel,4000â‚¬ ,8000â‚¬,"Devenez le CONSEILLER IMMOBILIER rÃ©fÃ©rent de votre rÃ©gion : Secteur gÃ©ographique rÃ©servÃ© et prÃ©servÃ© en exclusivitÃ© !</t>
  </si>
  <si>
    <t>4544,Conseiller immobilier indÃ©pendant (H/F),https://www.france-emploi.com/offre-d-emploi/conseiller-immobilier-independant-h-f-10818783/,10/01/2023,Ã‰vron,,"Mensuel, de 4000â‚¬ Ã  8000â‚¬",Mensuel,4000â‚¬ ,8000â‚¬,"Devenez le CONSEILLER IMMOBILIER rÃ©fÃ©rent de votre rÃ©gion : Secteur gÃ©ographique rÃ©servÃ© et prÃ©servÃ© en exclusivitÃ© !</t>
  </si>
  <si>
    <t>4545,Conseiller immobilier indÃ©pendant (H/F),https://www.france-emploi.com/offre-d-emploi/conseiller-immobilier-independant-h-f-10818783/,10/01/2023,ChÃ¢teau-Gontier,,"Mensuel, de 4000â‚¬ Ã  8000â‚¬",Mensuel,4000â‚¬ ,8000â‚¬,"Devenez le CONSEILLER IMMOBILIER rÃ©fÃ©rent de votre rÃ©gion : Secteur gÃ©ographique rÃ©servÃ© et prÃ©servÃ© en exclusivitÃ© !</t>
  </si>
  <si>
    <t>4546,Conseiller immobilier indÃ©pendant (H/F),https://www.france-emploi.com/offre-d-emploi/conseiller-immobilier-independant-h-f-10818780/,10/01/2023,Saint-Julien,,"Mensuel, de 4000â‚¬ Ã  8000â‚¬",Mensuel,4000â‚¬ ,8000â‚¬,"Devenez le CONSEILLER IMMOBILIER rÃ©fÃ©rent de votre rÃ©gion : Secteur gÃ©ographique rÃ©servÃ© et prÃ©servÃ© en exclusivitÃ© !</t>
  </si>
  <si>
    <t>4547,Conseiller immobilier indÃ©pendant (H/F),https://www.france-emploi.com/offre-d-emploi/conseiller-immobilier-independant-h-f-10818780/,10/01/2023,Plourac'h,,"Mensuel, de 4000â‚¬ Ã  8000â‚¬",Mensuel,4000â‚¬ ,8000â‚¬,"Devenez le CONSEILLER IMMOBILIER rÃ©fÃ©rent de votre rÃ©gion : Secteur gÃ©ographique rÃ©servÃ© et prÃ©servÃ© en exclusivitÃ© !</t>
  </si>
  <si>
    <t>4548,Conseiller immobilier indÃ©pendant (H/F),https://www.france-emploi.com/offre-d-emploi/conseiller-immobilier-independant-h-f-10818780/,10/01/2023,Plouisy,,"Mensuel, de 4000â‚¬ Ã  8000â‚¬",Mensuel,4000â‚¬ ,8000â‚¬,"Devenez le CONSEILLER IMMOBILIER rÃ©fÃ©rent de votre rÃ©gion : Secteur gÃ©ographique rÃ©servÃ© et prÃ©servÃ© en exclusivitÃ© !</t>
  </si>
  <si>
    <t>4549,Conseiller immobilier indÃ©pendant (H/F),https://www.france-emploi.com/offre-d-emploi/conseiller-immobilier-independant-h-f-10818780/,10/01/2023,PlÃ©lan-le-Petit,,"Mensuel, de 4000â‚¬ Ã  8000â‚¬",Mensuel,4000â‚¬ ,8000â‚¬,"Devenez le CONSEILLER IMMOBILIER rÃ©fÃ©rent de votre rÃ©gion : Secteur gÃ©ographique rÃ©servÃ© et prÃ©servÃ© en exclusivitÃ© !</t>
  </si>
  <si>
    <t>4550,Conseiller immobilier indÃ©pendant (H/F),https://www.france-emploi.com/offre-d-emploi/conseiller-immobilier-independant-h-f-10818780/,10/01/2023,PÃ©dernec,,"Mensuel, de 4000â‚¬ Ã  8000â‚¬",Mensuel,4000â‚¬ ,8000â‚¬,"Devenez le CONSEILLER IMMOBILIER rÃ©fÃ©rent de votre rÃ©gion : Secteur gÃ©ographique rÃ©servÃ© et prÃ©servÃ© en exclusivitÃ© !</t>
  </si>
  <si>
    <t>4551,NÃ©gociateur immobilier indÃ©pendant (H/F),https://www.france-emploi.com/offre-d-emploi/negociateur-immobilier-independant-h-f-10818763/,10/01/2023,TrÃ©livan,,"Mensuel, de 4000â‚¬ Ã  8000â‚¬",Mensuel,4000â‚¬ ,8000â‚¬,"Devenez le CONSEILLER IMMOBILIER rÃ©fÃ©rent de votre rÃ©gion : Secteur gÃ©ographique rÃ©servÃ© et prÃ©servÃ© en exclusivitÃ© !</t>
  </si>
  <si>
    <t>4552,NÃ©gociateur immobilier indÃ©pendant (H/F),https://www.france-emploi.com/offre-d-emploi/negociateur-immobilier-independant-h-f-10818763/,10/01/2023,Quintin,,"Mensuel, de 4000â‚¬ Ã  8000â‚¬",Mensuel,4000â‚¬ ,8000â‚¬,"Devenez le CONSEILLER IMMOBILIER rÃ©fÃ©rent de votre rÃ©gion : Secteur gÃ©ographique rÃ©servÃ© et prÃ©servÃ© en exclusivitÃ© !</t>
  </si>
  <si>
    <t>4553,NÃ©gociateur immobilier indÃ©pendant (H/F),https://www.france-emploi.com/offre-d-emploi/negociateur-immobilier-independant-h-f-10818763/,10/01/2023,Pabu,,"Mensuel, de 4000â‚¬ Ã  8000â‚¬",Mensuel,4000â‚¬ ,8000â‚¬,"Devenez le CONSEILLER IMMOBILIER rÃ©fÃ©rent de votre rÃ©gion : Secteur gÃ©ographique rÃ©servÃ© et prÃ©servÃ© en exclusivitÃ© !</t>
  </si>
  <si>
    <t>4554,NÃ©gociateur immobilier indÃ©pendant (H/F),https://www.france-emploi.com/offre-d-emploi/negociateur-immobilier-independant-h-f-10818763/,10/01/2023,GrÃ¢ces,,"Mensuel, de 4000â‚¬ Ã  8000â‚¬",Mensuel,4000â‚¬ ,8000â‚¬,"Devenez le CONSEILLER IMMOBILIER rÃ©fÃ©rent de votre rÃ©gion : Secteur gÃ©ographique rÃ©servÃ© et prÃ©servÃ© en exclusivitÃ© !</t>
  </si>
  <si>
    <t>4555,NÃ©gociateur immobilier indÃ©pendant (H/F),https://www.france-emploi.com/offre-d-emploi/negociateur-immobilier-independant-h-f-10818763/,10/01/2023,Broons,,"Mensuel, de 4000â‚¬ Ã  8000â‚¬",Mensuel,4000â‚¬ ,8000â‚¬,"Devenez le CONSEILLER IMMOBILIER rÃ©fÃ©rent de votre rÃ©gion : Secteur gÃ©ographique rÃ©servÃ© et prÃ©servÃ© en exclusivitÃ© !</t>
  </si>
  <si>
    <t>4556,NÃ©gociateur immobilier indÃ©pendant (H/F),https://www.france-emploi.com/offre-d-emploi/negociateur-immobilier-independant-h-f-10818740/,10/01/2023,PlÃ©dran,,"Mensuel, de 4000â‚¬ Ã  8000â‚¬",Mensuel,4000â‚¬ ,8000â‚¬,"Devenez le CONSEILLER IMMOBILIER rÃ©fÃ©rent de votre rÃ©gion : Secteur gÃ©ographique rÃ©servÃ© et prÃ©servÃ© en exclusivitÃ© !</t>
  </si>
  <si>
    <t>4557,NÃ©gociateur immobilier indÃ©pendant (H/F),https://www.france-emploi.com/offre-d-emploi/negociateur-immobilier-independant-h-f-10818740/,10/01/2023,Perros-Guirec,,"Mensuel, de 4000â‚¬ Ã  8000â‚¬",Mensuel,4000â‚¬ ,8000â‚¬,"Devenez le CONSEILLER IMMOBILIER rÃ©fÃ©rent de votre rÃ©gion : Secteur gÃ©ographique rÃ©servÃ© et prÃ©servÃ© en exclusivitÃ© !</t>
  </si>
  <si>
    <t>4558,NÃ©gociateur immobilier indÃ©pendant (H/F),https://www.france-emploi.com/offre-d-emploi/negociateur-immobilier-independant-h-f-10818740/,10/01/2023,Guingamp,,"Mensuel, de 4000â‚¬ Ã  8000â‚¬",Mensuel,4000â‚¬ ,8000â‚¬,"Devenez le CONSEILLER IMMOBILIER rÃ©fÃ©rent de votre rÃ©gion : Secteur gÃ©ographique rÃ©servÃ© et prÃ©servÃ© en exclusivitÃ© !</t>
  </si>
  <si>
    <t>4559,NÃ©gociateur immobilier indÃ©pendant (H/F),https://www.france-emploi.com/offre-d-emploi/negociateur-immobilier-independant-h-f-10818740/,10/01/2023,Binic-Ã‰tables-sur-Mer,,"Mensuel, de 4000â‚¬ Ã  8000â‚¬",Mensuel,4000â‚¬ ,8000â‚¬,"Devenez le CONSEILLER IMMOBILIER rÃ©fÃ©rent de votre rÃ©gion : Secteur gÃ©ographique rÃ©servÃ© et prÃ©servÃ© en exclusivitÃ© !</t>
  </si>
  <si>
    <t>4560,NÃ©gociateur immobilier indÃ©pendant (H/F),https://www.france-emploi.com/offre-d-emploi/negociateur-immobilier-independant-h-f-10818740/,10/01/2023,Le MenÃ©,,"Mensuel, de 4000â‚¬ Ã  8000â‚¬",Mensuel,4000â‚¬ ,8000â‚¬,"Devenez le CONSEILLER IMMOBILIER rÃ©fÃ©rent de votre rÃ©gion : Secteur gÃ©ographique rÃ©servÃ© et prÃ©servÃ© en exclusivitÃ© !</t>
  </si>
  <si>
    <t>4561,NÃ©gociateur immobilier indÃ©pendant (H/F),https://www.france-emploi.com/offre-d-emploi/negociateur-immobilier-independant-h-f-10818734/,10/01/2023,Saint-Brieuc,,"Mensuel, de 4000â‚¬ Ã  8000â‚¬",Mensuel,4000â‚¬ ,8000â‚¬,"Devenez le CONSEILLER IMMOBILIER rÃ©fÃ©rent de votre rÃ©gion : Secteur gÃ©ographique rÃ©servÃ© et prÃ©servÃ© en exclusivitÃ© !</t>
  </si>
  <si>
    <t>4562,NÃ©gociateur immobilier indÃ©pendant (H/F),https://www.france-emploi.com/offre-d-emploi/negociateur-immobilier-independant-h-f-10818734/,10/01/2023,Ploufragan,,"Mensuel, de 4000â‚¬ Ã  8000â‚¬",Mensuel,4000â‚¬ ,8000â‚¬,"Devenez le CONSEILLER IMMOBILIER rÃ©fÃ©rent de votre rÃ©gion : Secteur gÃ©ographique rÃ©servÃ© et prÃ©servÃ© en exclusivitÃ© !</t>
  </si>
  <si>
    <t>4563,NÃ©gociateur immobilier indÃ©pendant (H/F),https://www.france-emploi.com/offre-d-emploi/negociateur-immobilier-independant-h-f-10818734/,10/01/2023,Lannion,,"Mensuel, de 4000â‚¬ Ã  8000â‚¬",Mensuel,4000â‚¬ ,8000â‚¬,"Devenez le CONSEILLER IMMOBILIER rÃ©fÃ©rent de votre rÃ©gion : Secteur gÃ©ographique rÃ©servÃ© et prÃ©servÃ© en exclusivitÃ© !</t>
  </si>
  <si>
    <t>4564,NÃ©gociateur immobilier indÃ©pendant (H/F),https://www.france-emploi.com/offre-d-emploi/negociateur-immobilier-independant-h-f-10818734/,10/01/2023,Lamballe,,"Mensuel, de 4000â‚¬ Ã  8000â‚¬",Mensuel,4000â‚¬ ,8000â‚¬,"Devenez le CONSEILLER IMMOBILIER rÃ©fÃ©rent de votre rÃ©gion : Secteur gÃ©ographique rÃ©servÃ© et prÃ©servÃ© en exclusivitÃ© !</t>
  </si>
  <si>
    <t>4565,NÃ©gociateur immobilier indÃ©pendant (H/F),https://www.france-emploi.com/offre-d-emploi/negociateur-immobilier-independant-h-f-10818734/,10/01/2023,Dinan,,"Mensuel, de 4000â‚¬ Ã  8000â‚¬",Mensuel,4000â‚¬ ,8000â‚¬,"Devenez le CONSEILLER IMMOBILIER rÃ©fÃ©rent de votre rÃ©gion : Secteur gÃ©ographique rÃ©servÃ© et prÃ©servÃ© en exclusivitÃ© !</t>
  </si>
  <si>
    <t>4566,COORDINATEUR ENFANCE/FAMILLE (H/F),https://www.france-emploi.com/offre-d-emploi/coordinateur-enfance-famille-h-f-10818651/,10/01/2023,VendÃ©e,CDD,"Mensuel, 2098â‚¬",Mensuel, 2098â‚¬, 2098â‚¬,"LIEU DE TRAVAIL : LA ROCHE SUR YON</t>
  </si>
  <si>
    <t>Maison de Quartier des PYRAMIDES</t>
  </si>
  <si>
    <t>Le, la Coordinateur(trice) Enfance/Famille est un, une professionnel(le) de lâ€™action socio-culturelle.</t>
  </si>
  <si>
    <t>Il, elle est hiÃ©rarchiquement rattachÃ© Ã  la Direction gÃ©nÃ©rale et Ã  la Direction des Projets de Quartier.</t>
  </si>
  <si>
    <t>1- Pourra assurer la ..."</t>
  </si>
  <si>
    <t>4567,VENDEUR SHOWROOM (H/F),https://www.france-emploi.com/offre-d-emploi/vendeur-showroom-h-f-10818640/,10/01/2023,Touques,CDI,"Annuel, de 22000â‚¬ Ã  25000â‚¬",Annuel,22000â‚¬ ,25000â‚¬,"Vous accompagnez vos clients, particuliers et professionnels pour leurs projets de salle de bain. Le showroom offre un espace de prÃ©sentation des produits et services qui correspondront Ã  leurs besoins, vous leur prÃ©sentez une offre sur-mesure.</t>
  </si>
  <si>
    <t>- Accueillir les clients, identifier leurs besoins et les accompagner ..."</t>
  </si>
  <si>
    <t>4568,Electricien (H/F),https://www.france-emploi.com/offre-d-emploi/electricien-h-f-10759491/,10/01/2023,Loire-Atlantique,IntÃ©rim,"Horaire, de 12â‚¬ Ã  14â‚¬",Horaire,12â‚¬ ,14â‚¬,"Best IntÃ©rim, vous propose d'intÃ©grer l'Ã©quipe de plusieurs de ses clients en tant qu'Ã©lectricien (H/F) !</t>
  </si>
  <si>
    <t>- Pose et cÃ¢blage de rÃ©seaux souples en Haute et Basse Tension.</t>
  </si>
  <si>
    <t>- ContrÃ´le des cÃ¢blages</t>
  </si>
  <si>
    <t>- Mise en place des amÃ©nagements pour l'installation d'un rÃ©seau ou ..."</t>
  </si>
  <si>
    <t>4569,Technicien FROID (H/F),https://www.france-emploi.com/offre-d-emploi/technicien-froid-h-f-10538147/,10/01/2023,Saint-Brieuc,CDD,"Mensuel, de 2000â‚¬ Ã  2500â‚¬",Mensuel,2000â‚¬ ,2500â‚¬,"Nous recherchons, pour nos entreprises partenaires, des Monteurs DÃ©panneurs Frigoristes et/ou des Techniciens de maintenance Industrielle Option Frigoriste.</t>
  </si>
  <si>
    <t>Le Monteur DÃ©panneur Frigoriste assure le montage et la maintenance dâ€™Ã©quipements frigorifiques : type froid commercial et annexes ainsi que la maintenance dâ€™Ã©quipements Ã©lectromÃ©caniques</t>
  </si>
  <si>
    <t>Le Technicien de Maintenance Industrielle ..."</t>
  </si>
  <si>
    <t>4570,Technicien FROID (H/F),https://www.france-emploi.com/offre-d-emploi/technicien-froid-h-f-10538147/,10/01/2023,PlÃ©rin,CDD,"Mensuel, de 2000â‚¬ Ã  2500â‚¬",Mensuel,2000â‚¬ ,2500â‚¬,"Nous recherchons, pour nos entreprises partenaires, des Monteurs DÃ©panneurs Frigoristes et/ou des Techniciens de maintenance Industrielle Option Frigoriste.</t>
  </si>
  <si>
    <t>4571,Technicien de Maintenance Frigoriste (H/F),https://www.france-emploi.com/offre-d-emploi/technicien-de-maintenance-frigoriste-h-f-10959803/,09/01/2023,Concarneau,CDI,"Mensuel, de 2000â‚¬ Ã  2500â‚¬",Mensuel,2000â‚¬ ,2500â‚¬,"Sous la responsabilitÃ© du Responsable Technique, vous rÃ©alisez les missions suivantes :</t>
  </si>
  <si>
    <t>-Suivi des contrÃ´les rÃ©glementaires</t>
  </si>
  <si>
    <t>-Entretien des bÃ¢timents et infrastructure</t>
  </si>
  <si>
    <t>-Assurer les opÃ©rations de maintenance : diagnostiquer et rÃ©soudre les pannes liÃ©es Ã  la mÃ©canique et/ou lâ€™automatisme et lâ€™Ã©lectricitÃ©.</t>
  </si>
  <si>
    <t>-RÃ©aliser les prÃ©ventifs et ..."</t>
  </si>
  <si>
    <t>4572,assistante commerciale (H/F),https://www.france-emploi.com/offre-d-emploi/assistante-commerciale-h-f-10952291/,09/01/2023,Betton,CDD,"Mensuel, de 1700â‚¬ Ã  2400â‚¬",Mensuel,1700â‚¬ ,2400â‚¬,"l'assistante commerciale assiste les commerciaux, gÃ¨re toute la partie administrative et informatique de l'agence et la communication externe sur diffÃ©rents supports ainsi que les rÃ©seaux sociaux.</t>
  </si>
  <si>
    <t>Avec le responsable d'agence lle prÃ©pare les compromis de vente et baux de location et assure le suivi des compromis ..."</t>
  </si>
  <si>
    <t>4573,CHAUFFEUR PL H/F,https://www.france-emploi.com/offre-d-emploi/chauffeur-pl-h-f-10738342/,09/01/2023,Saint-Berthevin,IntÃ©rim,"Horaire, 11,50â‚¬",Horaire," 11,50â‚¬"," 11,50â‚¬","ARTUS INTERIM LAVAL recherche pour l'un de ses clients un CHAUFFEUR PL H/F.</t>
  </si>
  <si>
    <t>Vos mission seront :</t>
  </si>
  <si>
    <t xml:space="preserve">- Charger dÃ©charger les camions </t>
  </si>
  <si>
    <t>- Respecter les dÃ©lais et les consignes de livraison ainsi que les rÃ¨gles de sÃ©curitÃ©</t>
  </si>
  <si>
    <t xml:space="preserve">- Vous livrez une quinzaine de client Ã  la journÃ©e </t>
  </si>
  <si>
    <t>- Titulaire du permis ..."</t>
  </si>
  <si>
    <t>4574,Technicien environnement (H/F),https://www.france-emploi.com/offre-d-emploi/technicien-environnement-h-f-10967839/,09/01/2023,Flers,CDI,"Annuel, de 26000â‚¬ Ã  30000â‚¬",Annuel,26000â‚¬ ,30000â‚¬,"Vous intÃ©grez une Ã©quipe, d'une dizaine de personnes rÃ©parties sur l'ensemble de nos 6 agences dans le domaine QHSE (QualitÃ© HygiÃ¨ne SÃ©curitÃ© Environnement) .</t>
  </si>
  <si>
    <t>Dans un premier temps, vous rÃ©alisez l'accompagnement environnemental (cahier d'Ã©pandage, prÃ©visionnel de fumure, registre phytosanitaire) auprÃ¨s des agriculteurs de l'Orne.  Vous ..."</t>
  </si>
  <si>
    <t>4575,Technicien environnement (H/F),https://www.france-emploi.com/offre-d-emploi/technicien-environnement-h-f-10967839/,09/01/2023,BellÃªme,CDI,"Annuel, de 26000â‚¬ Ã  30000â‚¬",Annuel,26000â‚¬ ,30000â‚¬,"Vous intÃ©grez une Ã©quipe, d'une dizaine de personnes rÃ©parties sur l'ensemble de nos 6 agences dans le domaine QHSE (QualitÃ© HygiÃ¨ne SÃ©curitÃ© Environnement) .</t>
  </si>
  <si>
    <t>4576,Technicien environnement (H/F),https://www.france-emploi.com/offre-d-emploi/technicien-environnement-h-f-10967839/,09/01/2023,Argentan,CDI,"Annuel, de 26000â‚¬ Ã  30000â‚¬",Annuel,26000â‚¬ ,30000â‚¬,"Vous intÃ©grez une Ã©quipe, d'une dizaine de personnes rÃ©parties sur l'ensemble de nos 6 agences dans le domaine QHSE (QualitÃ© HygiÃ¨ne SÃ©curitÃ© Environnement) .</t>
  </si>
  <si>
    <t>4577,Monteur charpente mÃ©tallique (H/F),https://www.france-emploi.com/offre-d-emploi/monteur-charpente-metallique-h-f-7223471/,09/01/2023,Morbihan,IntÃ©rim,"Horaire, de 12â‚¬ Ã  15â‚¬",Horaire,12â‚¬ ,15â‚¬,"Nous recherchons pour l'un de nos clients des Monteurs charpentes mÃ©talliques H/F afin de renforcer ses Ã©quipes sur ses chantiers situÃ©s dans tout le grand ouest.</t>
  </si>
  <si>
    <t>Dans le cadre de cette mission, vous serez amenÃ© Ã  :</t>
  </si>
  <si>
    <t>- Assembler et installer des Ã©lÃ©ments d'une structure mÃ©tallique</t>
  </si>
  <si>
    <t>- Fixer les ..."</t>
  </si>
  <si>
    <t>4578,Monteur charpente mÃ©tallique (H/F),https://www.france-emploi.com/offre-d-emploi/monteur-charpente-metallique-h-f-7223471/,09/01/2023,Mayenne,IntÃ©rim,"Horaire, de 12â‚¬ Ã  15â‚¬",Horaire,12â‚¬ ,15â‚¬,"Nous recherchons pour l'un de nos clients des Monteurs charpentes mÃ©talliques H/F afin de renforcer ses Ã©quipes sur ses chantiers situÃ©s dans tout le grand ouest.</t>
  </si>
  <si>
    <t>4579,Monteur charpente mÃ©tallique (H/F),https://www.france-emploi.com/offre-d-emploi/monteur-charpente-metallique-h-f-7223471/,09/01/2023,Maine-et-Loire,IntÃ©rim,"Horaire, de 12â‚¬ Ã  15â‚¬",Horaire,12â‚¬ ,15â‚¬,"Nous recherchons pour l'un de nos clients des Monteurs charpentes mÃ©talliques H/F afin de renforcer ses Ã©quipes sur ses chantiers situÃ©s dans tout le grand ouest.</t>
  </si>
  <si>
    <t>4580,Monteur charpente mÃ©tallique (H/F),https://www.france-emploi.com/offre-d-emploi/monteur-charpente-metallique-h-f-7223471/,09/01/2023,Ille-et-Vilaine,IntÃ©rim,"Horaire, de 12â‚¬ Ã  15â‚¬",Horaire,12â‚¬ ,15â‚¬,"Nous recherchons pour l'un de nos clients des Monteurs charpentes mÃ©talliques H/F afin de renforcer ses Ã©quipes sur ses chantiers situÃ©s dans tout le grand ouest.</t>
  </si>
  <si>
    <t>4581,Monteur charpente mÃ©tallique (H/F),https://www.france-emploi.com/offre-d-emploi/monteur-charpente-metallique-h-f-7223471/,09/01/2023,CÃ´tes-d'Armor,IntÃ©rim,"Horaire, de 12â‚¬ Ã  15â‚¬",Horaire,12â‚¬ ,15â‚¬,"Nous recherchons pour l'un de nos clients des Monteurs charpentes mÃ©talliques H/F afin de renforcer ses Ã©quipes sur ses chantiers situÃ©s dans tout le grand ouest.</t>
  </si>
  <si>
    <t>4582,CHARGE D'AFFAIRES EN ELECTRICITE (H/F),https://www.france-emploi.com/offre-d-emploi/charge-d-affaires-en-electricite-h-f-10967827/,09/01/2023,Angers,CDI,"Mensuel, de 2000â‚¬ Ã  2300â‚¬",Mensuel,2000â‚¬ ,2300â‚¬,"La direction gestion du patrimoine reprÃ©sente 75 personnes rÃ©parties sur diffÃ©rents secteurs : maintenance, travaux et administratif. Le secteur maintenance-exploitation composÃ© de 6 ateliers compte 50 personnes.</t>
  </si>
  <si>
    <t>Le poste est Ã  pourvoir au sein du bureau dâ€™Ã©tudes techniques composÃ© de 3 techniciens spÃ©cialisÃ©s chacun dans un domaine (courant ..."</t>
  </si>
  <si>
    <t>4583,COMPTABLE H/F,https://www.france-emploi.com/offre-d-emploi/comptable-h-f-10967826/,09/01/2023,Quimper,IntÃ©rim,"Horaire, de 12â‚¬ Ã  14â‚¬",Horaire,12â‚¬ ,14â‚¬,"AWEL IntÃ©rim Quimper recherche un(e) comptable pour un renfort d'Ã©quipe (acquisition d'une nouvelle sociÃ©tÃ©) avec Ã  terme une intÃ©gration en CDI.</t>
  </si>
  <si>
    <t xml:space="preserve">Au sein du pÃ´le comptabilitÃ© (Equipe de 2 comptables et un responsable comptabilitÃ©) d'un regroupement de concessions auto sur Quimper. </t>
  </si>
  <si>
    <t>Les missions :</t>
  </si>
  <si>
    <t>- RÃ©aliser la ..."</t>
  </si>
  <si>
    <t>4584,DÃ©veloppeur PHP Full Stack F/H,https://www.france-emploi.com/offre-d-emploi/developpeur-php-full-stack-f-h-10967819/,09/01/2023,Saint-Malo,CDI,"Annuel, de 35000â‚¬ Ã  45000â‚¬",Annuel,35000â‚¬ ,45000â‚¬,"Faire partie de ce groupe, câ€™est faire partie dâ€™une riche histoire et dâ€™une culture ou la relation humaine est au cÅ“ur des prÃ©occupations. Il sâ€™agit de reconnaitre en chacun la valeur quâ€™il apporte au collectif, tant collaborateurs que clients, et de le rendre acteur ..."</t>
  </si>
  <si>
    <t xml:space="preserve">4585,Courtier en prÃªt immobilier et assurance emprunteur (H/F),https://www.france-emploi.com/offre-d-emploi/courtier-en-pret-immobilier-et-assurance-emprunteur-h-f-10810637/,09/01/2023,VitrÃ©,,"Annuel, de 25000â‚¬ Ã  90000â‚¬",Annuel,25000â‚¬ ,90000â‚¬,"RattachÃ©(e) Ã  l'agence de Saint-GrÃ©goire (35), vos missions de courtier en financement seront de : </t>
  </si>
  <si>
    <t xml:space="preserve">4586,Courtier en prÃªt immobilier et assurance emprunteur (H/F),https://www.france-emploi.com/offre-d-emploi/courtier-en-pret-immobilier-et-assurance-emprunteur-h-f-10810637/,09/01/2023,Saint-GrÃ©goire,,"Annuel, de 25000â‚¬ Ã  90000â‚¬",Annuel,25000â‚¬ ,90000â‚¬,"RattachÃ©(e) Ã  l'agence de Saint-GrÃ©goire (35), vos missions de courtier en financement seront de : </t>
  </si>
  <si>
    <t xml:space="preserve">4587,Courtier en prÃªt immobilier et assurance emprunteur (H/F),https://www.france-emploi.com/offre-d-emploi/courtier-en-pret-immobilier-et-assurance-emprunteur-h-f-10810637/,09/01/2023,Rennes,,"Annuel, de 25000â‚¬ Ã  90000â‚¬",Annuel,25000â‚¬ ,90000â‚¬,"RattachÃ©(e) Ã  l'agence de Saint-GrÃ©goire (35), vos missions de courtier en financement seront de : </t>
  </si>
  <si>
    <t>4588,Conducteur de Travaux (H/F),https://www.france-emploi.com/offre-d-emploi/conducteur-de-travaux-h-f-10967790/,09/01/2023,Ifs,CDI,"Annuel, de 30000â‚¬ Ã  40000â‚¬",Annuel,30000â‚¬ ,40000â‚¬,"RattachÃ©(e) au Directeur Technique de notre agence situÃ©e Ã  Ifs (14), vos principales missions sont :</t>
  </si>
  <si>
    <t xml:space="preserve">Assurer le suivi de chantier, vous Ãªtes garant de son bon dÃ©roulement (dÃ©lais, coÃ»ts) </t>
  </si>
  <si>
    <t xml:space="preserve">Piloter la coordination des intervenants </t>
  </si>
  <si>
    <t xml:space="preserve">VÃ©rifier la bonne exÃ©cution des travaux </t>
  </si>
  <si>
    <t>Animer les rÃ©unions de chantiers avec les clients ..."</t>
  </si>
  <si>
    <t>4589,Teleprospecteur temps partiel H/F,https://www.france-emploi.com/offre-d-emploi/teleprospecteur-temps-partiel-h-f-10967780/,09/01/2023,Carquefou,IntÃ©rim,"Horaire, de 11,27â‚¬ Ã  12â‚¬",Horaire,"11,27â‚¬ ",12â‚¬,"L'agence ABALONE TERTIAIRE recrute un-e TÃ©lÃ©prospecteur-trice en intÃ©rim, pour un partenaire de la Tribu !</t>
  </si>
  <si>
    <t>Notre client, spÃ©cialiste du Transport routier, maritime et aÃ©rien, reprÃ©sente huit agences en France.</t>
  </si>
  <si>
    <t>Le siÃ¨ge social, basÃ© Ã  Carquefou, offre des locaux modernes et agrÃ©ables, et une ambiance de travail solidaire ..."</t>
  </si>
  <si>
    <t>4590,Porteur funÃ©raire H/F,https://www.france-emploi.com/offre-d-emploi/porteur-funeraire-h-f-10690141/,09/01/2023,GÃ©tignÃ©,IntÃ©rim,"Horaire, de 11,07â‚¬ Ã  11,50â‚¬",Horaire,"11,07â‚¬ ","11,50â‚¬","Votre agence POLYGONE IntÃ©rim situÃ©e Ã  Montaigu, recrute pour l'un de ses clients un Porteur funÃ©raire H/F sur le secteur de GÃ©tignÃ©.</t>
  </si>
  <si>
    <t>Sous la responsabilitÃ© du MaÃ®tre de CÃ©rÃ©monie, et dans le plus grand respect des familles, vous aurez en charge les missions suivantes :</t>
  </si>
  <si>
    <t>- Accompagner et transporter ..."</t>
  </si>
  <si>
    <t xml:space="preserve">4591,"Chauffeur, livreur (H/F)",https://www.france-emploi.com/offre-d-emploi/chauffeur-livreur-h-f-10467924/,09/01/2023,Lorient,CDI,"Mensuel, de 1900â‚¬ Ã  2300â‚¬",Mensuel,1900â‚¬ ,2300â‚¬,"Vous cherchez Ã  rejoindre une activitÃ© en plein dÃ©veloppement. </t>
  </si>
  <si>
    <t>OrganisÃ©(e), rigoureux(se) et autonome, vous prendrez votre poste Ã  Lorient.</t>
  </si>
  <si>
    <t>L'activitÃ© de l'entreprise a lieu du Lundi au Samedi. Avec 5 jours travaillÃ©s par semaine.  Les profils dÃ©butants sont acceptÃ©s.</t>
  </si>
  <si>
    <t>Vous avez le permis B, et ..."</t>
  </si>
  <si>
    <t>4592,SECRETAIRE TRAVAUX F/H,https://www.france-emploi.com/offre-d-emploi/secretaire-travaux-f-h-10967766/,09/01/2023,ErguÃ©-GabÃ©ric,IntÃ©rim,"Horaire, de 12â‚¬ Ã  13â‚¬",Horaire,12â‚¬ ,13â‚¬,"AWEL IntÃ©rim Quimper recherche pour son client, spÃ©cialiste des travaux d'assainissement, de terrassement et tous types de travaux publics, une SecrÃ©taire Technique TP H/F.</t>
  </si>
  <si>
    <t>- SecrÃ©tariat de chantier, mise Ã  jour des outils de suivi d'activitÃ© de la structure, Ã©chÃ©anciers, de tableaux de bord, ...</t>
  </si>
  <si>
    <t>- Prise de rendez ..."</t>
  </si>
  <si>
    <t>4593,ContrÃ´leur de Gestion (H/F),https://www.france-emploi.com/offre-d-emploi/controleur-de-gestion-h-f-10707889/,09/01/2023,Caen,CDI,"Annuel, de 32000â‚¬ Ã  34000â‚¬",Annuel,32000â‚¬ ,34000â‚¬,"Au sein de lâ€™Ã‰tablissement et du Service, le la contrÃ´leur.euse de gestion a pour mission de :</t>
  </si>
  <si>
    <t>â€‹</t>
  </si>
  <si>
    <t>â€¢ Assurer l'analyse des coÃ»ts, le suivi et le reporting de l'avancement des marchÃ©s RÃ©gion,</t>
  </si>
  <si>
    <t>â€¢ Contribuer Ã  la construction du budget et en assurer le suivi,</t>
  </si>
  <si>
    <t>â€¢ Contribuer Ã  la construction ..."</t>
  </si>
  <si>
    <t xml:space="preserve">4594,CONDUCTEUR LIVREUR (H/F),https://www.france-emploi.com/offre-d-emploi/conducteur-livreur-h-f-10572924/,09/01/2023,Rennes,CDI,"Mensuel, de 1800â‚¬ Ã  2200â‚¬",Mensuel,1800â‚¬ ,2200â‚¬,"Vous cherchez Ã  rejoindre une activitÃ© en plein dÃ©veloppement. </t>
  </si>
  <si>
    <t>OrganisÃ©(e), rigoureux(se) et autonome, vous partez pour une tournÃ©e de 50 Ã  60 clients en moyenne.</t>
  </si>
  <si>
    <t>L'activitÃ© de l'entreprise a lieu du Lundi au Samedi. Avec 5 jours travaillÃ©s par semaine.  Les profils dÃ©butants sont acceptÃ©s ..."</t>
  </si>
  <si>
    <t xml:space="preserve">4595,CONDUCTEUR LIVREUR (H/F),https://www.france-emploi.com/offre-d-emploi/conducteur-livreur-h-f-10572924/,09/01/2023,PacÃ©,CDI,"Mensuel, de 1800â‚¬ Ã  2200â‚¬",Mensuel,1800â‚¬ ,2200â‚¬,"Vous cherchez Ã  rejoindre une activitÃ© en plein dÃ©veloppement. </t>
  </si>
  <si>
    <t xml:space="preserve">4596,CONDUCTEUR LIVREUR (H/F),https://www.france-emploi.com/offre-d-emploi/conducteur-livreur-h-f-10572924/,09/01/2023,Noyal-sur-Vilaine,CDI,"Mensuel, de 1800â‚¬ Ã  2200â‚¬",Mensuel,1800â‚¬ ,2200â‚¬,"Vous cherchez Ã  rejoindre une activitÃ© en plein dÃ©veloppement. </t>
  </si>
  <si>
    <t xml:space="preserve">4597,CONDUCTEUR LIVREUR (H/F),https://www.france-emploi.com/offre-d-emploi/conducteur-livreur-h-f-10572924/,09/01/2023,Cesson-SÃ©vignÃ©,CDI,"Mensuel, de 1800â‚¬ Ã  2200â‚¬",Mensuel,1800â‚¬ ,2200â‚¬,"Vous cherchez Ã  rejoindre une activitÃ© en plein dÃ©veloppement. </t>
  </si>
  <si>
    <t xml:space="preserve">4598,CONDUCTEUR LIVREUR (H/F),https://www.france-emploi.com/offre-d-emploi/conducteur-livreur-h-f-10572924/,09/01/2023,Betton,CDI,"Mensuel, de 1800â‚¬ Ã  2200â‚¬",Mensuel,1800â‚¬ ,2200â‚¬,"Vous cherchez Ã  rejoindre une activitÃ© en plein dÃ©veloppement. </t>
  </si>
  <si>
    <t>4599,MONTEURS - ASSEMBLEURS (H/F),https://www.france-emploi.com/offre-d-emploi/monteurs-assembleurs-h-f-9996311/,08/01/2023,Mayenne,CDI,"Annuel, de 22000â‚¬ Ã  23000â‚¬",Annuel,22000â‚¬ ,23000â‚¬,"Dans le cadre de l'ouverture d'une nouvelle ligne de fabrication de VÃ©hicules de Loisirs au sein d'un tout nouvel atelier spacieux, lumineux, nous recherchons pour le compte de notre client des MONTEURS ASSEMBLEURS (F/H) en CDI.</t>
  </si>
  <si>
    <t>Vous serez amenÃ© Ã  rÃ©aliser des travaux de prÃ©paration ..."</t>
  </si>
  <si>
    <t>4600,Assitant GÃ©nÃ©raliste RH (H/F),https://www.france-emploi.com/offre-d-emploi/assitant-generaliste-rh-h-f-9996310/,08/01/2023,Mayenne,IntÃ©rim,"Annuel, de 22000â‚¬ Ã  27000â‚¬",Annuel,22000â‚¬ ,27000â‚¬,Nous recrutons un(e) Assitant(e) GÃ©nÃ©raliste RH (F/H) pour renforcer le service RH dans le cadre d'un surcroit d'activitÃ©. Les principales activitÃ©s sont la communication interne et le recrutement de techniciens et agents de maÃ®trise.  MASTER RH et 1Ã¨re expÃ©rience</t>
  </si>
  <si>
    <t>4601,Technicien de maintenance (H/F),https://www.france-emploi.com/offre-d-emploi/technicien-de-maintenance-h-f-9993297/,08/01/2023,Honfleur,CDI,"Mensuel, de 1800â‚¬ Ã  2100â‚¬",Mensuel,1800â‚¬ ,2100â‚¬,"Le cabinet de recrutement Manpower Basse-Normandie recrute pour son client, un acteur du textile, un technicien de maintenance (H/F) Ã  Saint Gatien des bois (14)</t>
  </si>
  <si>
    <t>Proche Deauville, Honfleur, Pont lâ€™EvÃªqueâ€¦</t>
  </si>
  <si>
    <t xml:space="preserve">  Les missions</t>
  </si>
  <si>
    <t xml:space="preserve"> Vous Ãªtes sous la responsabilitÃ© du responsable maintenance, et vous rÃ©alisez l'entretien, la ..."</t>
  </si>
  <si>
    <t>4602,Dessinateur en maisons individuelles (H/F),https://www.france-emploi.com/offre-d-emploi/dessinateur-en-maisons-individuelles-h-f-9990678/,08/01/2023,Quimper,CDI,"Annuel, 30000â‚¬",Annuel, 30000â‚¬, 30000â‚¬,"En lien direct avec la Direction, vous intervenez dans la phase avant-projet en rÃ©alisant les esquisses Ã  partir du cahier des charges Ã©tabli par votre client. Vous apportez les modifications nÃ©cessaires avant validation du projet avec vos clients et le service commercial. Vous dÃ©posez les permis de construire ..."</t>
  </si>
  <si>
    <t>4603,Dessinateur en maisons individuelles (H/F),https://www.france-emploi.com/offre-d-emploi/dessinateur-en-maisons-individuelles-h-f-9990677/,08/01/2023,Rennes,CDI,"Annuel, 30000â‚¬",Annuel, 30000â‚¬, 30000â‚¬,"En lien direct avec le Responsable dâ€™agence, vous intervenez dans la phase avant-projet en rÃ©alisant les esquisses Ã  partir du cahier des charges Ã©tabli par votre client. Vous apportez les modifications nÃ©cessaires avant validation du projet avec vos clients et le service commercial. Vous dÃ©posez les permis ..."</t>
  </si>
  <si>
    <t>4604,Conducteur de travaux (H/F),https://www.france-emploi.com/offre-d-emploi/conducteur-de-travaux-h-f-9990676/,08/01/2023,Rennes,CDI,"Annuel, de 30000â‚¬ Ã  35000â‚¬",Annuel,30000â‚¬ ,35000â‚¬,"Dans le cadre du dÃ©veloppement de notre client, nous recrutons un conducteur travaux H/F pour son agence de Rennes.</t>
  </si>
  <si>
    <t>IntÃ©grÃ© Ã  une Ã©quipe soudÃ©e, Ã  taille humaine, vous collaborez en lien direct avec lâ€™Ã©quipe commerciale et le pÃ´le Ã©tude aprÃ¨s validation des affaires. DÃ¨s lors, votre rÃ´le ..."</t>
  </si>
  <si>
    <t>4605,Technicien Maintenance Process (H/F),https://www.france-emploi.com/offre-d-emploi/technicien-maintenance-process-h-f-9990675/,08/01/2023,Ille-et-Vilaine,CDI,"Annuel, de 25000â‚¬ Ã  35000â‚¬",Annuel,25000â‚¬ ,35000â‚¬,"Nous recrutons pour le compte de notre client, la sociÃ©tÃ© publique locale Eau du Bassin Rennais qui Å“uvre au quotidien Ã  la production et Ã  la distribution dâ€™eau pour plus de 500.000 habitants auprÃ¨s de 70 communes, son Conducteur Usine Eau Potable F/H.</t>
  </si>
  <si>
    <t>Nous avons deux ..."</t>
  </si>
  <si>
    <t>4606,CHARGE D'AFFAIRES DEVISEUR (H/F),https://www.france-emploi.com/offre-d-emploi/charge-d-affaires-deviseur-h-f-9990672/,08/01/2023,Brest,CDI,"Annuel, de 35000â‚¬ Ã  50000â‚¬",Annuel,35000â‚¬ ,50000â‚¬,"Dans une Ã©quipe investie et professionnelle, vous aurez Ã  cÅ“ur de participer Ã  la croissance dâ€™activitÃ© et intervenez sur deux missions principales:</t>
  </si>
  <si>
    <t>Commerciale: DÃ©velopper/entretenir la relation clientÃ¨le et rÃ©pondre Ã  leurs demandes au travers de devis, nÃ©gocier avec la direction pour remporter les marchÃ©s.</t>
  </si>
  <si>
    <t>Gestion dâ€™affaires ..."</t>
  </si>
  <si>
    <t>4607,RESPONSABLE CONTROLE (H/F),https://www.france-emploi.com/offre-d-emploi/responsable-controle-h-f-9990670/,08/01/2023,Brest,CDI,"Annuel, de 25000â‚¬ Ã  36000â‚¬",Annuel,25000â‚¬ ,36000â‚¬,"Au sein dâ€™une Ã©quipe investie et professionnelle, vous intervenez sur lâ€™activitÃ© du service contrÃ´le tout en gardant une activitÃ© opÃ©rationnelle. Pour cela vous gÃ©rez une Ã©quipe et veillez Ã  vÃ©rifier de la bonne conformitÃ© des piÃ¨ces sur plan Ã  lâ€™aide dâ€™outils de mÃ©trologie (gÃ©omÃ©trique, matÃ©riel ..."</t>
  </si>
  <si>
    <t xml:space="preserve">4608,Technicien de maintenance (H/F),https://www.france-emploi.com/offre-d-emploi/technicien-de-maintenance-h-f-9990645/,08/01/2023,Redon,CDI,"Annuel, de 30000â‚¬ Ã  35000â‚¬",Annuel,30000â‚¬ ,35000â‚¬,"Notre partenaire est une industrie spÃ©cialisÃ©e dans la fabrication de piÃ¨ces en fonte pour lâ€™automobile, les travaux publics, lâ€™agricole et lâ€™Ã©olien qui recrute un(e) Technicien(ne) de maintenance dans le cadre du renforcement de son Ã©quipe de maintenance. </t>
  </si>
  <si>
    <t>RattachÃ© au Responsable maintenance, vous Ãªtes chargÃ© ..."</t>
  </si>
  <si>
    <t>4609,Comptable conseil BA (H/F),https://www.france-emploi.com/offre-d-emploi/comptable-conseil-ba-h-f-9990600/,08/01/2023,Nantes,CDI,"Annuel, de 35000â‚¬ Ã  40000â‚¬",Annuel,35000â‚¬ ,40000â‚¬,"CrÃ©Ã© en 2006, notre client a grandi avec lâ€™arrivÃ©e de cabinets qui sâ€™appuient sur la confiance, lâ€™autonomie et le sens de lâ€™entreprise de chacun. Notre client travaille dans un esprit dâ€™Ã©quipe et de convivialitÃ©, tout en Ã©tant tournÃ© vers lâ€™excellence et la qualitÃ© ..."</t>
  </si>
  <si>
    <t>4610,Comptable conseil BA (H/F),https://www.france-emploi.com/offre-d-emploi/comptable-conseil-ba-h-f-9990551/,08/01/2023,Saint-Malo,CDI,"Annuel, de 30000â‚¬ Ã  40000â‚¬",Annuel,30000â‚¬ ,40000â‚¬,"Notre partenaire est une Association de Gestion et de ComptabilitÃ© (AGC) implantÃ©e sur lâ€™Ille et Vilaine. Il accompagne ses adhÃ©rents dans chacune des Ã©tapes de leur entreprise (installation, projets de dÃ©veloppement et dâ€™innovation jusquâ€™Ã  sa transmission) et s'appuie sur des valeurs humaines et solidaires dans ..."</t>
  </si>
  <si>
    <t>4611,Comptable conseil BA (H/F),https://www.france-emploi.com/offre-d-emploi/comptable-conseil-ba-h-f-9990551/,08/01/2023,Rennes,CDI,"Annuel, de 30000â‚¬ Ã  40000â‚¬",Annuel,30000â‚¬ ,40000â‚¬,"Notre partenaire est une Association de Gestion et de ComptabilitÃ© (AGC) implantÃ©e sur lâ€™Ille et Vilaine. Il accompagne ses adhÃ©rents dans chacune des Ã©tapes de leur entreprise (installation, projets de dÃ©veloppement et dâ€™innovation jusquâ€™Ã  sa transmission) et s'appuie sur des valeurs humaines et solidaires dans ..."</t>
  </si>
  <si>
    <t>4612,INGÃ‰NIEUR DÃ‰VELOPPEMENT .NET (H/F),https://www.france-emploi.com/offre-d-emploi/ing-nieur-d-veloppement-net-h-f-9990521/,08/01/2023,Rennes,CDI,"Annuel, de 35000â‚¬ Ã  45000â‚¬",Annuel,35000â‚¬ ,45000â‚¬,"Notre client est une PME bretonne dâ€™une trentaine de collaborateur en expansion permanente. Leader sur ses mÃ©tiers dâ€™origine, la sociÃ©tÃ© est spÃ©cialisÃ©e sur les solutions applicatives et sites Web. TrÃ¨s attachÃ©e aux valeurs humaines et Ã  lâ€™expertise de ses collaborateurs, notre client souhaite renforcer son Ã©quipe ..."</t>
  </si>
  <si>
    <t>4613,ChargÃ©(e) de Recrutement (H/F),https://www.france-emploi.com/offre-d-emploi/chargee-de-recrutement-h-f-9977715/,08/01/2023,Nantes,CDI,"Annuel, 22812â‚¬",Annuel, 22812â‚¬, 22812â‚¬,"Vous avez un tempÃ©rament de chasseur (se) de talents et souhaitez donner du sens Ã  votre carriÃ¨re ? Votre mission : dÃ©tecter les talents qui s'Ã©panouiront chez nos clients.</t>
  </si>
  <si>
    <t>La clÃ© du succÃ¨s : l'adaptabilitÃ©.</t>
  </si>
  <si>
    <t>Un poste enrichissant et polyvalent. Vous conjuguez les Ã©valuations de poste chez nos clients, le ..."</t>
  </si>
  <si>
    <t>4614,Magasinier cariste H/F,https://www.france-emploi.com/offre-d-emploi/magasinier-cariste-h-f-9952882/,08/01/2023,Concarneau,IntÃ©rim,"Horaire, de 10,57â‚¬ Ã  13â‚¬",Horaire,"10,57â‚¬ ",13â‚¬,"Vous aurez pour mission de charger et dÃ©charger les camions sur les quais.</t>
  </si>
  <si>
    <t>A l'aide d'un chariot Ã©lÃ©vateur, vous dÃ©placez les marchandises jusqu'Ã  leur lieu d'entreposage.</t>
  </si>
  <si>
    <t xml:space="preserve">  Vous Ãªtes titulaire du CACES 1, 3 et 5 et vous avez une expÃ©rience de deux ans minimum sur ..."</t>
  </si>
  <si>
    <t>4615,Superviseur chaudronnerie F/H,https://www.france-emploi.com/offre-d-emploi/superviseur-chaudronnerie-f-h-9934097/,08/01/2023,Morbihan,IntÃ©rim,"Horaire, de 13â‚¬ Ã  16â‚¬",Horaire,13â‚¬ ,16â‚¬,"Votre mission en qualitÃ© de superviseur chaudronnerie consisteraÂ  Ã  :</t>
  </si>
  <si>
    <t>* Organisation des rÃ©unions, gestion de la production industrielle et surveillance des travaux.</t>
  </si>
  <si>
    <t>* RÃ©daction du cahier des charges techniques.</t>
  </si>
  <si>
    <t>* Management des Ã©quipes de sous-traitances.</t>
  </si>
  <si>
    <t>* Evaluation des fournisseurs et gestion des contrats fournisseurs.</t>
  </si>
  <si>
    <t>- Organiser la ..."</t>
  </si>
  <si>
    <t>4616,Soudeur coque H/F,https://www.france-emploi.com/offre-d-emploi/soudeur-coque-h-f-9934066/,08/01/2023,Morbihan,IntÃ©rim,"Horaire, de 13â‚¬ Ã  16â‚¬",Horaire,13â‚¬ ,16â‚¬,"Pour les projets en construction, vous Ãªtes en charge de:</t>
  </si>
  <si>
    <t xml:space="preserve">Souder manuellement ou Ã  l'aide d'un procÃ©dÃ© mÃ©canisÃ© ou automatisÃ© des tÃ´les minces.  </t>
  </si>
  <si>
    <t xml:space="preserve">Souder manuellement ou Ã  l'aide d'un procÃ©dÃ© mÃ©canisÃ© ou automatisÃ© des tÃ´les moyennes Ã  Ã©paisses.  </t>
  </si>
  <si>
    <t xml:space="preserve">Souder manuellement des aciers spÃ©ciaux.  </t>
  </si>
  <si>
    <t>RÃ©aliser les ..."</t>
  </si>
  <si>
    <t>4617,"Dessinateur architecture interieur, mobilier, agencement (H/F)",https://www.france-emploi.com/offre-d-emploi/dessinateur-architecture-interieur-mobilier-agencement-h-f-9738675/,08/01/2023,Manche,CDI,"Annuel, de 30000â‚¬ Ã  40000â‚¬",Annuel,30000â‚¬ ,40000â‚¬,"Au sein d'une entreprise spÃ©cialisÃ©e dans la menuiserie d'agencement sur mesure, vous serez en charge de l'organisation et du bon dÃ©roulement des dessins des projets prÃ©paratifs et dÃ©finitifs suite aux relations clients. Vous serez un des garants de la belle rÃ©alisation des projets, raison d'Ãªtre ..."</t>
  </si>
  <si>
    <t>4618,Conducteur de travaux - (H/F),https://www.france-emploi.com/offre-d-emploi/conducteur-de-travaux-h-f-9738620/,08/01/2023,Manche,CDI,"Annuel, de 30000â‚¬ Ã  40000â‚¬",Annuel,30000â‚¬ ,40000â‚¬,"Au sein d'une entreprise spÃ©cialisÃ©e dans la menuiserie d'agencement sur mesure, vous serez en charge de l'organisation et du bon dÃ©roulement des travaux de pose suite aux commandes clients. Vous serez le garant de la belle rÃ©alisation des projets, raison d'Ãªtre de l'entreprise...   Vous ..."</t>
  </si>
  <si>
    <t xml:space="preserve">4619,COMPTABLE FOURNISSEURS (F/H),https://www.france-emploi.com/offre-d-emploi/comptable-fournisseurs-f-h-9689352/,08/01/2023,Saint-Herblain,IntÃ©rim,"Mensuel, 2050â‚¬",Mensuel, 2050â‚¬, 2050â‚¬,"Au sein du pÃ´le ComptabilitÃ© fournisseurs, vos missions principales seront les suivantes : Vous participez au traitement des factures fournisseurs relevant de votre pÃ©rimÃ¨tre, vous assurez le traitement des anomalies lors de la numÃ©risation des documents </t>
  </si>
  <si>
    <t xml:space="preserve"> Vous comptabilisez les factures non conformes aux processus, accompagner les Ã©quipes locales dans le ..."</t>
  </si>
  <si>
    <t>4620,CONSEILLER DE VENTE EN MAGASIN F/H,https://www.france-emploi.com/offre-d-emploi/conseiller-de-vente-en-magasin-f-h-9689341/,08/01/2023,Saint-Herblain,CDI,"Mensuel, 1600â‚¬",Mensuel, 1600â‚¬, 1600â‚¬,"Au sein de la boutique, votre rÃ´le est dâ€™Ãªtre un vÃ©ritable conseiller et accompagnateur des clients en magasin - Vous conseillez et offrez aux clients une qualitÃ© de service exceptionnelle - Vous assurez l'accueil client et accompagnez le client dans sa recherche, vous identifiez son besoin - Vous assurez la ..."</t>
  </si>
  <si>
    <t>4621,TÃ©lÃ©prospecteur (H/F),https://www.france-emploi.com/offre-d-emploi/teleprospecteur-h-f-9608840/,08/01/2023,Saint-AvÃ©,IntÃ©rim,"Horaire, 10,57â‚¬",Horaire," 10,57â‚¬"," 10,57â‚¬","Temporis Consulting Vannes, une Ã©quipe impliquÃ©e, professionnelle et experte des recrutements tertiaires.</t>
  </si>
  <si>
    <t>Nous recrutons des tÃ©lÃ©prospecteurs / tÃ©lÃ©prospectrices en appels sortants.</t>
  </si>
  <si>
    <t>Notre client est une entreprise spÃ©cialisÃ©e de l'amÃ©lioration de l'habitat. Il souhaite aujourd'hui renforcer son service commercial.</t>
  </si>
  <si>
    <t>- GÃ©rer les appels sortants en toute autonomie ..."</t>
  </si>
  <si>
    <t>4622,OpÃ©rateur Commande NumÃ©rique (H/F),https://www.france-emploi.com/offre-d-emploi/operateur-commande-numerique-h-f-9450288/,08/01/2023,Le Cellier,IntÃ©rim,"Horaire, de 10,50â‚¬ Ã  11,50â‚¬",Horaire,"10,50â‚¬ ","11,50â‚¬","Et si vous rejoignez notre Ã©quipe ?</t>
  </si>
  <si>
    <t xml:space="preserve">Temporis Nantes Est, une team dynamique, impliquÃ©e et professionnelle composÃ©e de Marie, </t>
  </si>
  <si>
    <t xml:space="preserve">Diane, Laurence et Christophe ! </t>
  </si>
  <si>
    <t>Aujourd'hui, nous recherchons un OpÃ©rateur sur Commande NumÃ©rique H/F</t>
  </si>
  <si>
    <t>Notre client : Une ..."</t>
  </si>
  <si>
    <t>4623,Employe de Restauration en Collectivite (H/F),https://www.france-emploi.com/offre-d-emploi/employe-de-restauration-en-collectivite-h-f-10937507/,08/01/2023,Vannes,IntÃ©rim,"Horaire, 11,07â‚¬",Horaire," 11,07â‚¬"," 11,07â‚¬","L'agence ADEVA recherche pour l'un de ses clients un(e) EmployÃ©/EmployÃ©e en restauration collective.</t>
  </si>
  <si>
    <t xml:space="preserve">Vous serez amenÃ© Ã  : </t>
  </si>
  <si>
    <t>-	Venir en aide Ã  l'Ã©quipe de restauration pour la rÃ©aliser des plats chauds, plats froid et dessert.</t>
  </si>
  <si>
    <t>-	Assurer la mise en place des couverts, des plats et ..."</t>
  </si>
  <si>
    <t xml:space="preserve">4624,CHEF DE PROJET MARKETING (H/F),https://www.france-emploi.com/offre-d-emploi/chef-de-projet-marketing-h-f-10810649/,08/01/2023,Nantes,CDI,"Annuel, de 40000â‚¬ Ã  50000â‚¬",Annuel,40000â‚¬ ,50000â‚¬,"Directement rattachÃ© au Directeur GÃ©nÃ©ral, vos responsabilitÃ©s seront les suivantes : </t>
  </si>
  <si>
    <t>Vous appliquez la stratÃ©gie marketing adaptÃ©e au marchÃ© national Ã  lâ€™aide des supports du Groupe.</t>
  </si>
  <si>
    <t>Vous construisez lâ€™offre marketing stratÃ©gique et les plans dâ€™actions annuels omnicanal on et offline pour augmenter la visibilitÃ©, accroitre la notoriÃ©tÃ© ..."</t>
  </si>
  <si>
    <t>4625,Magasinier (H/F),https://www.france-emploi.com/offre-d-emploi/magasinier-h-f-10810625/,08/01/2023,L'Hermitage,CDI,"Annuel, de 23000â‚¬ Ã  30000â‚¬",Annuel,23000â‚¬ ,30000â‚¬,"RattachÃ© au Responsable Technique, vous rÃ©aliserez les missions suivantes :</t>
  </si>
  <si>
    <t xml:space="preserve">- PrÃ©parer les commandes de piÃ¨ces et rÃ©alisation du colisage pour l'expÃ©dition </t>
  </si>
  <si>
    <t xml:space="preserve">- ContrÃ´ler les quantitÃ©s dÃ©chargÃ©es des camions </t>
  </si>
  <si>
    <t>- VÃ©rifier visuellement l'absence de dÃ©fauts.</t>
  </si>
  <si>
    <t xml:space="preserve">  De formation Bac Ã  ..."</t>
  </si>
  <si>
    <t>4626,SecrÃ©taire de direction et facturation clients bilingue (H/F),https://www.france-emploi.com/offre-d-emploi/secretaire-de-direction-et-facturation-clients-bilingue-h-f-10810624/,08/01/2023,L'Hermitage,CDI,"Annuel, de 25000â‚¬ Ã  30000â‚¬",Annuel,25000â‚¬ ,30000â‚¬,"Sous la responsabilitÃ© du Directeur Commercial, du Responsable Administratif et Financier et de la Direction GÃ©nÃ©rale, vos principales missions consistentÂ Ã Â :</t>
  </si>
  <si>
    <t>=&gt; SecrÃ©tariatÂ :</t>
  </si>
  <si>
    <t xml:space="preserve">      - Accueillir les clients (physique, tÃ©lÃ©phonique et gestion boÃ®te mails)Â </t>
  </si>
  <si>
    <t xml:space="preserve">       - GÃ©rer le courrier </t>
  </si>
  <si>
    <t xml:space="preserve">       - SecrÃ©tariat de direction </t>
  </si>
  <si>
    <t xml:space="preserve">       - PrÃ©paration rÃ©unionsÂ </t>
  </si>
  <si>
    <t xml:space="preserve">       - GÃ©rer et organiser les dÃ©placements de la directionÂ </t>
  </si>
  <si>
    <t xml:space="preserve">       - GÃ©rer les ..."</t>
  </si>
  <si>
    <t>4627,Gestionnaire paie et administration du personnel (H/F),https://www.france-emploi.com/offre-d-emploi/gestionnaire-paie-et-administration-du-personnel-h-f-10810621/,08/01/2023,L'Hermitage,CDI,"Annuel, de 30000â‚¬ Ã  40000â‚¬",Annuel,30000â‚¬ ,40000â‚¬,"Vos principales missions, sous la responsabilitÃ© du responsable administratif et financier, sont :</t>
  </si>
  <si>
    <t>- PrÃ©paration de la paye avec le suivi des Ã©lÃ©ments variables.</t>
  </si>
  <si>
    <t>- Ã‰laboration, contrÃ´le et validation des bulletins de paye (logiciel SAGE PAIE).</t>
  </si>
  <si>
    <t>- DÃ©clarations sociales mensuelles, trimestrielles, annuelles.</t>
  </si>
  <si>
    <t>- Administration du ..."</t>
  </si>
  <si>
    <t xml:space="preserve">4628,Collaborateur Architecte (H/F),https://www.france-emploi.com/offre-d-emploi/collaborateur-architecte-h-f-10810602/,08/01/2023,La FertÃ© MacÃ©,CDI,"Mensuel, de 1800â‚¬ Ã  2400â‚¬",Mensuel,1800â‚¬ ,2400â‚¬,"Collaborateur Architecte h/f, vos missions sont : </t>
  </si>
  <si>
    <t>-	traduire graphiquement le projet conÃ§u par lâ€™architecte,</t>
  </si>
  <si>
    <t>-	aider Ã  fluidifier le dÃ©roulement des projets,</t>
  </si>
  <si>
    <t>-	constitution des dossiers de demandes de permis de construire,</t>
  </si>
  <si>
    <t>-	rÃ©alisation des plans dÃ©taillÃ©s dÃ©coulant des consignes de lâ€™architecte,</t>
  </si>
  <si>
    <t>-	Ã©tude des dossiers des prestataires potentiels et leurs ..."</t>
  </si>
  <si>
    <t>4629,AGENT DE PRODUCTION AGROALIMENTAIRE (F/H),https://www.france-emploi.com/offre-d-emploi/agent-de-production-agroalimentaire-f-h-10810573/,08/01/2023,Saint-Aignan-Grandlieu,IntÃ©rim,"Horaire, 11,28â‚¬",Horaire," 11,28â‚¬"," 11,28â‚¬","Nous recrutons pour notre client Labeyrie, groupe industriel franÃ§ais spÃ©cialisÃ© dans lâ€™agro-alimentaire de produits frais de haute qualitÃ©, des agents de productions agroalimentaires (F/H). Lâ€™entreprise est situÃ©e Ã  St Aignan de Grand Lieu (44860), proche de lâ€™aÃ©roport de Nantes et desservable en transport en ..."</t>
  </si>
  <si>
    <t>4630,OPÃ‰RATEUR CURAGE DE LAGUNES H/F,https://www.france-emploi.com/offre-d-emploi/op-rateur-curage-de-lagunes-h-f-10810568/,08/01/2023,Mordelles,CDI,"Mensuel, de 1850â‚¬ Ã  2000â‚¬",Mensuel,1850â‚¬ ,2000â‚¬,"Vos principales missions sont :</t>
  </si>
  <si>
    <t>â€¢ Piloter du matÃ©riel : engin de curages de lagunes d'assainissement, bassin d'eaux pluviales ou bassins d'agrÃ©ment</t>
  </si>
  <si>
    <t>â€¢Organiser la logistique des diffÃ©rents chantiers (transport et installation du matÃ©riel et ses annexes : pompe, tuyauterie, caisson, polymÃ¨re, groupe Ã©lectrogÃ¨ne)</t>
  </si>
  <si>
    <t>â€¢Rendre compte Ã  votre hiÃ©rarchie</t>
  </si>
  <si>
    <t>â€¢Assurer l ..."</t>
  </si>
  <si>
    <t>4631,Commercial terrain B to B (H/F),https://www.france-emploi.com/offre-d-emploi/commercial-terrain-b-to-b-h-f-10788523/,08/01/2023,Ille-et-Vilaine,CDI,"Mensuel, de 2000â‚¬ Ã  5000â‚¬",Mensuel,2000â‚¬ ,5000â‚¬,"Commercial(e) (H/F) B to B exclusif, non sÃ©dentaire, sur rÃ©gions Pays de la Loire et Bretagne. 2 postes Ã  pourvoir.  Vous Ãªtes un professionnel de la vente (H/F) au sens commercial fort, autonome dans l'organisation de son travail, disposant d'une expÃ©rience rÃ©ussie en B ..."</t>
  </si>
  <si>
    <t xml:space="preserve">4632,TAURELIERS (H/F),https://www.france-emploi.com/offre-d-emploi/taureliers-h-f-10747079/,08/01/2023,Saint-Aubin-du-Cormier,IntÃ©rim,"Horaire, 12â‚¬",Horaire, 12â‚¬, 12â‚¬,"Vos missions principales : </t>
  </si>
  <si>
    <t>- Assurer le bon entretien des taureaux en centre de collecte, en station d'Ã©levage et en quarantaine afin de leur permettre d'exprimer leur potentiel de production semence.</t>
  </si>
  <si>
    <t>- Alimentation, paillage,</t>
  </si>
  <si>
    <t>- PrÃ©paration de la salle de collecte (dÃ©sinfection, respect des procÃ©dures),</t>
  </si>
  <si>
    <t>- collecte et nettoyage de la salle ..."</t>
  </si>
  <si>
    <t>4633,COMMERCIAL H/F,https://www.france-emploi.com/offre-d-emploi/commercial-h-f-10746859/,08/01/2023,Le Teilleul,IntÃ©rim,"Horaire, 11,07â‚¬",Horaire," 11,07â‚¬"," 11,07â‚¬","ARTUS INTERIM â€“ CDD â€“ CDI  AVRANCHES recherche pour l'un de ses clients :</t>
  </si>
  <si>
    <t>UN COMMERCIAL H/F</t>
  </si>
  <si>
    <t xml:space="preserve">-DÃ©velopper et fidÃ©liser son portefeuille clients </t>
  </si>
  <si>
    <t>Horaire de journÃ©e du Lundi au ..."</t>
  </si>
  <si>
    <t>4634,AIDES-SOIGNANTS (H/F),https://www.france-emploi.com/offre-d-emploi/aides-soignants-h-f-10746655/,08/01/2023,Maine-et-Loire,CDD,"Mensuel, 2271â‚¬",Mensuel, 2271â‚¬, 2271â‚¬,"PrÃ©sentation gÃ©nÃ©rale :</t>
  </si>
  <si>
    <t>Le CHU d'Angers recrute des aides-soignants (H/F)</t>
  </si>
  <si>
    <t>Candidater au CHU d'Angers, c'est :</t>
  </si>
  <si>
    <t>Pouvoir exprimer son souhait d'exercice (mÃ©decine, chirurgie, services  non conventionnels type rÃ©a - bloc - urgence, mÃ©dico-social, nuit) et le voir respectÃ©.</t>
  </si>
  <si>
    <t>Avoir accÃ¨s Ã  une mobilitÃ© professionnelle interne permettant ..."</t>
  </si>
  <si>
    <t>4635,INFIRMIERS (H/F),https://www.france-emploi.com/offre-d-emploi/infirmiers-h-f-10746654/,08/01/2023,Maine-et-Loire,CDD,"Mensuel, 2280â‚¬",Mensuel, 2280â‚¬, 2280â‚¬,"PrÃ©sentation gÃ©nÃ©rale :</t>
  </si>
  <si>
    <t>Le CHU d'Angers recrute des infirmier.e.s.</t>
  </si>
  <si>
    <t>Rejoindre un Ã©tablissement qui dispose de toutes les spÃ©cialitÃ©s et peut s'adapter Ã  lâ€™accomplissement  de votre projet professionnel.</t>
  </si>
  <si>
    <t>BÃ©nÃ©ficier d'une procÃ©dure rÃ©active de recrutement: dÃ¨s rÃ©ception de votre ..."</t>
  </si>
  <si>
    <t xml:space="preserve">4636,Comptable Agricole (H/F),https://www.france-emploi.com/offre-d-emploi/comptable-agricole-h-f-10746645/,08/01/2023,La Roche-sur-Yon,CDI,"Mensuel, de 2200â‚¬ Ã  3300â‚¬",Mensuel,2200â‚¬ ,3300â‚¬,"L'Afocg situÃ©  recrute actuellement un Comptable BIC (H/F) en CDI, en temps partiel ou complet pour son bureaux de LA ROCHE SUR YON (85) </t>
  </si>
  <si>
    <t>Au sein du service, vous avez la responsabilitÃ© dâ€™un portefeuille dâ€™adhÃ©rents (essentiellement agriculteurs) pour lesquels vous Ãªtes en charge du suivi ..."</t>
  </si>
  <si>
    <t xml:space="preserve">4637,Comptable Agricole (H/F),https://www.france-emploi.com/offre-d-emploi/comptable-agricole-h-f-10746645/,08/01/2023,Pouzauges,CDI,"Mensuel, de 2200â‚¬ Ã  3300â‚¬",Mensuel,2200â‚¬ ,3300â‚¬,"L'Afocg situÃ©  recrute actuellement un Comptable BIC (H/F) en CDI, en temps partiel ou complet pour son bureaux de LA ROCHE SUR YON (85) </t>
  </si>
  <si>
    <t xml:space="preserve">4638,Comptable Agricole (H/F),https://www.france-emploi.com/offre-d-emploi/comptable-agricole-h-f-10746645/,08/01/2023,Fontenay-le-Comte,CDI,"Mensuel, de 2200â‚¬ Ã  3300â‚¬",Mensuel,2200â‚¬ ,3300â‚¬,"L'Afocg situÃ©  recrute actuellement un Comptable BIC (H/F) en CDI, en temps partiel ou complet pour son bureaux de LA ROCHE SUR YON (85) </t>
  </si>
  <si>
    <t xml:space="preserve">4639,Comptable Agricole (H/F),https://www.france-emploi.com/offre-d-emploi/comptable-agricole-h-f-10746645/,08/01/2023,Le Lion-d'Angers,CDI,"Mensuel, de 2200â‚¬ Ã  3300â‚¬",Mensuel,2200â‚¬ ,3300â‚¬,"L'Afocg situÃ©  recrute actuellement un Comptable BIC (H/F) en CDI, en temps partiel ou complet pour son bureaux de LA ROCHE SUR YON (85) </t>
  </si>
  <si>
    <t xml:space="preserve">4640,Comptable Agricole (H/F),https://www.france-emploi.com/offre-d-emploi/comptable-agricole-h-f-10746645/,08/01/2023,ChemillÃ©-en-Anjou,CDI,"Mensuel, de 2200â‚¬ Ã  3300â‚¬",Mensuel,2200â‚¬ ,3300â‚¬,"L'Afocg situÃ©  recrute actuellement un Comptable BIC (H/F) en CDI, en temps partiel ou complet pour son bureaux de LA ROCHE SUR YON (85) </t>
  </si>
  <si>
    <t>4641,EXPLOITANT TRANSPORT ROUTIER (H/F),https://www.france-emploi.com/offre-d-emploi/exploitant-transport-routier-h-f-10745977/,08/01/2023,Brissac Loire Aubance,CDI,"Mensuel, de 2100â‚¬ Ã  2400â‚¬",Mensuel,2100â‚¬ ,2400â‚¬,"HervÃ© Transports Ã  Brissac -Loire-Aubance 49320 recrute un exploitant transport routier (H/F).</t>
  </si>
  <si>
    <t>Dans le cadre du dÃ©veloppement de notre activitÃ©, vous intÃ©grerez en renfort une Ã©quipe dÃ©jÃ  constituÃ©e de 3 exploitants dont un Responsable dâ€™exploitation.</t>
  </si>
  <si>
    <t>En collaboration avec vos collÃ¨gues de lâ€™exploitation transport ..."</t>
  </si>
  <si>
    <t xml:space="preserve">4642,Comptable Conseil (H/F),https://www.france-emploi.com/offre-d-emploi/comptable-conseil-h-f-10745947/,08/01/2023,AlenÃ§on,CDI,"Annuel, de 28000â‚¬ Ã  35000â‚¬",Annuel,28000â‚¬ ,35000â‚¬,"â€¢ GÃ©rer et dÃ©velopper un portefeuille comptable de clients. </t>
  </si>
  <si>
    <t>â€¢ RÃ©aliser l'ensemble de la clÃ´ture des comptes, la rÃ©vision comptable et le contrÃ´le de cohÃ©rence.</t>
  </si>
  <si>
    <t>â€¢ Elaborer les dÃ©clarations fiscales et sociales.</t>
  </si>
  <si>
    <t>â€¢ Assurer le conseil et accompagner les clients dans le pilotage de leur entreprise</t>
  </si>
  <si>
    <t xml:space="preserve">  â€¢ Formation de base : DCG ou Ã©quivalent ..."</t>
  </si>
  <si>
    <t>4643,Bon bricoleur (H/F),https://www.france-emploi.com/offre-d-emploi/bon-bricoleur-h-f-10745944/,08/01/2023,Saint-LÃ´,IntÃ©rim,"Horaire, de 11,34â‚¬ Ã  11,78â‚¬",Horaire,"11,34â‚¬ ","11,78â‚¬","ARTUS INTERIM-CDD-CDI SAINT LO recherche pour l'un de ses clients un profil manuel H/F, spÃ©cialisÃ© dans la carrosserie frigorifique.</t>
  </si>
  <si>
    <t>Plus quâ€™un diplÃ´me, nous sommes Ã  la recherche de personnes ayant une passion manuelle, ou un savoir-faire et des connaissances transverses. Etre manuel, dÃ©brouillard ..."</t>
  </si>
  <si>
    <t>4644,Conducteur de ligne (H/F),https://www.france-emploi.com/offre-d-emploi/conducteur-de-ligne-h-f-10745939/,08/01/2023,Sainte-MÃ¨re-Ã‰glise,IntÃ©rim,"Horaire, de 11,07â‚¬ Ã  12â‚¬",Horaire,"11,07â‚¬ ",12â‚¬,"Sous la responsabilitÃ© du responsable de production, vous aurez pour mission :</t>
  </si>
  <si>
    <t>-Assurer les rÃ©glages et lâ€™installation des diffÃ©rentes  machines, lâ€™approvisionnement des matiÃ¨res premiÃ¨res</t>
  </si>
  <si>
    <t>-Conduire les installations qui vous seront confiÃ©es</t>
  </si>
  <si>
    <t>-Enregistrer les documents en suivant la procÃ©dure de traÃ§abilitÃ©</t>
  </si>
  <si>
    <t>-Assurer les changements de format avec le respect ..."</t>
  </si>
  <si>
    <t xml:space="preserve">4645,Ouvrier agroalimentaire (H/F),https://www.france-emploi.com/offre-d-emploi/ouvrier-agroalimentaire-h-f-10745927/,08/01/2023,Carentan les Marais,IntÃ©rim,"Horaire, 11,07â‚¬",Horaire," 11,07â‚¬"," 11,07â‚¬","Vous rÃ©alisez la manutention des produits et intervenez Ã  la fabrication de recettes.  Vous pouvez aussi Ãªtre affectÃ© Ã  la partie conditionnement pour effectuer de la mise en barquettes ou bien Ã  la partie palettisation. </t>
  </si>
  <si>
    <t>Vous respectez les rÃ¨gles dâ€™hygiÃ¨ne et de sÃ©curitÃ© conformÃ©ment aux rÃ¨gles de l ..."</t>
  </si>
  <si>
    <t>4646,Dessinateur projeteur expÃ©rimentÃ© sur machines spÃ©ciales /Chef de projet (H/F),https://www.france-emploi.com/offre-d-emploi/dessinateur-projeteur-experimente-sur-machines-speciales-chef-de-projet-h-f-10743300/,08/01/2023,Cholet,CDI,"Annuel, de 27000â‚¬ Ã  35000â‚¬",Annuel,27000â‚¬ ,35000â‚¬,"Aux cÃ´tÃ©s du responsable du bureau d'Ã©tudes, ainsi quâ€™en Ã©troite collaboration avec les diffÃ©rents membres de lâ€™Ã©quipe, vous Ãªtes autonome sur vos activitÃ©s et vous assumez un vÃ©ritable rÃ´le de coordinateur technique. Vous intervenez sur des projets de conception et de fabrication de machines. Ã€ ce ..."</t>
  </si>
  <si>
    <t>4647,ChargÃ© d'affaires (H/F),https://www.france-emploi.com/offre-d-emploi/charge-d-affaires-h-f-10739056/,08/01/2023,Lorient,IntÃ©rim,"Annuel, de 22000â‚¬ Ã  33000â‚¬",Annuel,22000â‚¬ ,33000â‚¬,"Notre agence recherche pour l'un de ses clients un(e) chargÃ©(e) d'affaires, pour l'un de ses clients sur le secteur de Lorient. Pour une mission entre 6 et 18 mois. Pour rÃ©alisez ces diffÃ©rentes missions, vous encadrerez une Ã©quipe au quotidien. Poste Ã  temps plein ..."</t>
  </si>
  <si>
    <t>4648,Agent technique laboratoire (H/F),https://www.france-emploi.com/offre-d-emploi/agent-technique-laboratoire-h-f-10738975/,08/01/2023,Molac,IntÃ©rim,"Horaire, de 11,07â‚¬ Ã  12,50â‚¬",Horaire,"11,07â‚¬ ","12,50â‚¬",Tu es Ã  la recherche d'un emploi ? La solution ? ARTUS VANNES ! L'Ã©quipe Artus de Vannes est Ã  ton Ã©coute afin de te proposer des offres qui te correspondent. Tu l'as devinÃ© ! Nous sommes Ã  la recherche pour l'un de nos clients d'un(e) agent ...</t>
  </si>
  <si>
    <t>4649,OpÃ©rateur de production (H/F),https://www.france-emploi.com/offre-d-emploi/operateur-de-production-h-f-10738332/,08/01/2023,Guer,IntÃ©rim,"Horaire, de 11,07â‚¬ Ã  11,38â‚¬",Horaire,"11,07â‚¬ ","11,38â‚¬","Nous recherchons pour le compte de notre client, basÃ©e Ã  GUER, entreprise pionniÃ¨re dans la salade traiteur, des opÃ©rateurs de production. Sous la direction de votre chef d'Ã©quipe vous serez en charge de :</t>
  </si>
  <si>
    <t>-Mettre en barquette et Ã©tiqueter les produits finis</t>
  </si>
  <si>
    <t>-Ranger et nettoyer le poste de travail ..."</t>
  </si>
  <si>
    <t>4650,FORMATEUR VENTE RELATION CLIENTS(H/F),https://www.france-emploi.com/offre-d-emploi/formateur-vente-relation-clientsh-f-10722477/,08/01/2023,Quimper,CDI,"Horaire, 22â‚¬",Horaire, 22â‚¬, 22â‚¬,"LODIMA OUEST QUIMPER recherche pour complÃ©ter son Ã©quipe un Formateur/Formatrice en BLOC 1 - DRCVC (DÃ©veloppement de la  relation clients et vente conseils) pour dispenser des cours Ã  nos Ã©tudiants en alternance qui prÃ©parent une formation BAC+2 soit le BTS MCO Management Commercial OpÃ©rationnel (diplÃ´me d'Ã©tat).</t>
  </si>
  <si>
    <t>4651,Aide-soignant/Aide-soignante en SSR (H/F),https://www.france-emploi.com/offre-d-emploi/aide-soignant-aide-soignante-en-ssr-h-f-10702606/,08/01/2023,Nivillac,CDD,"Mensuel, de 1900â‚¬ Ã  2400â‚¬",Mensuel,1900â‚¬ ,2400â‚¬,"Le Centre Hospitalier Basse Vilaine recherche un ou une aide-soignant(e) pour son service de Soins de Suite et de RÃ©adaptation (SSR).</t>
  </si>
  <si>
    <t>Vos Missions :</t>
  </si>
  <si>
    <t>-	RÃ©aliser les soins dâ€™hygiÃ¨ne et de confort : toilette, changes, prÃ©vention dâ€™escarres, changement de position, alimentation, Ã©liminationâ€¦</t>
  </si>
  <si>
    <t>-	Participer Ã  lâ€™Ã©valuation et aux ..."</t>
  </si>
  <si>
    <t xml:space="preserve">4652,Cariste CACES 3 (H/F),https://www.france-emploi.com/offre-d-emploi/cariste-caces-3-h-f-10649223/,08/01/2023,Loire-Atlantique,IntÃ©rim,"Mensuel, de 1600â‚¬ Ã  2500â‚¬",Mensuel,1600â‚¬ ,2500â‚¬,"??Vos avantages : </t>
  </si>
  <si>
    <t>- FORMATION AU POSTE ASSUREE - PRIMES DE PARRAINAGE de 120EUR brut : parlez-en autour de vous</t>
  </si>
  <si>
    <t>- Aides et services proposÃ©s par le FASTT (Voitures de location /Mutuelle/Logement/Garde d'enfants/CrÃ©dit)</t>
  </si>
  <si>
    <t xml:space="preserve">??Votre mission : </t>
  </si>
  <si>
    <t xml:space="preserve">- PrÃ©paration des commandes clients (avec scanner) </t>
  </si>
  <si>
    <t xml:space="preserve">- RÃ©ception des produits fournisseurs (avec scanner) </t>
  </si>
  <si>
    <t>- Rangement des ..."</t>
  </si>
  <si>
    <t xml:space="preserve">4653,Plongeur (H/F),https://www.france-emploi.com/offre-d-emploi/plongeur-h-f-10648902/,08/01/2023,Pont-l'Ã‰vÃªque,IntÃ©rim,"Horaire, 11,07â‚¬",Horaire," 11,07â‚¬"," 11,07â‚¬","Nous recrutons pour le compte de l'un de nos clients, spÃ©cialisÃ© dans la restauration, un plongeurs (H/F) Ã  Pont L'Ã©vÃªque. </t>
  </si>
  <si>
    <t>- Assurer le nettoyage des matÃ©riels et locaux</t>
  </si>
  <si>
    <t>- Appliquer les rÃ¨gles en matiÃ¨re d'hygiÃ¨ne et de sÃ©curitÃ©</t>
  </si>
  <si>
    <t>- Assurer le stockage et l'approvisionnement en vaisselle ..."</t>
  </si>
  <si>
    <t>4654,EmployÃ© libre-service (H/F),https://www.france-emploi.com/offre-d-emploi/employe-libre-service-h-f-10648892/,08/01/2023,ChÃ¢teaulin,IntÃ©rim,"Horaire, 11,07â‚¬",Horaire," 11,07â‚¬"," 11,07â‚¬","TEAMSERVICES QUIMPER recherche pour l'un de ses clients des EmployÃ©s libre-service.</t>
  </si>
  <si>
    <t>Sous la responsabilitÃ© du chef de rayon, vous serez en charge de l'approvisionnement de marchandises, du facing et de la rotation des articles dans le rayon attitrÃ©.  Vous Ãªtes dynamique, motivÃ© et ponctuel. Une 1Ã¨re ..."</t>
  </si>
  <si>
    <t xml:space="preserve">4655,RÃ©dacteur technique (H/F),https://www.france-emploi.com/offre-d-emploi/redacteur-technique-h-f-10648185/,08/01/2023,Le Mans,IntÃ©rim,"Horaire, de 11,07â‚¬ Ã  13â‚¬",Horaire,"11,07â‚¬ ",13â‚¬,"Votre mission principale est de rÃ©diger les liasses documentaires des nouveaux produits de l'entreprise notamment des borne de recharge pour vÃ©hicule Ã©lectrique ainsi que des redresseurs hydrogÃ¨nes. </t>
  </si>
  <si>
    <t xml:space="preserve">- RÃ©daction de notices techniques (installation, mise en service, utilisation, maintenance) pour borne de recharge pour vÃ©hicules Ã©lectriques. </t>
  </si>
  <si>
    <t>- RÃ©daction de ..."</t>
  </si>
  <si>
    <t>4656,Boucher (H/F),https://www.france-emploi.com/offre-d-emploi/boucher-h-f-10641814/,08/01/2023,Saint-Pierre-en-Auge,IntÃ©rim,"Horaire, de 11,07â‚¬ Ã  12â‚¬",Horaire,"11,07â‚¬ ",12â‚¬,"Nous recherchons un(e) boucher H/F pour l'un de nos client sur le secteur de Livarot Vos missions : Savoir dÃ©couper, dÃ©sosser, parer et dÃ©graisser des carcasses et des piÃ¨ces de viande, Utiliser les diffÃ©rents outils de dÃ©coupage, ContrÃ´ler et veiller Ã  la bonne qualitÃ© des produits, Respecter ..."</t>
  </si>
  <si>
    <t>4657,Electricien (H/F),https://www.france-emploi.com/offre-d-emploi/electricien-h-f-10641811/,08/01/2023,Lisieux,IntÃ©rim,"Horaire, de 11,07â‚¬ Ã  13,19â‚¬",Horaire,"11,07â‚¬ ","13,19â‚¬","Nous recrutons pour le compte de notre client spÃ©cialisÃ© dans l'Ã©lectricitÃ© gÃ©nÃ©rale, un Ã©lectricien (h/f), chantier Ã  pourvoir Ã  Lisieux. Vous interviendrez sur un chantier</t>
  </si>
  <si>
    <t xml:space="preserve"> vos principales missions seront : - Creuser des saignÃ©es - Ã‰lectricitÃ© du domaine des Voix, DonnÃ©es, Images (VDI) - RÃ©aliser et poser des chemins de cÃ¢bles ..."</t>
  </si>
  <si>
    <t>4658,Animateur (H/F),https://www.france-emploi.com/offre-d-emploi/animateur-h-f-10641810/,08/01/2023,Deauville,IntÃ©rim,"Horaire, de 11,07â‚¬ Ã  12â‚¬",Horaire,"11,07â‚¬ ",12â‚¬,"Nous recherchons pour un de nos client un(e) animateur H/F pour Deauville au club enfant. Le planning est le suivant :</t>
  </si>
  <si>
    <t xml:space="preserve"> dimanche 23/10/22 11h00 - 19h00</t>
  </si>
  <si>
    <t xml:space="preserve"> samedi 29/10/22 11h00 - 22h30 </t>
  </si>
  <si>
    <t xml:space="preserve">dimanche 30/10/22 11h00 - 19h00 </t>
  </si>
  <si>
    <t xml:space="preserve">samedi 05/11/22 11h00 - 19h00 </t>
  </si>
  <si>
    <t>dimanche 06/11 ..."</t>
  </si>
  <si>
    <t>4659,Ouvrier espace vert (H/F),https://www.france-emploi.com/offre-d-emploi/ouvrier-espace-vert-h-f-10641809/,08/01/2023,Gonneville-sur-Mer,IntÃ©rim,"Horaire, de 11,07â‚¬ Ã  12â‚¬",Horaire,"11,07â‚¬ ",12â‚¬,"Nous recrutons pour le compte de notre client, un ouvrier espace vert (h/f), poste Ã  pourvoir sur le secteur de la cÃ´te fleurie. L'expÃ©rience n'est pas demandÃ©e, le client souhaite des candidats qui veulent apprendre. Vos principales tÃ¢ches : â€¢ Tonte â€¢ Taille de haies â€¢ DÃ©broussaillage    Optimisez votre temps ..."</t>
  </si>
  <si>
    <t>4660,Inventoriste (H/F),https://www.france-emploi.com/offre-d-emploi/inventoriste-h-f-10641808/,08/01/2023,Bernay,IntÃ©rim,"Horaire, 11,07â‚¬",Horaire," 11,07â‚¬"," 11,07â‚¬","Nous recherchons des inventoristes H/F sur le secteur de Bernay</t>
  </si>
  <si>
    <t xml:space="preserve"> Le 18 Octobre Ã  partir de 18h45 .</t>
  </si>
  <si>
    <t>Comptage d'articles manuel ou avec un lecteur optique.</t>
  </si>
  <si>
    <t xml:space="preserve">    Optimisez votre temps ! Faites confiance Ã  ARTUS, agence d'emploi (INTERIM/ CDD/ CDI) prÃ©sente sur le marchÃ© de l'emploi depuis plus ..."</t>
  </si>
  <si>
    <t>4661,Soudeur (H/F),https://www.france-emploi.com/offre-d-emploi/soudeur-h-f-10641795/,08/01/2023,La Vieille-Lyre,IntÃ©rim,"Horaire, de 11,07â‚¬ Ã  12â‚¬",Horaire,"11,07â‚¬ ",12â‚¬,"Nous recrutons pour le compte de notre client spÃ©cialisÃ© dans la fabrication de matÃ©riels agricoles, un soudeur par point MIG MAG (h/f), mission Ã  pourvoir Ã  la Vieille Lyre. Vous interviendrez dans un atelier sur une industrie</t>
  </si>
  <si>
    <t xml:space="preserve"> vos principales missions seront : - Soudures par point MIG, MAG, TIG sur ..."</t>
  </si>
  <si>
    <t>4662,Magasinier (H/F),https://www.france-emploi.com/offre-d-emploi/magasinier-h-f-10641791/,08/01/2023,Lisieux,IntÃ©rim,"Horaire, de 11,07â‚¬ Ã  12â‚¬",Horaire,"11,07â‚¬ ",12â‚¬,"Vous effectuerez de la prÃ©paration de commande, des travaux de manutention et de rangement, vous participerez Ã  l'entretien du dÃ©pÃ´t, vous vÃ©rifierez les livraisons ou les expÃ©ditions, vous conseillerez Ã©galement notre clientÃ¨le sur les produits proposÃ©s et rÃ©aliserez de la vente au comptoir.</t>
  </si>
  <si>
    <t>Caces 3 Obligatoire    Optimisez votre ..."</t>
  </si>
  <si>
    <t>4663,PLAQUISTE (H/F),https://www.france-emploi.com/offre-d-emploi/plaquiste-h-f-10631933/,08/01/2023,Angers,CDI,"Horaire, Ã  partir de 13â‚¬",Horaire,13â‚¬,12â‚¬,"Vous aurez pour mission :</t>
  </si>
  <si>
    <t>-Utiliser un schÃ©ma ou un plan.</t>
  </si>
  <si>
    <t>-Poser des corniÃ¨res d'angle.</t>
  </si>
  <si>
    <t>-Poser des gaines techniques (consoles de fixation).</t>
  </si>
  <si>
    <t>-DÃ©couper de la laine de verre.</t>
  </si>
  <si>
    <t>-Poser des faux ..."</t>
  </si>
  <si>
    <t>4664,CONDUCTEUR SPL H/F,https://www.france-emploi.com/offre-d-emploi/conducteur-spl-h-f-10629640/,08/01/2023,Chartres-de-Bretagne,IntÃ©rim,"Horaire, de 11,07â‚¬ Ã  12â‚¬",Horaire,"11,07â‚¬ ",12â‚¬,"Nous recrutons des conducteurs pour de la navette postale, au dÃ©part de Bruz ou Chartres de Bretagne.</t>
  </si>
  <si>
    <t>DÃ©part entre 2 et 3 heures du matin ou entre 13 et 17 heures.</t>
  </si>
  <si>
    <t>Poste Ã  pourvoir dÃ¨s le 21 novembre jusqu'au 23 dÃ©cembre.  Permis CE obligatoire   TEAMSERVICES est un rÃ©seau ..."</t>
  </si>
  <si>
    <t>4665,CONDUCTEUR SPL H/F,https://www.france-emploi.com/offre-d-emploi/conducteur-spl-h-f-10629640/,08/01/2023,Bruz,IntÃ©rim,"Horaire, de 11,07â‚¬ Ã  12â‚¬",Horaire,"11,07â‚¬ ",12â‚¬,"Nous recrutons des conducteurs pour de la navette postale, au dÃ©part de Bruz ou Chartres de Bretagne.</t>
  </si>
  <si>
    <t>4666,CONDUCTEUR SPL H/F,https://www.france-emploi.com/offre-d-emploi/conducteur-spl-h-f-10629633/,08/01/2023,Noyal-sur-Vilaine,IntÃ©rim,"Horaire, de 11,07â‚¬ Ã  12â‚¬",Horaire,"11,07â‚¬ ",12â‚¬,"Nous recrutons des conducteurs pour de la navette vers Brest, Vannes et Angers, au dÃ©part de Noyal sur Vilaine.</t>
  </si>
  <si>
    <t>DÃ©part entre 3 et 4 heures du matin, du lundi au vendredi (voir samedi)</t>
  </si>
  <si>
    <t>RÃ©munÃ©ration 11.07 euros de l'heure avec frais de repas et majoration de nuit</t>
  </si>
  <si>
    <t>Poste ..."</t>
  </si>
  <si>
    <t>4667,Usineur sur commandes numÃ©rique (H/F),https://www.france-emploi.com/offre-d-emploi/usineur-sur-commandes-numerique-h-f-10629539/,08/01/2023,Pleucadeuc,IntÃ©rim,"Horaire, de 11,07â‚¬ Ã  14â‚¬",Horaire,"11,07â‚¬ ",14â‚¬,"Artus intÃ©rim Vannes est Ã  la recherche d'un usineur sur commandes numÃ©riques H/F sur le secteur de Pleucadeuc. RattachÃ©(e) au responsable production, vous Ãªtes principalement en charge des activitÃ©s suivantes - Approvisionner les machines en matiÃ¨res ou piÃ¨ces et les positionner - VÃ©rifier les Ã©lÃ©ments de sÃ©curitÃ© sur ..."</t>
  </si>
  <si>
    <t>4668,CADRES DE SANTE H/F,https://www.france-emploi.com/offre-d-emploi/cadres-de-sante-h-f-10627095/,08/01/2023,Angers,CDI,"Annuel, de 32000â‚¬ Ã  33000â‚¬",Annuel,32000â‚¬ ,33000â‚¬,"Le CHU d'Angers organise son premier job dating dÃ©diÃ© au recrutement des cadres de santÃ© le 17 octobre prochain, de 11h Ã  15h30</t>
  </si>
  <si>
    <t>Le CHU d'Angers recrute des cadres de santÃ© pour des postes rÃ©partis dans une dizaine de services de soins :</t>
  </si>
  <si>
    <t>â—Urgences</t>
  </si>
  <si>
    <t>â—RÃ©animation mÃ©dicale</t>
  </si>
  <si>
    <t>â—RÃ©animation chirurgicale ..."</t>
  </si>
  <si>
    <t>4669,Conducteur-conductrice de travaux bois (H/F),https://www.france-emploi.com/offre-d-emploi/conducteur-conductrice-de-travaux-bois-h-f-10623007/,08/01/2023,Carhaix-Plouguer,CDI,"Annuel, de 27000â‚¬ Ã  32000â‚¬",Annuel,27000â‚¬ ,32000â‚¬,"AttachÃ©(e) au directeur de travaux vous avez la responsabilitÃ© de</t>
  </si>
  <si>
    <t>mener Ã  bien la rÃ©alisation de vos chantiers, depuis la rÃ©ception des</t>
  </si>
  <si>
    <t>marchÃ©s signÃ©s jusquâ€™Ã  leur finalisation.</t>
  </si>
  <si>
    <t>- Vous suivez lâ€™exÃ©cution de vos chantiers sur leurs aspects</t>
  </si>
  <si>
    <t>administratifs, techniques et financiers</t>
  </si>
  <si>
    <t>- Vous Ãªtes lâ€™interlocuteur de la ..."</t>
  </si>
  <si>
    <t>4670,Manager d'Ã©quipe en formation (H/F),https://www.france-emploi.com/offre-d-emploi/manager-d-equipe-en-formation-h-f-10620032/,08/01/2023,Quimper,Alternance,"Mensuel, de 700â‚¬ Ã  1500â‚¬",Mensuel,700â‚¬ ,1500â‚¬,"IL EST ENCORE TEMPS DE S'INSCRIRE POUR LE BTS MCO !</t>
  </si>
  <si>
    <t>Le poste est Ã  pourvoir en alternance chez notre entreprise partenaire.</t>
  </si>
  <si>
    <t>Avant dâ€™occuper le poste de manager d'Ã©quipe vous serez formÃ©(e) sur les divers mÃ©tiers de vente et encaissements de lâ€™Ã©tablissement. De cette maniÃ¨re ..."</t>
  </si>
  <si>
    <t>4671,Manager d'Ã©quipe en formation (H/F),https://www.france-emploi.com/offre-d-emploi/manager-d-equipe-en-formation-h-f-10620032/,08/01/2023,Concarneau,Alternance,"Mensuel, de 700â‚¬ Ã  1500â‚¬",Mensuel,700â‚¬ ,1500â‚¬,"IL EST ENCORE TEMPS DE S'INSCRIRE POUR LE BTS MCO !</t>
  </si>
  <si>
    <t>4672,Technicien contrÃ´le (H/F),https://www.france-emploi.com/offre-d-emploi/technicien-controle-h-f-10617437/,08/01/2023,Questembert,CDI,"Horaire, 12â‚¬",Horaire, 12â‚¬, 12â‚¬,"ARTUS intÃ©rim Vannes propose  un poste en CDI de technicien contrÃ´leur qualitÃ© (h/f) pour l'un de ses clients situÃ© Ã  Questembert, entreprise fabricant des Ã©quipements et des matÃ©riels Ã©lectriques et Ã©lectroniques destinÃ©s Ã  des applications dans les secteurs aussi variÃ©s que la dÃ©fense, l'industrie, le mÃ©dical ..."</t>
  </si>
  <si>
    <t xml:space="preserve">4673,CONDUCTEUR (TRICE)  SPL (H/F),https://www.france-emploi.com/offre-d-emploi/conducteur-trice-spl-h-f-10617167/,08/01/2023,Ussel,CDI,"Mensuel, de 2400â‚¬ Ã  2800â‚¬",Mensuel,2400â‚¬ ,2800â‚¬,"Afin de renforcer nos Ã©quipes sur nos diffÃ©rents points de prise de poste, nous recherchons sur BrÃ©cÃ©, Bellevile, Tonneins et le Meux </t>
  </si>
  <si>
    <t xml:space="preserve">- avec dÃ©couchÃ©s </t>
  </si>
  <si>
    <t>Sur USSEL, deux conducteurs (trices) en zone courte sur ligne rÃ©guliÃ¨re entre Lyon et Bordeaux</t>
  </si>
  <si>
    <t xml:space="preserve">  Vous ..."</t>
  </si>
  <si>
    <t xml:space="preserve">4674,CONDUCTEUR (TRICE)  SPL (H/F),https://www.france-emploi.com/offre-d-emploi/conducteur-trice-spl-h-f-10617167/,08/01/2023,Belleville,CDI,"Mensuel, de 2400â‚¬ Ã  2800â‚¬",Mensuel,2400â‚¬ ,2800â‚¬,"Afin de renforcer nos Ã©quipes sur nos diffÃ©rents points de prise de poste, nous recherchons sur BrÃ©cÃ©, Bellevile, Tonneins et le Meux </t>
  </si>
  <si>
    <t xml:space="preserve">4675,CONDUCTEUR (TRICE)  SPL (H/F),https://www.france-emploi.com/offre-d-emploi/conducteur-trice-spl-h-f-10617167/,08/01/2023,CompiÃ¨gne,CDI,"Mensuel, de 2400â‚¬ Ã  2800â‚¬",Mensuel,2400â‚¬ ,2800â‚¬,"Afin de renforcer nos Ã©quipes sur nos diffÃ©rents points de prise de poste, nous recherchons sur BrÃ©cÃ©, Bellevile, Tonneins et le Meux </t>
  </si>
  <si>
    <t xml:space="preserve">4676,CONDUCTEUR (TRICE)  SPL (H/F),https://www.france-emploi.com/offre-d-emploi/conducteur-trice-spl-h-f-10617167/,08/01/2023,Tonneins,CDI,"Mensuel, de 2400â‚¬ Ã  2800â‚¬",Mensuel,2400â‚¬ ,2800â‚¬,"Afin de renforcer nos Ã©quipes sur nos diffÃ©rents points de prise de poste, nous recherchons sur BrÃ©cÃ©, Bellevile, Tonneins et le Meux </t>
  </si>
  <si>
    <t xml:space="preserve">4677,CONDUCTEUR (TRICE)  SPL (H/F),https://www.france-emploi.com/offre-d-emploi/conducteur-trice-spl-h-f-10617167/,08/01/2023,BrÃ©cÃ©,CDI,"Mensuel, de 2400â‚¬ Ã  2800â‚¬",Mensuel,2400â‚¬ ,2800â‚¬,"Afin de renforcer nos Ã©quipes sur nos diffÃ©rents points de prise de poste, nous recherchons sur BrÃ©cÃ©, Bellevile, Tonneins et le Meux </t>
  </si>
  <si>
    <t xml:space="preserve">4678,Monteur cableur (H/F),https://www.france-emploi.com/offre-d-emploi/monteur-cableur-h-f-10609799/,08/01/2023,Questembert,IntÃ©rim,"Horaire, 11,07â‚¬",Horaire," 11,07â‚¬"," 11,07â‚¬","Notre agence ARTUS intÃ©rim VANNES, recherche pour l'un de ses clients basÃ© Ã  Questembert des Monteurs cableurs H/F. </t>
  </si>
  <si>
    <t>sous la responsabilitÃ© du chef d'atelier, selon les plans vous effectuez :</t>
  </si>
  <si>
    <t>le cablage d'armoire Ã©lectrique,</t>
  </si>
  <si>
    <t xml:space="preserve">travaux assemblage, </t>
  </si>
  <si>
    <t>montage circuits Ã©lectrique,</t>
  </si>
  <si>
    <t xml:space="preserve"> petits travaux de soudure Ã  ..."</t>
  </si>
  <si>
    <t>4679,	ElectromÃ©canicien H/F,https://www.france-emploi.com/offre-d-emploi/electromecanicien-h-f-10572775/,08/01/2023,Caudan,CDI,"Annuel, de 26000â‚¬ Ã  30000â‚¬",Annuel,26000â‚¬ ,30000â‚¬,"ARTUS IntÃ©rim Vannes est Ã  la recherche d'un Ã©lectromÃ©canicien hf/ Poste basÃ© secteur de Lorient sous la responsabilitÃ© du responsable maintenance du site. Votre mission: Assurer la maintenance des Ã©quipements industriels dans les domaines comme les installations Ã©lectriques, les automatismes, les dispositifs hydrauliques, pneumatiques ou autres. En fonction ..."</t>
  </si>
  <si>
    <t>4680,	ElectromÃ©canicien H/F en maintenance des fluides,https://www.france-emploi.com/offre-d-emploi/electromecanicien-h-f-en-maintenance-des-fluides-10572772/,08/01/2023,Caudan,CDI,"Annuel, de 26000â‚¬ Ã  30000â‚¬",Annuel,26000â‚¬ ,30000â‚¬,ARTUS IntÃ©rim Vannes est Ã  la recherche d'un Ã©lectromÃ©canicien hf/ Poste basÃ© secteur de Lorient sous la responsabilitÃ© du responsable maintenance du site en horaire 5*8: (cycle sur 3 jours / matin / aprÃ¨s midi / nuit / suivi de 2 jours de repos. Votre mission: Assurer une permanence sur les ...</t>
  </si>
  <si>
    <t>4681,Conseiller en Immobilier (H/F),https://www.france-emploi.com/offre-d-emploi/conseiller-en-immobilier-h-f-10566879/,08/01/2023,Saint-Nazaire,CDI,"Mensuel, 1550â‚¬",Mensuel, 1550â‚¬, 1550â‚¬,"Notre groupe Nestenn, fort de plus de 450 agences immobiliÃ¨res et de 2 100 collaborateurs en France et Ã  l'international, est en constante Ã©volution. C'est pourquoi nous cherchons rÃ©guliÃ¨rement Ã  dÃ©velopper nos Ã©quipes dans nos diffÃ©rentes agences. Nous plaÃ§ons la relation client au ceur de notre stratÃ©gie ..."</t>
  </si>
  <si>
    <t>4682,Vendeur conseils en boulangerie/snacking (H/F),https://www.france-emploi.com/offre-d-emploi/vendeur-conseils-en-boulangerie-snacking-h-f-10566876/,08/01/2023,TrÃ©gunc,Alternance,"Mensuel, de 700â‚¬ Ã  1500â‚¬",Mensuel,700â‚¬ ,1500â‚¬,"Le poste est Ã  pourvoir en alternance chez notre entreprise partenaire Ã  Quimper.</t>
  </si>
  <si>
    <t>Avant dâ€™occuper le poste de vendeur/vendeuse conseils en boulangerie/snacking vous serez formÃ©(e)s sur les divers mÃ©tiers de vente et encaissements de lâ€™Ã©tablissement. De cette maniÃ¨re, vous allez acquÃ©rir une formation ..."</t>
  </si>
  <si>
    <t>4683,OpÃ©rateur polyvalent H/F,https://www.france-emploi.com/offre-d-emploi/operateur-polyvalent-h-f-10561312/,08/01/2023,Questembert,IntÃ©rim,"Horaire, de 11,07â‚¬ Ã  12â‚¬",Horaire,"11,07â‚¬ ",12â‚¬,"ARTUS Vannes recherche pour l'un de ses clients sur le secteur de Questembert un opÃ©rateur polyvalent qui souhaite s'engager durablement dans une entreprise pour Ãªtre formÃ© et monter progressivement en compÃ©tence. C'est un poste polyvalent, ou vous serez amenÃ© Ã  faire de la conduite de ligne ..."</t>
  </si>
  <si>
    <t>4684,OpÃ©rateur cuisson (F/H),https://www.france-emploi.com/offre-d-emploi/operateur-cuisson-f-h-10558895/,08/01/2023,Saint-Aignan-Grandlieu,IntÃ©rim,"Mensuel, 1688â‚¬",Mensuel, 1688â‚¬, 1688â‚¬,"Pourquoi venir travailler au sein de l'usine Labeyrie?</t>
  </si>
  <si>
    <t xml:space="preserve">SpÃ©cialisÃ©e dans l'agro-alimentaire de haute qualitÃ© dans un groupe industriel national. </t>
  </si>
  <si>
    <t>L'entreprise est situÃ©e Ã  St Aignan de Grand Lieu, Ã  cÃ´tÃ© de l'aÃ©roport de Nantes et  accessible en transport en commun.</t>
  </si>
  <si>
    <t>Les avantages du poste ..."</t>
  </si>
  <si>
    <t>4685,Conducteur de machine sur frappe Ã  froid (H/F),https://www.france-emploi.com/offre-d-emploi/conducteur-de-machine-sur-frappe-a-froid-h-f-10558635/,08/01/2023,Saint-Cosme-en-Vairais,IntÃ©rim,"Horaire, 11,07â‚¬",Horaire," 11,07â‚¬"," 11,07â‚¬","Vous :</t>
  </si>
  <si>
    <t xml:space="preserve">- Etes Ã  l'aise avec la lecture de plan </t>
  </si>
  <si>
    <t>- Avez des connaissances en mÃ©caniques gÃ©nÃ©rales</t>
  </si>
  <si>
    <t>- Avez envie d'apprendre</t>
  </si>
  <si>
    <t>- Etes motivÃ© et dynamique</t>
  </si>
  <si>
    <t>Alors n'hÃ©sitez plus ! Ce poste est pour vous, contactez-nous rapidement !     Nous recherchons actuellement des conducteurs de machine sur frappe Ã  froid pour notre ..."</t>
  </si>
  <si>
    <t>4686,Agent de fabrication (F/H),https://www.france-emploi.com/offre-d-emploi/agent-de-fabrication-f-h-10539445/,08/01/2023,Val-au-Perche,IntÃ©rim,"Horaire, 11,07â‚¬",Horaire," 11,07â‚¬"," 11,07â‚¬","La rentrÃ©e est encore en cours et vous souhaitez prendre la route avec nous et que l'automobile n'est plus de secret ?</t>
  </si>
  <si>
    <t>C'est simple pour cela vous aurez diffÃ©rentes missions Ã  rÃ©aliser :</t>
  </si>
  <si>
    <t>- Au sein des ateliers de production, vous serez amenÃ© Ã  assembler des berceaux, des caches ..."</t>
  </si>
  <si>
    <t xml:space="preserve">4687,Soudeur (H/F),https://www.france-emploi.com/offre-d-emploi/soudeur-h-f-10520556/,08/01/2023,La CopechagniÃ¨re,IntÃ©rim,"Mensuel, de 2000â‚¬ Ã  2500â‚¬",Mensuel,2000â‚¬ ,2500â‚¬,"Missions: </t>
  </si>
  <si>
    <t>- PiÃ¨ces unitaires et petites sÃ©ries</t>
  </si>
  <si>
    <t>Taux horaire: 11.50EUR/h + avantages ci dessous:</t>
  </si>
  <si>
    <t xml:space="preserve">           </t>
  </si>
  <si>
    <t>- Prime vacances de 8.33%</t>
  </si>
  <si>
    <t>- Prime prÃ©sentÃ©isme de 105EUR au trimestre</t>
  </si>
  <si>
    <t>- Prime soudure de 0.50EUR/h</t>
  </si>
  <si>
    <t>- Prime panier de 9.54EUR</t>
  </si>
  <si>
    <t>- IndemnitÃ© trajet</t>
  </si>
  <si>
    <t xml:space="preserve"> Missions ..."</t>
  </si>
  <si>
    <t>4688,Technicien d'Ã©tude Ã©lectricitÃ© cfo cfa (H/F),https://www.france-emploi.com/offre-d-emploi/technicien-d-etude-electricite-cfo-cfa-h-f-10511267/,08/01/2023,Les SoriniÃ¨res,CDI,"Annuel, de 25000â‚¬ Ã  30000â‚¬",Annuel,25000â‚¬ ,30000â‚¬,"RattachÃ©(e) au Responsable Bureau dâ€™Etudes, vous aurez en charge les Ã©tudes de nos</t>
  </si>
  <si>
    <t>projets en courant fort.</t>
  </si>
  <si>
    <t>Vous serez responsable de lâ€™Ã©tude et le chiffrage des affaires en conformitÃ© avec les normes</t>
  </si>
  <si>
    <t>et les cahiers des charges transmis, et ce dans le respect de nos bonnes ..."</t>
  </si>
  <si>
    <t>4689,"technicien, ne de production industrielle Nutrition animale (H/F)",https://www.france-emploi.com/offre-d-emploi/technicien-ne-de-production-industrielle-nutrition-animale-h-f-10505519/,08/01/2023,Saint-Brieuc,CDI,"Annuel, de 24â‚¬ Ã  28000â‚¬",Annuel,24â‚¬ ,28000â‚¬,"- nutrition animale</t>
  </si>
  <si>
    <t>-Mettre en Å“uvre les procÃ©dures de qualitÃ©, dâ€™hygiÃ¨ne, de sÃ©curitÃ© et de gestion de lâ€™environnement</t>
  </si>
  <si>
    <t xml:space="preserve">-Organiser lâ€™activitÃ© des Ã©quipes dâ€™une ligne de production </t>
  </si>
  <si>
    <t>Date : du 3/12/2022 ..."</t>
  </si>
  <si>
    <t>4690,"technicien, ne de production industrielle Nutrition animale (H/F)",https://www.france-emploi.com/offre-d-emploi/technicien-ne-de-production-industrielle-nutrition-animale-h-f-10505519/,08/01/2023,PlÃ©rin,CDI,"Annuel, de 24â‚¬ Ã  28000â‚¬",Annuel,24â‚¬ ,28000â‚¬,"- nutrition animale</t>
  </si>
  <si>
    <t>4691,"technicien, ne de production industrielle Nutrition animale (H/F)",https://www.france-emploi.com/offre-d-emploi/technicien-ne-de-production-industrielle-nutrition-animale-h-f-10505519/,08/01/2023,Lamballe,CDI,"Annuel, de 24â‚¬ Ã  28000â‚¬",Annuel,24â‚¬ ,28000â‚¬,"- nutrition animale</t>
  </si>
  <si>
    <t>4692,"technicien, ne de production industrielle Nutrition animale (H/F)",https://www.france-emploi.com/offre-d-emploi/technicien-ne-de-production-industrielle-nutrition-animale-h-f-10505519/,08/01/2023,Guingamp,CDI,"Annuel, de 24â‚¬ Ã  28000â‚¬",Annuel,24â‚¬ ,28000â‚¬,"- nutrition animale</t>
  </si>
  <si>
    <t xml:space="preserve">4693,Assemblage plateforme (H/F),https://www.france-emploi.com/offre-d-emploi/assemblage-plateforme-h-f-10497319/,08/01/2023,Maine-et-Loire,IntÃ©rim,"Mensuel, de 1600â‚¬ Ã  2500â‚¬",Mensuel,1600â‚¬ ,2500â‚¬,"Vos avantages : </t>
  </si>
  <si>
    <t xml:space="preserve">  Votre mission : </t>
  </si>
  <si>
    <t>- Collage de rails, vissage, perÃ§age ..."</t>
  </si>
  <si>
    <t>4694,Plaquiste H/F,https://www.france-emploi.com/offre-d-emploi/plaquiste-h-f-10492482/,08/01/2023,Le Mans,IntÃ©rim,"Horaire, de 11,07â‚¬ Ã  13â‚¬",Horaire,"11,07â‚¬ ",13â‚¬,"ArrÃªtez de perdre votre temps! Faites confiance Ã  Artus, agence d'emploi (IntÃ©rim/ CDD/ CDI) prÃ©sente sur le marchÃ© de l'emploi depuis 30 ans. Ethique, Ã©coute, respect et rÃ©activitÃ©, l'humain est au cÅ“ur de notre mÃ©tier. Chez Artus vous n'Ãªtes pas qu'un CV et nous ..."</t>
  </si>
  <si>
    <t xml:space="preserve">4695,TÃ©lÃ©conseiller (H/F),https://www.france-emploi.com/offre-d-emploi/teleconseiller-h-f-10484043/,08/01/2023,Saint-Nolff,CDI,"Mensuel, 1717â‚¬",Mensuel, 1717â‚¬, 1717â‚¬,"Nous recrutons des TÃ©lÃ©conseillers / TÃ©lÃ©conseillÃ¨res. </t>
  </si>
  <si>
    <t>Notre client : une entreprise spÃ©cialisÃ©e depuis 20 ans dans la vente de surgelÃ©s ! Une entreprise commerciale et logistique de dimension humaine, fiÃ¨re de sa culture et de son histoire.</t>
  </si>
  <si>
    <t xml:space="preserve">La sociÃ©tÃ© est en fort dÃ©veloppement, elle recrute pour renforcer son Ã©quipe commerciale. </t>
  </si>
  <si>
    <t>Vous intÃ©grez ..."</t>
  </si>
  <si>
    <t>4696,OPERATEUR DE PRODUCTION (H/F),https://www.france-emploi.com/offre-d-emploi/operateur-de-production-h-f-10483810/,08/01/2023,PÃ©riers,IntÃ©rim,"Horaire, Ã  partir de 11,07â‚¬",Horaire,"11,07â‚¬", 1717â‚¬,"Votre Ã©quipe de LA HAYE recherche pour l'un de ses clients des OPERATEURS DE PRODUCTION H/F sur le secteur de Lessay et Periers. Les dÃ©butants sont aussi acceptÃ©s. Vous vous projetez sur le long terme. Vous Ãªtes amenÃ©s Ã  travailler en 4*8 ou 3*8</t>
  </si>
  <si>
    <t>IntÃ©gration ..."</t>
  </si>
  <si>
    <t>4697,OPERATEUR DE PRODUCTION (H/F),https://www.france-emploi.com/offre-d-emploi/operateur-de-production-h-f-10483809/,08/01/2023,Carentan les Marais,IntÃ©rim,"Horaire, Ã  partir de 11,07â‚¬",Horaire,"11,07â‚¬", 1717â‚¬,"Votre Ã©quipe de LA HAYE recherche pour l'un de ses clients des OPERATEURS DE PRODUCTION H/F sur le secteur de Carentan. Les dÃ©butants sont aussi acceptÃ©s. Vous vous projetez sur le long terme. Vous Ãªtes amenÃ©s Ã  travailler en 3x8.</t>
  </si>
  <si>
    <t>IntÃ©gration possible Ã  partie de fin aout ..."</t>
  </si>
  <si>
    <t>4698,CARISTE H/F,https://www.france-emploi.com/offre-d-emploi/cariste-h-f-10483807/,08/01/2023,Carentan les Marais,IntÃ©rim,"Horaire, Ã  partir de 11,07â‚¬",Horaire,"11,07â‚¬", 1717â‚¬,"Lâ€™Ã©quipe de La Haye Kelly, Alicia et MÃ©lanie recherche pour lâ€™un ses clients des CARISTES H/F. Vos missions :</t>
  </si>
  <si>
    <t>Rangement, utilisation du CACES R 489 1 ET 3.</t>
  </si>
  <si>
    <t>Prise de poste possible fin aout. Longue mission  Votre profil : -sens de l'organisation, maitrise de l'utilisation du ..."</t>
  </si>
  <si>
    <t>4699,OPERATEUR DE PRODUCTION (H/F),https://www.france-emploi.com/offre-d-emploi/operateur-de-production-h-f-10483806/,08/01/2023,Carentan les Marais,IntÃ©rim,"Horaire, Ã  partir de 11,07â‚¬",Horaire,"11,07â‚¬", 1717â‚¬,"Votre Ã©quipe de LA HAYE recherche pour l'un de ses clients des OPERATEURS DE PRODUCTION H/F sur le secteur de Carentan. Les dÃ©butants sont aussi acceptÃ©s. Vous vous projetez sur le long terme. Vous Ãªtes amenÃ©s Ã  travailler en 3x8.</t>
  </si>
  <si>
    <t xml:space="preserve">4700,MECANICIEN POIDS LOUIRDS (H/F),https://www.france-emploi.com/offre-d-emploi/mecanicien-poids-louirds-h-f-10475402/,08/01/2023,Saint-Jacques-de-la-Lande,IntÃ©rim,"Horaire, de 14â‚¬ Ã  16â‚¬",Horaire,14â‚¬ ,16â‚¬,"Nous recherchons un mÃ©canicien poids lourds pour entretien du parc moteur </t>
  </si>
  <si>
    <t xml:space="preserve">Entretien prÃ©ventif et curatif </t>
  </si>
  <si>
    <t xml:space="preserve">Par roulant derniÃ¨re gÃ©nÃ©ration </t>
  </si>
  <si>
    <t xml:space="preserve">39 Heures par semaine avec RTT </t>
  </si>
  <si>
    <t xml:space="preserve">Pas de travail le week end </t>
  </si>
  <si>
    <t xml:space="preserve">Equipe de 3 mÃ©caniciens </t>
  </si>
  <si>
    <t xml:space="preserve">   MÃ©canicien poids lourds avec expÃ©rience en garage ou concession </t>
  </si>
  <si>
    <t>Aptitude au travail en Ã©quipe ..."</t>
  </si>
  <si>
    <t xml:space="preserve">4701,RÃ©gleur commandes numÃ©riques (H/F),https://www.france-emploi.com/offre-d-emploi/regleur-commandes-numeriques-h-f-10465568/,08/01/2023,Pleucadeuc,IntÃ©rim,"Horaire, 11,07â‚¬",Horaire," 11,07â‚¬"," 11,07â‚¬","L'agence ARTUS IntÃ©rim de Vannes recherche pour l'un de ses clients, des rÃ¨gleurs 3 et 5 axes h/f </t>
  </si>
  <si>
    <t xml:space="preserve">Mettre en place les outils et accessoires, procÃ©dÃ© extrusion Garantir la production des piÃ¨ces (chargement, dÃ©chargement machines) dans le temps imparti </t>
  </si>
  <si>
    <t>RÃ©gler des centres d'usinage ..."</t>
  </si>
  <si>
    <t>4702,CHAUFFEUR SPL (H/F),https://www.france-emploi.com/offre-d-emploi/chauffeur-spl-h-f-10465336/,08/01/2023,Carentan les Marais,IntÃ©rim,"Horaire, Ã  partir de 11,07â‚¬",Horaire,"11,07â‚¬"," 11,07â‚¬","Votre Ã©quipe Artus, recherche un CHAUFFEUR SPL pour de la traction de nuit Ã  compter du lundi 08/08 pour une durÃ©e de 3 semaines.</t>
  </si>
  <si>
    <t xml:space="preserve">  Vous effectuerez la tournÃ©e au dÃ©part de Caen avec un dÃ©chargement Ã  Caen puis sur Paris.</t>
  </si>
  <si>
    <t>Vous acceptez de charger et dÃ©charger le camion ..."</t>
  </si>
  <si>
    <t>4703,CONDUCTEUR DE LIGNE REGLEUR (H/F),https://www.france-emploi.com/offre-d-emploi/conducteur-de-ligne-regleur-h-f-10465335/,08/01/2023,Carentan les Marais,IntÃ©rim,"Horaire, Ã  partir de 11,07â‚¬",Horaire,"11,07â‚¬"," 11,07â‚¬","Vous effectuerez le rÃ©glage et le suivi de la machine de production.</t>
  </si>
  <si>
    <t>IntÃ©gration possible Ã  partir de fin aout.  Vous acceptez de travailler en 3*8. Poste sur du long terme.</t>
  </si>
  <si>
    <t>Vous avez dÃ©jÃ  une expÃ©rience similaire dans une industrie.</t>
  </si>
  <si>
    <t>Vous acceptez de manipuler des charges ..."</t>
  </si>
  <si>
    <t>4704,CARISTE H/F,https://www.france-emploi.com/offre-d-emploi/cariste-h-f-10465334/,08/01/2023,Carentan les Marais,IntÃ©rim,"Horaire, Ã  partir de 11,07â‚¬",Horaire,"11,07â‚¬"," 11,07â‚¬","Lâ€™Ã©quipe de La Haye Kelly, Alicia et MÃ©lanie recherche pour lâ€™un ses clients des CARISTES H/F. Vos missions :</t>
  </si>
  <si>
    <t>4705,Technicien de maintenance industrielle (H/F),https://www.france-emploi.com/offre-d-emploi/technicien-de-maintenance-industrielle-h-f-10463212/,08/01/2023,Muzillac,IntÃ©rim,"Horaire, de 11,07â‚¬ Ã  13â‚¬",Horaire,"11,07â‚¬ ",13â‚¬,"Vos missions :</t>
  </si>
  <si>
    <t>DÃ©pannage de machine spÃ©cial automatisÃ© (avoir travaillÃ© dans des entreprises avec des machines similaires)</t>
  </si>
  <si>
    <t>Connaissance de la robotique (FANUC, SEPRO)</t>
  </si>
  <si>
    <t>Connaissance de lâ€™injection plastique</t>
  </si>
  <si>
    <t>DÃ©pannage automatisme et lecture de programme (Siemens Schneider : tia portal, unity â€¦)</t>
  </si>
  <si>
    <t>Hydraulique</t>
  </si>
  <si>
    <t>RÃ©solution de problÃ¨me</t>
  </si>
  <si>
    <t>de base maintenance : GMAO</t>
  </si>
  <si>
    <t>Gestion des piÃ¨ces ..."</t>
  </si>
  <si>
    <t>4706,MONTEUR CHARPENTE MÃ‰TALLIQUE H/F,https://www.france-emploi.com/offre-d-emploi/monteur-charpente-m-tallique-h-f-10463187/,08/01/2023,Noyal-Muzillac,IntÃ©rim,"Horaire, de 11,07â‚¬ Ã  12,50â‚¬",Horaire,"11,07â‚¬ ","12,50â‚¬","ARTUS INTERIM Vannes recherche pour l'un de ses clients, un Monteur Charpentes mÃ©talliques H/F Poste en grand dÃ©placement rÃ©gional du lundi au jeudi . Dans le cadre de cette mission, vous Ãªtes amenÃ© Ã  : Assemblage des diffÃ©rents Ã©lÃ©ments vissage, soudure, dÃ©coupe Monter la charpente mÃ©tallique ProcÃ©der Ã  l ..."</t>
  </si>
  <si>
    <t>4707,Agent de production (H/F),https://www.france-emploi.com/offre-d-emploi/agent-de-production-h-f-10463174/,08/01/2023,Saint-Caradec,IntÃ©rim,"Horaire, 11,07â‚¬",Horaire," 11,07â‚¬"," 11,07â‚¬","Notre client, acteur incontournable du secteur agroalimentaire sur le bassin de LoudÃ©ac, est actuellement Ã  la recherche dâ€™Agents de Production pour son Atelier Fabrication.</t>
  </si>
  <si>
    <t xml:space="preserve">RattachÃ© au chef d'Ã©quipe, vous Ãªtes en charge des tÃ¢ches suivantes : </t>
  </si>
  <si>
    <t>- ProcÃ©der Ã  l'alimentation des machines en ..."</t>
  </si>
  <si>
    <t>4708,Agent de production (H/F),https://www.france-emploi.com/offre-d-emploi/agent-de-production-h-f-10463174/,08/01/2023,LoudÃ©ac,IntÃ©rim,"Horaire, 11,07â‚¬",Horaire," 11,07â‚¬"," 11,07â‚¬","Notre client, acteur incontournable du secteur agroalimentaire sur le bassin de LoudÃ©ac, est actuellement Ã  la recherche dâ€™Agents de Production pour son Atelier Fabrication.</t>
  </si>
  <si>
    <t>4709,RÃ©gleur commandes numÃ©riques (H/F),https://www.france-emploi.com/offre-d-emploi/regleur-commandes-numeriques-h-f-10456652/,08/01/2023,Saint-Marcel,IntÃ©rim,"Horaire, de 11,07â‚¬ Ã  13â‚¬",Horaire,"11,07â‚¬ ",13â‚¬,"MissionÂ le rÃ¨gleur surveille et alimente un Ã©quipement de production automatisÃ©e (machine, ligne,</t>
  </si>
  <si>
    <t>robot, automate) de fabrication mÃ©canique ou d'assemblage d'Ã©lÃ©ments structurels,</t>
  </si>
  <si>
    <t>selon les rÃ¨gles de sÃ©curitÃ© et les impÃ©ratifs de production (dÃ©lai, qualitÃ©).</t>
  </si>
  <si>
    <t>RattachÃ©(e) au responsable production, vous Ãªtes principalement en charge des</t>
  </si>
  <si>
    <t>activitÃ©s suivantes ..."</t>
  </si>
  <si>
    <t>4710,CONDUCTEUR DE LIGNE (F/H),https://www.france-emploi.com/offre-d-emploi/conducteur-de-ligne-f-h-10456574/,08/01/2023,Noyal-Pontivy,IntÃ©rim,"Mensuel, 1900â‚¬",Mensuel, 1900â‚¬, 1900â‚¬,"Au sein des ateliers de production, vous serez en charge de :</t>
  </si>
  <si>
    <t>â€¢ Assurer le support technique et opÃ©rationnel d'une ligne, d'une Ã©quipe ou d'un atelier</t>
  </si>
  <si>
    <t>â€¢ Assurer le dÃ©marrage et la fermeture d'un atelier (montage et dÃ©montage des machines)</t>
  </si>
  <si>
    <t>â€¢ Assurer une analyse frÃ©quente de bon fonctionnement des ..."</t>
  </si>
  <si>
    <t>4711,Agent de fabriaxtion (H/F),https://www.france-emploi.com/offre-d-emploi/agent-de-fabriaxtion-h-f-10451412/,08/01/2023,Saint-MÃ©loir-des-Ondes,IntÃ©rim,"Mensuel, de 2000â‚¬ Ã  2300â‚¬",Mensuel,2000â‚¬ ,2300â‚¬,"Nous recrutons pour notre partenaire, FAURECIA, Ã©quipementier automobile de luxe, Ã  St MÃ©loir des ondes.</t>
  </si>
  <si>
    <t xml:space="preserve">MISSIONS : </t>
  </si>
  <si>
    <t>- RÃ©aliser les opÃ©rations de fabrication dans le respect de la qualitÃ© et des dÃ©lais.</t>
  </si>
  <si>
    <t>- ComplÃ©ter les tableaux de marche</t>
  </si>
  <si>
    <t>- ContrÃ´ler vous-mÃªme vos piÃ¨ces et faire Ã©voluer votre poste de travail</t>
  </si>
  <si>
    <t xml:space="preserve">  DEBUTANT ACCEPTE ..."</t>
  </si>
  <si>
    <t>4712,Gestionnaire sinistres - Niveau I (H/F),https://www.france-emploi.com/offre-d-emploi/gestionnaire-sinistres-niveau-i-h-f-10448770/,08/01/2023,La Chapelle-sur-Erdre,CDI,"Annuel, 23500â‚¬",Annuel, 23500â‚¬, 23500â‚¬,"Envie de rejoindre un groupe aux valeurs fortes ?</t>
  </si>
  <si>
    <t>Manpower &amp; La Banque Postale Assurances travaillent ensemble pour intÃ©grer, former et accompagner leurs futurs collaborateurs.</t>
  </si>
  <si>
    <t xml:space="preserve">Le Cabinet Conseil en recrutement Manpower Nantes recrute 10 Gestionnaires Sinistres IARD - Niveau I (H/F) en CDI Ã  La Chapelle Sur Erdre. </t>
  </si>
  <si>
    <t>Vous intÃ©grez un ..."</t>
  </si>
  <si>
    <t>4713,Conseiller clientÃ¨le assurances - PÃ´le DÃ©veloppement (H/F),https://www.france-emploi.com/offre-d-emploi/conseiller-clientele-assurances-pole-developpement-h-f-10448769/,08/01/2023,La Chapelle-sur-Erdre,CDI,"Annuel, de 23500â‚¬ Ã  27000â‚¬",Annuel,23500â‚¬ ,27000â‚¬,"Envie de rejoindre un groupe aux valeurs fortes ?</t>
  </si>
  <si>
    <t>Le Cabinet de recrutement Manpower Nantes, recrute 13 Conseillers DÃ©veloppement ClientÃ¨le en Assurances (H/F) en CDI Ã  La Chapelle Sur Erdre.</t>
  </si>
  <si>
    <t>Au sein dâ€™un ..."</t>
  </si>
  <si>
    <t>4714,Gestionnaire sinistres ConfirmÃ© (H/F),https://www.france-emploi.com/offre-d-emploi/gestionnaire-sinistres-confirme-h-f-10448768/,08/01/2023,La Chapelle-sur-Erdre,CDI,"Annuel, de 23500â‚¬ Ã  29000â‚¬",Annuel,23500â‚¬ ,29000â‚¬,"Vous avez une formation Bac +2 et une premiÃ¨re expÃ©rience en gestion de sinistres ?</t>
  </si>
  <si>
    <t>Vous Ãªtes disponible rapidement pour une prise de poste Ã  Nantes ?</t>
  </si>
  <si>
    <t>Cette offre est faite pour vous. Postulez !</t>
  </si>
  <si>
    <t>Le Cabinet Conseil en recrutement Manpower Nantes recrute 10 Gestionnaires Sinistres IARD (H/F) en CDI Ã  ..."</t>
  </si>
  <si>
    <t>4715,Conseiller clientÃ¨le assurances - PÃ´le Appui Bancaire (H/F),https://www.france-emploi.com/offre-d-emploi/conseiller-clientele-assurances-pole-appui-bancaire-h-f-10448767/,08/01/2023,La Chapelle-sur-Erdre,CDI,"Annuel, 23500â‚¬",Annuel, 23500â‚¬, 23500â‚¬,"Envie de rejoindre un groupe aux valeurs fortes ?</t>
  </si>
  <si>
    <t>Le Cabinet de Recrutement Manpower, recherche pour son client 7 Conseillers ClientÃ¨le en Assurances pour le PÃ´le Appui Bancaire (H/F) en CDI Ã  La Chapelle ..."</t>
  </si>
  <si>
    <t>4716,TECHNICO-COMMERCIAL SEDENTAIRE (H/F),https://www.france-emploi.com/offre-d-emploi/technico-commercial-sedentaire-h-f-10436476/,08/01/2023,Pornic,CDI,"Annuel, de 35000â‚¬ Ã  45000â‚¬",Annuel,35000â‚¬ ,45000â‚¬,"MANPOWER Cabinet de recrutement de Nantes recherche, pour son client spÃ©cialisÃ© dans la conception, l'entretien et la rÃ©novation de piscines, un Technico-commercial sÃ©dentaire H/F en CDI Ã  Pornic (44).</t>
  </si>
  <si>
    <t>Au sein du magasin, vos principales missions sont les suivantes :</t>
  </si>
  <si>
    <t xml:space="preserve">â€¢	RÃ©aliser les ventes comptoir </t>
  </si>
  <si>
    <t>â€¢	Etablir les devis ..."</t>
  </si>
  <si>
    <t>4717,Chauffeur livreur PL (H/F),https://www.france-emploi.com/offre-d-emploi/chauffeur-livreur-pl-h-f-10401036/,08/01/2023,Tours,IntÃ©rim,"Horaire, 10,85â‚¬",Horaire," 10,85â‚¬"," 10,85â‚¬","Nous recrutons pour un de nos clients du secteur de l'agroalimentaire et de la logistique un chauffeur-livreur PL (H/F). Â« Votre mission, est de garantir Ã  nos clients une livraison de qualitÃ© dans les meilleurs dÃ©lais. Â» - Votre mission : Pour du transport frigorifique de marchandises en trafic rÃ©gional ..."</t>
  </si>
  <si>
    <t>4718,Formation Ajusteur AÃ©ronautique (F/H),https://www.france-emploi.com/offre-d-emploi/formation-ajusteur-aeronautique-f-h-10398014/,08/01/2023,Montoir-de-Bretagne,Alternance,"Mensuel, 1645,58â‚¬",Mensuel," 1645,58â‚¬"," 1645,58â‚¬","Dans le cadre de la reprise aÃ©ronautique, nous recherchons des candidats (F/H) intÃ©ressÃ©s par une formation d'Ajusteur-monteur structure aÃ©ronautique"", dans le cadre d'un contrat de professionnalisation de 9 mois chez notre client, constructeur mondial pour le programme A320.</t>
  </si>
  <si>
    <t>Durant la formation, vous alternez formation thÃ©orique ..."</t>
  </si>
  <si>
    <t>4719,Technicien Maintenance Automobile (H/F),https://www.france-emploi.com/offre-d-emploi/technicien-maintenance-automobile-h-f-10389153/,08/01/2023,Cherbourg-en-Cotentin,CDI,"Mensuel, de 2100â‚¬ Ã  2600â‚¬",Mensuel,2100â‚¬ ,2600â‚¬,"ExpÃ©rience souhaitÃ©e. Formation mÃ©canique auto. Permis B.</t>
  </si>
  <si>
    <t>Vous rÃ©aliserez les diagnostics, les opÃ©rations courantes dâ€™entretien sur les vÃ©hicules, des interventions de prÃ©vention et correctives sur les vÃ©hicules, pose dâ€™accessoires, etc.</t>
  </si>
  <si>
    <t>Salaire mensuel nÃ©gociable selon expÃ©rience.  Vous travaillerez en Ã©quipe dans le respect des procÃ©dures techniques et de ..."</t>
  </si>
  <si>
    <t>4720,Animateur d'Ã©quipe (H/F),https://www.france-emploi.com/offre-d-emploi/animateur-d-equipe-h-f-10386487/,08/01/2023,VitrÃ©,CDI,"Mensuel, de 1800â‚¬ Ã  2050â‚¬",Mensuel,1800â‚¬ ,2050â‚¬,"Envie de prendre un nouveau virage professionnel et de vous projeter dans une nouvelle dynamique ?</t>
  </si>
  <si>
    <t>Conseil recrutement de Manpower, recrute pour son client, acteur majeur du secteur agroalimentaire, des Animateurs dâ€™Ã©quipe H/F, en 2*8, en CDI, Ã  VitrÃ©.</t>
  </si>
  <si>
    <t>Plusieurs postes sont Ã  pourvoir dans diffÃ©rents secteurs ..."</t>
  </si>
  <si>
    <t>4721,Consultant en Alternance (H/F),https://www.france-emploi.com/offre-d-emploi/consultant-en-alternance-h-f-10386468/,08/01/2023,Auray,Alternance,"Mensuel, de 630â‚¬ Ã  785â‚¬",Mensuel,630â‚¬ ,785â‚¬,"Vous souhaitez vous perfectionner ou vous rÃ©orienter dans le domaine des ressources humaines et du commercial dans sa dominante relation client, vous tÃ©moignez dâ€™une rÃ©elle envie dâ€™apprendre un nouveau mÃ©tier afin de donner une nouvelle impulsion Ã  votre carriÃ¨re.</t>
  </si>
  <si>
    <t>Et si le groupe Randstad vous accompagnait dans ..."</t>
  </si>
  <si>
    <t>4722,Agent logistique (H/F),https://www.france-emploi.com/offre-d-emploi/agent-logistique-h-f-10369168/,08/01/2023,La Chaize-le-Vicomte,IntÃ©rim,"Mensuel, de 1600â‚¬ Ã  2000â‚¬",Mensuel,1600â‚¬ ,2000â‚¬,"Aboutir emploi La Roche-sur-Yon recrute pour l'un de ses clients, spÃ©cialisÃ© dans la distribution de matÃ©riel sanitaire un(e) agent logistique (H/F) :</t>
  </si>
  <si>
    <t>- gestion des litiges auprÃ¨s des fournisseurs par tÃ©lÃ©phone et envoi des recommandÃ©s de rÃ©clamations</t>
  </si>
  <si>
    <t>- horaire en 2x8</t>
  </si>
  <si>
    <t>- salaire ..."</t>
  </si>
  <si>
    <t>4723,CUISINIER Traiteur URGENT (H/F),https://www.france-emploi.com/offre-d-emploi/cuisinier-traiteur-urgent-h-f-10366269/,08/01/2023,Saint-Brieuc,IntÃ©rim,"Horaire, de 11,07â‚¬ Ã  13â‚¬",Horaire,"11,07â‚¬ ",13â‚¬,"Nous recherchons pour notre client GMS de la rÃ©gion de Saint Brieuc un cuisinier traiteur.</t>
  </si>
  <si>
    <t>Vous aurez pour mission la production des diffÃ©rents menus pour des mariages, repas, cocktail, sÃ©minaires (piÃ¨ces cocktail sucrÃ© et salÃ©, poste chaud...)</t>
  </si>
  <si>
    <t xml:space="preserve">Poste Ã  pourvoir en fonction des besoins ponctuels, temps plein </t>
  </si>
  <si>
    <t>JournÃ©es en ..."</t>
  </si>
  <si>
    <t>4724,POSEUR MENUISIER SERRURIER (H/F),https://www.france-emploi.com/offre-d-emploi/poseur-menuisier-serrurier-h-f-10356735/,08/01/2023,Nantes,CDI,"Annuel, de 22000â‚¬ Ã  28000â‚¬",Annuel,22000â‚¬ ,28000â‚¬,"Sous la responsabilitÃ© responsable travaux,:</t>
  </si>
  <si>
    <t>CompÃ©tences :</t>
  </si>
  <si>
    <t xml:space="preserve">â€¢	Pose Portes CIBOX/ Structure MÃ©tallique/ Garde-Corps /Portes MÃ©talliques </t>
  </si>
  <si>
    <t xml:space="preserve">â€¢	Serrurerie : </t>
  </si>
  <si>
    <t>â€¢	Serait un plus : Ouverture de portes, remplacement cylindres, serrures, volets roulants, portes paliÃ¨res et intÃ©rieures, Menuiseries PVC, boites aux lettres, portes placards â€¦</t>
  </si>
  <si>
    <t xml:space="preserve">  Votre profil ?</t>
  </si>
  <si>
    <t>Issu (e ) dâ€™une formation metallier OOU menuisier ou ..."</t>
  </si>
  <si>
    <t>4725,CONSEILLER(E) SERVICES (H/F),https://www.france-emploi.com/offre-d-emploi/conseillere-services-h-f-10350896/,08/01/2023,Flers,CDI,"Annuel, de 26000â‚¬ Ã  30000â‚¬",Annuel,26000â‚¬ ,30000â‚¬,"Vos missions seront:</t>
  </si>
  <si>
    <t xml:space="preserve"> - Accueil et conseils aux Clients.</t>
  </si>
  <si>
    <t xml:space="preserve"> - Organisation et planification des interventions.</t>
  </si>
  <si>
    <t xml:space="preserve"> - RÃ©ception de vÃ©hicules et rÃ©daction des ordres de rÃ©paration.</t>
  </si>
  <si>
    <t xml:space="preserve"> - Ventes additionnelles de produits et services aprÃ¨s-vente.</t>
  </si>
  <si>
    <t xml:space="preserve"> - Facturations et encaissements.</t>
  </si>
  <si>
    <t xml:space="preserve"> - Suivis QualitÃ©.  ExpÃ©rience dans l'accueil, le service et l'accompagnement Clients.</t>
  </si>
  <si>
    <t>Dynamique, ponctuel(le), rigoureux ..."</t>
  </si>
  <si>
    <t xml:space="preserve">4726,CONTROLEUR QUALITE (H/F),https://www.france-emploi.com/offre-d-emploi/controleur-qualite-h-f-10336127/,08/01/2023,Loire-Atlantique,IntÃ©rim,"Horaire, de 10,85â‚¬ Ã  13â‚¬",Horaire,"10,85â‚¬ ",13â‚¬,"Dans le cadre d'un accroissement d'activitÃ©, nous recherchons pour notre client spÃ©cialisÃ© dans diffÃ©rents secteurs un : </t>
  </si>
  <si>
    <t>- CONTROLEUR QUALITE (H/F)</t>
  </si>
  <si>
    <t xml:space="preserve">Vous avez pour missions principales :	</t>
  </si>
  <si>
    <t xml:space="preserve"> - ContrÃ´le visuel et dimensionnel (pied Ã  coulisse, jauge d'Ã©paisseur, rapporteur d'angle, etc.) </t>
  </si>
  <si>
    <t>- RÃ©daction de dossiers FAI (First Article Inspection)</t>
  </si>
  <si>
    <t xml:space="preserve">  	A ..."</t>
  </si>
  <si>
    <t>4727,RESPONSABLE DE COMPTE RH SUR SITE INDUSTRIEL (F/H)	,https://www.france-emploi.com/offre-d-emploi/responsable-de-compte-rh-sur-site-industriel-f-h-10333321/,08/01/2023,Nogent-le-Rotrou,CDI,"Annuel, de 24000â‚¬ Ã  25000â‚¬",Annuel,24000â‚¬ ,25000â‚¬,"Ã§a consiste en quoi ?</t>
  </si>
  <si>
    <t>- ÃŠtre un partenaire RH privilÃ©giÃ© pour votre client.</t>
  </si>
  <si>
    <t>- Sourcer, Ã©valuer, recruter, dÃ©lÃ©guer (en intÃ©rim), suivre et fidÃ©liser les talents sur votre bassin d'emploi.</t>
  </si>
  <si>
    <t>- GÃ©rer et piloter la performance organisationnelle, RH et administrative de l'agence.</t>
  </si>
  <si>
    <t>Mais vous ne naviguez pas tout seul ! Des process ..."</t>
  </si>
  <si>
    <t>4728,Chef de produit senior (H/F),https://www.france-emploi.com/offre-d-emploi/chef-de-produit-senior-h-f-10317680/,08/01/2023,TorcÃ©,CDI,"Mensuel, de 3200â‚¬ Ã  4000â‚¬",Mensuel,3200â‚¬ ,4000â‚¬,"Manpower recrutement , recherche pour son client, un acteur du secteur agroalimentaire, un chef de produit senior H/F.</t>
  </si>
  <si>
    <t>- Vos missions au sein de l'entreprise :</t>
  </si>
  <si>
    <t>- DÃ©finir la stratÃ©gie des marques, en binÃ´me avec Pauline, Chef de Produit Infantile France.</t>
  </si>
  <si>
    <t>- Renforcer les positionnements des marques et leur traduction ..."</t>
  </si>
  <si>
    <t>4729,ChargÃ©.e de recrutement (H/F),https://www.france-emploi.com/offre-d-emploi/charge-e-de-recrutement-h-f-10314839/,08/01/2023,Angers,CDI,"Mensuel, de 1750â‚¬ Ã  2100â‚¬",Mensuel,1750â‚¬ ,2100â‚¬,"Vous souhaitez donner du sens Ã  votre mÃ©tier ? Votre place est dans notre Team.</t>
  </si>
  <si>
    <t>Rejoindre Teamservices, câ€™est vivre une aventure humaine. Quâ€™elle soit avec nos candidats, intÃ©rimaires, clients ou encore collaborateurs.</t>
  </si>
  <si>
    <t xml:space="preserve">Nos crÃ©dos, proximitÃ© et fidÃ©litÃ©. </t>
  </si>
  <si>
    <t>Nous sommes donc aujourd'hui Ã  la recherche dâ€™un.e ..."</t>
  </si>
  <si>
    <t>4730,Conseiller(Ã¨re) Immobilier IndÃ©pendant(e) (H/F),https://www.france-emploi.com/offre-d-emploi/conseillerere-immobilier-independante-h-f-10310006/,08/01/2023,Les SoriniÃ¨res,,"Annuel, de 25000â‚¬ Ã  100000â‚¬",Annuel,25000â‚¬ ,100000â‚¬,"Vous recherchez une carriÃ¨re professionnelle passionnante et enrichissante, vous Ã©panouir dans votre travail dans un secteur dynamique et bÃ©nÃ©ficiez d'une autonomie.</t>
  </si>
  <si>
    <t>Lâ€™immobilier est une valeur forte et pour rÃ©pondre Ã  cette demande en constante hausse, nous recherchons des conseillers immobiliers indÃ©pendants investis dans leur mission afin de ..."</t>
  </si>
  <si>
    <t>4731,Conseiller(Ã¨re) Immobilier IndÃ©pendant(e) (H/F),https://www.france-emploi.com/offre-d-emploi/conseillerere-immobilier-independante-h-f-10310006/,08/01/2023,RezÃ©,,"Annuel, de 25000â‚¬ Ã  100000â‚¬",Annuel,25000â‚¬ ,100000â‚¬,"Vous recherchez une carriÃ¨re professionnelle passionnante et enrichissante, vous Ã©panouir dans votre travail dans un secteur dynamique et bÃ©nÃ©ficiez d'une autonomie.</t>
  </si>
  <si>
    <t>4732,Conseiller(Ã¨re) Immobilier IndÃ©pendant(e) (H/F),https://www.france-emploi.com/offre-d-emploi/conseillerere-immobilier-independante-h-f-10310006/,08/01/2023,Pont-Saint-Martin,,"Annuel, de 25000â‚¬ Ã  100000â‚¬",Annuel,25000â‚¬ ,100000â‚¬,"Vous recherchez une carriÃ¨re professionnelle passionnante et enrichissante, vous Ã©panouir dans votre travail dans un secteur dynamique et bÃ©nÃ©ficiez d'une autonomie.</t>
  </si>
  <si>
    <t>4733,Conseiller(Ã¨re) Immobilier IndÃ©pendant(e) (H/F),https://www.france-emploi.com/offre-d-emploi/conseillerere-immobilier-independante-h-f-10310006/,08/01/2023,La Montagne,,"Annuel, de 25000â‚¬ Ã  100000â‚¬",Annuel,25000â‚¬ ,100000â‚¬,"Vous recherchez une carriÃ¨re professionnelle passionnante et enrichissante, vous Ã©panouir dans votre travail dans un secteur dynamique et bÃ©nÃ©ficiez d'une autonomie.</t>
  </si>
  <si>
    <t>4734,Conseiller(Ã¨re) Immobilier IndÃ©pendant(e) (H/F),https://www.france-emploi.com/offre-d-emploi/conseillerere-immobilier-independante-h-f-10310006/,08/01/2023,Bouguenais,,"Annuel, de 25000â‚¬ Ã  100000â‚¬",Annuel,25000â‚¬ ,100000â‚¬,"Vous recherchez une carriÃ¨re professionnelle passionnante et enrichissante, vous Ã©panouir dans votre travail dans un secteur dynamique et bÃ©nÃ©ficiez d'une autonomie.</t>
  </si>
  <si>
    <t xml:space="preserve">4735,Formateur Chaudronnerie (H/F),https://www.france-emploi.com/offre-d-emploi/formateur-chaudronnerie-h-f-10299977/,08/01/2023,Cherbourg-en-Cotentin,CDI,"Mensuel, 2750â‚¬",Mensuel, 2750â‚¬, 2750â‚¬,"Votre mission : </t>
  </si>
  <si>
    <t>- Construire des supports pÃ©dagogiques innovants</t>
  </si>
  <si>
    <t>- PrÃ©parer et animer la formation sur la base des donnÃ©es des rÃ©fÃ©rentiels</t>
  </si>
  <si>
    <t>- Evaluer les compÃ©tences et les acquis professionnels, notamment dans le cadre des Ã©preuves d'examen en contrÃ´le ..."</t>
  </si>
  <si>
    <t>4736,CARISTE MANUTENTIONNAIRE (H/F),https://www.france-emploi.com/offre-d-emploi/cariste-manutentionnaire-h-f-10299967/,08/01/2023,Ancenis,IntÃ©rim,"Horaire, 11â‚¬",Horaire, 11â‚¬, 11â‚¬,"Et si vous rejoignez notre Ã©quipe ?</t>
  </si>
  <si>
    <t xml:space="preserve">Temporis ANCENIS , une team dynamique, impliquÃ©e et professionnelle composÃ©e de Laurence et Christophe </t>
  </si>
  <si>
    <t>Aujourd'hui, nous recherchons un Cariste / Manutentionnaire H/F</t>
  </si>
  <si>
    <t>Notre client : Une sociÃ©tÃ© spÃ©cialisÃ©e dans la Menuiserie ..."</t>
  </si>
  <si>
    <t>4737,IngÃ©nieur conception mÃ©canique - dÃ©veloppement produit (H/F),https://www.france-emploi.com/offre-d-emploi/ingenieur-conception-mecanique-developpement-produit-h-f-10288574/,08/01/2023,Redon,CDI,"Annuel, de 40000â‚¬ Ã  45000â‚¬",Annuel,40000â‚¬ ,45000â‚¬,"Le Cabinet de Recrutement, Manpower, recherche pour son client, un IngÃ©nieur conception mÃ©canique (R&amp;D) (H/F).</t>
  </si>
  <si>
    <t>Ce que nous vous proposons :</t>
  </si>
  <si>
    <t>- Dâ€™intÃ©grer une entreprise de renommÃ©e internationale, leader sur son marchÃ©</t>
  </si>
  <si>
    <t>- D'intervenir en conception et en dÃ©veloppement de produit</t>
  </si>
  <si>
    <t>- D'intervenir de la conception jusqu'Ã  ..."</t>
  </si>
  <si>
    <t>4738,Chef d'Ã©quipe Industrie (H/F),https://www.france-emploi.com/offre-d-emploi/chef-d-equipe-industrie-h-f-10272296/,08/01/2023,Saint-LÃ´,CDI,"Mensuel, 2200â‚¬",Mensuel, 2200â‚¬, 2200â‚¬,"RattachÃ©.e au Responsable de lâ€™UnitÃ© de Production, vous serez chargÃ©.e de coordonner lâ€™activitÃ© de votre Ã©quipe (composÃ©e de 15 Ã  20 personnes) en Ã©tant le garant de la sÃ©curitÃ©, la qualitÃ© et des dÃ©lais afin de satisfaire les clients internes et externes.</t>
  </si>
  <si>
    <t>Vos missions seront ..."</t>
  </si>
  <si>
    <t>4739,"Conseiller (Ã¨re) Immobilier, NÃ©gociateur (trice) (H/F)",https://www.france-emploi.com/offre-d-emploi/conseiiler-ere-immobilier-negociateur-trice-h-f-10272213/,08/01/2023,Laval,CDI,"Mensuel, de 1500â‚¬ Ã  5000â‚¬",Mensuel,1500â‚¬ ,5000â‚¬,"Le Conseiller Immobilier est chargÃ© de prospecter auprÃ¨s de particuliers afin de rentrer des biens Ã  la vente au sein de l'agence.</t>
  </si>
  <si>
    <t>Il est chargÃ© de vendre ces biens Ã  des acquÃ©reurs aprÃ¨s avoir parfaitement ciblÃ© leurs besoins et vÃ©rifier le financement.</t>
  </si>
  <si>
    <t>Il travaille en Ã©quipe avec un ..."</t>
  </si>
  <si>
    <t>4740,BOUCHER RAYON TRADITIONNEL H/F,https://www.france-emploi.com/offre-d-emploi/boucher-rayon-traditionnel-h-f-10265074/,08/01/2023,Auray,CDI,"Mensuel, de 1600â‚¬ Ã  2000â‚¬",Mensuel,1600â‚¬ ,2000â‚¬,"REGIONAL INTERIM Vannes recherche un boucher rayon traditionnel H/F pour un magasin qui emploie 180 salariÃ©s et qui est bien implantÃ© sur le secteur.</t>
  </si>
  <si>
    <t>Votre mission principale : animer le pÃ´le traditionnel du rayon boucherie.</t>
  </si>
  <si>
    <t>IntÃ©grÃ© dans une Ã©quipe de 4 personnes dÃ©diÃ©es au rayon traditionnel, sous la responsabilitÃ© ..."</t>
  </si>
  <si>
    <t xml:space="preserve">4741,Conducteur de TDS H/F,https://www.france-emploi.com/offre-d-emploi/conducteur-de-tds-h-f-10260026/,08/01/2023,Saint-Saturnin-du-Limet,Stage,"Annuel, de 10400â‚¬ Ã  19200â‚¬",Annuel,10400â‚¬ ,19200â‚¬,"Au sein de lâ€™atelier traitement de surface, tu es pilote de lâ€™installation de traitement de surface automatisÃ©e </t>
  </si>
  <si>
    <t xml:space="preserve">qui anodise nos produits aluminium en fonction de lâ€™attendu du client (aspect et dimensionnel). A ce titre, </t>
  </si>
  <si>
    <t>tes missions seront les suivantes :</t>
  </si>
  <si>
    <t>â€¢ Respecter les consignes de sÃ©curitÃ©</t>
  </si>
  <si>
    <t>â€¢ Alimenter et ..."</t>
  </si>
  <si>
    <t>4742,Alternant(e) SÃ©rigraphe/Tampographe industriel H/F,https://www.france-emploi.com/offre-d-emploi/alternante-serigraphe-tampographe-industriel-h-f-10260023/,08/01/2023,Saint-Saturnin-du-Limet,Stage,"Annuel, de 10400â‚¬ Ã  19200â‚¬",Annuel,10400â‚¬ ,19200â‚¬,"Au sein dâ€™un environnement exigent sur la qualitÃ© de nos produits, tu seras en charge de :</t>
  </si>
  <si>
    <t>â€¢ DÃ©velopper les Ã©lÃ©ments nÃ©cessaires Ã  la production (dossiers de production, encres, supports, Ã©crans)</t>
  </si>
  <si>
    <t>â€¢ Effectuer diffÃ©rents rÃ©glages : calage, mise Ã  la teinte, repÃ©rage</t>
  </si>
  <si>
    <t>â€¢ Assurer le bon dÃ©roulement du processus</t>
  </si>
  <si>
    <t>â€¢ Participer Ã  la rÃ©solution ..."</t>
  </si>
  <si>
    <t>4743,ChargÃ©.e de recrutement (H/F),https://www.france-emploi.com/offre-d-emploi/charge-e-de-recrutement-h-f-10251354/,08/01/2023,Angers,CDI,"Mensuel, de 1750â‚¬ Ã  2000â‚¬",Mensuel,1750â‚¬ ,2000â‚¬,"Vous souhaitez donner du sens Ã  votre mÃ©tier ? Votre place est dans notre Team.</t>
  </si>
  <si>
    <t>4744,Electronicien de Tests et DÃ©veloppement (H/F),https://www.france-emploi.com/offre-d-emploi/electronicien-de-tests-et-developpement-h-f-10251349/,08/01/2023,Redon,Alternance,"Annuel, de 20000â‚¬ Ã  300000â‚¬",Annuel,20000â‚¬ ,300000â‚¬,"PrÃªt(e) Ã  relever un dÃ©fi innovant ?</t>
  </si>
  <si>
    <t>Envie d'apprendre ?</t>
  </si>
  <si>
    <t>PassionnÃ©(e) par le domaine de l' Ã©lectronique ?</t>
  </si>
  <si>
    <t xml:space="preserve">La motivation sera votre meilleur alliÃ©, dans cette belle aventure </t>
  </si>
  <si>
    <t>)</t>
  </si>
  <si>
    <t>Le Cabinet de Recrutement, Manpower, recherche pour son client, des Ã©tudiants, des collaborateurs en activitÃ© ou des demandeurs dâ€™emploi cherchant ..."</t>
  </si>
  <si>
    <t>4745,Conseiller clientÃ¨le en assurance (H/F),https://www.france-emploi.com/offre-d-emploi/conseiller-clientele-en-assurance-h-f-10242994/,08/01/2023,Nantes,IntÃ©rim,"Annuel, de 23000â‚¬ Ã  25000â‚¬",Annuel,23000â‚¬ ,25000â‚¬,"Manpower NANTES TERTIAIRE recherche pour son client, un acteur du secteur Assurance, un Conseiller en assurances (H/F) pour une mission de 3 mois Ã  pourvoir dans le centre ville de Nantes.</t>
  </si>
  <si>
    <t>RattachÃ© au responsable de l'agence, le/la Conseiller(e) en Assurance RÃ©seau dÃ©veloppe lâ€™activitÃ© commerciale ..."</t>
  </si>
  <si>
    <t>4746,Assistant Financier (H/F),https://www.france-emploi.com/offre-d-emploi/assistant-financier-h-f-10240452/,08/01/2023,Brest,CDD,"Mensuel, 2014â‚¬",Mensuel, 2014â‚¬, 2014â‚¬,"Poste en CDD 1 an- Temps plein possibilitÃ© CDI - Brest</t>
  </si>
  <si>
    <t>RÃ©munÃ©ration : 24168 â‚¬ BRUT ANNUEL soit 2014â‚¬ brut mensuel / 1571â‚¬ net</t>
  </si>
  <si>
    <t>AngÃ©lique du Cabinet de recrutement Manpower recherche pour son client, un acteur majeur de lâ€™insertion des jeunes et de leur accompagnement vers lâ€™emploi, un assistant financier ..."</t>
  </si>
  <si>
    <t>4747,Technicien Helpdesk (H/F),https://www.france-emploi.com/offre-d-emploi/technicien-helpdesk-h-f-10234033/,08/01/2023,Rennes,CDI,"Annuel, de 21000â‚¬ Ã  22000â‚¬",Annuel,21000â‚¬ ,22000â‚¬,"En partenariat avec un centre de formation Rennais, nous vous formons pendant 3 mois au mÃ©tier de Technicien Help Desk / Support Informatique (H/F), et Ã  l'issue de cette formation, vous intÃ©grerez notre Centre de Services de Rennes.</t>
  </si>
  <si>
    <t>Les principales missions d'un Technicien Support Informatique :</t>
  </si>
  <si>
    <t>- Gestion des ..."</t>
  </si>
  <si>
    <t>4748,Technicien Support Informatique de proximitÃ© (H/F),https://www.france-emploi.com/offre-d-emploi/technicien-support-informatique-de-proximite-h-f-10217317/,08/01/2023,Ã‰trelles,CDI,"Mensuel, de 1800â‚¬ Ã  1850â‚¬",Mensuel,1800â‚¬ ,1850â‚¬,"Les missions :</t>
  </si>
  <si>
    <t xml:space="preserve"> â€‹Le Technicien Informatique est en charge de la maintenance quotidienne de lâ€™infrastructure tÃ©lÃ©coms et rÃ©seaux nÃ©cessaire au bon fonctionnement des plateaux de production. Il assure Ã©galement un rÃ´le dâ€™assistance aux utilisateurs afin dâ€™optimiser lâ€™utilisation des outils mis Ã  leur disposition.</t>
  </si>
  <si>
    <t>Directement intÃ©grÃ© Ã  ..."</t>
  </si>
  <si>
    <t>4749,prÃ©parateur de commandes (H/F),https://www.france-emploi.com/offre-d-emploi/preparateur-de-commandes-h-f-10214358/,08/01/2023,Pluguffan,IntÃ©rim,"Horaire, 11,07â‚¬",Horaire," 11,07â‚¬"," 11,07â‚¬","TEAMSERVICES QUIMPER recherche pour un de ses clients, des PICKERS/PREPARATEUR DE COMMANDES (H/F).</t>
  </si>
  <si>
    <t>Votre mission au sein d'une Ã©quipe dynamique:</t>
  </si>
  <si>
    <t>- RÃ©ceptionner et stocker les marchandises</t>
  </si>
  <si>
    <t xml:space="preserve">- PrÃ©lever les articles Ã  l'aide d'un scanner </t>
  </si>
  <si>
    <t>- PrÃ©parer et vÃ©rifier les colis</t>
  </si>
  <si>
    <t>- Emballer et expÃ©dier les commandes clients  DÃ©butant ..."</t>
  </si>
  <si>
    <t xml:space="preserve">4750,MENUISIER POSEUR (H/F),https://www.france-emploi.com/offre-d-emploi/menuisier-poseur-h-f-10211663/,08/01/2023,Sarthe,IntÃ©rim,"Horaire, de 10,85â‚¬ Ã  12â‚¬",Horaire,"10,85â‚¬ ",12â‚¬,"Artus Le Mans recherche pour l'un de ses clients un MENUISIER POSEUR (H/F). </t>
  </si>
  <si>
    <t xml:space="preserve">- RÃ©aliser des travaux chez le particulier (neuf/ rÃ©novation) </t>
  </si>
  <si>
    <t>- ContrÃ´ler le fonctionnement d'un outil ou Ã©quipement, effectuer de ..."</t>
  </si>
  <si>
    <t>4751,Technicien QualitÃ© (H/F),https://www.france-emploi.com/offre-d-emploi/technicien-qualite-h-f-10204313/,08/01/2023,Redon,CDI,"Annuel, de 21000â‚¬ Ã  24000â‚¬",Annuel,21000â‚¬ ,24000â‚¬,"Sous la responsabilitÃ© du Responsable de Production pour le fonctionnement et celle du ChargÃ© d'affaires pour le projet, vous aurez pour missions, et ce Ã  partir du cahier des charges du client :</t>
  </si>
  <si>
    <t>- Assurer la conformitÃ© de la fabrication des produits et la mise en Å“uvre de la gestion ..."</t>
  </si>
  <si>
    <t>4752,Ouvriers agroalimentaire (H/F),https://www.france-emploi.com/offre-d-emploi/ouvriers-agroalimentaire-h-f-10201085/,08/01/2023,SÃ©rent,IntÃ©rim,"Horaire, 10,57â‚¬",Horaire," 10,57â‚¬"," 10,57â‚¬","Vous recherchez une mission de travail temporaire ?</t>
  </si>
  <si>
    <t>L'Ã©quipe TEMPORIS PLOERMEL vous ouvre ses portes pour vous rencontrer !</t>
  </si>
  <si>
    <t xml:space="preserve">Nous recherchons des ouvriers agroalimentaire. </t>
  </si>
  <si>
    <t>- manutention Ã  la dÃ©coupe automatisÃ©e de viandes</t>
  </si>
  <si>
    <t>- contrÃ´le qualitÃ© produits</t>
  </si>
  <si>
    <t>- assurez les diffÃ©rentes opÃ©rations de conditionnement</t>
  </si>
  <si>
    <t>- parage des produits afin d'assurer leur ..."</t>
  </si>
  <si>
    <t>4753,Ouvriers agroalimentaire (H/F),https://www.france-emploi.com/offre-d-emploi/ouvriers-agroalimentaire-h-f-10201085/,08/01/2023,Guer,IntÃ©rim,"Horaire, 10,57â‚¬",Horaire," 10,57â‚¬"," 10,57â‚¬","Vous recherchez une mission de travail temporaire ?</t>
  </si>
  <si>
    <t>4754,Ouvrier de scierie (H/F),https://www.france-emploi.com/offre-d-emploi/ouvrier-de-scierie-h-f-10201075/,08/01/2023,Val d'Oust,IntÃ©rim,"Horaire, Ã  partir de 10,57â‚¬",Horaire,"10,57â‚¬"," 10,57â‚¬","A la recherche d'une mission de travail temporaire ?</t>
  </si>
  <si>
    <t>TEMPORIS PloÃ«rmel est lÃ  pour vous !</t>
  </si>
  <si>
    <t>Nous recherchons un OUVRIER DE SCIERIE (H/F) pour lâ€™un de nos clients</t>
  </si>
  <si>
    <t>Quels seront vos avantages ?</t>
  </si>
  <si>
    <t>- AccÃ¨s ..."</t>
  </si>
  <si>
    <t>4755,Ouvrier de scierie (H/F),https://www.france-emploi.com/offre-d-emploi/ouvrier-de-scierie-h-f-10201075/,08/01/2023,GuÃ©gon,IntÃ©rim,"Horaire, Ã  partir de 10,57â‚¬",Horaire,"10,57â‚¬"," 10,57â‚¬","A la recherche d'une mission de travail temporaire ?</t>
  </si>
  <si>
    <t>4756,Ouvrier de scierie (H/F),https://www.france-emploi.com/offre-d-emploi/ouvrier-de-scierie-h-f-10201075/,08/01/2023,Ã‰vriguet,IntÃ©rim,"Horaire, Ã  partir de 10,57â‚¬",Horaire,"10,57â‚¬"," 10,57â‚¬","A la recherche d'une mission de travail temporaire ?</t>
  </si>
  <si>
    <t xml:space="preserve">4757,Ouvriers de blanchisserie (H/F),https://www.france-emploi.com/offre-d-emploi/ouvriers-de-blanchisserie-h-f-10201068/,08/01/2023,Beignon,IntÃ©rim,"Horaire, 10,57â‚¬",Horaire," 10,57â‚¬"," 10,57â‚¬","TEMPORIS PLOERMEL, recherche pour l'un de ses clients des opÃ©rateurs de production pour travailler dans une blanchisserie industrielle implantÃ©e sur BEIGNON. </t>
  </si>
  <si>
    <t xml:space="preserve">- Tri, engagement et classement (par ordre alphabÃ©tique et numÃ©rique) du linge </t>
  </si>
  <si>
    <t>Vous aurez comme avantages : accÃ¨s au FASTT, au CE, Ã  la ..."</t>
  </si>
  <si>
    <t xml:space="preserve">4758,NÃ©gociateur immobilier (H/F),https://www.france-emploi.com/offre-d-emploi/negociateur-immobilier-h-f-10201066/,08/01/2023,PloÃ«rmel,CDI,"Horaire, Ã  partir de 10,57â‚¬",Horaire,"10,57â‚¬"," 10,57â‚¬","TEMPORIS PLOERMEL une Ã©quipe dynamique et Ã  l'Ã©coute, recherche un.e nÃ©gociateur immobilier. </t>
  </si>
  <si>
    <t>- Prospecter son secteur gÃ©ographique pour repÃ©rer les biens Ã  vendre</t>
  </si>
  <si>
    <t>- Construire un rÃ©seau de connaissances pouvant le renseigner sur les opportunitÃ©s dâ€™affaires.</t>
  </si>
  <si>
    <t>- Proposer une sÃ©lection de biens Ã  vendre</t>
  </si>
  <si>
    <t>- Recueillir ..."</t>
  </si>
  <si>
    <t>4759,Agent de fabrication (H/F),https://www.france-emploi.com/offre-d-emploi/agent-de-fabrication-h-f-10198240/,08/01/2023,Saint-Malo-des-Trois-Fontaines,IntÃ©rim,"Horaire, Ã  partir de 10,57â‚¬",Horaire,"10,57â‚¬"," 10,57â‚¬","L'agence d'emploi (CDI, intÃ©rim et formation) Temporis PloÃ«rmel (56800) recherche pour un de ses clients un.e agent.e de fabrication.</t>
  </si>
  <si>
    <t xml:space="preserve">Vous Ãªtes chargÃ© de la fabrication sur mesure de fenÃªtres, portails, volets et clÃ´tures Aluminium, PVC ou mixte : </t>
  </si>
  <si>
    <t>-TraÃ§age, report des repÃ¨res de ..."</t>
  </si>
  <si>
    <t xml:space="preserve">4760,Laborantin (H/F),https://www.france-emploi.com/offre-d-emploi/laborantin-h-f-10198238/,08/01/2023,Guer,IntÃ©rim,"Horaire, de 10,57â‚¬ Ã  11â‚¬",Horaire,"10,57â‚¬ ",11â‚¬,"TEMPORIS PLOERMEL, dynamique et Ã  l'Ã©coute, recherche pour l'un de ses clients un(e) laborantin(e). </t>
  </si>
  <si>
    <t>- RÃ©ceptionner et enregistrer les produits pour en assurer la traÃ§abilitÃ© (Logiciel Lims)</t>
  </si>
  <si>
    <t>- PrÃ©parer les milieux de culture</t>
  </si>
  <si>
    <t>- Assurer la rÃ©alisation des analyses (pesÃ©e, ensemencement, repiquage, lecture) selon les modes ..."</t>
  </si>
  <si>
    <t xml:space="preserve">4761,Cariste (H/F),https://www.france-emploi.com/offre-d-emploi/cariste-h-f-10198223/,08/01/2023,GuÃ©gon,IntÃ©rim,"Horaire, de 10,57â‚¬ Ã  11â‚¬",Horaire,"10,57â‚¬ ",11â‚¬,"TEMPORIS PLOERMEL, une Ã©quipe dynamique et Ã  l'Ã©coute, recherche pour l'un de ses clients un(e) cariste. </t>
  </si>
  <si>
    <t xml:space="preserve">Lors de cette mission, vous aurez comme tÃ¢ches : </t>
  </si>
  <si>
    <t xml:space="preserve"> -Manutention, transfert et rangement de matÃ©riaux, contenants et palettes manuellement ou Ã  l'aide d'un engin de manutention</t>
  </si>
  <si>
    <t>- RÃ©ception et expÃ©dition ..."</t>
  </si>
  <si>
    <t>4762,Conseiller(Ã¨re) Immobilier de prestige (H/F),https://www.france-emploi.com/offre-d-emploi/conseillerere-immobilier-de-prestige-h-f-10197950/,08/01/2023,Nantes,CDI,"Mensuel, de 2500â‚¬ Ã  6000â‚¬",Mensuel,2500â‚¬ ,6000â‚¬,"Dans le cadre du dÃ©veloppement de la branche ERA LUXURY PROPERTIES Ã  Nantes, nous recherchons 2 collaborateurs(trices).</t>
  </si>
  <si>
    <t>Vous aurez en charge la commercialisation des biens de luxe et de prestige.</t>
  </si>
  <si>
    <t>Vous accompagnerez vos clients du dÃ©but de leur recherche jusqu'Ã  la signature notaire.</t>
  </si>
  <si>
    <t>Bien sur vous serez ..."</t>
  </si>
  <si>
    <t>4763,Conseiller immobilier (H/F),https://www.france-emploi.com/offre-d-emploi/conseiller-immobilier-h-f-10197935/,08/01/2023,Saint-Georges-sur-Loire,CDI,"Mensuel, de 1500â‚¬ Ã  5000â‚¬",Mensuel,1500â‚¬ ,5000â‚¬,"Le conseiller immobilier est chargÃ© de prospecter auprÃ¨s de particuliers afin de rentrer des biens Ã  la vente au sein de l'agence. Il est chargÃ© de vendre ces biens Ã  des acquÃ©reurs aprÃ¨s avoir parfaitement ciblÃ© leurs besoins et vÃ©rifier le financement.</t>
  </si>
  <si>
    <t>4764,Conseiller immobilier (H/F),https://www.france-emploi.com/offre-d-emploi/conseiller-immobilier-h-f-10197935/,08/01/2023,CandÃ©,CDI,"Mensuel, de 1500â‚¬ Ã  5000â‚¬",Mensuel,1500â‚¬ ,5000â‚¬,"Le conseiller immobilier est chargÃ© de prospecter auprÃ¨s de particuliers afin de rentrer des biens Ã  la vente au sein de l'agence. Il est chargÃ© de vendre ces biens Ã  des acquÃ©reurs aprÃ¨s avoir parfaitement ciblÃ© leurs besoins et vÃ©rifier le financement.</t>
  </si>
  <si>
    <t>4765,Conseiller immobilier (H/F),https://www.france-emploi.com/offre-d-emploi/conseiller-immobilier-h-f-10197935/,08/01/2023,Loireauxence,CDI,"Mensuel, de 1500â‚¬ Ã  5000â‚¬",Mensuel,1500â‚¬ ,5000â‚¬,"Le conseiller immobilier est chargÃ© de prospecter auprÃ¨s de particuliers afin de rentrer des biens Ã  la vente au sein de l'agence. Il est chargÃ© de vendre ces biens Ã  des acquÃ©reurs aprÃ¨s avoir parfaitement ciblÃ© leurs besoins et vÃ©rifier le financement.</t>
  </si>
  <si>
    <t>4766,Conseiller immobilier (H/F),https://www.france-emploi.com/offre-d-emploi/conseiller-immobilier-h-f-10197935/,08/01/2023,Saint-SÃ©bastien-sur-Loire,CDI,"Mensuel, de 1500â‚¬ Ã  5000â‚¬",Mensuel,1500â‚¬ ,5000â‚¬,"Le conseiller immobilier est chargÃ© de prospecter auprÃ¨s de particuliers afin de rentrer des biens Ã  la vente au sein de l'agence. Il est chargÃ© de vendre ces biens Ã  des acquÃ©reurs aprÃ¨s avoir parfaitement ciblÃ© leurs besoins et vÃ©rifier le financement.</t>
  </si>
  <si>
    <t>4767,Conseiller immobilier (H/F),https://www.france-emploi.com/offre-d-emploi/conseiller-immobilier-h-f-10197935/,08/01/2023,MÃ©sanger,CDI,"Mensuel, de 1500â‚¬ Ã  5000â‚¬",Mensuel,1500â‚¬ ,5000â‚¬,"Le conseiller immobilier est chargÃ© de prospecter auprÃ¨s de particuliers afin de rentrer des biens Ã  la vente au sein de l'agence. Il est chargÃ© de vendre ces biens Ã  des acquÃ©reurs aprÃ¨s avoir parfaitement ciblÃ© leurs besoins et vÃ©rifier le financement.</t>
  </si>
  <si>
    <t>4768,Boucher Industriel (H/F),https://www.france-emploi.com/offre-d-emploi/boucher-industriel-h-f-10171856/,08/01/2023,Le MenÃ©,CDI,"Mensuel, 1820â‚¬",Mensuel, 1820â‚¬, 1820â‚¬,"Le recrutement est ouvert aux candidats dÃ©butants souhaitant exercer un mÃ©tier manuel et Ã©volutif.</t>
  </si>
  <si>
    <t xml:space="preserve">En fonction de votre profil, plusieurs postes peuvent vous Ãªtre proposÃ©s : dÃ©sosseurs, pareurs, </t>
  </si>
  <si>
    <t>machinistesâ€¦.</t>
  </si>
  <si>
    <t xml:space="preserve">Accueilli(e) par le responsable de chantier, vous bÃ©nÃ©ficierez lors de votre intÃ©gration dâ€™un </t>
  </si>
  <si>
    <t>accompagnement quotidien favorisant votre prise de ..."</t>
  </si>
  <si>
    <t>4769,Boucher Industriel (H/F),https://www.france-emploi.com/offre-d-emploi/boucher-industriel-h-f-10171856/,08/01/2023,La Roche-sur-Yon,CDI,"Mensuel, 1820â‚¬",Mensuel, 1820â‚¬, 1820â‚¬,"Le recrutement est ouvert aux candidats dÃ©butants souhaitant exercer un mÃ©tier manuel et Ã©volutif.</t>
  </si>
  <si>
    <t>4770,Boucher Industriel (H/F),https://www.france-emploi.com/offre-d-emploi/boucher-industriel-h-f-10171856/,08/01/2023,Cuiseaux,CDI,"Mensuel, 1820â‚¬",Mensuel, 1820â‚¬, 1820â‚¬,"Le recrutement est ouvert aux candidats dÃ©butants souhaitant exercer un mÃ©tier manuel et Ã©volutif.</t>
  </si>
  <si>
    <t>4771,Boucher Industriel (H/F),https://www.france-emploi.com/offre-d-emploi/boucher-industriel-h-f-10171856/,08/01/2023,Coutances,CDI,"Mensuel, 1820â‚¬",Mensuel, 1820â‚¬, 1820â‚¬,"Le recrutement est ouvert aux candidats dÃ©butants souhaitant exercer un mÃ©tier manuel et Ã©volutif.</t>
  </si>
  <si>
    <t>4772,Boucher Industriel (H/F),https://www.france-emploi.com/offre-d-emploi/boucher-industriel-h-f-10171856/,08/01/2023,VitrÃ©,CDI,"Mensuel, 1820â‚¬",Mensuel, 1820â‚¬, 1820â‚¬,"Le recrutement est ouvert aux candidats dÃ©butants souhaitant exercer un mÃ©tier manuel et Ã©volutif.</t>
  </si>
  <si>
    <t>4773,Agent de conditionnement (H/F),https://www.france-emploi.com/offre-d-emploi/agent-de-conditionnement-h-f-10171842/,08/01/2023,Le MenÃ©,CDI,"Mensuel, de 1755â‚¬ Ã  1771â‚¬",Mensuel,1755â‚¬ ,1771â‚¬,"Le recrutement est ouvert aux candidats dÃ©butants souhaitant exercer un mÃ©tier manuel et Ã©volutif.</t>
  </si>
  <si>
    <t>Accueilli(e) par le responsable de chantier, vous bÃ©nÃ©ficierez lors de votre intÃ©gration dâ€™un accompagnement quotidien favorisant votre prise de poste.</t>
  </si>
  <si>
    <t>Vos missions sont les suivantes (Ã©volutives dans le temps) :</t>
  </si>
  <si>
    <t>â€¢	RÃ©aliser des opÃ©rations de ..."</t>
  </si>
  <si>
    <t>4774,Agent de conditionnement (H/F),https://www.france-emploi.com/offre-d-emploi/agent-de-conditionnement-h-f-10171842/,08/01/2023,Bressuire,CDI,"Mensuel, de 1755â‚¬ Ã  1771â‚¬",Mensuel,1755â‚¬ ,1771â‚¬,"Le recrutement est ouvert aux candidats dÃ©butants souhaitant exercer un mÃ©tier manuel et Ã©volutif.</t>
  </si>
  <si>
    <t>4775,Agent de conditionnement (H/F),https://www.france-emploi.com/offre-d-emploi/agent-de-conditionnement-h-f-10171842/,08/01/2023,Cholet,CDI,"Mensuel, de 1755â‚¬ Ã  1771â‚¬",Mensuel,1755â‚¬ ,1771â‚¬,"Le recrutement est ouvert aux candidats dÃ©butants souhaitant exercer un mÃ©tier manuel et Ã©volutif.</t>
  </si>
  <si>
    <t>4776,Agent de conditionnement (H/F),https://www.france-emploi.com/offre-d-emploi/agent-de-conditionnement-h-f-10171842/,08/01/2023,QuimperlÃ©,CDI,"Mensuel, de 1755â‚¬ Ã  1771â‚¬",Mensuel,1755â‚¬ ,1771â‚¬,"Le recrutement est ouvert aux candidats dÃ©butants souhaitant exercer un mÃ©tier manuel et Ã©volutif.</t>
  </si>
  <si>
    <t>4777,Chef dâ€™atelier Drapage et infusion H/F ,https://www.france-emploi.com/offre-d-emploi/chef-d-atelier-drapage-et-infusion-h-f-10168519/,08/01/2023,Lorient,CDI,"Mensuel, de 2000â‚¬ Ã  2500â‚¬",Mensuel,2000â‚¬ ,2500â‚¬,"Vous avez une expÃ©rience significative en infusion de piÃ¨ces composite (verre, carbone, vinylester, epoxy, Ã¢mes pvc) complexes et de grande taille. IdÃ©alement dans le cadre du nautisme.</t>
  </si>
  <si>
    <t xml:space="preserve">Vous avez dÃ©jÃ  pilotÃ© une Ã©quipe ? </t>
  </si>
  <si>
    <t>Le GoÃ»t pour lâ€™organisation du travail et la transmission de compÃ©tences sont vos points forts ..."</t>
  </si>
  <si>
    <t>4778,Coordinateur travaux neufs (H/F),https://www.france-emploi.com/offre-d-emploi/coordinateur-travaux-neufs-h-f-10163505/,08/01/2023,Manche,IntÃ©rim,"Annuel, de 40000â‚¬ Ã  60000â‚¬",Annuel,40000â‚¬ ,60000â‚¬,"En liaison avec le directeur de production, vous accompagnerez ce dernier dans le cadre de la construction d'une extension nouvelle d'usine.  De nature trÃ¨s autonome et rigoureuse, vous serez en charge du dÃ©veloppement de l'extension de l'usine de production. Vous suivrez les travaux neufs, vous ..."</t>
  </si>
  <si>
    <t xml:space="preserve">4779,ACHETEUR.SE (H/F),https://www.france-emploi.com/offre-d-emploi/acheteur-se-h-f-10159515/,08/01/2023,Maine-et-Loire,CDI,"Annuel, de 35000â‚¬ Ã  40000â‚¬",Annuel,35000â‚¬ ,40000â‚¬,"Vos missions ? </t>
  </si>
  <si>
    <t>- DÃ©finir les panels fournisseurs mondiaux</t>
  </si>
  <si>
    <t>- NÃ©gocier les achats en fonction des dossiers</t>
  </si>
  <si>
    <t>- ConnaÃ®tre les nouveautÃ©s du marchÃ© / Veille</t>
  </si>
  <si>
    <t>- Suivre les dossiers  - Vous aimez le travail d'Ã©quipe ?</t>
  </si>
  <si>
    <t>- Vous avez le sens de l'organisation et de la rigueur ?</t>
  </si>
  <si>
    <t>- Vous attachez de l'importance Ã  ..."</t>
  </si>
  <si>
    <t>4780,TÃ©lÃ©conseiller (H/F),https://www.france-emploi.com/offre-d-emploi/teleconseiller-h-f-10142126/,08/01/2023,La Chapelle-sur-Erdre,IntÃ©rim,"Mensuel, 1833â‚¬",Mensuel, 1833â‚¬, 1833â‚¬,"Manpower NANTES TERTIAIRE recherche pour son client, un acteur du secteur Assurance, 10 TÃ©lÃ©conseillers (H/F) en appels entrants pour une mission de 2 mois renouvelable jusqu'au 31 dÃ©cembre 2022 Ã  La Chapelle Sur Erdre.</t>
  </si>
  <si>
    <t>Au sein du service appui bancaire, vous serez en support aux conseillers bancaires ..."</t>
  </si>
  <si>
    <t>4781,DÃ©veloppeur de solutions digitales (H/F),https://www.france-emploi.com/offre-d-emploi/developpeur-de-solutions-digitales-h-f-10139090/,08/01/2023,Granville,CDI,"Annuel, de 22500â‚¬ Ã  35000â‚¬",Annuel,22500â‚¬ ,35000â‚¬,"Cette entreprise est spÃ©cialisÃ©e dans l'apport de solutions de supports d'Ã©ditions dans le monde numÃ©rique. Supports de formations, de procÃ©dures, d'accompagnement au dÃ©veloppement.  De nature autonome et rigoureuse, vous avez des compÃ©tences dans le milieu informatique, vous avez des compÃ©tences en motion design et vous maÃ®trisez ..."</t>
  </si>
  <si>
    <t>4782,CHAUFFEUR SPL AVICOLE (H/F),https://www.france-emploi.com/offre-d-emploi/chauffeur-spl-avicole-h-f-10122836/,08/01/2023,Le FaouÃ«t,IntÃ©rim,"Horaire, de 11,07â‚¬ Ã  11,50â‚¬",Horaire,"11,07â‚¬ ","11,50â‚¬","TEAMSERVICES QUIMPER recherche pour ses clients spÃ©cialisÃ©s en transport avicole, des CHAUFFEURS SPL H/F  au dÃ©part de ChÃ¢teaulin ou Le FaouÃ«t.</t>
  </si>
  <si>
    <t xml:space="preserve">Votre Mission: </t>
  </si>
  <si>
    <t>Vous serez en charge du transport avicole dans le respect du bien-Ãªtre animal.</t>
  </si>
  <si>
    <t>Ramassage des containers Ã  volaille et transfert vers les centres de ..."</t>
  </si>
  <si>
    <t>4783,CHAUFFEUR SPL AVICOLE (H/F),https://www.france-emploi.com/offre-d-emploi/chauffeur-spl-avicole-h-f-10122836/,08/01/2023,ChÃ¢teaulin,IntÃ©rim,"Horaire, de 11,07â‚¬ Ã  11,50â‚¬",Horaire,"11,07â‚¬ ","11,50â‚¬","TEAMSERVICES QUIMPER recherche pour ses clients spÃ©cialisÃ©s en transport avicole, des CHAUFFEURS SPL H/F  au dÃ©part de ChÃ¢teaulin ou Le FaouÃ«t.</t>
  </si>
  <si>
    <t>4784,MANUTENTIONNAIRES (H/F),https://www.france-emploi.com/offre-d-emploi/manutentionnaires-h-f-10094763/,08/01/2023,Sartilly-Baie-Bocage,CDI,"Horaire, de 10,57â‚¬ Ã  11â‚¬",Horaire,"10,57â‚¬ ",11â‚¬,"""SIM AVRANCHES recherche pour plusieurs de ses clients basÃ©s autour d'Avranches des :</t>
  </si>
  <si>
    <t>MANUTENTIONNAIRES  H/F</t>
  </si>
  <si>
    <t>Avec un bon sens pratique, manuel, bricoleur, sachant s'adapter assez rapidement avec le gout d'apprendre et pouvant Ãªtre amenÃ© Ã  soulever des charges lourdes.</t>
  </si>
  <si>
    <t>Nous proposons plusieurs postes en INDUSTRIE en ..."</t>
  </si>
  <si>
    <t>4785,MANUTENTIONNAIRES (H/F),https://www.france-emploi.com/offre-d-emploi/manutentionnaires-h-f-10094763/,08/01/2023,Saint-James,CDI,"Horaire, de 10,57â‚¬ Ã  11â‚¬",Horaire,"10,57â‚¬ ",11â‚¬,"""SIM AVRANCHES recherche pour plusieurs de ses clients basÃ©s autour d'Avranches des :</t>
  </si>
  <si>
    <t>4786,MANUTENTIONNAIRES (H/F),https://www.france-emploi.com/offre-d-emploi/manutentionnaires-h-f-10094763/,08/01/2023,Ducey-Les ChÃ©ris,CDI,"Horaire, de 10,57â‚¬ Ã  11â‚¬",Horaire,"10,57â‚¬ ",11â‚¬,"""SIM AVRANCHES recherche pour plusieurs de ses clients basÃ©s autour d'Avranches des :</t>
  </si>
  <si>
    <t>4787,MANUTENTIONNAIRES (H/F),https://www.france-emploi.com/offre-d-emploi/manutentionnaires-h-f-10094763/,08/01/2023,Avranches,CDI,"Horaire, de 10,57â‚¬ Ã  11â‚¬",Horaire,"10,57â‚¬ ",11â‚¬,"""SIM AVRANCHES recherche pour plusieurs de ses clients basÃ©s autour d'Avranches des :</t>
  </si>
  <si>
    <t>4788,COMPTABLE (H/F),https://www.france-emploi.com/offre-d-emploi/comptable-h-f-10085030/,08/01/2023,Caen,CDI,"Annuel, de 30000â‚¬ Ã  32000â‚¬",Annuel,30000â‚¬ ,32000â‚¬,"Manpower CABINET DE RECRUTEMENT DE CAEN recherche pour son client, un acteur du secteur de la mÃ©tallurgie et de la transformation des matÃ©riaux, un Comptable confirmÃ© (H/F)</t>
  </si>
  <si>
    <t>Vos savoirs faire et missions ?</t>
  </si>
  <si>
    <t>Le COMPTABLE GENERAL aura prÃ©cisÃ©ment pour mission les taches suivantes :</t>
  </si>
  <si>
    <t xml:space="preserve"> âœ”ï¸ContrÃ´ler la bonne tenue ..."</t>
  </si>
  <si>
    <t>4789,Plaquiste (H/F),https://www.france-emploi.com/offre-d-emploi/plaquiste-h-f-10068323/,08/01/2023,VendÃ©e,IntÃ©rim,"Horaire, de 11,07â‚¬ Ã  13â‚¬",Horaire,"11,07â‚¬ ",13â‚¬,"Votre agence TRANSPARENCE Challans recherche pour un de ses clients, un Plaquiste (H/F)</t>
  </si>
  <si>
    <t>Vos diffÃ©rentes tÃ¢ches :</t>
  </si>
  <si>
    <t>-Implantation d'ossature</t>
  </si>
  <si>
    <t>-RÃ©aliser et fixer des huisseries, encadrements et montants</t>
  </si>
  <si>
    <t>-Pose d'isolant (placo/plafond/faux plafond-cloison modulaire)</t>
  </si>
  <si>
    <t>-Savoir faire des joints de ..."</t>
  </si>
  <si>
    <t>4790,Plaquiste (H/F),https://www.france-emploi.com/offre-d-emploi/plaquiste-h-f-10067574/,08/01/2023,VendÃ©e,IntÃ©rim,"Horaire, de 11,07â‚¬ Ã  13â‚¬",Horaire,"11,07â‚¬ ",13â‚¬,"Votre agence TRANSPARENCE Challans recherche pour un de ses clients, un Plaquiste (H/F)</t>
  </si>
  <si>
    <t>4791,Plaquiste (H/F),https://www.france-emploi.com/offre-d-emploi/plaquiste-h-f-10065556/,08/01/2023,VendÃ©e,IntÃ©rim,"Horaire, de 11,07â‚¬ Ã  13â‚¬",Horaire,"11,07â‚¬ ",13â‚¬,"Votre agence TRANSPARENCE Challans recherche pour un de ses clients, un Plaquiste (H/F)</t>
  </si>
  <si>
    <t>4792,Plaquiste (H/F),https://www.france-emploi.com/offre-d-emploi/plaquiste-h-f-10065317/,08/01/2023,VendÃ©e,IntÃ©rim,"Horaire, de 10,57â‚¬ Ã  13â‚¬",Horaire,"10,57â‚¬ ",13â‚¬,"Votre agence TRANSPARENCE Challans recherche pour un de ses clients, un Plaquiste (H/F)</t>
  </si>
  <si>
    <t xml:space="preserve">4793,Vendeur en charcuterie Thury Harcourt (H/F),https://www.france-emploi.com/offre-d-emploi/vendeur-en-charcuterie-thury-harcourt-h-f-10062991/,08/01/2023,Calvados,IntÃ©rim,"Horaire, 10,57â‚¬",Horaire," 10,57â‚¬"," 10,57â‚¬","Pour l'un de nos clients de Thury Harcourt, nous recherchons un vendeur/vendeuse en charcuterie autonome  du 14/02 au 19/02 </t>
  </si>
  <si>
    <t>Au sein du rayon de la charcuterie, vous aurez en charge le contact avec la clientÃ¨le , la vente , la dÃ©coupe des produits de charcuterie Ã  la ..."</t>
  </si>
  <si>
    <t>4794,CHAUDRONNIER SOUDEUR (H/F),https://www.france-emploi.com/offre-d-emploi/chaudronnier-soudeur-h-f-10062813/,08/01/2023,Quimper,IntÃ©rim,"Horaire, de 11,07â‚¬ Ã  13â‚¬",Horaire,"11,07â‚¬ ",13â‚¬,"TEAMSERVICES QUIMPER recherche pour un de ses clients spÃ©cialisÃ© dans la fabrication d'Ã©quipements industriels, un CHAUDRONNIER H/F pour intervenir en atelier.</t>
  </si>
  <si>
    <t>MISSION</t>
  </si>
  <si>
    <t>- Assembler par procÃ©dÃ©s de soudure - pointage,</t>
  </si>
  <si>
    <t>- ContrÃ´ler les piÃ¨ces ..."</t>
  </si>
  <si>
    <t>4795,CHAUDRONNIER SOUDEUR (H/F),https://www.france-emploi.com/offre-d-emploi/chaudronnier-soudeur-h-f-10062813/,08/01/2023,Concarneau,IntÃ©rim,"Horaire, de 11,07â‚¬ Ã  13â‚¬",Horaire,"11,07â‚¬ ",13â‚¬,"TEAMSERVICES QUIMPER recherche pour un de ses clients spÃ©cialisÃ© dans la fabrication d'Ã©quipements industriels, un CHAUDRONNIER H/F pour intervenir en atelier.</t>
  </si>
  <si>
    <t>4796,plombier chauffagiste H/F,https://www.france-emploi.com/offre-d-emploi/plombier-chauffagiste-h-f-10062810/,08/01/2023,Quimper,IntÃ©rim,"Horaire, de 11,07â‚¬ Ã  13,50â‚¬",Horaire,"11,07â‚¬ ","13,50â‚¬","TEAMSERVICES QUIMPER recherche pour ses clients des plombiers chauffagistes H/F.</t>
  </si>
  <si>
    <t>- pose et remplacement de robinetterie, chauffe-eau, Ã©lÃ©ments de plomberie</t>
  </si>
  <si>
    <t>- maintenance et rÃ©paration d'installation thermique et sanitaire  Vous Ãªtes en possession d'un diplÃ´me en installation et/ou maintenance thermique et sanitaire.</t>
  </si>
  <si>
    <t>Vous Ãªtes dynamique ..."</t>
  </si>
  <si>
    <t>4797,plombier chauffagiste H/F,https://www.france-emploi.com/offre-d-emploi/plombier-chauffagiste-h-f-10062810/,08/01/2023,PlonÃ©vez-Porzay,IntÃ©rim,"Horaire, de 11,07â‚¬ Ã  13,50â‚¬",Horaire,"11,07â‚¬ ","13,50â‚¬","TEAMSERVICES QUIMPER recherche pour ses clients des plombiers chauffagistes H/F.</t>
  </si>
  <si>
    <t>4798,PEINTRE EN BATIMENT (H/F),https://www.france-emploi.com/offre-d-emploi/peintre-en-batiment-h-f-10062797/,08/01/2023,Quimper,IntÃ©rim,"Horaire, de 11,07â‚¬ Ã  13,50â‚¬",Horaire,"11,07â‚¬ ","13,50â‚¬","TEAMSERVICES QUIMPER recherche pour un de ses clients, des PEINTRES EN BATIMENT H/F pour intervenir en intÃ©rieur et/ou en extÃ©rieur pour effectuer du ravalement.</t>
  </si>
  <si>
    <t>Interventions sur la rÃ©gion QuimpÃ©roise, Concarneau et le Cap Sizun</t>
  </si>
  <si>
    <t>Votre mission</t>
  </si>
  <si>
    <t>- PrÃ©paration des supports et peinture</t>
  </si>
  <si>
    <t>- Pose de revÃªtements muraux (tapisserie et ..."</t>
  </si>
  <si>
    <t>4799,PEINTRE EN BATIMENT (H/F),https://www.france-emploi.com/offre-d-emploi/peintre-en-batiment-h-f-10062797/,08/01/2023,Concarneau,IntÃ©rim,"Horaire, de 11,07â‚¬ Ã  13,50â‚¬",Horaire,"11,07â‚¬ ","13,50â‚¬","TEAMSERVICES QUIMPER recherche pour un de ses clients, des PEINTRES EN BATIMENT H/F pour intervenir en intÃ©rieur et/ou en extÃ©rieur pour effectuer du ravalement.</t>
  </si>
  <si>
    <t>4800,CHAUFFEUR PL/SPL (H/F),https://www.france-emploi.com/offre-d-emploi/chauffeur-pl-spl-h-f-10062671/,08/01/2023,Gourin,IntÃ©rim,"Horaire, de 11,07â‚¬ Ã  11,50â‚¬",Horaire,"11,07â‚¬ ","11,50â‚¬","TEAMSERVICES QUIMPER recherche pour ses clients spÃ©cialisÃ©s dans le transport (frigo, messagerie, distribution, benne), des CHAUFFEURS PL/SPL.</t>
  </si>
  <si>
    <t>Mission en local, rÃ©gional ou national.  Vous avez a minima 6 mois d'expÃ©rience en transport,</t>
  </si>
  <si>
    <t>Vos permis C ou EC, vos cartes conducteurs (chrono, qualification) sont Ã  jour  TEAMSERVICES est ..."</t>
  </si>
  <si>
    <t>4801,CHAUFFEUR PL/SPL (H/F),https://www.france-emploi.com/offre-d-emploi/chauffeur-pl-spl-h-f-10062671/,08/01/2023,Quimper,IntÃ©rim,"Horaire, de 11,07â‚¬ Ã  11,50â‚¬",Horaire,"11,07â‚¬ ","11,50â‚¬","TEAMSERVICES QUIMPER recherche pour ses clients spÃ©cialisÃ©s dans le transport (frigo, messagerie, distribution, benne), des CHAUFFEURS PL/SPL.</t>
  </si>
  <si>
    <t>4802,CHAUFFEUR PL/SPL (H/F),https://www.france-emploi.com/offre-d-emploi/chauffeur-pl-spl-h-f-10062671/,08/01/2023,Pleyben,IntÃ©rim,"Horaire, de 11,07â‚¬ Ã  11,50â‚¬",Horaire,"11,07â‚¬ ","11,50â‚¬","TEAMSERVICES QUIMPER recherche pour ses clients spÃ©cialisÃ©s dans le transport (frigo, messagerie, distribution, benne), des CHAUFFEURS PL/SPL.</t>
  </si>
  <si>
    <t>4803,CHAUFFEUR PL/SPL (H/F),https://www.france-emploi.com/offre-d-emploi/chauffeur-pl-spl-h-f-10062671/,08/01/2023,Lothey,IntÃ©rim,"Horaire, de 11,07â‚¬ Ã  11,50â‚¬",Horaire,"11,07â‚¬ ","11,50â‚¬","TEAMSERVICES QUIMPER recherche pour ses clients spÃ©cialisÃ©s dans le transport (frigo, messagerie, distribution, benne), des CHAUFFEURS PL/SPL.</t>
  </si>
  <si>
    <t>4804,MENUISIER POSEUR (H/F),https://www.france-emploi.com/offre-d-emploi/menuisier-poseur-h-f-10062670/,08/01/2023,Quimper,IntÃ©rim,"Horaire, de 11,07â‚¬ Ã  13,50â‚¬",Horaire,"11,07â‚¬ ","13,50â‚¬","TEAMSERVICES QUIMPER recherche pour un de ses clients, des MENUISIERS POSEURS H/F.</t>
  </si>
  <si>
    <t>- Pose de menuiseries extÃ©rieures, portails, portes, portes de garages, fenÃªtres...</t>
  </si>
  <si>
    <t>- Pose de verandas  Vous avez une formation de MENUISIER POSEUR et/ou vous avez une premiÃ¨re expÃ©rience rÃ©ussie sur un poste similaire,</t>
  </si>
  <si>
    <t>4805,Chauffeur PL/SPL Grue Auxiliaire (H/F),https://www.france-emploi.com/offre-d-emploi/chauffeur-pl-spl-grue-auxiliaire-h-f-10062655/,08/01/2023,Quimper,IntÃ©rim,"Horaire, de 11,07â‚¬ Ã  12â‚¬",Horaire,"11,07â‚¬ ",12â‚¬,"TEAMSERVICES QUIMPER recherche pour un de ses clients spÃ©cialisÃ©s dans le transport, un CHAUFFEUR GRUE AUXILIAIRE H/F.</t>
  </si>
  <si>
    <t>Effectuer la livraison de matÃ©riaux sur divers chantiers dans le FinistÃ¨re.  Vous avez une expÃ©rience en conduite de vÃ©hicule PL et/ou SPL et vous maÃ®trisez la manipulation de la ..."</t>
  </si>
  <si>
    <t>4806,COFFREUR BANCHEUR (H/F),https://www.france-emploi.com/offre-d-emploi/coffreur-bancheur-h-f-10062640/,08/01/2023,Quimper,IntÃ©rim,"Horaire, de 11â‚¬ Ã  14â‚¬",Horaire,11â‚¬ ,14â‚¬,"TEAMSERVICES Quimper recherche pour l'un de ses clients des COFFREURS BANCHEURS H/F N1/N2/N3.</t>
  </si>
  <si>
    <t>- rÃ©alisation de fondations, chapes, dalles , planchers..</t>
  </si>
  <si>
    <t>- pose de coffrage et de banche avant coulage du bÃ©ton</t>
  </si>
  <si>
    <t>- divers travaux de maÃ§onnerie en neuf et en rÃ©novation</t>
  </si>
  <si>
    <t>- possibilitÃ© de travail en hauteur ..."</t>
  </si>
  <si>
    <t>4807,COFFREUR BANCHEUR (H/F),https://www.france-emploi.com/offre-d-emploi/coffreur-bancheur-h-f-10062640/,08/01/2023,Fouesnant,IntÃ©rim,"Horaire, de 11â‚¬ Ã  14â‚¬",Horaire,11â‚¬ ,14â‚¬,"TEAMSERVICES Quimper recherche pour l'un de ses clients des COFFREURS BANCHEURS H/F N1/N2/N3.</t>
  </si>
  <si>
    <t>4808,COFFREUR BANCHEUR (H/F),https://www.france-emploi.com/offre-d-emploi/coffreur-bancheur-h-f-10062640/,08/01/2023,BÃ©nodet,IntÃ©rim,"Horaire, de 11â‚¬ Ã  14â‚¬",Horaire,11â‚¬ ,14â‚¬,"TEAMSERVICES Quimper recherche pour l'un de ses clients des COFFREURS BANCHEURS H/F N1/N2/N3.</t>
  </si>
  <si>
    <t>4809,Serveur(se) (H/F),https://www.france-emploi.com/offre-d-emploi/serveurse-h-f-10060227/,08/01/2023,CÃ´tes-d'Armor,IntÃ©rim,"Horaire, de 11,07â‚¬ Ã  13â‚¬",Horaire,"11,07â‚¬ ",13â‚¬,"FOOD INTERIM recrute pour ses clients situÃ©s dans les CÃ´tes dâ€™Armor, runner, commis de salle, chef de rang, barman, et maÃ®tre dâ€™hÃ´tel pour des restaurants traditionnels, brasserie, traiteurs et restaurants collectifs (EHPAD, restaurants scolaires, restaurants dâ€™entreprises, saison...)</t>
  </si>
  <si>
    <t>Poste Ã  prendre en fonction de la demande pour ..."</t>
  </si>
  <si>
    <t>4810,Conducteur d'engins de chantier (H/F),https://www.france-emploi.com/offre-d-emploi/conducteur-d-engins-de-chantier-h-f-10059949/,08/01/2023,La Roche-sur-Yon,IntÃ©rim,"Mensuel, de 1600â‚¬ Ã  2500â‚¬",Mensuel,1600â‚¬ ,2500â‚¬,"Nous recherchons pour notre client Colas, acteur mondial des solutions de mobilitÃ© innovantes et responsables, un(e) conducteur(trice) d'engins H/F.</t>
  </si>
  <si>
    <t>FormÃ©(e) Ã  la conduite de cet engin, vous en Ãªtes le(la) spÃ©cialiste. Soucieux(se) des rendements et de la qualitÃ©, conscient(e) des possibilitÃ©s ..."</t>
  </si>
  <si>
    <t>4811,ChargÃ©(e) de recrutement (H/F),https://www.france-emploi.com/offre-d-emploi/chargee-de-recrutement-h-f-10057828/,08/01/2023,Saint-Herblain,Stage,"Horaire, de 3â‚¬ Ã  5â‚¬",Horaire,3â‚¬ ,5â‚¬,"Hey!     Acteur RÃ©gional du Travail Temporaire depuis 2004, Le Groupe Adeva propose vos compÃ©tences auprÃ¨s de PME - PMI ou groupes locaux et rÃ©gionaux. Un rÃ©seau de 12 agences sur Rennes â€“ St Malo â€“ VitrÃ© â€“ FougÃ¨res â€“ Vannes â€“ Pontivy â€“ Lorient â€“ Nantes â€“ Laval â€“ Le Mans et sa nouvelle agence Ã  Avranches (50). IntÃ©rim ..."</t>
  </si>
  <si>
    <t>4812,ChargÃ©(e) de recrutement (H/F),https://www.france-emploi.com/offre-d-emploi/chargee-de-recrutement-h-f-10057828/,08/01/2023,Nantes,Stage,"Horaire, de 3â‚¬ Ã  5â‚¬",Horaire,3â‚¬ ,5â‚¬,"Hey!     Acteur RÃ©gional du Travail Temporaire depuis 2004, Le Groupe Adeva propose vos compÃ©tences auprÃ¨s de PME - PMI ou groupes locaux et rÃ©gionaux. Un rÃ©seau de 12 agences sur Rennes â€“ St Malo â€“ VitrÃ© â€“ FougÃ¨res â€“ Vannes â€“ Pontivy â€“ Lorient â€“ Nantes â€“ Laval â€“ Le Mans et sa nouvelle agence Ã  Avranches (50). IntÃ©rim ..."</t>
  </si>
  <si>
    <t>4813,Formateur transport marchandises et/ou voyageurs (H/F),https://www.france-emploi.com/offre-d-emploi/formateur-transport-marchandises-et-ou-voyageurs-h-f-10047886/,08/01/2023,Caen,CDI,"Mensuel, de 2000â‚¬ Ã  2200â‚¬",Mensuel,2000â‚¬ ,2200â‚¬,"- Vous prÃ©parez et animez les actions de formation transport routier de marchandises et/ou voyageurs : FIMO/FCO, Passerelle, Titre professionnel</t>
  </si>
  <si>
    <t>- Vous Ã©valuez les acquis dâ€™apprentissage</t>
  </si>
  <si>
    <t>- Vous accompagnez les stagiaires en formation  - Soit vous Ãªtes titulaire depuis plus de 5 ans dâ€™un titre professionnel de conducteur routier de ..."</t>
  </si>
  <si>
    <t>4814,Serveurs pour extras traiteur (H/F),https://www.france-emploi.com/offre-d-emploi/serveurs-pour-extras-traiteur-h-f-10029655/,08/01/2023,CÃ´tes-d'Armor,IntÃ©rim,"Horaire, de 11,07â‚¬ Ã  13â‚¬",Horaire,"11,07â‚¬ ",13â‚¬,"FOOD INTERIM recherche pour ses clients situÃ©s dans les CÃ´tes dâ€™Armor des serveurs(ses) (H/F) pour du service en traiteur.</t>
  </si>
  <si>
    <t>Nous recherchons pour nos clients ""Traiteurs Organisateurs de RÃ©ceptions"" des serveuses/serveurs pour participer Ã  des Ã©vÃ¨nements :</t>
  </si>
  <si>
    <t>- Service dÃ©jeuner de direction</t>
  </si>
  <si>
    <t>- Service diner de Mariage ..."</t>
  </si>
  <si>
    <t>4815,Operateur production (H/F),https://www.france-emploi.com/offre-d-emploi/operateur-production-h-f-10023031/,08/01/2023,VendÃ©e,IntÃ©rim,"Mensuel, de 1200â‚¬ Ã  2500â‚¬",Mensuel,1200â‚¬ ,2500â‚¬,"Nous recrutons pour l'un de nos clients sur La GaubretiÃ¨re : des OpÃ©rateurs de Production H/F, ils fabriquent des Chaussures.</t>
  </si>
  <si>
    <t>Le poste est Ã  pourvoir de suite, avec des Horaires de journÃ©e.</t>
  </si>
  <si>
    <t>La rÃ©munÃ©ration varie selon le profil.  De formation Bac +2/3 qualitÃ© logistique industrielle et organisation ..."</t>
  </si>
  <si>
    <t>4816,Vendeur Automobiles VN BtoB (H/F),https://www.france-emploi.com/offre-d-emploi/vendeur-automobiles-vn-btob-h-f-10010703/,08/01/2023,Dinan,CDI,"Mensuel, de 2000â‚¬ Ã  5000â‚¬",Mensuel,2000â‚¬ ,5000â‚¬,"Notre concession RANCE AUTO SAS, concessionnaire CITROEN, recrute un Vendeur automobiles BtoB (H/F).</t>
  </si>
  <si>
    <t>Vous rÃ©alisez l'ensemble des activitÃ©s concourant d'une part Ã  la commercialisation des vÃ©hicules, ainsi qu'Ã  la vente de financements et de prestations pÃ©riphÃ©riques.</t>
  </si>
  <si>
    <t>Vos missions principales consisteront Ã  :</t>
  </si>
  <si>
    <t>- Prospection, dÃ©veloppement et fidÃ©lisation ..."</t>
  </si>
  <si>
    <t>4817,Vendeur Automobiles VN BtoB (H/F),https://www.france-emploi.com/offre-d-emploi/vendeur-automobiles-vn-btob-h-f-10010703/,08/01/2023,Dinard,CDI,"Mensuel, de 2000â‚¬ Ã  5000â‚¬",Mensuel,2000â‚¬ ,5000â‚¬,"Notre concession RANCE AUTO SAS, concessionnaire CITROEN, recrute un Vendeur automobiles BtoB (H/F).</t>
  </si>
  <si>
    <t>4818,AGENT PRODUCTION MANUEL (H/F),https://www.france-emploi.com/offre-d-emploi/agent-production-manuel-h-f-10965165/,07/01/2023,MaulÃ©vrier,IntÃ©rim,"Horaire, de 11,27â‚¬ Ã  12â‚¬",Horaire,"11,27â‚¬ ",12â‚¬,"METIER INTERIM et CDI recrute pour un de ses clients spÃ©cialisÃ© en fabrication de menuiseries : un AGENT DE PRODUCTION MANUEL.</t>
  </si>
  <si>
    <t>- pose d'accessoires sur portes, fenÃªtres, volets roulants, baies...</t>
  </si>
  <si>
    <t>- rÃ©alisation des tapÃ©es, vissage, perÃ§age,</t>
  </si>
  <si>
    <t xml:space="preserve">- collage d'Ã©lÃ©ments, pose de vitrage, </t>
  </si>
  <si>
    <t>- assemblage d'Ã©lÃ©ments en alu ou PVc,</t>
  </si>
  <si>
    <t>- prÃ©paration ..."</t>
  </si>
  <si>
    <t xml:space="preserve">4819,Charpentier (H/F),https://www.france-emploi.com/offre-d-emploi/charpentier-h-f-9124221/,07/01/2023,Rennes,IntÃ©rim,"Horaire, de 11,07â‚¬ Ã  13â‚¬",Horaire,"11,07â‚¬ ",13â‚¬,"Nous recherchons pour le compte de plusieurs clients sur le secteur de Rennes, des charpentiers autonome pour de la longue mission. </t>
  </si>
  <si>
    <t xml:space="preserve">Charpente, bardage, ossature .... </t>
  </si>
  <si>
    <t xml:space="preserve">  Vous Ãªtes charpentier ? </t>
  </si>
  <si>
    <t xml:space="preserve">Vous Ãªtes autonome et passionnÃ© par votre mÃ©tier ? </t>
  </si>
  <si>
    <t>Ce poste est fait pour vous ! Contactez nous dÃ¨s Ã  prÃ©sent !   Facilium est une ..."</t>
  </si>
  <si>
    <t>4820,Plombier Chauffagiste N2/N3 (H/F),https://www.france-emploi.com/offre-d-emploi/plombier-chauffagiste-n2-n3-h-f-8718607/,07/01/2023,Rennes,IntÃ©rim,"Horaire, de 11,50â‚¬ Ã  14,50â‚¬",Horaire,"11,50â‚¬ ","14,50â‚¬","En binÃ´me et sous la responsabilitÃ© du chef de chantier, vous serez en charge de lâ€™exÃ©cution des chantiers neufs et rÃ©novation chez une clientÃ¨le de particuliers. Vous assurez le bon dÃ©roulement du chantier. Vous Ãªtes capable de rÃ©soudre les problÃ©matiques et imprÃ©vus dans un souci constant de service ..."</t>
  </si>
  <si>
    <t>4821,Plombier Chauffagiste N2/N3 (H/F),https://www.france-emploi.com/offre-d-emploi/plombier-chauffagiste-n2-n3-h-f-8718607/,07/01/2023,Noyal-sur-Vilaine,IntÃ©rim,"Horaire, de 11,50â‚¬ Ã  14,50â‚¬",Horaire,"11,50â‚¬ ","14,50â‚¬","En binÃ´me et sous la responsabilitÃ© du chef de chantier, vous serez en charge de lâ€™exÃ©cution des chantiers neufs et rÃ©novation chez une clientÃ¨le de particuliers. Vous assurez le bon dÃ©roulement du chantier. Vous Ãªtes capable de rÃ©soudre les problÃ©matiques et imprÃ©vus dans un souci constant de service ..."</t>
  </si>
  <si>
    <t>4822,Plombier Chauffagiste N2/N3 (H/F),https://www.france-emploi.com/offre-d-emploi/plombier-chauffagiste-n2-n3-h-f-8718607/,07/01/2023,ChÃ¢teaugiron,IntÃ©rim,"Horaire, de 11,50â‚¬ Ã  14,50â‚¬",Horaire,"11,50â‚¬ ","14,50â‚¬","En binÃ´me et sous la responsabilitÃ© du chef de chantier, vous serez en charge de lâ€™exÃ©cution des chantiers neufs et rÃ©novation chez une clientÃ¨le de particuliers. Vous assurez le bon dÃ©roulement du chantier. Vous Ãªtes capable de rÃ©soudre les problÃ©matiques et imprÃ©vus dans un souci constant de service ..."</t>
  </si>
  <si>
    <t>4823,Plombier Chauffagiste N2/N3 (H/F),https://www.france-emploi.com/offre-d-emploi/plombier-chauffagiste-n2-n3-h-f-8718607/,07/01/2023,ChÃ¢teaubourg,IntÃ©rim,"Horaire, de 11,50â‚¬ Ã  14,50â‚¬",Horaire,"11,50â‚¬ ","14,50â‚¬","En binÃ´me et sous la responsabilitÃ© du chef de chantier, vous serez en charge de lâ€™exÃ©cution des chantiers neufs et rÃ©novation chez une clientÃ¨le de particuliers. Vous assurez le bon dÃ©roulement du chantier. Vous Ãªtes capable de rÃ©soudre les problÃ©matiques et imprÃ©vus dans un souci constant de service ..."</t>
  </si>
  <si>
    <t>4824,Plombier Chauffagiste N2/N3 (H/F),https://www.france-emploi.com/offre-d-emploi/plombier-chauffagiste-n2-n3-h-f-8718607/,07/01/2023,AcignÃ©,IntÃ©rim,"Horaire, de 11,50â‚¬ Ã  14,50â‚¬",Horaire,"11,50â‚¬ ","14,50â‚¬","En binÃ´me et sous la responsabilitÃ© du chef de chantier, vous serez en charge de lâ€™exÃ©cution des chantiers neufs et rÃ©novation chez une clientÃ¨le de particuliers. Vous assurez le bon dÃ©roulement du chantier. Vous Ãªtes capable de rÃ©soudre les problÃ©matiques et imprÃ©vus dans un souci constant de service ..."</t>
  </si>
  <si>
    <t xml:space="preserve">4825,Menuisier Aluminium (H/F),https://www.france-emploi.com/offre-d-emploi/menuisier-aluminium-h-f-8499114/,07/01/2023,Rennes,IntÃ©rim,"Horaire, de 11,07â‚¬ Ã  13â‚¬",Horaire,"11,07â‚¬ ",13â‚¬,"Nous recherchons un menuisier Aluminium (h/f) pour notre client spÃ©cialisÃ© dans la menuiserie aluminium, situÃ© au sud de Rennes.   </t>
  </si>
  <si>
    <t xml:space="preserve">Intervenants auprÃ¨s de nombreux professionnels du grand ouest, notre client est un expert en faÃ§ades de magasins, bÃ¢timent de bureau .. </t>
  </si>
  <si>
    <t>Vous serez amenÃ© a intervenir dans lâ€™atelier sur ..."</t>
  </si>
  <si>
    <t xml:space="preserve">4826,Plombier (H/F),https://www.france-emploi.com/offre-d-emploi/plombier-h-f-7248661/,07/01/2023,Rennes,IntÃ©rim,"Horaire, de 11,50â‚¬ Ã  14,50â‚¬",Horaire,"11,50â‚¬ ","14,50â‚¬","Nous recherchons pour notre client situÃ© Ã  proximitÃ© de Rennes, un plombier (H/F) </t>
  </si>
  <si>
    <t xml:space="preserve">Vous interviendrez pour effectuer tous types de travaux inhÃ©rent au poste de plombier sur des chantiers dans les domaines du tertiaire et ou du bÃ¢timent. </t>
  </si>
  <si>
    <t>RÃ©munÃ©ration selon grille du bÃ¢timent.</t>
  </si>
  <si>
    <t>Vous Ãªtes titulaire du permis ..."</t>
  </si>
  <si>
    <t>4827,MECANICIEN PL (H/F),https://www.france-emploi.com/offre-d-emploi/mecanicien-pl-h-f-10934872/,07/01/2023,La Roche-sur-Yon,CDI,"Annuel, jusqu'Ã  35000â‚¬",Annuel,"11,50â‚¬ ",35000â‚¬,"Au sein de l'Ã©quipe atelier poids lourd et sous la responsabilitÃ© du chef d'atelier, vous intervenez sur les vÃ©hicules de nos clients professionnels du transport.</t>
  </si>
  <si>
    <t>Vous rÃ©parez, Ã©changez, intervenez sur les diffÃ©rentes rÃ©parations remorques, PL, procÃ©dez aux rÃ©glages, rÃ©alisez la maintenance courante, le contrÃ´le et lâ€™essai ..."</t>
  </si>
  <si>
    <t>4828,DIRECTEUR D'USINE (H/F),https://www.france-emploi.com/offre-d-emploi/directeur-d-usine-h-f-10934370/,07/01/2023,Sarthe,CDI,"Annuel, de 70000â‚¬ Ã  90000â‚¬",Annuel,70000â‚¬ ,90000â‚¬,"Afin dâ€™accompagner son dÃ©veloppement, il recherche son prochain Directeur dâ€™usine H/F.</t>
  </si>
  <si>
    <t xml:space="preserve">Vos missions :  </t>
  </si>
  <si>
    <t>ïƒ˜	DÃ©finir et mettre en place la stratÃ©gie moyen terme assurant une production rÃ©pondant aux besoins clients tout en optimisant la performance de lâ€™usine tant au niveau de lâ€™amÃ©lioration continue et que ..."</t>
  </si>
  <si>
    <t>4829,Animation Enfance Direction pÃ©dagogique ACM / BOURG (H/F),https://www.france-emploi.com/offre-d-emploi/animation-enfance-direction-pedagogique-acm-bourg-h-f-10934364/,07/01/2023,La Roche-sur-Yon,CDI,"Mensuel, 1843â‚¬",Mensuel, 1843â‚¬, 1843â‚¬,"Le, lâ€™animatrice enfance  direction adjointe dâ€™ACM est un, une professionnel(le) de lâ€™action socio-culturelle.</t>
  </si>
  <si>
    <t>Il, elle est responsable  de la mise en Å“uvre des projets pÃ©dagogiques du secteur enfance.</t>
  </si>
  <si>
    <t>Le, lâ€™animateur enfance, directeur, trice pÃ©dagogique dâ€™ACM garantit la qualitÃ© du projet associatif et ..."</t>
  </si>
  <si>
    <t>4830,Dessinateur Projeteur Machines industrielles (H/F),https://www.france-emploi.com/offre-d-emploi/dessinateur-projeteur-machines-industrielles-h-f-10934351/,07/01/2023,Nantes,CDI,"Annuel, de 28000â‚¬ Ã  33000â‚¬",Annuel,28000â‚¬ ,33000â‚¬,"Vous Ãªtes rattachÃ© directement responsable du bureau dâ€™Ã©tudes, ainsi quâ€™en Ã©troite collaboration avec les membres de l'Ã©quipe (commerciaux, automaticiens, metteurs au point). Vous intervenez sur des projets de conception et de fabrication de machines neuves dans la transitique (outils et accessoires) ou bien de modernisation de ..."</t>
  </si>
  <si>
    <t>4831,Technicien Mise en route France et International (H/F),https://www.france-emploi.com/offre-d-emploi/technicien-mise-en-route-france-et-international-h-f-10934348/,07/01/2023,Nantes,CDI,"Annuel, de 35000â‚¬ Ã  40000â‚¬",Annuel,35000â‚¬ ,40000â‚¬,"Sous la responsabilitÃ© du Responsable Service Client et du Responsable des OpÃ©rations, vos missions seront les suivantes :</t>
  </si>
  <si>
    <t xml:space="preserve">Prendre connaissance du projet et des machines spÃ©ciales (analyse fonctionnelle, plans mÃ©caniques) </t>
  </si>
  <si>
    <t xml:space="preserve">Assister aux essais des machines </t>
  </si>
  <si>
    <t>ExÃ©cuter la mise en route dâ€™une ou plusieurs installations en France et Ã  l ..."</t>
  </si>
  <si>
    <t>4832,Pompiste (H/F),https://www.france-emploi.com/offre-d-emploi/pompiste-h-f-10934347/,07/01/2023,Saint-Malo,CDI,"Annuel, de 22000â‚¬ Ã  25000â‚¬",Annuel,22000â‚¬ ,25000â‚¬,"tenue d'une station service, accueil clientÃ¨le - encaissements</t>
  </si>
  <si>
    <t>travail en binÃ´me</t>
  </si>
  <si>
    <t>35 h par semaine</t>
  </si>
  <si>
    <t>horaires en alternance : 1 semaine sur 2</t>
  </si>
  <si>
    <t>une semaine 31h15 - une semaine 38h45</t>
  </si>
  <si>
    <t>matin : 7h30 - 13h30</t>
  </si>
  <si>
    <t>aprÃ¨s midi : 13h30 - 19h15</t>
  </si>
  <si>
    <t>un samedi sur deux 8h - 13h / 14h - 19h  vous avez une experience dans l ..."</t>
  </si>
  <si>
    <t>4833,CHARGE D'ETUDES (H/F),https://www.france-emploi.com/offre-d-emploi/charge-d-etudes-h-f-10907620/,07/01/2023,Rennes,CDI,"Annuel, de 30700â‚¬ Ã  42000â‚¬",Annuel,30700â‚¬ ,42000â‚¬,"Sous la responsabilitÃ© du responsable de Service Etudes et RÃ©fÃ©rences, vous intÃ©grez une Ã©quipe dâ€™ingÃ©nieurs Ã©tudes au sein du PÃ´le Etudes et Prospective de Cerfrance Bretagne.</t>
  </si>
  <si>
    <t>En qualitÃ© dâ€™IngÃ©nieur Etudes et Prospectives, vos missions sâ€™articulent comme suit :</t>
  </si>
  <si>
    <t>- Vous Ã©laborez et produisez des Ã©tudes en rÃ©ponse aux ..."</t>
  </si>
  <si>
    <t>4834,CONSEILLERS AGRONOMES (H/F),https://www.france-emploi.com/offre-d-emploi/conseillers-agronomes-h-f-10907608/,07/01/2023,Ille-et-Vilaine,CDI,"Annuel, de 30700â‚¬ Ã  40000â‚¬",Annuel,30700â‚¬ ,40000â‚¬,"â€¢	Sous la responsabilitÃ© du Directeur du Service Environnement, vos missions consistent Ã  :</t>
  </si>
  <si>
    <t>-	RÃ©aliser les diagnostics et conseils stratÃ©giques phytosanitaires auprÃ¨s des agriculteurs.</t>
  </si>
  <si>
    <t xml:space="preserve">-	Former et accompagner les conseillers environnement dans leur montÃ©e en compÃ©tences en agronomie </t>
  </si>
  <si>
    <t>-	Accompagner les adhÃ©rents-clients autour des formations et diagnostics (MAEC, rÃ©duction des produits phytosanitaires ..."</t>
  </si>
  <si>
    <t>4835,ManÅ“uvre bÃ¢timent (H/F),https://www.france-emploi.com/offre-d-emploi/manoeuvre-batiment-h-f-10790422/,07/01/2023,Rennes,IntÃ©rim,"Horaire, de 11,07â‚¬ Ã  12â‚¬",Horaire,"11,07â‚¬ ",12â‚¬,"Nous recherchons pour lâ€™un de nos client plusieurs ManÅ“uvres bÃ¢timent H/F.</t>
  </si>
  <si>
    <t>Avec ou sans expÃ©riences et/ou qualifications antÃ©rieures vous pouvez au poste de manÅ“uvre si .. :</t>
  </si>
  <si>
    <t>- Vous avez peut Ãªtre dÃ©jÃ  une expÃ©rience dans le bÃ¢timent.</t>
  </si>
  <si>
    <t>- Vous acceptez le port de charge.  Si vous ..."</t>
  </si>
  <si>
    <t>4836,AIDE-SOIGNANT(E) (H/F),https://www.france-emploi.com/offre-d-emploi/aide-soignante-h-f-10705091/,07/01/2023,Domalain,CDI,"Mensuel, de 1850â‚¬ Ã  2500â‚¬",Mensuel,1850â‚¬ ,2500â‚¬,"Poste aide-soignant(e), DIPLÃ”ME OBLIGATOIRE !</t>
  </si>
  <si>
    <t>Dans le cadre de nouveaux projets (et de la signature prochaine du CPOM), nous recrutons 6 AS, sur l'EHPAD classique et sur l'unitÃ©.</t>
  </si>
  <si>
    <t>Les horaires ne comprennent aucune coupe (horaires de matin ou de journÃ©e : 12h)</t>
  </si>
  <si>
    <t xml:space="preserve"> et nous avons en projet ..."</t>
  </si>
  <si>
    <t>4837,Infirmier(e) (H/F),https://www.france-emploi.com/offre-d-emploi/aide-soignante-h-f-10705089/,07/01/2023,Domalain,CDI,"Mensuel, de 2450â‚¬ Ã  2600â‚¬",Mensuel,2450â‚¬ ,2600â‚¬,"Poste IDE, DIPLÃ”ME OBLIGATOIRE !</t>
  </si>
  <si>
    <t>Dans le cadre de nouveaux projets (et de la signature prochaine du CPOM), nous recrutons 1 IDE, Ã  50%, qui interviendra sur l'EHPAD classique et sur l'unitÃ©. (attention le salaire est donnÃ© Ã  titre indicatif pour un temps plein. Reprise d'anciennetÃ© en ..."</t>
  </si>
  <si>
    <t>4838,Cuisiniers (H/F),https://www.france-emploi.com/offre-d-emploi/cuisiniers-h-f-10673936/,07/01/2023,Caen,Saisonnier,"Mensuel, de 2200â‚¬ Ã  2300â‚¬",Mensuel,2200â‚¬ ,2300â‚¬,"En qualitÃ© de Cuisinier, vous assurez la production et la distribution de prestations restauration dans le respect des normes dÃ©finies par la Direction de l'Exploitation des MÃ©tiers HÃ´teliers.</t>
  </si>
  <si>
    <t xml:space="preserve">    Produire les prestations restauration destinÃ©es Ã  la clientÃ¨le et Ã  l'Ã©quipage telles que dÃ©finies dans le programme ..."</t>
  </si>
  <si>
    <t>4839,Cuisiniers (H/F),https://www.france-emploi.com/offre-d-emploi/cuisiniers-h-f-10673936/,07/01/2023,Le Havre,Saisonnier,"Mensuel, de 2200â‚¬ Ã  2300â‚¬",Mensuel,2200â‚¬ ,2300â‚¬,"En qualitÃ© de Cuisinier, vous assurez la production et la distribution de prestations restauration dans le respect des normes dÃ©finies par la Direction de l'Exploitation des MÃ©tiers HÃ´teliers.</t>
  </si>
  <si>
    <t>4840,Cuisiniers (H/F),https://www.france-emploi.com/offre-d-emploi/cuisiniers-h-f-10673936/,07/01/2023,Cherbourg-en-Cotentin,Saisonnier,"Mensuel, de 2200â‚¬ Ã  2300â‚¬",Mensuel,2200â‚¬ ,2300â‚¬,"En qualitÃ© de Cuisinier, vous assurez la production et la distribution de prestations restauration dans le respect des normes dÃ©finies par la Direction de l'Exploitation des MÃ©tiers HÃ´teliers.</t>
  </si>
  <si>
    <t>4841,Cuisiniers (H/F),https://www.france-emploi.com/offre-d-emploi/cuisiniers-h-f-10673936/,07/01/2023,Saint-Malo,Saisonnier,"Mensuel, de 2200â‚¬ Ã  2300â‚¬",Mensuel,2200â‚¬ ,2300â‚¬,"En qualitÃ© de Cuisinier, vous assurez la production et la distribution de prestations restauration dans le respect des normes dÃ©finies par la Direction de l'Exploitation des MÃ©tiers HÃ´teliers.</t>
  </si>
  <si>
    <t>4842,Cuisiniers (H/F),https://www.france-emploi.com/offre-d-emploi/cuisiniers-h-f-10673936/,07/01/2023,Roscoff,Saisonnier,"Mensuel, de 2200â‚¬ Ã  2300â‚¬",Mensuel,2200â‚¬ ,2300â‚¬,"En qualitÃ© de Cuisinier, vous assurez la production et la distribution de prestations restauration dans le respect des normes dÃ©finies par la Direction de l'Exploitation des MÃ©tiers HÃ´teliers.</t>
  </si>
  <si>
    <t>4843,Soudeur H/F,https://www.france-emploi.com/offre-d-emploi/soudeur-h-f-10160807/,07/01/2023,SÃ¨vremoine,IntÃ©rim,"Horaire, de 11,50â‚¬ Ã  13â‚¬",Horaire,"11,50â‚¬ ",13â‚¬,"Notre agence Polygone Cholet, recrute, pour un de ses clients, un mÃ©tallier soudeur  H/F.</t>
  </si>
  <si>
    <t xml:space="preserve">La mission : </t>
  </si>
  <si>
    <t xml:space="preserve">Vous rÃ©alisez les tÃ¢ches suivantes : </t>
  </si>
  <si>
    <t>-	Assemblage selon les plans</t>
  </si>
  <si>
    <t>-	Pointer et souder au semi-auto et/ou TIG</t>
  </si>
  <si>
    <t>-	Faire du roulage etc...</t>
  </si>
  <si>
    <t xml:space="preserve">La durÃ©e du contrat : </t>
  </si>
  <si>
    <t>IntÃ©rim long terme</t>
  </si>
  <si>
    <t>Postes Ã  pouvoir ..."</t>
  </si>
  <si>
    <t>4844,Soudeur H/F,https://www.france-emploi.com/offre-d-emploi/soudeur-h-f-10160807/,07/01/2023,Cholet,IntÃ©rim,"Horaire, de 11,50â‚¬ Ã  13â‚¬",Horaire,"11,50â‚¬ ",13â‚¬,"Notre agence Polygone Cholet, recrute, pour un de ses clients, un mÃ©tallier soudeur  H/F.</t>
  </si>
  <si>
    <t>4845,Soudeur H/F,https://www.france-emploi.com/offre-d-emploi/soudeur-h-f-10160807/,07/01/2023,ChemillÃ©-en-Anjou,IntÃ©rim,"Horaire, de 11,50â‚¬ Ã  13â‚¬",Horaire,"11,50â‚¬ ",13â‚¬,"Notre agence Polygone Cholet, recrute, pour un de ses clients, un mÃ©tallier soudeur  H/F.</t>
  </si>
  <si>
    <t>4846,TECHNICIEN DEPLOIEMENT INFORMATIQUE H/F,https://www.france-emploi.com/offre-d-emploi/technicien-deploiement-informatique-h-f-10962516/,07/01/2023,Tarbes,IntÃ©rim,"Horaire, de 11,27â‚¬ Ã  12â‚¬",Horaire,"11,27â‚¬ ",12â‚¬,"Votre agence R INTERIM Tarbes recherche pour le compte de son client, acteur majeur des solutions des points de vente, de la monÃ©tique et de l'informatique bancaire, plusieurs TECHNICIENS DEPLOIEMENT INFORMATIQUE H/F.</t>
  </si>
  <si>
    <t>Dans le cadre du projet de dÃ©ploiement de PC et matÃ©riel informatique pour une enseigne ..."</t>
  </si>
  <si>
    <t>4847,TECHNICIEN DEPLOIEMENT INFORMATIQUE H/F,https://www.france-emploi.com/offre-d-emploi/technicien-deploiement-informatique-h-f-10962516/,07/01/2023,Serres-Castet,IntÃ©rim,"Horaire, de 11,27â‚¬ Ã  12â‚¬",Horaire,"11,27â‚¬ ",12â‚¬,"Votre agence R INTERIM Tarbes recherche pour le compte de son client, acteur majeur des solutions des points de vente, de la monÃ©tique et de l'informatique bancaire, plusieurs TECHNICIENS DEPLOIEMENT INFORMATIQUE H/F.</t>
  </si>
  <si>
    <t>4848,TECHNICIEN DEPLOIEMENT INFORMATIQUE H/F,https://www.france-emploi.com/offre-d-emploi/technicien-deploiement-informatique-h-f-10962516/,07/01/2023,Pau,IntÃ©rim,"Horaire, de 11,27â‚¬ Ã  12â‚¬",Horaire,"11,27â‚¬ ",12â‚¬,"Votre agence R INTERIM Tarbes recherche pour le compte de son client, acteur majeur des solutions des points de vente, de la monÃ©tique et de l'informatique bancaire, plusieurs TECHNICIENS DEPLOIEMENT INFORMATIQUE H/F.</t>
  </si>
  <si>
    <t>4849,Preparateur de commande H/F,https://www.france-emploi.com/offre-d-emploi/preparateur-de-commande-h-f-10962514/,06/01/2023,CÃ´tes-d'Armor,IntÃ©rim,"Horaire, 11,27â‚¬",Horaire," 11,27â‚¬"," 11,27â‚¬","Votre agence R INTERIM de LoudÃ©ac recherche pour un des clients spÃ©cialisÃ© dans la salaison, des prÃ©parateurs de commandes H/F.</t>
  </si>
  <si>
    <t>Sous la responsabilitÃ© du chef des expÃ©ditions, vous effectuerez diverses tÃ¢ches:</t>
  </si>
  <si>
    <t>- prÃ©paration des commandes</t>
  </si>
  <si>
    <t>- renseignement des documents relatifs Ã  l'expÃ©dition des produits</t>
  </si>
  <si>
    <t>- repÃ©rage et signalement des anomalies ..."</t>
  </si>
  <si>
    <t>4850,ASSISTANT ADV (H/F),https://www.france-emploi.com/offre-d-emploi/assistant-adv-h-f-10962513/,06/01/2023,TintÃ©niac,IntÃ©rim,"Horaire, de 11,27â‚¬ Ã  12â‚¬",Horaire,"11,27â‚¬ ",12â‚¬,"Nous recherchons pour notre client spÃ©cialisÃ© dans le secteur de la grande distribution et situÃ© Ã  TintÃ©niac :</t>
  </si>
  <si>
    <t>UN ASSISTANT ADV (H/F)</t>
  </si>
  <si>
    <t>Votre mission consiste Ã  gÃ©rer le service aprÃ¨s-vente, vous Ãªtes en charge des appels des clients du groupe, vous devez Ã©galement Ãªtre en alerte sur les ..."</t>
  </si>
  <si>
    <t>4851,ASSISTANT ADV (H/F),https://www.france-emploi.com/offre-d-emploi/assistant-adv-h-f-10962513/,06/01/2023,Rennes,IntÃ©rim,"Horaire, de 11,27â‚¬ Ã  12â‚¬",Horaire,"11,27â‚¬ ",12â‚¬,"Nous recherchons pour notre client spÃ©cialisÃ© dans le secteur de la grande distribution et situÃ© Ã  TintÃ©niac :</t>
  </si>
  <si>
    <t>4852,RESPONSABLE RAYON FRAIS EN CDI H/F,https://www.france-emploi.com/offre-d-emploi/responsable-rayon-frais-en-cdi-h-f-10962508/,06/01/2023,Vannes,CDI,"Annuel, de 10000â‚¬ Ã  35000â‚¬",Annuel,10000â‚¬ ,35000â‚¬,"Ergalis  GD Vannes, spÃ©cialiste des mÃ©tiers de la Grande Distribution, reconnait  vos compÃ©tences et votre potentiel pour intÃ©grer en intÃ©rim, CDD et CDI, le magasin dans lequel  vous  vous sentirez bien.</t>
  </si>
  <si>
    <t>Je suis NoÃ©mie et  je recrute un responsable rayon frais H/F</t>
  </si>
  <si>
    <t>- Vous optimisez l'organisation ..."</t>
  </si>
  <si>
    <t>4853,Technicien chaudiÃ¨re (H/F),https://www.france-emploi.com/offre-d-emploi/technicien-chaudiere-h-f-10768610/,06/01/2023,Orvault,CDI,"Mensuel, de 1800â‚¬ Ã  2200â‚¬",Mensuel,1800â‚¬ ,2200â‚¬,"Nous recherchons pour l'un de nos clients en Nord Loire, un technicien chaudiÃ¨re H/F pour la maintenance prÃ©ventive et corrective des installations sur l'ensemble de votre pÃ©rimÃ¨tre. A ce titre, vous Ãªtes le premier interlocuteur de nos clients, en les dÃ©pannant et en les conseillant.</t>
  </si>
  <si>
    <t>Missions ..."</t>
  </si>
  <si>
    <t>4854,ouvrier en Ã©tanchÃ©itÃ© (H/F),https://www.france-emploi.com/offre-d-emploi/ouvrier-en-etancheite-h-f-10743601/,06/01/2023,Machecoul-Saint-MÃªme,IntÃ©rim,"Mensuel, de 1700â‚¬ Ã  1800â‚¬",Mensuel,1700â‚¬ ,1800â‚¬,"Nous recherchons pour un de nos clients basÃ© sur Machecoul, un ouvrier en Ã©tanchÃ©itÃ© H/F.</t>
  </si>
  <si>
    <t>SpÃ©cialiste de lâ€™Ã©tanchÃ©itÃ© Ã  froid et Ã  chaud, bardage et bac acier, vous Ãªtes amenÃ©s Ã  rÃ©aliser divers travaux de manutention pour aider les techniciens.</t>
  </si>
  <si>
    <t>L'objectif de ce poste est de ..."</t>
  </si>
  <si>
    <t xml:space="preserve">4855,DÃ©biteur sur scie numÃ©rique bois en atelier (H/F),https://www.france-emploi.com/offre-d-emploi/debiteur-sur-scie-numerique-bois-en-atelier-h-f-10745500/,06/01/2023,RocheserviÃ¨re,CDI,"Mensuel, de 1800â‚¬ Ã  2000â‚¬",Mensuel,1800â‚¬ ,2000â‚¬,"Nous recherchons pour un client, sociÃ©tÃ© d'agencement/menuiserie basÃ© Ã  RocheserviÃ¨re (85), 2 DÃ©biteur sur scie numÃ©rique bois en atelier H/F en intÃ©rim pouvant dÃ©boucher sur un CDI. </t>
  </si>
  <si>
    <t>Ce client dessine, construit et assemble des solutions d'agencement et mobilier commercial de magasins et boutiques tels que ..."</t>
  </si>
  <si>
    <t xml:space="preserve">4856,Menuisier poseur / mobilier commercial et agencement (H/F),https://www.france-emploi.com/offre-d-emploi/menuisier-poseur-mobilier-commercial-et-agencement-h-f-10745430/,06/01/2023,RocheserviÃ¨re,CDI,"Mensuel, de 1800â‚¬ Ã  2000â‚¬",Mensuel,1800â‚¬ ,2000â‚¬,"Nous recherchons pour un client, sociÃ©tÃ© d'agencement/menuiserie basÃ© Ã  RocheserviÃ¨re (85), 2 menuisiers poseurs en intÃ©rim pouvant dÃ©boucher sur un CDI. </t>
  </si>
  <si>
    <t>Ce client dessine, construit et assemble des solutions d'agencement et mobilier commercial de magasins et boutiques tels que des pharmacies, des commerces. Le poste est ..."</t>
  </si>
  <si>
    <t>4857,Intervenant mÃ©nage Ã  domicile H/F,https://www.france-emploi.com/offre-d-emploi/intervenant-menage-a-domicile-h-f-10739509/,06/01/2023,Nantes,CDI,"Mensuel, de 1789â‚¬ Ã  1800â‚¬",Mensuel,1789â‚¬ ,1800â‚¬,"Nous recherchons pour un de nos clients, entreprise de nettoyage situÃ©e Ã  Nantes, des agents d'entretien H/F.</t>
  </si>
  <si>
    <t>Vous serez en charge du nettoyage de diffÃ©rents environnements (particuliers, hotellerie, bureaux). Vous Ã©voluez auprÃ¨s d'une Ã©quipe dynamique qui gÃ¨re votre planning et planifie vos interventions suivant les demandes ..."</t>
  </si>
  <si>
    <t>4858,Automaticien (H/F),https://www.france-emploi.com/offre-d-emploi/automaticien-h-f-10738333/,06/01/2023,Saint-Herblain,CDI,"Mensuel, de 1800â‚¬ Ã  2000â‚¬",Mensuel,1800â‚¬ ,2000â‚¬,"Nous recrutons pour l'un de nos clients, acteur majeur dans le domaine du contrÃ´le d'accÃ¨s, un technicien en automatisme (H/F) itinÃ©rant sur le dÃ©partement du 44.</t>
  </si>
  <si>
    <t>Vous interviendrez principalement sur des portes de garage, rideaux mÃ©tallique, bornes, barriÃ¨res etc. et vos principales missions seront d'entretenir ..."</t>
  </si>
  <si>
    <t>4859,"Gestionnaire de rayon ""ExtÃ©rieur et amÃ©nagement de jardin"" (H/F)",https://www.france-emploi.com/offre-d-emploi/gestionnaire-de-rayon-exterieur-et-amenagement-de-jardin-h-f-10738112/,06/01/2023,RezÃ©,CDI,"Mensuel, 1850â‚¬",Mensuel, 1850â‚¬, 1850â‚¬,"Nous recrutons pour l'un de nos clients spÃ©cialisÃ© dans la vente de matÃ©riaux de bricolage, un gestionnaire de rayon H/F extÃ©rieur et amÃ©nagement de jardin.</t>
  </si>
  <si>
    <t>- Contribuer Ã  la satisfaction des clients et au dÃ©veloppement des ventes en mettant en Å“uvre une politique ..."</t>
  </si>
  <si>
    <t>4860,"Gestionnaire de rayon ""petite plomberie"" (H/F)",https://www.france-emploi.com/offre-d-emploi/gestionnaire-de-rayon-petite-plomberie-h-f-10738111/,06/01/2023,RezÃ©,CDI,"Mensuel, 1850â‚¬",Mensuel, 1850â‚¬, 1850â‚¬,"Nous recrutons pour l'un de nos clients spÃ©cialisÃ© dans la vente de matÃ©riaux de bricolage, un gestionnaire de rayon H/F pour la petite plomberie.</t>
  </si>
  <si>
    <t xml:space="preserve">Vos missions sont les suivantes : </t>
  </si>
  <si>
    <t>- Contribuer Ã  la satisfaction des clients et au dÃ©veloppement des ventes en mettant en Å“uvre une politique commerciale ..."</t>
  </si>
  <si>
    <t xml:space="preserve">4861,Plombier chauffagiste poseur N3P2 (H/F),https://www.france-emploi.com/offre-d-emploi/plombier-chauffagiste-poseur-n3p2-h-f-10702181/,06/01/2023,Vertou,CDI,"Mensuel, de 2000â‚¬ Ã  2300â‚¬",Mensuel,2000â‚¬ ,2300â‚¬,"Nous recherchons pour un de nos client basÃ© Ã  Vertou, un plombier N3P2 pour un poste en CDI. </t>
  </si>
  <si>
    <t>Les domaines d'intervention sont ainsi les suivants ..."</t>
  </si>
  <si>
    <t xml:space="preserve">4862,Plombier chauffagiste poseur N3P2 (H/F),https://www.france-emploi.com/offre-d-emploi/plombier-chauffagiste-poseur-n3p2-h-f-10702181/,06/01/2023,Saint-SÃ©bastien-sur-Loire,CDI,"Mensuel, de 2000â‚¬ Ã  2300â‚¬",Mensuel,2000â‚¬ ,2300â‚¬,"Nous recherchons pour un de nos client basÃ© Ã  Vertou, un plombier N3P2 pour un poste en CDI. </t>
  </si>
  <si>
    <t xml:space="preserve">4863,Plombier chauffagiste poseur N3P2 (H/F),https://www.france-emploi.com/offre-d-emploi/plombier-chauffagiste-poseur-n3p2-h-f-10702181/,06/01/2023,Nantes,CDI,"Mensuel, de 2000â‚¬ Ã  2300â‚¬",Mensuel,2000â‚¬ ,2300â‚¬,"Nous recherchons pour un de nos client basÃ© Ã  Vertou, un plombier N3P2 pour un poste en CDI. </t>
  </si>
  <si>
    <t>4864,Vendeur charcuterie/traiteur (H/F),https://www.france-emploi.com/offre-d-emploi/vendeur-charcuterie-traiteur-h-f-10702180/,06/01/2023,Vertou,CDI,"Mensuel, 1710â‚¬",Mensuel, 1710â‚¬, 1710â‚¬,"Vous souhaitez rejoindre une entreprise moderne et Ã©volutive. Nous recrutons pour un de nos clients situÃ© Ã  Vertou, un vendeur rayon charcuterie-Traiteur.</t>
  </si>
  <si>
    <t>Vous maÃ®trisez la dÃ©coupe de la charcuterie, l'Ã©laboration de prÃ©paration traiteur et les bonnes pratiques d'hygiÃ¨ne et de sÃ©curitÃ© alimentaire.</t>
  </si>
  <si>
    <t>Le poste est Ã  ..."</t>
  </si>
  <si>
    <t xml:space="preserve">4865,Plombier N3P2 (H/F),https://www.france-emploi.com/offre-d-emploi/plombier-n3p2-h-f-10702165/,06/01/2023,Saint-Philbert-de-Grand-Lieu,CDI,"Mensuel, de 2000â‚¬ Ã  2300â‚¬",Mensuel,2000â‚¬ ,2300â‚¬,"Nous recherchons pour un de nos client basÃ© Ã  Saint philbert de grand lieu un plombier N3P2 pour un poste en CDI. </t>
  </si>
  <si>
    <t>Cette entreprise, une TPE dont la clientÃ¨le se compose en majoritÃ© de particuliers, propose un panel de solutions en rÃ©novation plomberie, Ã©lectricitÃ© carrelage. Pas de travaux de ..."</t>
  </si>
  <si>
    <t xml:space="preserve">4866,Plombier N3P2 (H/F),https://www.france-emploi.com/offre-d-emploi/plombier-n3p2-h-f-10702165/,06/01/2023,RezÃ©,CDI,"Mensuel, de 2000â‚¬ Ã  2300â‚¬",Mensuel,2000â‚¬ ,2300â‚¬,"Nous recherchons pour un de nos client basÃ© Ã  Saint philbert de grand lieu un plombier N3P2 pour un poste en CDI. </t>
  </si>
  <si>
    <t xml:space="preserve">4867,Plombier N3P2 (H/F),https://www.france-emploi.com/offre-d-emploi/plombier-n3p2-h-f-10702165/,06/01/2023,Pornic,CDI,"Mensuel, de 2000â‚¬ Ã  2300â‚¬",Mensuel,2000â‚¬ ,2300â‚¬,"Nous recherchons pour un de nos client basÃ© Ã  Saint philbert de grand lieu un plombier N3P2 pour un poste en CDI. </t>
  </si>
  <si>
    <t xml:space="preserve">4868,Plombier N3P2 (H/F),https://www.france-emploi.com/offre-d-emploi/plombier-n3p2-h-f-10702165/,06/01/2023,Nantes,CDI,"Mensuel, de 2000â‚¬ Ã  2300â‚¬",Mensuel,2000â‚¬ ,2300â‚¬,"Nous recherchons pour un de nos client basÃ© Ã  Saint philbert de grand lieu un plombier N3P2 pour un poste en CDI. </t>
  </si>
  <si>
    <t xml:space="preserve">4869,Plombier N3P2 (H/F),https://www.france-emploi.com/offre-d-emploi/plombier-n3p2-h-f-10702165/,06/01/2023,Machecoul-Saint-MÃªme,CDI,"Mensuel, de 2000â‚¬ Ã  2300â‚¬",Mensuel,2000â‚¬ ,2300â‚¬,"Nous recherchons pour un de nos client basÃ© Ã  Saint philbert de grand lieu un plombier N3P2 pour un poste en CDI. </t>
  </si>
  <si>
    <t>4870,Vendeur grande distribution (H/F),https://www.france-emploi.com/offre-d-emploi/vendeur-grande-distribution-h-f-10649226/,06/01/2023,Vertou,IntÃ©rim,"Horaire, 11,27â‚¬",Horaire," 11,27â‚¬"," 11,27â‚¬","Nous recherchons pour un de nos clients une GMS de la rÃ©gion nantaise, des vendeurs en alimentation (fromages, charcuteruie, poisson, traiteur...).</t>
  </si>
  <si>
    <t>En fonction de vos affinitÃ©s avec un ou plusieurs de ces domaines, vous pourrez choisir votre rayon d'affectation.</t>
  </si>
  <si>
    <t>PrÃªte Ã  vous former, l'entreprise s'attache Ã  ..."</t>
  </si>
  <si>
    <t>4871,Vendeur grande distribution (H/F),https://www.france-emploi.com/offre-d-emploi/vendeur-grande-distribution-h-f-10649226/,06/01/2023,RezÃ©,IntÃ©rim,"Horaire, 11,27â‚¬",Horaire," 11,27â‚¬"," 11,27â‚¬","Nous recherchons pour un de nos clients une GMS de la rÃ©gion nantaise, des vendeurs en alimentation (fromages, charcuteruie, poisson, traiteur...).</t>
  </si>
  <si>
    <t>4872,PrÃ©parateurs de commandes drive (H/F),https://www.france-emploi.com/offre-d-emploi/preparateurs-de-commandes-drive-h-f-10649225/,06/01/2023,RezÃ©,IntÃ©rim,"Horaire, 11,27â‚¬",Horaire," 11,27â‚¬"," 11,27â‚¬","Nous recherchons des prÃ©parateurs de commandes pour travailler en Drive auprÃ¨s d'enseigne de grande distribution.</t>
  </si>
  <si>
    <t>Vous prÃ©parer les commandes clients Ã  l'article Ã  l'aide d'un appareil spÃ©cifique. Une fois la commande prÃ©parÃ©e vous la stockez selon l'oganisation du magasin et la restituez au client ..."</t>
  </si>
  <si>
    <t>4873,HÃ´te de caisse / Magasin de bricolage (H/F),https://www.france-emploi.com/offre-d-emploi/hote-de-caisse-magasin-de-bricolage-h-f-10649224/,06/01/2023,RezÃ©,IntÃ©rim,"Horaire, 11,27â‚¬",Horaire," 11,27â‚¬"," 11,27â‚¬","Nous sommes actuellement Ã  la recherche d'HÃ´te de caisse pour un de nos clients, grande enseigne de bricolage Ã  RezÃ© au sud de Nantes</t>
  </si>
  <si>
    <t>Sur ce poste vous Ãªtes en ralation directe avec la clientÃ¨le et Ãªtes garant de l'image de marque du magasin. Vous Ãªtes en ..."</t>
  </si>
  <si>
    <t xml:space="preserve">4874,Electricien H/F,https://www.france-emploi.com/offre-d-emploi/electricien-h-f-10649222/,06/01/2023,Saint-Philbert-de-Grand-Lieu,CDI,"Horaire, de 12,50â‚¬ Ã  16â‚¬",Horaire,"12,50â‚¬ ",16â‚¬,"Nous recherchons pour un de nos client basÃ© Ã  Saint philbert de grand lieu un Ã©lectricien N3pour un poste en CDI. </t>
  </si>
  <si>
    <t>Cette entreprise, une TPE dont la clientÃ¨le se compose en majoritÃ© de particuliers, propose un panel de solutions Ã©lectriques liÃ© Ã  l'amÃ©nagement de maisons individuelles ou en ..."</t>
  </si>
  <si>
    <t>4875,EmployÃ© de commerce / rayon F/H,https://www.france-emploi.com/offre-d-emploi/employe-de-commerce-rayon-f-h-10649220/,06/01/2023,Vertou,IntÃ©rim,"Horaire, 11,27â‚¬",Horaire," 11,27â‚¬"," 11,27â‚¬","Nous recherchons pour 1 Grande enseigne Alimentaire du sud de Nantes des employÃ©s libre service F/H afin d'effectuer de la mise en rayon, du facing, de l'Ã©tiquetage de prix et du conseil client. (rayon frais ou Ã©picerie).</t>
  </si>
  <si>
    <t>Poste Ã  pourvoir au plus vite, Ã  envisager sur ..."</t>
  </si>
  <si>
    <t>4876,EmployÃ© de commerce / rayon F/H,https://www.france-emploi.com/offre-d-emploi/employe-de-commerce-rayon-f-h-10649220/,06/01/2023,RezÃ©,IntÃ©rim,"Horaire, 11,27â‚¬",Horaire," 11,27â‚¬"," 11,27â‚¬","Nous recherchons pour 1 Grande enseigne Alimentaire du sud de Nantes des employÃ©s libre service F/H afin d'effectuer de la mise en rayon, du facing, de l'Ã©tiquetage de prix et du conseil client. (rayon frais ou Ã©picerie).</t>
  </si>
  <si>
    <t>4877,HÃ´te de caisse (H/F),https://www.france-emploi.com/offre-d-emploi/hote-de-caisse-h-f-10648900/,06/01/2023,Saint-Herblain,IntÃ©rim,"Horaire, 11,27â‚¬",Horaire," 11,27â‚¬"," 11,27â‚¬","Nous sommes actuellement Ã  la recherche d'HÃ´te de caisse pour une grande surface de la rÃ©gion Nantaise.</t>
  </si>
  <si>
    <t>Vous serez en charge de l'accueil de la clientÃ¨le, de la saisit des ventes, de la charge de l'encaissement. De plus, vous serez amenÃ© Ã  informer et orienter les ..."</t>
  </si>
  <si>
    <t>4878,HÃ´te de caisse (H/F),https://www.france-emploi.com/offre-d-emploi/hote-de-caisse-h-f-10648900/,06/01/2023,Nantes,IntÃ©rim,"Horaire, 11,27â‚¬",Horaire," 11,27â‚¬"," 11,27â‚¬","Nous sommes actuellement Ã  la recherche d'HÃ´te de caisse pour une grande surface de la rÃ©gion Nantaise.</t>
  </si>
  <si>
    <t>4879,HÃ´te de caisse (H/F),https://www.france-emploi.com/offre-d-emploi/hote-de-caisse-h-f-10648900/,06/01/2023,Carquefou,IntÃ©rim,"Horaire, 11,27â‚¬",Horaire," 11,27â‚¬"," 11,27â‚¬","Nous sommes actuellement Ã  la recherche d'HÃ´te de caisse pour une grande surface de la rÃ©gion Nantaise.</t>
  </si>
  <si>
    <t>4880,Patissier (H/F),https://www.france-emploi.com/offre-d-emploi/patissier-h-f-10647798/,06/01/2023,Vertou,CDI,"Mensuel, de 1800â‚¬ Ã  2000â‚¬",Mensuel,1800â‚¬ ,2000â‚¬,"Nous recherchons pour un de nos clients, grande enseigne d'HypermarchÃ© situÃ© Ã  VERTOU, un PÃ¢tisser H/F.</t>
  </si>
  <si>
    <t>Au sein du magasin, un vÃ©ritable atelier de PÃ¢tisserie dans lequel vous rÃ©alisez les missions suivantes:</t>
  </si>
  <si>
    <t>- RÃ©alisation de PÃ¢tisseries selon recettes Ã©tablies par le chef.</t>
  </si>
  <si>
    <t>- Participation Ã  l'Ã©laboration de nouveaux ..."</t>
  </si>
  <si>
    <t>4881,Vendeur rayon sanitaire (H/F),https://www.france-emploi.com/offre-d-emploi/vendeur-rayon-sanitaire-h-f-10641755/,06/01/2023,RezÃ©,CDI,"Mensuel, de 1850â‚¬ Ã  1851â‚¬",Mensuel,1850â‚¬ ,1851â‚¬,"Nous recrutons pour l'un de nos clients spÃ©cialisÃ© dans la vente de matÃ©riaux de bricolage, un vendeur pour le rayon sanitaire en CDI.</t>
  </si>
  <si>
    <t>Votre mission consiste Ã  conseiller et vendre des produits de bricolage sanitaire de les mettre en rayon, de les Ã©tiqueter et de les valoriser  Vous ..."</t>
  </si>
  <si>
    <t>4882,Boulanger (H/F),https://www.france-emploi.com/offre-d-emploi/boulanger-h-f-10622422/,06/01/2023,RezÃ©,IntÃ©rim,"Horaire, de 11,27â‚¬ Ã  12â‚¬",Horaire,"11,27â‚¬ ",12â‚¬,"Nous recherchons pour l'un de nos clients, spÃ©cialisÃ© dans la grande distribition, un boulanger H/F</t>
  </si>
  <si>
    <t>Professionnel passionnÃ©, sous le contrÃ´le du responsable boulangerie- pÃ¢tisserie, vous exÃ©cutez toutes les tÃ¢ches nÃ©cessaires Ã  la fabrication des produits proposÃ©s Ã  la vente du rayon boulangerie.</t>
  </si>
  <si>
    <t>A ce titre, vous Ãªtes ..."</t>
  </si>
  <si>
    <t>4883,Etancheur toit plat (H/F),https://www.france-emploi.com/offre-d-emploi/etancheur-toit-plat-h-f-10542899/,06/01/2023,Machecoul-Saint-MÃªme,IntÃ©rim,"Horaire, de 11,50â‚¬ Ã  12â‚¬",Horaire,"11,50â‚¬ ",12â‚¬,"Nous recherchons pour un de nos clients, sociÃ©tÃ© spÃ©cialisÃ©e en travaux d'Ã©tanchÃ©itÃ© et basÃ©e Ã  Nantes, un Ã©tancheur sur toits plats.</t>
  </si>
  <si>
    <t>Vous prendrez en charge :</t>
  </si>
  <si>
    <t>- Entretien des toits terrasses, pose de la sÃ©curitÃ© collective, la prÃ©paration et la pose de supports, l'application d'isolants, la finition pose ..."</t>
  </si>
  <si>
    <t>4884,Technicien poseur gouttiere et couvertine aluminium (H/F),https://www.france-emploi.com/offre-d-emploi/technicien-poseur-gouttiere-et-couvertine-aluminium-h-f-10543016/,06/01/2023,Carquefou,IntÃ©rim,"Horaire, de 11,50â‚¬ Ã  12â‚¬",Horaire,"11,50â‚¬ ",12â‚¬,"Nous recherchons pour un de nos clients, sociÃ©tÃ© spÃ©cialisÃ©e en travaux d'Ã©tanchÃ©itÃ© (particuliers/entreprises neuf et rÃ©novation)Â et basÃ©e Ã  Nantes, un Technicien poseur gouttiere et couvertine aluminium.</t>
  </si>
  <si>
    <t>Vous Ãªtes chargÃ© de mettre en oeuvre sur chantiers particuliers et professionnels, des gouttiÃ¨res et descentes d'eau en aluminium ..."</t>
  </si>
  <si>
    <t>4885,Vendeur(se) rayon charcuterie/traiteur/fromage (H/F),https://www.france-emploi.com/offre-d-emploi/vendeurse-rayon-charcuterie-traiteur-fromage-h-f-10563920/,06/01/2023,Sautron,CDI,"Horaire, 11,27â‚¬",Horaire," 11,27â‚¬"," 11,27â‚¬","Nous recherchons pour un de nos clients, SupermarchÃ© au Nord Ouest de Nantes, un vendeur ou une vendeuse enÂ charcuterie/traiteur/fromage.</t>
  </si>
  <si>
    <t>Vous rejoignez une Ã©quipe dynamique pour rÃ©aliser les missions suivantes : accueil clients, vente, prÃ©paration de commandes, agencement du rayon, nettoyage des Ã©tals et mise en place, dans ..."</t>
  </si>
  <si>
    <t>4886,Vendeur(se) rayon charcuterie/traiteur/fromage (H/F),https://www.france-emploi.com/offre-d-emploi/vendeurse-rayon-charcuterie-traiteur-fromage-h-f-10563920/,06/01/2023,Saint-Herblain,CDI,"Horaire, 11,27â‚¬",Horaire," 11,27â‚¬"," 11,27â‚¬","Nous recherchons pour un de nos clients, SupermarchÃ© au Nord Ouest de Nantes, un vendeur ou une vendeuse enÂ charcuterie/traiteur/fromage.</t>
  </si>
  <si>
    <t>4887,Vendeur(se) rayon charcuterie/traiteur/fromage (H/F),https://www.france-emploi.com/offre-d-emploi/vendeurse-rayon-charcuterie-traiteur-fromage-h-f-10563920/,06/01/2023,Saint-Ã‰tienne-de-Montluc,CDI,"Horaire, 11,27â‚¬",Horaire," 11,27â‚¬"," 11,27â‚¬","Nous recherchons pour un de nos clients, SupermarchÃ© au Nord Ouest de Nantes, un vendeur ou une vendeuse enÂ charcuterie/traiteur/fromage.</t>
  </si>
  <si>
    <t>4888,Vendeur(se) rayon charcuterie/traiteur/fromage (H/F),https://www.france-emploi.com/offre-d-emploi/vendeurse-rayon-charcuterie-traiteur-fromage-h-f-10563920/,06/01/2023,Indre,CDI,"Horaire, 11,27â‚¬",Horaire," 11,27â‚¬"," 11,27â‚¬","Nous recherchons pour un de nos clients, SupermarchÃ© au Nord Ouest de Nantes, un vendeur ou une vendeuse enÂ charcuterie/traiteur/fromage.</t>
  </si>
  <si>
    <t>4889,Vendeur(se) rayon charcuterie/traiteur/fromage (H/F),https://www.france-emploi.com/offre-d-emploi/vendeurse-rayon-charcuterie-traiteur-fromage-h-f-10563920/,06/01/2023,CouÃ«ron,CDI,"Horaire, 11,27â‚¬",Horaire," 11,27â‚¬"," 11,27â‚¬","Nous recherchons pour un de nos clients, SupermarchÃ© au Nord Ouest de Nantes, un vendeur ou une vendeuse enÂ charcuterie/traiteur/fromage.</t>
  </si>
  <si>
    <t>4890,Etancheur toit plat (H/F),https://www.france-emploi.com/offre-d-emploi/etancheur-toit-plat-h-f-10542896/,06/01/2023,Carquefou,CDI,"Horaire, de 11,50â‚¬ Ã  12â‚¬",Horaire,"11,50â‚¬ ",12â‚¬,"Nous recherchons pour un de nos clients, sociÃ©tÃ© spÃ©cialisÃ©e en travaux d'Ã©tanchÃ©itÃ© et basÃ©e Ã  Nantes, un Ã©tancheur sur toits plats.</t>
  </si>
  <si>
    <t>4891,EmployÃ© polyvalent de commerce F/H,https://www.france-emploi.com/offre-d-emploi/employe-polyvalent-de-commerce-f-h-10446438/,06/01/2023,Nantes,IntÃ©rim,"Horaire, 11,27â‚¬",Horaire," 11,27â‚¬"," 11,27â‚¬","Nous recherchons, pour un de nos clients, une grande surface nantaise, un employÃ© polyvalent F/H.</t>
  </si>
  <si>
    <t>Vous avez pour mission de gÃ©rer le rayon sous vÃªtements hommes et enfants. Vos missions vont de la mise en rayon, Ã  la prise de commandes pour assurer le rÃ©assort, la relation avec ..."</t>
  </si>
  <si>
    <t>4892,Electrotechnicien (H/F),https://www.france-emploi.com/offre-d-emploi/electrotechnicien-h-f-10440227/,06/01/2023,Orvault,CDI,"Annuel, de 25000â‚¬ Ã  35000â‚¬",Annuel,25000â‚¬ ,35000â‚¬,"Nous recrutons pour l'un de nos clients basÃ© sur la rÃ©gion nantaise un electrotechnicien (H/F) chargÃ©(Ã©) de rÃ©aliser les Ã©tudes de raccordement, quâ€™il sâ€™agisse de projets individuels avec extension de rÃ©seau, de raccordement collectifs, entreprises et industriels ou dâ€™une demande de dÃ©placement d ..."</t>
  </si>
  <si>
    <t xml:space="preserve">4893,Vendeur rayon poissonnerie F/H,https://www.france-emploi.com/offre-d-emploi/vendeur-rayon-poissonnerie-f-h-10446437/,06/01/2023,Sautron,IntÃ©rim,"Horaire, 11,27â‚¬",Horaire," 11,27â‚¬"," 11,27â‚¬","Nous recherchons pour un de nos clients, grande surface, un ou une vendeur / vendeuse en poissonnerie. </t>
  </si>
  <si>
    <t>Vous rejoignez une Ã©quipe dynamique pour rÃ©aliser les missions suivantes : accueil clients, vente, prÃ©paration de commandes, agencement du rayon, nettoyage des Ã©tals et mise en place, dans le respect des rÃ¨gles d'hygiÃ¨ne ..."</t>
  </si>
  <si>
    <t xml:space="preserve">4894,Vendeur rayon poissonnerie F/H,https://www.france-emploi.com/offre-d-emploi/vendeur-rayon-poissonnerie-f-h-10446437/,06/01/2023,Saint-Herblain,IntÃ©rim,"Horaire, 11,27â‚¬",Horaire," 11,27â‚¬"," 11,27â‚¬","Nous recherchons pour un de nos clients, grande surface, un ou une vendeur / vendeuse en poissonnerie. </t>
  </si>
  <si>
    <t xml:space="preserve">4895,Vendeur rayon poissonnerie F/H,https://www.france-emploi.com/offre-d-emploi/vendeur-rayon-poissonnerie-f-h-10446437/,06/01/2023,Saint-Ã‰tienne-de-Montluc,IntÃ©rim,"Horaire, 11,27â‚¬",Horaire," 11,27â‚¬"," 11,27â‚¬","Nous recherchons pour un de nos clients, grande surface, un ou une vendeur / vendeuse en poissonnerie. </t>
  </si>
  <si>
    <t xml:space="preserve">4896,Vendeur rayon poissonnerie F/H,https://www.france-emploi.com/offre-d-emploi/vendeur-rayon-poissonnerie-f-h-10446437/,06/01/2023,Indre,IntÃ©rim,"Horaire, 11,27â‚¬",Horaire," 11,27â‚¬"," 11,27â‚¬","Nous recherchons pour un de nos clients, grande surface, un ou une vendeur / vendeuse en poissonnerie. </t>
  </si>
  <si>
    <t xml:space="preserve">4897,Vendeur rayon poissonnerie F/H,https://www.france-emploi.com/offre-d-emploi/vendeur-rayon-poissonnerie-f-h-10446437/,06/01/2023,CouÃ«ron,IntÃ©rim,"Horaire, 11,27â‚¬",Horaire," 11,27â‚¬"," 11,27â‚¬","Nous recherchons pour un de nos clients, grande surface, un ou une vendeur / vendeuse en poissonnerie. </t>
  </si>
  <si>
    <t>4898,Vendeur(se) rayon charcuterie/traiteur/fromage (H/F),https://www.france-emploi.com/offre-d-emploi/vendeurse-rayon-charcuterie-traiteur-fromage-h-f-10440253/,06/01/2023,Nantes,IntÃ©rim,"Horaire, 11,27â‚¬",Horaire," 11,27â‚¬"," 11,27â‚¬","Nous recherchons pour un de nos clients, grande surface, un vendeur ou une vendeuse en charcuterie/traiteur/fromage.</t>
  </si>
  <si>
    <t>Vous rejoignez une Ã©quipe dynamique pour rÃ©aliser les missions suivantes : accueil clients, vente, prÃ©paration de commandes, agencement du rayon, nettoyage des Ã©tals et mise en place, dans le respect des rÃ¨gles ..."</t>
  </si>
  <si>
    <t>4899,Agent d'entretien H/F,https://www.france-emploi.com/offre-d-emploi/agent-d-entretien-h-f-10436490/,06/01/2023,Nantes,CDI,"Mensuel, de 1789â‚¬ Ã  1800â‚¬",Mensuel,1789â‚¬ ,1800â‚¬,"Nous recherchons pour un de nos clients, entreprise de nettoyage situÃ©e Ã  Nantes, des agents d'entretien H/F.</t>
  </si>
  <si>
    <t xml:space="preserve">4900,Comptable (H/F),https://www.france-emploi.com/offre-d-emploi/comptable-h-f-10705109/,06/01/2023,Nantes,CDD,"Horaire, 13,50â‚¬",Horaire," 13,50â‚¬"," 13,50â‚¬","Nous recherchons pour l'un de nos adhÃ©rents un-e comptable Ã  temps partiel. </t>
  </si>
  <si>
    <t>Si le monde associatif et la culture vous intÃ©resse alors ce poste est fait pour vous !</t>
  </si>
  <si>
    <t>Les principales missions sont :</t>
  </si>
  <si>
    <t>-Saisir la caisse de la billetterie, par spectacle</t>
  </si>
  <si>
    <t>-Collecter et coder les factures (6000 Ã©critures ..."</t>
  </si>
  <si>
    <t>4901,Comptable (H/F),https://www.france-emploi.com/offre-d-emploi/comptable-h-f-10746050/,06/01/2023,Nantes,CDI,"Horaire, de 17â‚¬ Ã  18â‚¬",Horaire,17â‚¬ ,18â‚¬,"Vous recherchez Ã  travailler Ã  temps partiel ou faire un 1er pas vers un temps partagÃ© ? Un emploi avec de l'autonomie dans le secteur de la formation. Alors ce poste est fait pour vous !</t>
  </si>
  <si>
    <t>Nous recherchons pour l'une de nos structure adhÃ©rente, organisme de formation dans le ..."</t>
  </si>
  <si>
    <t>4902,Assistant(e) de formation (H/F),https://www.france-emploi.com/offre-d-emploi/assistante-de-formation-h-f-10746066/,06/01/2023,Nantes,CDI,"Horaire, de 12,50â‚¬ Ã  13,50â‚¬",Horaire,"12,50â‚¬ ","13,50â‚¬","Vous recherchez un emploi Ã  temps partiel ? Un emploi avec de l'autonomie et de la diversitÃ© ?  Alors ce poste est fait pour vous !</t>
  </si>
  <si>
    <t>Sous la responsabilitÃ© de la prÃ©sidente, en tant Assistant(e) de formation, vous venez en appui sur les missions suivantes :</t>
  </si>
  <si>
    <t>- Aider Ã  la mise en ..."</t>
  </si>
  <si>
    <t>4903,Comptable (H/F),https://www.france-emploi.com/offre-d-emploi/comptable-h-f-10747046/,06/01/2023,Nantes,CDD,"Horaire, 15â‚¬",Horaire, 15â‚¬, 15â‚¬,"Vous recherchez Ã  travailler Ã  temps partiel ou faire un 1er pas vers un temps partagÃ© ? Un emploi avec de l'autonomie dans le secteur de la formation. Alors ce poste est fait pour vous !</t>
  </si>
  <si>
    <t>Nous recherchons pour l'une de nos structure adhÃ©rente, association dans les domaines de ..."</t>
  </si>
  <si>
    <t>4904,ChargÃ© de mission RH (H/F),https://www.france-emploi.com/offre-d-emploi/charge-de-mission-rh-h-f-10941268/,06/01/2023,Nantes,CDD,"Horaire, de 13,50â‚¬ Ã  13,60â‚¬",Horaire,"13,50â‚¬ ","13,60â‚¬","Vous recherchez de la polyvalence sur un poste en ressources humaines dans le secteur de l'Ã©conomie social et solidaire ?  Alors venez rejoindre notre groupement d'employeurs !</t>
  </si>
  <si>
    <t>Nous recherchons notre ChargÃ©(e) de mission RH pour venir nous accompagner sur les 6 prochains mois. Vous travaillerez au sein de ..."</t>
  </si>
  <si>
    <t>4905,Auxiliaire de vie sociale (H/F),https://www.france-emploi.com/offre-d-emploi/auxiliaire-de-vie-sociale-h-f-10916127/,06/01/2023,ChÃ¢teaugiron,CDI,"Horaire, de 11,40â‚¬ Ã  11,70â‚¬",Horaire,"11,40â‚¬ ","11,70â‚¬","TOUT A DOM SERVICES est spÃ©cialisÃ© dans les services Ã  domicile.</t>
  </si>
  <si>
    <t>4906,Auxiliaire de vie sociale (H/F),https://www.france-emploi.com/offre-d-emploi/auxiliaire-de-vie-sociale-h-f-10916127/,06/01/2023,ChÃ¢teaubourg,CDI,"Horaire, de 11,40â‚¬ Ã  11,70â‚¬",Horaire,"11,40â‚¬ ","11,70â‚¬","TOUT A DOM SERVICES est spÃ©cialisÃ© dans les services Ã  domicile.</t>
  </si>
  <si>
    <t>4907,Auxiliaire de vie sociale (H/F),https://www.france-emploi.com/offre-d-emploi/auxiliaire-de-vie-sociale-h-f-10916127/,06/01/2023,Chantepie,CDI,"Horaire, de 11,40â‚¬ Ã  11,70â‚¬",Horaire,"11,40â‚¬ ","11,70â‚¬","TOUT A DOM SERVICES est spÃ©cialisÃ© dans les services Ã  domicile.</t>
  </si>
  <si>
    <t>4908,Auxiliaire de vie sociale (H/F),https://www.france-emploi.com/offre-d-emploi/auxiliaire-de-vie-sociale-h-f-10916127/,06/01/2023,Cesson-SÃ©vignÃ©,CDI,"Horaire, de 11,40â‚¬ Ã  11,70â‚¬",Horaire,"11,40â‚¬ ","11,70â‚¬","TOUT A DOM SERVICES est spÃ©cialisÃ© dans les services Ã  domicile.</t>
  </si>
  <si>
    <t>4909,Auxiliaire de vie sociale (H/F),https://www.france-emploi.com/offre-d-emploi/auxiliaire-de-vie-sociale-h-f-10916127/,06/01/2023,La BouÃ«xiÃ¨re,CDI,"Horaire, de 11,40â‚¬ Ã  11,70â‚¬",Horaire,"11,40â‚¬ ","11,70â‚¬","TOUT A DOM SERVICES est spÃ©cialisÃ© dans les services Ã  domicile.</t>
  </si>
  <si>
    <t>4910,Serrurier Menuisier (H/F),https://www.france-emploi.com/offre-d-emploi/serrurier-menuisier-h-f-10962169/,06/01/2023,Loire-Atlantique,IntÃ©rim,"Horaire, de 13â‚¬ Ã  16â‚¬",Horaire,13â‚¬ ,16â‚¬,"METIER INTERIM ET CDI Saint Nazaire recrute pour l'un de ses clients un Serrurier  Menuisier dÃ©pannage H/F.</t>
  </si>
  <si>
    <t>Vous rÃ©aliserez des travaux de pose de serrurerie et du dÃ©pannage auprÃ¨s des particuliers  sur le secteur de Saint Nazaire</t>
  </si>
  <si>
    <t>Vous effectuerez des travaux de maintenance et d ..."</t>
  </si>
  <si>
    <t>4911,Concepteur mÃ©canique en CDI (H/F),https://www.france-emploi.com/offre-d-emploi/concepteur-mecanique-en-cdi-h-f-10788666/,06/01/2023,VitrÃ©,CDI,"Annuel, de 24000â‚¬ Ã  28000â‚¬",Annuel,24000â‚¬ ,28000â‚¬,"Dans le cadre de projets de dÃ©veloppements de notre gamme, nous recrutons pour notre bureau</t>
  </si>
  <si>
    <t>dâ€™Ã©tudes, un concepteur mÃ©canique pour assurer les principales missions :</t>
  </si>
  <si>
    <t>- Identification et rÃ©alisation des Ã©bauches, schÃ©mas de piÃ¨ces, systÃ¨mes, sous-ensembles ou</t>
  </si>
  <si>
    <t xml:space="preserve">ensembles </t>
  </si>
  <si>
    <t xml:space="preserve">- Etude et conception des piÃ¨ces, sous-ensembles ou ensembles </t>
  </si>
  <si>
    <t>- Cotation de ..."</t>
  </si>
  <si>
    <t>4912,Pharmacien (H/F),https://www.france-emploi.com/offre-d-emploi/pharmacien-h-f-10962483/,06/01/2023,Cesson-SÃ©vignÃ©,CDI,"Mensuel, 1750â‚¬",Mensuel, 1750â‚¬, 1750â‚¬,"La sociÃ©tÃ© ELIA MEDICAL OUEST spÃ©cialisÃ©e dans l'assistance</t>
  </si>
  <si>
    <t>respiratoire Ã  domicile, recherche un(e) Pharmacien(ne) Responsable des Bonnes Pratiques de Dispensation d'OxygÃ¨ne Ã  usage mÃ©dical (BPDOM) Ã  temps partiel 50%.</t>
  </si>
  <si>
    <t>Vos principales missions seront les visites des patients installÃ©s en</t>
  </si>
  <si>
    <t>oxygÃ©nothÃ©rapie, la formation des livreurs et ..."</t>
  </si>
  <si>
    <t>4913,SecrÃ©taire polyvalente (H/F),https://www.france-emploi.com/offre-d-emploi/secretaire-polyvalente-h-f-10722474/,06/01/2023,Cesson-SÃ©vignÃ©,CDD,"Mensuel, 1800â‚¬",Mensuel, 1800â‚¬, 1800â‚¬,"Au sein de notre agence de Cesson SÃ©vignÃ© vous participerez au bien Ãªtre des patients appareillÃ©s Ã  domicile avec des dispositifs mÃ©dicaux respiratoires.</t>
  </si>
  <si>
    <t>Votre rÃ´le sera d'accueillir au tÃ©lÃ©phone les patients et leurs proches, de les informer, de les rassurer et de les aider en faisant intervenir si ..."</t>
  </si>
  <si>
    <t>4914,Menuisier Poseur H/F,https://www.france-emploi.com/offre-d-emploi/menuisier-poseur-h-f-10428455/,06/01/2023,Saint-Herblain,IntÃ©rim,"Horaire, de 12â‚¬ Ã  16â‚¬",Horaire,12â‚¬ ,16â‚¬,"Nous recherchons pour l'un de nos clients un menuisier poseur H/F Sus la responsabilitÃ© d'un chef d'Ã©quipe, vous assurerez la pose dans les rÃ¨gles de l'art de :</t>
  </si>
  <si>
    <t>Vous interviendrez principalement sur des rÃ©novations chez des particuliers sur ..."</t>
  </si>
  <si>
    <t>4915,Operateur assemblage maroquinerie (H/F),https://www.france-emploi.com/offre-d-emploi/operateur-assemblage-maroquinerie-h-f-10383791/,06/01/2023,Montaigu,CDI,"Annuel, de 24000â‚¬ Ã  26000â‚¬",Annuel,24000â‚¬ ,26000â‚¬,"Nous recrutons pour un de nos clients, spÃ©cialiste de la maroquinerie de luxe, des opÃ©rateurs d'assemblage en maroquinerie. Cette PME en plein dÃ©veloppement met un point d'honneur Ã  amÃ©liorer constamment le bien-Ãªtre de ses collaborateurs. Locaux chauffÃ©s/climatisÃ©s, intervention d'ergonomes pour amÃ©nager les postes de ..."</t>
  </si>
  <si>
    <t>4916,Operateur assemblage maroquinerie (H/F),https://www.france-emploi.com/offre-d-emploi/operateur-assemblage-maroquinerie-h-f-10383791/,06/01/2023,Saint-Hilaire-de-Clisson,CDI,"Annuel, de 24000â‚¬ Ã  26000â‚¬",Annuel,24000â‚¬ ,26000â‚¬,"Nous recrutons pour un de nos clients, spÃ©cialiste de la maroquinerie de luxe, des opÃ©rateurs d'assemblage en maroquinerie. Cette PME en plein dÃ©veloppement met un point d'honneur Ã  amÃ©liorer constamment le bien-Ãªtre de ses collaborateurs. Locaux chauffÃ©s/climatisÃ©s, intervention d'ergonomes pour amÃ©nager les postes de ..."</t>
  </si>
  <si>
    <t>4917,Operateur assemblage maroquinerie (H/F),https://www.france-emploi.com/offre-d-emploi/operateur-assemblage-maroquinerie-h-f-10383791/,06/01/2023,Mouzillon,CDI,"Annuel, de 24000â‚¬ Ã  26000â‚¬",Annuel,24000â‚¬ ,26000â‚¬,"Nous recrutons pour un de nos clients, spÃ©cialiste de la maroquinerie de luxe, des opÃ©rateurs d'assemblage en maroquinerie. Cette PME en plein dÃ©veloppement met un point d'honneur Ã  amÃ©liorer constamment le bien-Ãªtre de ses collaborateurs. Locaux chauffÃ©s/climatisÃ©s, intervention d'ergonomes pour amÃ©nager les postes de ..."</t>
  </si>
  <si>
    <t>4918,Operateur assemblage maroquinerie (H/F),https://www.france-emploi.com/offre-d-emploi/operateur-assemblage-maroquinerie-h-f-10383791/,06/01/2023,GÃ©tignÃ©,CDI,"Annuel, de 24000â‚¬ Ã  26000â‚¬",Annuel,24000â‚¬ ,26000â‚¬,"Nous recrutons pour un de nos clients, spÃ©cialiste de la maroquinerie de luxe, des opÃ©rateurs d'assemblage en maroquinerie. Cette PME en plein dÃ©veloppement met un point d'honneur Ã  amÃ©liorer constamment le bien-Ãªtre de ses collaborateurs. Locaux chauffÃ©s/climatisÃ©s, intervention d'ergonomes pour amÃ©nager les postes de ..."</t>
  </si>
  <si>
    <t>4919,Operateur assemblage maroquinerie (H/F),https://www.france-emploi.com/offre-d-emploi/operateur-assemblage-maroquinerie-h-f-10383791/,06/01/2023,Clisson,CDI,"Annuel, de 24000â‚¬ Ã  26000â‚¬",Annuel,24000â‚¬ ,26000â‚¬,"Nous recrutons pour un de nos clients, spÃ©cialiste de la maroquinerie de luxe, des opÃ©rateurs d'assemblage en maroquinerie. Cette PME en plein dÃ©veloppement met un point d'honneur Ã  amÃ©liorer constamment le bien-Ãªtre de ses collaborateurs. Locaux chauffÃ©s/climatisÃ©s, intervention d'ergonomes pour amÃ©nager les postes de ..."</t>
  </si>
  <si>
    <t>4920,HÃ´te de caisse (H/F),https://www.france-emploi.com/offre-d-emploi/hote-de-caisse-h-f-9527237/,06/01/2023,Vertou,IntÃ©rim,"Horaire, 11,27â‚¬",Horaire," 11,27â‚¬"," 11,27â‚¬","Nous sommes actuellement Ã  la recherche d'HÃ´te de caisse pour une grande surface de la rÃ©gion Nantaise.</t>
  </si>
  <si>
    <t>4921,HÃ´te de caisse (H/F),https://www.france-emploi.com/offre-d-emploi/hote-de-caisse-h-f-9527237/,06/01/2023,Saint-SÃ©bastien-sur-Loire,IntÃ©rim,"Horaire, 11,27â‚¬",Horaire," 11,27â‚¬"," 11,27â‚¬","Nous sommes actuellement Ã  la recherche d'HÃ´te de caisse pour une grande surface de la rÃ©gion Nantaise.</t>
  </si>
  <si>
    <t>4922,HÃ´te de caisse (H/F),https://www.france-emploi.com/offre-d-emploi/hote-de-caisse-h-f-9527237/,06/01/2023,RezÃ©,IntÃ©rim,"Horaire, 11,27â‚¬",Horaire," 11,27â‚¬"," 11,27â‚¬","Nous sommes actuellement Ã  la recherche d'HÃ´te de caisse pour une grande surface de la rÃ©gion Nantaise.</t>
  </si>
  <si>
    <t>4923,OUVRIER AGRICOLE POLYVALENT (H/F),https://www.france-emploi.com/offre-d-emploi/ouvrier-agricole-polyvalent-h-f-10800290/,06/01/2023,Mauron,CDI,"Horaire, de 11,07â‚¬ Ã  12â‚¬",Horaire,"11,07â‚¬ ",12â‚¬,"Dans une exploitation de 160 vaches laitiÃ¨res, vous aurez en charge la traite (2x12), l'alimentation et les soins aux animaux.</t>
  </si>
  <si>
    <t>Vous pouvez venir en soutien sur la partie culture.</t>
  </si>
  <si>
    <t>Poste Ã  pourvoir dÃ¨s que possible en CDI.</t>
  </si>
  <si>
    <t>Travail en journÃ©e, 39h semaine, travail 1 week-end sur 3 ..."</t>
  </si>
  <si>
    <t>4924,CHAUFFEUR DE TRACTOPELLE (H/F),https://www.france-emploi.com/offre-d-emploi/chauffeur-de-tractopelle-h-f-10644347/,06/01/2023,Malestroit,IntÃ©rim,"Horaire, de 11,50â‚¬ Ã  13â‚¬",Horaire,"11,50â‚¬ ",13â‚¬,"Votre mission consiste Ã  effectuer de la conduite tractopelle mais Ã©galement de l'aide au sol avec l'Ã©quipe (ouverture de tranchÃ©es, suivi d'engins, dÃ©lai, manutention, remblai, port de charges).  Caces 4 ou Caces C1 obligatoire.</t>
  </si>
  <si>
    <t>Vous Ãªtes idÃ©alement expÃ©rimentÃ© en rÃ©seaux souterrains TP. Merci de nous transmettre ..."</t>
  </si>
  <si>
    <t>4925,CHAUFFEUR NAVETTE H/F,https://www.france-emploi.com/offre-d-emploi/chauffeur-navette-h-f-10644257/,06/01/2023,LocminÃ©,IntÃ©rim,"Horaire, 11,27â‚¬",Horaire," 11,27â‚¬"," 11,27â‚¬","Votre mission consiste Ã  intervenir au sein d'un site industriel.</t>
  </si>
  <si>
    <t>Vous effectuez le transport de lÃ©gumes entre 2 sites de production, vous dÃ©placez Ã©galement des palettes et pouvez Ãªtre amenÃ© Ã  gÃ©rer des stocks.</t>
  </si>
  <si>
    <t xml:space="preserve">  IdÃ©alement titulaire du CACES 1, 3, 5 vous justifiez d'une premiÃ¨re expÃ©rience sur ..."</t>
  </si>
  <si>
    <t>4926,Electricien (H/F),https://www.france-emploi.com/offre-d-emploi/electricien-h-f-10884547/,06/01/2023,Loire-Atlantique,IntÃ©rim,"Horaire, de 12â‚¬ Ã  14â‚¬",Horaire,12â‚¬ ,14â‚¬,"Best IntÃ©rim, vous propose d'intÃ©grer l'Ã©quipe de plusieurs de ses clients en tant qu'Ã©lectricien (H/F) !</t>
  </si>
  <si>
    <t>4927,PAYSAGISTES (H/F),https://www.france-emploi.com/offre-d-emploi/paysagistes-h-f-10742764/,06/01/2023,PloÃ«rmel,IntÃ©rim,"Horaire, de 11,07â‚¬ Ã  12â‚¬",Horaire,"11,07â‚¬ ",12â‚¬,"1 poste de Paysagiste Entretien</t>
  </si>
  <si>
    <t>Vous effectuerez l'entretien des espaces verts chez les clients (taille, tonte, dÃ©broussaillage etc...).</t>
  </si>
  <si>
    <t>Vous serez amenÃ© Ã  gÃ©rer votre propre tournÃ©e de tonte.</t>
  </si>
  <si>
    <t>1 poste de Paysagiste CrÃ©ation</t>
  </si>
  <si>
    <t>Vous effectuez des travaux de crÃ©ation chez les clients (plantations, pose de terrasse, pavage, cloture ..."</t>
  </si>
  <si>
    <t>4928,OPERATEUR SUR MACHINES A COMMANDES NUMERIQUES H/F,https://www.france-emploi.com/offre-d-emploi/operateur-sur-machines-a-commandes-numeriques-h-f-10788535/,06/01/2023,Saint-Congard,IntÃ©rim,"Horaire, de 11,07â‚¬ Ã  12â‚¬",Horaire,"11,07â‚¬ ",12â‚¬,"Vous assurez la production des piÃ¨ces usinÃ©es sur une machine Ã  commandes numÃ©riques.</t>
  </si>
  <si>
    <t>Vos missions consistent Ã  :</t>
  </si>
  <si>
    <t xml:space="preserve">- piloter une ou plusieurs machines qui fabriquent des piÃ¨ces Ã  partir d'un programme informatique </t>
  </si>
  <si>
    <t xml:space="preserve">- rÃ©gler les paramÃ¨tres de la machine-outil - contrÃ´ler la fabrication des piÃ¨ces </t>
  </si>
  <si>
    <t>- effectuer des rÃ©glages pour corriger ..."</t>
  </si>
  <si>
    <t>4929,Consultant en Ressources Humaines H/F,https://www.france-emploi.com/offre-d-emploi/consultant-en-ressources-humaines-h-f-10962450/,06/01/2023,Saint-Herblain,CDI,"Annuel, de 26000â‚¬ Ã  45000â‚¬",Annuel,26000â‚¬ ,45000â‚¬,"AprÃ¨s une pÃ©riode de formation aux mÃ©thodes de recherche et d'Ã©valuation, et aux prestations, pratiquÃ©es et proposÃ©es par le cabinet, vous serez en charge :</t>
  </si>
  <si>
    <t xml:space="preserve">- De l'entretien, du dÃ©veloppement et de la fidÃ©lisation de votre portefeuille clients </t>
  </si>
  <si>
    <t>- De l'analyse des attentes de la clientÃ¨le (clients actuels et ..."</t>
  </si>
  <si>
    <t>4930,Consultant en Ressources Humaines H/F,https://www.france-emploi.com/offre-d-emploi/consultant-en-ressources-humaines-h-f-10962450/,06/01/2023,Orvault,CDI,"Annuel, de 26000â‚¬ Ã  45000â‚¬",Annuel,26000â‚¬ ,45000â‚¬,"AprÃ¨s une pÃ©riode de formation aux mÃ©thodes de recherche et d'Ã©valuation, et aux prestations, pratiquÃ©es et proposÃ©es par le cabinet, vous serez en charge :</t>
  </si>
  <si>
    <t>4931,Consultant en Ressources Humaines H/F,https://www.france-emploi.com/offre-d-emploi/consultant-en-ressources-humaines-h-f-10962450/,06/01/2023,Nantes,CDI,"Annuel, de 26000â‚¬ Ã  45000â‚¬",Annuel,26000â‚¬ ,45000â‚¬,"AprÃ¨s une pÃ©riode de formation aux mÃ©thodes de recherche et d'Ã©valuation, et aux prestations, pratiquÃ©es et proposÃ©es par le cabinet, vous serez en charge :</t>
  </si>
  <si>
    <t>4932,Assistant Comptable H/F,https://www.france-emploi.com/offre-d-emploi/assistant-comptable-h-f-10962445/,06/01/2023,Sautron,CDD,"Mensuel, de 1700â‚¬ Ã  1900â‚¬",Mensuel,1700â‚¬ ,1900â‚¬,"L'Agence ABALONE TERTIAIRE recrute un-e Assistant-e Comptable en CDD de 7 mois, pour un partenaire de la Tribu !</t>
  </si>
  <si>
    <t xml:space="preserve">Qui sont-ils  </t>
  </si>
  <si>
    <t>Notre client, Galerie commerciale, est implantÃ© Ã  Sautron, et accessible par bus.</t>
  </si>
  <si>
    <t>Stacy, l'Assistante comptable en poste depuis 6 ans, doit partir en congÃ© ..."</t>
  </si>
  <si>
    <t>4933,Operateur en electronique (H/F),https://www.france-emploi.com/offre-d-emploi/operateur-en-electronique-h-f-10962435/,06/01/2023,Rennes,CDI,"Horaire, de 11,27â‚¬ Ã  13â‚¬",Horaire,"11,27â‚¬ ",13â‚¬,"Partnaire Recrutement Centre Ouest recherche pour son client Rennais, entreprise Ã  taille humaine et spÃ©cialisÃ©e dans l'assemblage de piÃ¨ces Ã©lectroniques, un assembleur-cÃ¢bleur en Ã©lectronique (H/F) en CDI.</t>
  </si>
  <si>
    <t>RattachÃ© au responsable de production, et intÃ©grÃ© Ã  une Ã©quipe d'une dizaine de salariÃ©s, vous intervenez sur des ..."</t>
  </si>
  <si>
    <t>4934,Technicien de maintenance en journÃ©e en CDI (H/F),https://www.france-emploi.com/offre-d-emploi/technicien-de-maintenance-en-journee-en-cdi-h-f-10768991/,06/01/2023,VitrÃ©,CDI,"Annuel, de 24000â‚¬ Ã  32000â‚¬",Annuel,24000â‚¬ ,32000â‚¬,"RÃ©aliser l'entretien curatif de l'ensemble de l'outil de rÃ©ception et de production et des systÃ¨mes de transferts</t>
  </si>
  <si>
    <t>RÃ©aliser l'entretien prÃ©ventif selon le planning prÃ©ventif de GMAO</t>
  </si>
  <si>
    <t>RÃ©aliser la maintenance des silos de stockage matiÃ¨res premiÃ¨res, produits finis</t>
  </si>
  <si>
    <t>Enregistrer les opÃ©rations de maintenance sur les fiches ..."</t>
  </si>
  <si>
    <t>4935,Technicien de maintenance en journÃ©e en CDI (H/F),https://www.france-emploi.com/offre-d-emploi/technicien-de-maintenance-en-journee-en-cdi-h-f-10768991/,06/01/2023,ErbrÃ©e,CDI,"Annuel, de 24000â‚¬ Ã  32000â‚¬",Annuel,24000â‚¬ ,32000â‚¬,"RÃ©aliser l'entretien curatif de l'ensemble de l'outil de rÃ©ception et de production et des systÃ¨mes de transferts</t>
  </si>
  <si>
    <t>4936,ASSISTANT ACHAT BILINGUE ANGLAIS (H/F),https://www.france-emploi.com/offre-d-emploi/assistant-achat-bilingue-anglais-h-f-10768988/,06/01/2023,VitrÃ©,CDI,"Annuel, de 26000â‚¬ Ã  30000â‚¬",Annuel,26000â‚¬ ,30000â‚¬,"Suivi quotidien des commandes import et de la production des marchandises, validation des expÃ©ditions et respect des dates de livraison.</t>
  </si>
  <si>
    <t>Echanges avec les fournisseurs, essentiellement Asie : envoi des informations type caractÃ©ristiques de produits.</t>
  </si>
  <si>
    <t>Suivi des rÃ©assorts en collaboration avec l'Acheteuse.</t>
  </si>
  <si>
    <t>Suivi des procÃ©dures dâ€™import et des litiges ..."</t>
  </si>
  <si>
    <t>4937,OpÃ©rateur de production JOB DATING 10 JANVIER F/H,https://www.france-emploi.com/offre-d-emploi/operateur-de-production-job-dating-10-janvier-f-h-10962432/,06/01/2023,Quiberon,Saisonnier,"Mensuel, 1713â‚¬",Mensuel, 1713â‚¬, 1713â‚¬,"Afin de prÃ©parer notre prochaine saison en production (de janvier Ã  mars) la conserverie la belle iloise vous invite Ã  un job dating gustatif.</t>
  </si>
  <si>
    <t>Recrutement sans CV.</t>
  </si>
  <si>
    <t>Tous les hivers, lâ€™atelier traditionnel se consacre Ã  la fabrication de bonnes conserves de filets de maquereau selon un savoir-faire ..."</t>
  </si>
  <si>
    <t>4938,OpÃ©rateur de production JOB DATING 10 JANVIER F/H,https://www.france-emploi.com/offre-d-emploi/operateur-de-production-job-dating-10-janvier-f-h-10962432/,06/01/2023,Lorient,Saisonnier,"Mensuel, 1713â‚¬",Mensuel, 1713â‚¬, 1713â‚¬,"Afin de prÃ©parer notre prochaine saison en production (de janvier Ã  mars) la conserverie la belle iloise vous invite Ã  un job dating gustatif.</t>
  </si>
  <si>
    <t>4939,OpÃ©rateur de production JOB DATING 10 JANVIER F/H,https://www.france-emploi.com/offre-d-emploi/operateur-de-production-job-dating-10-janvier-f-h-10962432/,06/01/2023,Auray,Saisonnier,"Mensuel, 1713â‚¬",Mensuel, 1713â‚¬, 1713â‚¬,"Afin de prÃ©parer notre prochaine saison en production (de janvier Ã  mars) la conserverie la belle iloise vous invite Ã  un job dating gustatif.</t>
  </si>
  <si>
    <t>4940,CONTROLEUR QUALITE (H/F),https://www.france-emploi.com/offre-d-emploi/controleur-qualite-h-f-10947364/,06/01/2023,La Vraie-Croix,IntÃ©rim,"Horaire, de 11,27â‚¬ Ã  12,50â‚¬",Horaire,"11,27â‚¬ ","12,50â‚¬","Artus IntÃ©rim Vannes est Ã  la recherche de son nouveau talent, tu l'as surement devinÃ©, nous recherchons: des CONTROLEURS QUALITES (H/F) pour l'un de ses clients, site agroalimentaire, situÃ© Ã  La Vraie Croix.</t>
  </si>
  <si>
    <t>Tu es prÃªt(e) Ã  relever le dÃ©fi alors, prends connaissance des tÃ¢ches ..."</t>
  </si>
  <si>
    <t>4941,RESPONSABLE ADJOINT METHODES ET PLANNING (H/F),https://www.france-emploi.com/offre-d-emploi/responsable-adjoint-methodes-et-planning-h-f-10962422/,06/01/2023,Saint-Ã‰tienne,CDI,"Mensuel, de 3000â‚¬ Ã  4000â‚¬",Mensuel,3000â‚¬ ,4000â‚¬,"Dans le cadre des orientations stratÃ©giques de la direction exploitation, vous participez Ã  la construction et Ã  la gestion de lâ€™offre de transport ainsi quâ€™Ã  la planification des services conducteurs. Vous veillez Ã  lâ€™optimisation de la production tout en garantissant le respect de la rÃ©glementation et ..."</t>
  </si>
  <si>
    <t>4942,ChargÃ©(e) de Paie et Administration du Personnel (H/F),https://www.france-emploi.com/offre-d-emploi/chargee-de-paie-et-administration-du-personnel-h-f-10962419/,06/01/2023,OrÃ©e d'Anjou,CDI,"Annuel, de 28000â‚¬ Ã  31000â‚¬",Annuel,28000â‚¬ ,31000â‚¬,"Sous la responsabilitÃ© directe de la Directrice des Ressources Humaines, et en collaboration quotidienne avec les diffÃ©rents responsables de services vousÂ :</t>
  </si>
  <si>
    <t>- RÃ©cupÃ©rer lâ€™ensemble des Ã©lÃ©ments variables de paie auprÃ¨s des assistantes dâ€™usine et des responsables de service</t>
  </si>
  <si>
    <t>-GÃ©rez et pilotez les adhÃ©sions Ã  la mutuelle (cadres et ..."</t>
  </si>
  <si>
    <t>4943,ChargÃ©(e) de Paie et Administration du Personnel (H/F),https://www.france-emploi.com/offre-d-emploi/chargee-de-paie-et-administration-du-personnel-h-f-10962419/,06/01/2023,SucÃ©-sur-Erdre,CDI,"Annuel, de 28000â‚¬ Ã  31000â‚¬",Annuel,28000â‚¬ ,31000â‚¬,"Sous la responsabilitÃ© directe de la Directrice des Ressources Humaines, et en collaboration quotidienne avec les diffÃ©rents responsables de services vousÂ :</t>
  </si>
  <si>
    <t>4944,ChargÃ©(e) de Paie et Administration du Personnel (H/F),https://www.france-emploi.com/offre-d-emploi/chargee-de-paie-et-administration-du-personnel-h-f-10962419/,06/01/2023,Carquefou,CDI,"Annuel, de 28000â‚¬ Ã  31000â‚¬",Annuel,28000â‚¬ ,31000â‚¬,"Sous la responsabilitÃ© directe de la Directrice des Ressources Humaines, et en collaboration quotidienne avec les diffÃ©rents responsables de services vousÂ :</t>
  </si>
  <si>
    <t>4945,Assistant(e) Comptable (H/F),https://www.france-emploi.com/offre-d-emploi/assistante-comptable-h-f-10962413/,06/01/2023,Caen,CDI,"Annuel, de 25000â‚¬ Ã  30000â‚¬",Annuel,25000â‚¬ ,30000â‚¬,"Sous la responsabilitÃ© dâ€™un Collaborateur Comptable confirmÃ©, et en Ã©troite collaboration avec les membres de votre Ã©quipe, vous prenez en charge :</t>
  </si>
  <si>
    <t>4946,Technicien de maintenance BÃ¢timents DÃ©butant - Horaires en journÃ©e/poste sÃ©dentaire (H/F),https://www.france-emploi.com/offre-d-emploi/technicien-de-maintenance-batiments-debutant-horaires-en-journee-poste-sedentaire-h-f-10962402/,06/01/2023,Cholet,CDI,"Annuel, de 26000â‚¬ Ã  30000â‚¬",Annuel,26000â‚¬ ,30000â‚¬,"Directement rattachÃ© au responsable maintenance de lâ€™activitÃ©, et en collaboration avec un agent de maintenance (entretien de niveau 1), vous prenez en charge :</t>
  </si>
  <si>
    <t>4947,METALLIER SERRURIER (H/F),https://www.france-emploi.com/offre-d-emploi/metallier-serrurier-h-f-10962390/,06/01/2023,Rennes,IntÃ©rim,"Horaire, de 11â‚¬ Ã  14â‚¬",Horaire,11â‚¬ ,14â‚¬,"IntÃ©rim Avenue recherche un(e) MÃ©tallier Serrurier H.F</t>
  </si>
  <si>
    <t>Chantier sur Rennes.</t>
  </si>
  <si>
    <t>â€¢	MaÃ®triser la lecture de plan de mÃ©tallerie et serrurerie</t>
  </si>
  <si>
    <t xml:space="preserve">â€¢	RÃ©alisation des piÃ¨ces mÃ©caniques suivant les plans </t>
  </si>
  <si>
    <t xml:space="preserve">â€¢	Production en atelier, soudure semi-automatique. </t>
  </si>
  <si>
    <t xml:space="preserve">â€¢	ContrÃ´ler la conformitÃ© des produits </t>
  </si>
  <si>
    <t>â€¢	Nettoyage, contrÃ´le et polissage de la soudure</t>
  </si>
  <si>
    <t xml:space="preserve">  ExpÃ©rience ..."</t>
  </si>
  <si>
    <t>4948,CHAUFFEUR PL SPL EN TP (H/F),https://www.france-emploi.com/offre-d-emploi/chauffeur-pl-spl-en-tp-h-f-10962389/,06/01/2023,Rennes,IntÃ©rim,"Horaire, de 10,50â‚¬ Ã  14â‚¬",Horaire,"10,50â‚¬ ",14â‚¬,"Votre agence INTERIM AVENUE BTP recherche pour l'un de ses clients Chauffeurs Pl SPl en TP  H-F</t>
  </si>
  <si>
    <t>Vos mission : Conduite - livraisons de chantiers-Ã©vacuation de gravats</t>
  </si>
  <si>
    <t>Longue mission</t>
  </si>
  <si>
    <t>Rennes et alentours  Permis C-CE-Fimo-</t>
  </si>
  <si>
    <t>4949,CARRELEUR (H/F),https://www.france-emploi.com/offre-d-emploi/carreleur-h-f-10962386/,06/01/2023,Rennes,IntÃ©rim,"Horaire, de 11â‚¬ Ã  14â‚¬",Horaire,11â‚¬ ,14â‚¬,"Votre agence INTERIM AVENUE BTP recherche pour l'un de ses clients DES CARRELEURS (H/F).</t>
  </si>
  <si>
    <t>Vos mission : Pose de faÃ¯ence, de carrelage.</t>
  </si>
  <si>
    <t>Chantier neufs ou rÃ©novation</t>
  </si>
  <si>
    <t xml:space="preserve">39h/semaine </t>
  </si>
  <si>
    <t>Panier Repas + Panier dÃ©placements.</t>
  </si>
  <si>
    <t>Poste Ã  pourvoir de suite  Vous justifiez d'une expÃ©rience ..."</t>
  </si>
  <si>
    <t>4950,PLOMBIER (H/F),https://www.france-emploi.com/offre-d-emploi/plombier-h-f-10962385/,06/01/2023,Rennes,IntÃ©rim,"Horaire, de 11â‚¬ Ã  15â‚¬",Horaire,11â‚¬ ,15â‚¬,"Votre agence INTERIM AVENUE BTP recherche pour l'un de ses clients DES PLOMBIERS CHAUFFAGISTES EN RENOVATION H-F</t>
  </si>
  <si>
    <t>Salaire selon qualification  Vous avez une expÃ©rience sur un mÃªme poste ou bien vous Ãªtes diplÃ´mÃ©.</t>
  </si>
  <si>
    <t>N1-N2-N3  INTERIM AVENUE</t>
  </si>
  <si>
    <t>37 Quai de la PREVALAYE</t>
  </si>
  <si>
    <t>35000 Rennes"</t>
  </si>
  <si>
    <t>4951,Agent de Maintenance BÃ¢timent (H/F),https://www.france-emploi.com/offre-d-emploi/agent-de-maintenance-batiment-h-f-10962382/,06/01/2023,Rennes,IntÃ©rim,"Horaire, de 11â‚¬ Ã  15â‚¬",Horaire,11â‚¬ ,15â‚¬,"Nous recherchons pour l'un de nos clients Un(e) ""Agent de Maintenance BÃ¢timent"".</t>
  </si>
  <si>
    <t>- DÃ©pannage et Entretien des Parties communes en Habitat.</t>
  </si>
  <si>
    <t>- Par exemple : Travaux de Peinture, de plomberie, Petits travaux en Menuiserie.</t>
  </si>
  <si>
    <t>- VÃ©rification des installations de sÃ©curitÃ© du type Extincteur...</t>
  </si>
  <si>
    <t xml:space="preserve">  Ce poste est ..."</t>
  </si>
  <si>
    <t>4952,PEINTRE RAVALEUR + NACELLE 3B  (H/F),https://www.france-emploi.com/offre-d-emploi/peintre-ravaleur-nacelle-3b-h-f-10962380/,06/01/2023,Rennes,IntÃ©rim,"Horaire, de 11â‚¬ Ã  15â‚¬",Horaire,11â‚¬ ,15â‚¬,"Votre agence INTERIM AVENUE BTP recherche pour l'un de ses clients des PEINTRES RAVALEURS + CACES NACELLE 3B  H-F</t>
  </si>
  <si>
    <t>Intervention sur divers chantiers sur le bassin Rennais.</t>
  </si>
  <si>
    <t>Ce poste est Ã  pourvoir rapidement .</t>
  </si>
  <si>
    <t>Salaire : selon le niveau de qualification</t>
  </si>
  <si>
    <t xml:space="preserve">  Titulaire d'un CAP/BEP ou d'un Titre ..."</t>
  </si>
  <si>
    <t>4953,Peintre en renovation (H/F),https://www.france-emploi.com/offre-d-emploi/peintre-en-renovation-h-f-10962379/,06/01/2023,Rennes,IntÃ©rim,"Horaire, de 11â‚¬ Ã  15â‚¬",Horaire,11â‚¬ ,15â‚¬,"Votre agence INTERIM AVENUE BTP recherche pour l'un de ses clients des PEINTRES EN RENOVATION H-F</t>
  </si>
  <si>
    <t>PrÃ©paration des murs et des supports</t>
  </si>
  <si>
    <t>Application d'enduits</t>
  </si>
  <si>
    <t>Pose de toile de verre, patente.</t>
  </si>
  <si>
    <t>Application de peinture intÃ©rieure (murs, plafonds, boiseries)</t>
  </si>
  <si>
    <t>Intervention sur divers chantiers sur le bassin ..."</t>
  </si>
  <si>
    <t>4954,Soudeur TIG (H/F),https://www.france-emploi.com/offre-d-emploi/soudeur-tig-h-f-10725575/,06/01/2023,Arzal,IntÃ©rim,"Horaire, de 11,07â‚¬ Ã  15â‚¬",Horaire,"11,07â‚¬ ",15â‚¬,"Artus Rennes recherche un Soudeur TIG inox H/F</t>
  </si>
  <si>
    <t>Vous intervenez en atelier sur de la prÃ© fabrication de rÃ©seaux d'eau</t>
  </si>
  <si>
    <t>PrÃ©paration, dÃ©graissage et dÃ©capage des piÃ¨ces Ã  souder.</t>
  </si>
  <si>
    <t>Choix de la technique de soudure indiquÃ©e par les documents techniques.</t>
  </si>
  <si>
    <t>RÃ©glage des paramÃ¨tres de soudage.</t>
  </si>
  <si>
    <t>Nettoyage ..."</t>
  </si>
  <si>
    <t>4955,Dessinateur Projeteur - Machines spÃ©ciales (H/F),https://www.france-emploi.com/offre-d-emploi/dessinateur-projeteur-machines-speciales-h-f-10821476/,06/01/2023,Saint-Georges-sur-Loire,CDI,"Annuel, de 27000â‚¬ Ã  33000â‚¬",Annuel,27000â‚¬ ,33000â‚¬,"Vous Ãªtes rattachÃ© directement responsable du bureau dâ€™Ã©tudes, ainsi quâ€™en Ã©troite collaboration avec les membres de l'Ã©quipe (commerciaux, automaticiens, metteurs au point). Vous intervenez sur des projets de conception et de fabrication de machines neuves dans la transitique (outils et accessoires) ou bien de modernisation de ..."</t>
  </si>
  <si>
    <t>4956,Dessinateur Projeteur - Machines spÃ©ciales (H/F),https://www.france-emploi.com/offre-d-emploi/dessinateur-projeteur-machines-speciales-h-f-10821476/,06/01/2023,BeaucouzÃ©,CDI,"Annuel, de 27000â‚¬ Ã  33000â‚¬",Annuel,27000â‚¬ ,33000â‚¬,"Vous Ãªtes rattachÃ© directement responsable du bureau dâ€™Ã©tudes, ainsi quâ€™en Ã©troite collaboration avec les membres de l'Ã©quipe (commerciaux, automaticiens, metteurs au point). Vous intervenez sur des projets de conception et de fabrication de machines neuves dans la transitique (outils et accessoires) ou bien de modernisation de ..."</t>
  </si>
  <si>
    <t>4957,Dessinateur Projeteur - Machines spÃ©ciales (H/F),https://www.france-emploi.com/offre-d-emploi/dessinateur-projeteur-machines-speciales-h-f-10821476/,06/01/2023,Angers,CDI,"Annuel, de 27000â‚¬ Ã  33000â‚¬",Annuel,27000â‚¬ ,33000â‚¬,"Vous Ãªtes rattachÃ© directement responsable du bureau dâ€™Ã©tudes, ainsi quâ€™en Ã©troite collaboration avec les membres de l'Ã©quipe (commerciaux, automaticiens, metteurs au point). Vous intervenez sur des projets de conception et de fabrication de machines neuves dans la transitique (outils et accessoires) ou bien de modernisation de ..."</t>
  </si>
  <si>
    <t>4958,CHARGE DE RECRUTEMENT (H/F),https://www.france-emploi.com/offre-d-emploi/charge-de-recrutement-h-f-10962363/,06/01/2023,Rennes,CDD,"Mensuel, 1700â‚¬",Mensuel, 1700â‚¬, 1700â‚¬,"Acteur de l'agence sur le recrutement vos missions sont variÃ©es :</t>
  </si>
  <si>
    <t>Prise en compte des besoins en recrutement des clients.</t>
  </si>
  <si>
    <t>Sourcing.</t>
  </si>
  <si>
    <t>RÃ©ception des candidats pour entretien et prÃ©sentation des candidats aux entreprises.</t>
  </si>
  <si>
    <t>Suivi des intÃ©rimaires sur la prise de poste et tout au long de la mission.</t>
  </si>
  <si>
    <t>Traitement administratif ..."</t>
  </si>
  <si>
    <t>4959,CHEF DE PRODUITS H/F,https://www.france-emploi.com/offre-d-emploi/chef-de-produits-h-f-10962227/,06/01/2023,Nantes,CDI,"Annuel, de 28000â‚¬ Ã  40000â‚¬",Annuel,28000â‚¬ ,40000â‚¬,"Directement rattachÃ© Ã  la direction gÃ©nÃ©rale, vos principales missions sont les suivantes :</t>
  </si>
  <si>
    <t xml:space="preserve">o	Etude de concurrence &amp; veille, </t>
  </si>
  <si>
    <t xml:space="preserve">o	Sourcing fournisseurs en lien avec le service achats, </t>
  </si>
  <si>
    <t>o	Etude marketing / communication pour mise en place des outils dâ€™aide Ã  la vente en lien avec le service marketing,</t>
  </si>
  <si>
    <t>o	Accompagnement ..."</t>
  </si>
  <si>
    <t xml:space="preserve">4960,Electricien cÃ¢bleur industriel (H/F),https://www.france-emploi.com/offre-d-emploi/electricien-cableur-industriel-h-f-10790402/,06/01/2023,Chartres,CDI,"Annuel, de 27000â‚¬ Ã  40000â‚¬",Annuel,27000â‚¬ ,40000â‚¬,"Votre rÃ´le est de participer au montage et Ã  la mise sous tension des machines de lâ€™entreprise. </t>
  </si>
  <si>
    <t xml:space="preserve">Vous procÃ©dez Ã©galement Ã  lâ€™installation des Ã©quipements chez les clients. </t>
  </si>
  <si>
    <t>Vous travaillez en Ã©quipe avec les diffÃ©rents services de lâ€™entreprise. Chaque projet est unique, donc une diversitÃ© dans le ..."</t>
  </si>
  <si>
    <t xml:space="preserve">4961,Assistant comptable facturation fournisseurs (H/F),https://www.france-emploi.com/offre-d-emploi/assistant-comptable-facturation-fournisseurs-h-f-10790398/,06/01/2023,Chartres,CDI,"Annuel, de 28000â‚¬ Ã  32000â‚¬",Annuel,28000â‚¬ ,32000â‚¬,"Sous la responsabilitÃ© du comptable gÃ©nÃ©ral, votre rÃ´le est de vÃ©rifier la cohÃ©rence entre les factures et les commandes fournisseurs. </t>
  </si>
  <si>
    <t xml:space="preserve">La mission se passe dans le service administration, constituÃ© de trois personnes. </t>
  </si>
  <si>
    <t>Chaque personne de lâ€™Ã©quipe est Ã  mÃªme de traiter les diffÃ©rents sujets administratifs et RH. Le ..."</t>
  </si>
  <si>
    <t>4962,Coordinateur maintenance (H/F),https://www.france-emploi.com/offre-d-emploi/coordinateur-maintenance-h-f-10788664/,06/01/2023,Chartres,CDI,"Annuel, de 45000â‚¬ Ã  47000â‚¬",Annuel,45000â‚¬ ,47000â‚¬,"Au sein dâ€™une Ã©quipe de production, vous Ãªtes le leader reconnu de votre Ã©quipe composÃ© de 7 techniciens de maintenance rÃ©partis en horaire 2x8.</t>
  </si>
  <si>
    <t>Vous les incitez Ã  participer activement Ã  la rÃ©alisation du programme de production ainsi quâ€™Ã  la rÃ©alisation des objectifs du service.</t>
  </si>
  <si>
    <t>A ce ..."</t>
  </si>
  <si>
    <t>4963,Responsable magasin (H/F),https://www.france-emploi.com/offre-d-emploi/responsable-magasin-h-f-10741975/,06/01/2023,Dreux,CDI,"Annuel, de 31000â‚¬ Ã  38000â‚¬",Annuel,31000â‚¬ ,38000â‚¬,"Sous la responsabilitÃ© du directeur rÃ©gional, vous encadrez une Ã©quipe composÃ©e dâ€™une vingtaine de collaborateurs dont un responsable adjoint, un gestionnaire de flux, un marchandiseur et des vendeurs conseils.</t>
  </si>
  <si>
    <t>En tant que manager opÃ©rationnel, vous Ãªtes un vÃ©ritable commerÃ§ant et un Homme de terrain qui se soucie du ..."</t>
  </si>
  <si>
    <t xml:space="preserve">4964,Technicien itinÃ©rant Ã©lectromÃ©nager (H/F),https://www.france-emploi.com/offre-d-emploi/technicien-itinerant-electromenager-h-f-10741326/,06/01/2023,Dreux,CDI,"Annuel, de 23000â‚¬ Ã  25000â‚¬",Annuel,23000â‚¬ ,25000â‚¬,"Dans le cadre de notre activitÃ© SAV de produits Ã©lectromÃ©nagers, nous recrutons un/une Technicien(ne) ItinÃ©rant ElectromÃ©nager (H/F), avec des dÃ©placements sur les dÃ©partements suivants : 76/27/28/50/78. </t>
  </si>
  <si>
    <t xml:space="preserve">RattachÃ©(e) au Responsable du site de Dreux, vous serez chargÃ©(e) dâ€™: </t>
  </si>
  <si>
    <t>-	Assurer les interventions de ..."</t>
  </si>
  <si>
    <t>4965,EbÃ©niste (H/F),https://www.france-emploi.com/offre-d-emploi/ebeniste-h-f-10894783/,06/01/2023,Coulombs,CDI,"Annuel, 27600â‚¬",Annuel, 27600â‚¬, 27600â‚¬,"Votre rÃ´le est de fabriquer des meubles, de style ou contemporains, Ã  lâ€™unitÃ© comme en petite sÃ©rie.</t>
  </si>
  <si>
    <t xml:space="preserve">A ce titre, vos missions principales sont : </t>
  </si>
  <si>
    <t xml:space="preserve">â€¢	La rÃ©alisation dâ€™esquisse </t>
  </si>
  <si>
    <t xml:space="preserve">â€¢	Lire et/ou tracer un plan </t>
  </si>
  <si>
    <t xml:space="preserve">â€¢	Dessiner les piÃ¨ces et les produire </t>
  </si>
  <si>
    <t>â€¢	Scier, raboter, assembler et coller avec le souci ..."</t>
  </si>
  <si>
    <t>4966,Chaudronnier (H/F),https://www.france-emploi.com/offre-d-emploi/chaudronnier-h-f-10690330/,06/01/2023,Fontenay-sur-Eure,CDI,"Annuel, de 32000â‚¬ Ã  48000â‚¬",Annuel,32000â‚¬ ,48000â‚¬,"Ã€ partir des plans produits par le Bureau dâ€™Etudes, vous Ã©tudiez la forme quâ€™il veut obtenir, la quantitÃ© de matiÃ¨re et les outils Ã  utiliser.</t>
  </si>
  <si>
    <t>Manuellement ou Ã  lâ€™aide de machines, vous devrez :</t>
  </si>
  <si>
    <t>âˆ’ DÃ©couper des feuilles de mÃ©tal selon le tracÃ© exigÃ©,</t>
  </si>
  <si>
    <t>âˆ’ Leur donner une forme ..."</t>
  </si>
  <si>
    <t>4967,DIRECTEUR INDUSTRIEL H/F,https://www.france-emploi.com/offre-d-emploi/directeur-industriel-h-f-10962156/,06/01/2023,Nantes,CDI,"Annuel, de 75000â‚¬ Ã  95000â‚¬",Annuel,75000â‚¬ ,95000â‚¬,"RattachÃ© Ã  la direction du Groupe, vous Ãªtes garant de la dÃ©finition et de la mise en place de la stratÃ©gie industrielle.</t>
  </si>
  <si>
    <t>-	DÃ©finir et piloter lâ€™intÃ©gralitÃ© de la production en vous appuyant sur vos responsables de sites,</t>
  </si>
  <si>
    <t>-	Suivre les ..."</t>
  </si>
  <si>
    <t>4968,Peintre industriel (H/F),https://www.france-emploi.com/offre-d-emploi/peintre-industriel-h-f-10962123/,06/01/2023,Saint-Nazaire,IntÃ©rim,"Horaire, de 11,27â‚¬ Ã  13â‚¬",Horaire,"11,27â‚¬ ",13â‚¬,"METIER INTERIM ET CDI Saint Nazaire recrute pour notre client spÃ©cialisÃ© dans la peinture industrielle, un peintre industriel H/F. Vous travaillerez sur le site des Chantiers de l'Atlantique Ã  Saint Nazaire.</t>
  </si>
  <si>
    <t>Vous effectuerez les travaux suivants:</t>
  </si>
  <si>
    <t>Vous nettoierez et prÃ©parerez des surfaces</t>
  </si>
  <si>
    <t>Vous appliquerez une mise en ..."</t>
  </si>
  <si>
    <t>4969,Peintre industriel (H/F),https://www.france-emploi.com/offre-d-emploi/peintre-industriel-h-f-10962123/,06/01/2023,Pornichet,IntÃ©rim,"Horaire, de 11,27â‚¬ Ã  13â‚¬",Horaire,"11,27â‚¬ ",13â‚¬,"METIER INTERIM ET CDI Saint Nazaire recrute pour notre client spÃ©cialisÃ© dans la peinture industrielle, un peintre industriel H/F. Vous travaillerez sur le site des Chantiers de l'Atlantique Ã  Saint Nazaire.</t>
  </si>
  <si>
    <t>4970,COLLABORATEUR COMPTABLE H/F,https://www.france-emploi.com/offre-d-emploi/collaborateur-comptable-h-f-10962090/,06/01/2023,Pavie,CDI,"Annuel, de 35000â‚¬ Ã  45000â‚¬",Annuel,35000â‚¬ ,45000â‚¬,"Votre agence R INTERIM Tarbes recrute en CDI pour le compte de son client (groupement d'associations de gestion et de comptabilitÃ©) un COLLABORATEUR COMPTABLE H/F.</t>
  </si>
  <si>
    <t>Poste basÃ© Ã  Pavie (32).</t>
  </si>
  <si>
    <t>Mission:</t>
  </si>
  <si>
    <t>Au sein d'une Ã©quipe de collaborateurs comptables, vous prenez en charge la gestion et le ..."</t>
  </si>
  <si>
    <t>4971,COLLABORATEUR COMPTABLE H/F,https://www.france-emploi.com/offre-d-emploi/collaborateur-comptable-h-f-10962090/,06/01/2023,Auch,CDI,"Annuel, de 35000â‚¬ Ã  45000â‚¬",Annuel,35000â‚¬ ,45000â‚¬,"Votre agence R INTERIM Tarbes recrute en CDI pour le compte de son client (groupement d'associations de gestion et de comptabilitÃ©) un COLLABORATEUR COMPTABLE H/F.</t>
  </si>
  <si>
    <t xml:space="preserve">4972,ELECTRICIEN TERTAIRE H/F,https://www.france-emploi.com/offre-d-emploi/electricien-tertaire-h-f-10962089/,06/01/2023,Saint-Lary-Soulan,IntÃ©rim,"Horaire, de 12â‚¬ Ã  14â‚¬",Horaire,12â‚¬ ,14â‚¬,"Votre agence R INTERIM Tarbes recherche pour le compte de son client (Grand groupe spÃ©cialisÃ© dans l'Ã©lectricitÃ© tertiaire, bÃ¢timent, industrie) un ELECTRICIEN TERTAIRE H/F.  Vous intervenez sur des chantiers neufs ou de rÃ©novation. A ce titre, vos missions seront les suivantes :   </t>
  </si>
  <si>
    <t xml:space="preserve">	-Â Recherche de panne et diagnostic</t>
  </si>
  <si>
    <t xml:space="preserve">	-Â Mise ..."</t>
  </si>
  <si>
    <t xml:space="preserve">4973,ELECTRICIEN TERTAIRE H/F,https://www.france-emploi.com/offre-d-emploi/electricien-tertaire-h-f-10962089/,06/01/2023,Lannemezan,IntÃ©rim,"Horaire, de 12â‚¬ Ã  14â‚¬",Horaire,12â‚¬ ,14â‚¬,"Votre agence R INTERIM Tarbes recherche pour le compte de son client (Grand groupe spÃ©cialisÃ© dans l'Ã©lectricitÃ© tertiaire, bÃ¢timent, industrie) un ELECTRICIEN TERTAIRE H/F.  Vous intervenez sur des chantiers neufs ou de rÃ©novation. A ce titre, vos missions seront les suivantes :   </t>
  </si>
  <si>
    <t xml:space="preserve">4974,ELECTRICIEN TERTAIRE H/F,https://www.france-emploi.com/offre-d-emploi/electricien-tertaire-h-f-10962089/,06/01/2023,Arreau,IntÃ©rim,"Horaire, de 12â‚¬ Ã  14â‚¬",Horaire,12â‚¬ ,14â‚¬,"Votre agence R INTERIM Tarbes recherche pour le compte de son client (Grand groupe spÃ©cialisÃ© dans l'Ã©lectricitÃ© tertiaire, bÃ¢timent, industrie) un ELECTRICIEN TERTAIRE H/F.  Vous intervenez sur des chantiers neufs ou de rÃ©novation. A ce titre, vos missions seront les suivantes :   </t>
  </si>
  <si>
    <t>4975,Technicien cÃ¢blage armoires Ã©lectriques sur machines spÃ©ciales (H/F),https://www.france-emploi.com/offre-d-emploi/technicien-cablage-armoires-electriques-sur-machines-speciales-h-f-10920469/,06/01/2023,Le Landreau,CDI,"Annuel, de 25000â‚¬ Ã  28000â‚¬",Annuel,25000â‚¬ ,28000â‚¬,"Sous la responsabilitÃ© du Chef de lâ€™Atelier de Montage et en collaboration avec lâ€™Ã©quipe de montage, vous assurez notamment le cÃ¢blage des armoires Ã©lectriques et l'installations des Ã©quipements sur site client. A ce titre, vos principales missions sont les suivantes :</t>
  </si>
  <si>
    <t>Montage de sous-ensembles et d ..."</t>
  </si>
  <si>
    <t>4976,Chauffeur opÃ©rateur hydrocurage (H/F),https://www.france-emploi.com/offre-d-emploi/chauffeur-operateur-hydrocurage-h-f-10920467/,06/01/2023,La Baule-Escoublac,CDI,"Mensuel, de 1800â‚¬ Ã  2000â‚¬",Mensuel,1800â‚¬ ,2000â‚¬,"Au sein de notre Agence Hydrocurage &amp; Inspection, vous rÃ©alisez Ã  l'aide d'un camion hydrocureur l'entretien de rÃ©seaux d'assainissement ou d'eaux pluviales de collectivitÃ© et le nettoyage ou le pompage d'ouvrages pour le compte d'industriels ou de particuliers.</t>
  </si>
  <si>
    <t>Certains travaux sont rÃ©alisÃ©s en ..."</t>
  </si>
  <si>
    <t>4977,Chauffeur opÃ©rateur hydrocurage (H/F),https://www.france-emploi.com/offre-d-emploi/chauffeur-operateur-hydrocurage-h-f-10920460/,06/01/2023,ChauvÃ©,CDI,"Mensuel, de 1800â‚¬ Ã  2000â‚¬",Mensuel,1800â‚¬ ,2000â‚¬,"Au sein de notre Agence Hydrocurage &amp; Inspection, vous rÃ©alisez Ã  l'aide d'un camion hydrocureur l'entretien de rÃ©seaux d'assainissement ou d'eaux pluviales de collectivitÃ© et le nettoyage ou le pompage d'ouvrages pour le compte d'industriels ou de particuliers.</t>
  </si>
  <si>
    <t>4978,Assistant Chef de projet ERP DÃ©butant (H/F),https://www.france-emploi.com/offre-d-emploi/assistant-chef-de-projet-erp-debutant-h-f-10920458/,06/01/2023,Corbeil-Essonnes,CDI,"Annuel, de 32000â‚¬ Ã  38000â‚¬",Annuel,32000â‚¬ ,38000â‚¬,"Dans le cadre d'une crÃ©ation de poste, vous intervenez en soutien auprÃ¨s de la Cheffe de projet ERP. Vous travaillez sur lâ€™ERP existant afin de la moderniser et de lâ€™amÃ©liorer. Vous venez Ã©galement en aide aux collaborateurs lorsquâ€™ils rencontrent des problÃ¨mes informatiques. Plus concrÃ¨tement, vous ..."</t>
  </si>
  <si>
    <t>4979,RECEPTIONNAIRE POLYVALENT (H/F),https://www.france-emploi.com/offre-d-emploi/receptionnaire-polyvalent-h-f-10920150/,06/01/2023,Saint-Brieuc,CDI,"Mensuel, de 2100â‚¬ Ã  2300â‚¬",Mensuel,2100â‚¬ ,2300â‚¬,"Votre mission se dÃ©compose en deux activitÃ©s principales :</t>
  </si>
  <si>
    <t>Le suivi de parc des vÃ©hicules en vente :</t>
  </si>
  <si>
    <t xml:space="preserve">-	RÃ©ceptionner les vÃ©hicules entrants pour la vente </t>
  </si>
  <si>
    <t xml:space="preserve">-	Assurer le suivi de la remise en Ã©tat par les prestataires extÃ©rieurs : confirmation des devis et gestion du planning des interventions </t>
  </si>
  <si>
    <t>-	NÃ©gocier avec les diffÃ©rents prestataires ..."</t>
  </si>
  <si>
    <t>4980,RESPONSABLE DE PRODUCTION H/F    ,https://www.france-emploi.com/offre-d-emploi/responsable-de-production-h-f-10919354/,06/01/2023,VendÃ©e,CDI,"Annuel, de 40000â‚¬ Ã  50000â‚¬",Annuel,40000â‚¬ ,50000â‚¬,"RattachÃ© Ã  la Direction de production, vous aurez pour principales missions :</t>
  </si>
  <si>
    <t xml:space="preserve">-	Manager lâ€™Ã©quipe opÃ©rationnelle et technique et les faire grandir par la montÃ©e en compÃ©tences et la dynamique collective insufflÃ©e </t>
  </si>
  <si>
    <t>-	Garantir le fonctionnement et la productivitÃ© de lâ€™ensemble de la production dans le cadre des spÃ©cifications qualitÃ© ..."</t>
  </si>
  <si>
    <t>4981,RESPONSABLE DE PRODUCTION H/F    ,https://www.france-emploi.com/offre-d-emploi/responsable-de-production-h-f-10919354/,06/01/2023,Loire-Atlantique,CDI,"Annuel, de 40000â‚¬ Ã  50000â‚¬",Annuel,40000â‚¬ ,50000â‚¬,"RattachÃ© Ã  la Direction de production, vous aurez pour principales missions :</t>
  </si>
  <si>
    <t>4982,Menuisiers Ã‰bÃ©nistes (H/F),https://www.france-emploi.com/offre-d-emploi/menuisiers-benistes-h-f-10918699/,06/01/2023,Morbihan,CDI,"Annuel, de 26000â‚¬ Ã  28000â‚¬",Annuel,26000â‚¬ ,28000â‚¬,"Vous aimez le travail du bois et votre habiletÃ© manuelle se nourrit de compÃ©tences techniques associÃ©es Ã  une vÃ©ritable culture artistique ? Votre profil nous intÃ©resse.</t>
  </si>
  <si>
    <t>Nous sommes Ã  la recherche de Menuisiers Ã©bÃ©nistes pour renforcer notre Ã©quipe et accompagner notre dÃ©veloppement.</t>
  </si>
  <si>
    <t>- Vous ferez partie de lâ€™Ã©quipe de production ..."</t>
  </si>
  <si>
    <t xml:space="preserve">4983,Magasinier Vendeur au comptoir (H/F),https://www.france-emploi.com/offre-d-emploi/magasinier-vendeur-au-comptoir-h-f-10918672/,06/01/2023,Caen,CDI,"Annuel, de 23000â‚¬ Ã  32000â‚¬",Annuel,23000â‚¬ ,32000â‚¬,"RattachÃ© au Responsable du magasin, vous travaillez au sein dâ€™une Ã©quipe de 15 personnes et assurez les missions suivantes : </t>
  </si>
  <si>
    <t>- la rÃ©ception des piÃ¨ces tous les matins,</t>
  </si>
  <si>
    <t>- la recherche de rÃ©fÃ©rences et de prix sur logiciel,</t>
  </si>
  <si>
    <t>- le contrÃ´le de la conformitÃ© des piÃ¨ces avec le bon de livraison,</t>
  </si>
  <si>
    <t>4984,Automaticien Roboticien expÃ©rimentÃ© (H/F),https://www.france-emploi.com/offre-d-emploi/automaticien-roboticien-experimente-h-f-10918064/,06/01/2023,La Roche-sur-Yon,CDI,"Annuel, de 35000â‚¬ Ã  42000â‚¬",Annuel,35000â‚¬ ,42000â‚¬,"Vous intÃ©grez le bureau dâ€™Ã©tudes Automatisme / Robotique constituÃ© dâ€™environ 10 personnes, et vous avez en charge la partie automatisme et robotique des machines spÃ©ciales (ex : palettiseurs, encaisseusesâ€¦), de la conception du programme automate Ã  la mise en service chez le client (VendÃ©e et Maine-et-Loire). Ã€ ..."</t>
  </si>
  <si>
    <t>4985,electricien batiment (H/F),https://www.france-emploi.com/offre-d-emploi/electricien-batiment-h-f-10907635/,06/01/2023,Maine-et-Loire,CDI,"Annuel, de 20000â‚¬ Ã  25000â‚¬",Annuel,20000â‚¬ ,25000â‚¬,"Au sein de la cellule Assistance et DÃ©pannage, vous assurerez la maintenance et le dÃ©pannage des installations Ã©lectriques sur le territoire d'Angers.</t>
  </si>
  <si>
    <t xml:space="preserve">A ce titre, vous devrez : </t>
  </si>
  <si>
    <t>-	RÃ©aliser des chantiers d'installation, de dÃ©pannage et de mise en sÃ©curitÃ© des Ã©quipements Ã©lectriques des bÃ¢timents en lien avec les ..."</t>
  </si>
  <si>
    <t>4986,Auxiliaires de puericulture (H/F),https://www.france-emploi.com/offre-d-emploi/auxiliaires-de-puericulture-h-f-10907634/,06/01/2023,Maine-et-Loire,CDD,"Annuel, de 25000â‚¬ Ã  30000â‚¬",Annuel,25000â‚¬ ,30000â‚¬,Vous interviendrez au sein de l'un des 11 multi-accueils de la Ville dans le respect du projet Ã©ducatif et pÃ©dagogique de la structure. Vous assurerez la prise en charge quotidienne des jeunes enfants dans l'objectif de rÃ©pondre Ã  leurs besoins fondamentaux en favorisant leur dÃ©veloppement et ...</t>
  </si>
  <si>
    <t>4987,Assistants petite enfance (H/F),https://www.france-emploi.com/offre-d-emploi/assistants-petite-enfance-h-f-10907631/,06/01/2023,Maine-et-Loire,CDD,"Annuel, de 20000â‚¬ Ã  25000â‚¬",Annuel,20000â‚¬ ,25000â‚¬,"Vous assurerez la prise en charge quotidienne des jeunes enfants dans l'objectif de rÃ©pondre Ã  leurs besoins fondamentaux en favorisant leur dÃ©veloppement (autonomie, sociabilisation) dans le respect des rÃ¨gles d'hygiÃ¨ne et de sÃ©curitÃ©.</t>
  </si>
  <si>
    <t>A ce titre, vous devrez :</t>
  </si>
  <si>
    <t xml:space="preserve">  accueillir et accompagner l'enfant et sa famille,</t>
  </si>
  <si>
    <t xml:space="preserve">  identifier ..."</t>
  </si>
  <si>
    <t>4988,COMPTABLE MARCHE ENTREPRISE (H/F),https://www.france-emploi.com/offre-d-emploi/comptable-marche-entreprise-h-f-10907604/,06/01/2023,La Guerche-de-Bretagne,CDI,"Annuel, de 26000â‚¬ Ã  36000â‚¬",Annuel,26000â‚¬ ,36000â‚¬,"â€¢	Vous avez en charge la gestion dâ€™un portefeuille dâ€™adhÃ©rents-clients relevant du marchÃ© entreprise pour lequel vous rÃ©alisez la tenue comptable des dossiers (comptes annuels, dÃ©clarations fiscalesâ€¦).</t>
  </si>
  <si>
    <t>â€¢	Vous assurez le conseil de proximitÃ© auprÃ¨s des adhÃ©rents-clients de votre portefeuille.</t>
  </si>
  <si>
    <t>â€¢	Au cÅ“ur dâ€™une Ã©quipe pluridisciplinaire vous ..."</t>
  </si>
  <si>
    <t>4989,COMPTABLES MARCHE ENTREPRISE (H/F),https://www.france-emploi.com/offre-d-emploi/comptables-marche-entreprise-h-f-10907603/,06/01/2023,MorÃ©ac,CDI,"Annuel, de 26000â‚¬ Ã  36000â‚¬",Annuel,26000â‚¬ ,36000â‚¬,"â€¢	Vous avez en charge la gestion dâ€™un portefeuille dâ€™adhÃ©rents-clients relevant du marchÃ© entreprise pour lequel vous rÃ©alisez la tenue comptable des dossiers (comptes annuels, dÃ©clarations fiscalesâ€¦).</t>
  </si>
  <si>
    <t>4990,COMPTABLES MARCHE ENTREPRISE (H/F),https://www.france-emploi.com/offre-d-emploi/comptables-marche-entreprise-h-f-10907603/,06/01/2023,VitrÃ©,CDI,"Annuel, de 26000â‚¬ Ã  36000â‚¬",Annuel,26000â‚¬ ,36000â‚¬,"â€¢	Vous avez en charge la gestion dâ€™un portefeuille dâ€™adhÃ©rents-clients relevant du marchÃ© entreprise pour lequel vous rÃ©alisez la tenue comptable des dossiers (comptes annuels, dÃ©clarations fiscalesâ€¦).</t>
  </si>
  <si>
    <t>4991,COMPTABLES MARCHE ENTREPRISE (H/F),https://www.france-emploi.com/offre-d-emploi/comptables-marche-entreprise-h-f-10907603/,06/01/2023,Saint-Malo,CDI,"Annuel, de 26000â‚¬ Ã  36000â‚¬",Annuel,26000â‚¬ ,36000â‚¬,"â€¢	Vous avez en charge la gestion dâ€™un portefeuille dâ€™adhÃ©rents-clients relevant du marchÃ© entreprise pour lequel vous rÃ©alisez la tenue comptable des dossiers (comptes annuels, dÃ©clarations fiscalesâ€¦).</t>
  </si>
  <si>
    <t>4992,COMPTABLES MARCHE ENTREPRISE (H/F),https://www.france-emploi.com/offre-d-emploi/comptables-marche-entreprise-h-f-10907603/,06/01/2023,Rennes,CDI,"Annuel, de 26000â‚¬ Ã  36000â‚¬",Annuel,26000â‚¬ ,36000â‚¬,"â€¢	Vous avez en charge la gestion dâ€™un portefeuille dâ€™adhÃ©rents-clients relevant du marchÃ© entreprise pour lequel vous rÃ©alisez la tenue comptable des dossiers (comptes annuels, dÃ©clarations fiscalesâ€¦).</t>
  </si>
  <si>
    <t>4993,COMPTABLES MARCHE ENTREPRISE (H/F),https://www.france-emploi.com/offre-d-emploi/comptables-marche-entreprise-h-f-10907603/,06/01/2023,Betton,CDI,"Annuel, de 26000â‚¬ Ã  36000â‚¬",Annuel,26000â‚¬ ,36000â‚¬,"â€¢	Vous avez en charge la gestion dâ€™un portefeuille dâ€™adhÃ©rents-clients relevant du marchÃ© entreprise pour lequel vous rÃ©alisez la tenue comptable des dossiers (comptes annuels, dÃ©clarations fiscalesâ€¦).</t>
  </si>
  <si>
    <t xml:space="preserve">4994,RESPONSABLE D'EQUIPE COMPTABLE - MARCHE MER (H/F),https://www.france-emploi.com/offre-d-emploi/responsable-d-equipe-comptable-marche-mer-h-f-10907593/,06/01/2023,Vannes,CDI,"Annuel, de 35600â‚¬ Ã  50000â‚¬",Annuel,35600â‚¬ ,50000â‚¬,"RattachÃ©(e) au Directeur de marchÃ©, vous assurez le management opÃ©rationnel dâ€™une Ã©quipe comptable de 8 personnes, dans le respect des objectifs fixÃ©s et des exigences de qualitÃ©, de dÃ©lai, de productivitÃ© et de services rendus aux clients. </t>
  </si>
  <si>
    <t>â€¢	Pilotez lâ€™ensemble des opÃ©rations de ..."</t>
  </si>
  <si>
    <t xml:space="preserve">4995,RESPONSABLE D'EQUIPE COMPTABLE - MARCHE MER (H/F),https://www.france-emploi.com/offre-d-emploi/responsable-d-equipe-comptable-marche-mer-h-f-10907593/,06/01/2023,Nivillac,CDI,"Annuel, de 35600â‚¬ Ã  50000â‚¬",Annuel,35600â‚¬ ,50000â‚¬,"RattachÃ©(e) au Directeur de marchÃ©, vous assurez le management opÃ©rationnel dâ€™une Ã©quipe comptable de 8 personnes, dans le respect des objectifs fixÃ©s et des exigences de qualitÃ©, de dÃ©lai, de productivitÃ© et de services rendus aux clients. </t>
  </si>
  <si>
    <t xml:space="preserve">4996,RESPONSABLE D'EQUIPE COMPTABLE - MARCHE MER (H/F),https://www.france-emploi.com/offre-d-emploi/responsable-d-equipe-comptable-marche-mer-h-f-10907593/,06/01/2023,Auray,CDI,"Annuel, de 35600â‚¬ Ã  50000â‚¬",Annuel,35600â‚¬ ,50000â‚¬,"RattachÃ©(e) au Directeur de marchÃ©, vous assurez le management opÃ©rationnel dâ€™une Ã©quipe comptable de 8 personnes, dans le respect des objectifs fixÃ©s et des exigences de qualitÃ©, de dÃ©lai, de productivitÃ© et de services rendus aux clients. </t>
  </si>
  <si>
    <t xml:space="preserve">4997,Comptables conseil marchÃ© entreprise (H/F),https://www.france-emploi.com/offre-d-emploi/comptables-conseil-marche-entreprise-h-f-10907560/,06/01/2023,Redon,CDI,"Annuel, de 30700â‚¬ Ã  42000â‚¬",Annuel,30700â‚¬ ,42000â‚¬,"â€¢	Vous avez en charge la gestion dâ€™un portefeuille dâ€™adhÃ©rents-clients constituÃ© dâ€™artisans et commerÃ§ants, auxquels vous apportez votre savoir-faire comptable et fiscal. </t>
  </si>
  <si>
    <t>â€¢	GrÃ¢ce Ã  la pertinence de vos conseils, vous les accompagnez et les aider dans la prise de dÃ©cision quant Ã  la gestion et ..."</t>
  </si>
  <si>
    <t xml:space="preserve">4998,Comptables conseil marchÃ© entreprise (H/F),https://www.france-emploi.com/offre-d-emploi/comptables-conseil-marche-entreprise-h-f-10907560/,06/01/2023,Montfort-sur-Meu,CDI,"Annuel, de 30700â‚¬ Ã  42000â‚¬",Annuel,30700â‚¬ ,42000â‚¬,"â€¢	Vous avez en charge la gestion dâ€™un portefeuille dâ€™adhÃ©rents-clients constituÃ© dâ€™artisans et commerÃ§ants, auxquels vous apportez votre savoir-faire comptable et fiscal. </t>
  </si>
  <si>
    <t xml:space="preserve">4999,Comptables conseil marchÃ© entreprise (H/F),https://www.france-emploi.com/offre-d-emploi/comptables-conseil-marche-entreprise-h-f-10907560/,06/01/2023,Montauban-de-Bretagne,CDI,"Annuel, de 30700â‚¬ Ã  42000â‚¬",Annuel,30700â‚¬ ,42000â‚¬,"â€¢	Vous avez en charge la gestion dâ€™un portefeuille dâ€™adhÃ©rents-clients constituÃ© dâ€™artisans et commerÃ§ants, auxquels vous apportez votre savoir-faire comptable et fiscal. </t>
  </si>
  <si>
    <t>5000,Technicien applicateur hygiÃ©niste (H/F),https://www.france-emploi.com/offre-d-emploi/technicien-applicateur-hygieniste-h-f-10905712/,06/01/2023,Cholet,CDI,"Mensuel, de 1620â‚¬ Ã  2100â‚¬",Mensuel,1620â‚¬ ,2100â‚¬,"Halte Nuisibles entreprise certifie CEPA, CTBA+, recherche un technicien applicateur hygiÃ©niste H/F itinÃ©rant dans la rÃ©gion de Cholet / MaulÃ©on.</t>
  </si>
  <si>
    <t>Chez Halte Nuisibles, vous serez amenÃ© Ã  effectuer des interventions au sein d'entreprises privÃ©es, publiques, d'administrations, de copropriÃ©tÃ©s et de particuliers.</t>
  </si>
  <si>
    <t>Concernant le pÃ´le Â« Assainissement Â», vos missions ..."</t>
  </si>
  <si>
    <t>5001,PREPARATEUR DE COMMANDE (H/F),https://www.france-emploi.com/offre-d-emploi/preparateur-de-commande-h-f-10901927/,06/01/2023,Angers,Saisonnier,"Horaire, 11,27â‚¬",Horaire," 11,27â‚¬"," 11,27â‚¬","Vous intÃ©grez une Ã©quipe de prÃ©parateurs de commande de nos plantes ornementales, potagÃ¨res et aromatiques sur toute la France auprÃ¨s des jardineries, grandes surfaces spÃ©cialisÃ©es et alimentaires.</t>
  </si>
  <si>
    <t>Vous serez accueilli(e) et formÃ©(e) Ã  votre arrivÃ©e.</t>
  </si>
  <si>
    <t>Informations complÃ©mentaires :</t>
  </si>
  <si>
    <t>- Prise de poste courant mi-mars jusqu'Ã  fin mai ..."</t>
  </si>
  <si>
    <t>5002,SecrÃ©taire de direction/Agent d'accueil (H/F),https://www.france-emploi.com/offre-d-emploi/secretaire-de-direction-agent-d-accueil-h-f-10885790/,06/01/2023,La Roche-sur-Yon,CDI,"Mensuel, 1907â‚¬",Mensuel, 1907â‚¬, 1907â‚¬,"LIEU DE TRAVAIL : LA ROCHE SUR YON</t>
  </si>
  <si>
    <t>Maison de Quartier de la LIBERTE (quartier prioritaire de la ville)</t>
  </si>
  <si>
    <t>Il, elle assure une mission dâ€™accueil du public des Ã©quipements et une mission administrative pour la direction des maisons de quartier.</t>
  </si>
  <si>
    <t>Il, elle est hiÃ©rarchiquement rattachÃ© Ã  la Direction gÃ©nÃ©rale ..."</t>
  </si>
  <si>
    <t xml:space="preserve">5003,CHARGE(E) D'ACCUEIL STANDARD / SECRETAIRE - NANTES (H/F),https://www.france-emploi.com/offre-d-emploi/chargee-d-accueil-standard-secretaire-nantes-h-f-10843550/,06/01/2023,Nantes,CDI,"Annuel, de 21000â‚¬ Ã  22000â‚¬",Annuel,21000â‚¬ ,22000â‚¬,"Le Groupe CISN recherche un(e) : </t>
  </si>
  <si>
    <t>CHARGÃ‰(E) Dâ€™ACCUEIL STANDARD - SECRÃ‰TAIRE</t>
  </si>
  <si>
    <t>Dans le cadre dâ€™une mutation interne au Groupe dont sera prochainement bÃ©nÃ©ficiaire lâ€™actuelle titulaire du poste, lâ€™Ã©quipe de lâ€™agence de Nantes, au 14 boulevard des Anglais, recherche son/sa successeur(e).</t>
  </si>
  <si>
    <t>Parce que ..."</t>
  </si>
  <si>
    <t>5004,Chef d'Ã©quipe TP Canalisation H/F,https://www.france-emploi.com/offre-d-emploi/chef-d-equipe-tp-canalisation-h-f-10821621/,06/01/2023,Isle,CDI,"Mensuel, de 1800â‚¬ Ã  2000â‚¬",Mensuel,1800â‚¬ ,2000â‚¬,"CISE TP est la filiale Travaux Publics de SAUR. Filiale spÃ©cialisÃ©e dans la pose de canalisation (TP CAN). Au sein du service travaux, vous prenez en charge une Ã©quipe dans lâ€™exÃ©cution des travaux de canalisation de tout type Ã  partir des directives gÃ©nÃ©rales. Vous dirigez les engins de ..."</t>
  </si>
  <si>
    <t>5005,Poseur de canalisations H/F,https://www.france-emploi.com/offre-d-emploi/poseur-de-canalisations-h-f-10821619/,06/01/2023,Saint-Yrieix-sur-Charente,CDI,"Mensuel, de 1700â‚¬ Ã  1900â‚¬",Mensuel,1700â‚¬ ,1900â‚¬,"Autonome sous la responsabilitÃ© de votre chef d'Ã©quipe, vous exÃ©cutez les travaux de pose de canalisation de tout type Ã  partir des directives gÃ©nÃ©rales. Vous suivez les engins de terrassement, effectuez la pose de tuyaux AEP ( Adduction d'eau potable) et EU (Eau UsÃ©e).</t>
  </si>
  <si>
    <t>5006,Aide Poseur(euse) de Canalisation H/F,https://www.france-emploi.com/offre-d-emploi/aide-poseureuse-de-canalisation-h-f-10809160/,06/01/2023,Pluduno,CDI,"Mensuel, de 1700â‚¬ Ã  2400â‚¬",Mensuel,1700â‚¬ ,2400â‚¬,"Mission : Autonome sous la responsabilitÃ© de votre chef d'Ã©quipe, vous exÃ©cutez les travaux de pose de canalisation de tout type Ã  partir des directives gÃ©nÃ©rales. Vous suivez les engins de terrassement, effectuez la pose de tuyaux AEP ( Adduction d'eau potable) et EU (Eau UsÃ©e).</t>
  </si>
  <si>
    <t>Vous serez amenÃ© ..."</t>
  </si>
  <si>
    <t xml:space="preserve">5007,TECHNICIEN MAINTENANCE INDUSTRIELLE H/F,https://www.france-emploi.com/offre-d-emploi/technicien-maintenance-industrielle-h-f-10809008/,06/01/2023,Maine-et-Loire,CDI,"Annuel, de 30000â‚¬ Ã  35000â‚¬",Annuel,30000â‚¬ ,35000â‚¬,"Expert &amp; Manager recherche pour l'un de ses clients basÃ© sur Angers, un TECHNICIEN DE MAINTENANCE INDUSTRIELLE H/F. </t>
  </si>
  <si>
    <t>Notre client est spÃ©cialisÃ© dans la fabrication de produits pharmaceutiques : Formes sÃ¨ches, liquides, pÃ¢teuses. ExerÃ§ant dans le domaine de la sous-traitance.</t>
  </si>
  <si>
    <t>Vous intÃ©grerez l'Ã©quipe Â« maintenance des Ã©quipements industriels ..."</t>
  </si>
  <si>
    <t>5008,CONDUCTEURS DE LIGNES AUTOMATISEES (H/F),https://www.france-emploi.com/offre-d-emploi/conducteurs-de-lignes-automatisees-h-f-10800693/,06/01/2023,Mayenne,CDI,"Annuel, Ã  partir de 28000â‚¬",Annuel,28000â‚¬,35000â‚¬,"Votre mission consiste Ã  :</t>
  </si>
  <si>
    <t>- Conduire tous les Ã©quipements dâ€™une ligne de conditionnement dans le respect des BPF (Â« Bonnes pratiques de fabrication Â») et des rÃ¨gles de sÃ©curitÃ© en garantissant la qualitÃ© du produit obtenu.</t>
  </si>
  <si>
    <t>- RÃ©aliser des interventions techniques de premier niveau.</t>
  </si>
  <si>
    <t>Vos activitÃ©s consistent Ã :</t>
  </si>
  <si>
    <t>- identifier les caractÃ©ristiques des ..."</t>
  </si>
  <si>
    <t>5009,Ouvrier agroalimentaire (H/F),https://www.france-emploi.com/offre-d-emploi/ouvrier-agroalimentaire-h-f-10800642/,06/01/2023,Apremont,IntÃ©rim,"Mensuel, de 1600â‚¬ Ã  2000â‚¬",Mensuel,1600â‚¬ ,2000â‚¬,"Nous recherchons pour notre client des agents de production H/F dans le domaine de la charcuterie.</t>
  </si>
  <si>
    <t>Vos principales missions seront la mise en barquettes, conditionnement, Ã©tiquetage...</t>
  </si>
  <si>
    <t>Saison raclette dÃ©marrage dÃ©but octobre.</t>
  </si>
  <si>
    <t>Poste en 2x7.</t>
  </si>
  <si>
    <t>Poste Ã  APREMONT   Vous Ãªtes dynamique et avez de bonnes connaissances dans les normes ..."</t>
  </si>
  <si>
    <t>5010,Manoeuvre (H/F),https://www.france-emploi.com/offre-d-emploi/manoeuvre-h-f-10800637/,06/01/2023,Aizenay,IntÃ©rim,"Mensuel, de 1600â‚¬ Ã  2000â‚¬",Mensuel,1600â‚¬ ,2000â‚¬,"Nous recherchons pour notre client un manoeuvre H/F pour faire de la pose de clÃ´tures et de ganivelles.</t>
  </si>
  <si>
    <t>Poste Ã  Aizenay</t>
  </si>
  <si>
    <t xml:space="preserve">  Vous Ãªtes bricoleur, aimez le travail en Ã©quipe et en extÃ©rieur.</t>
  </si>
  <si>
    <t xml:space="preserve">  Agences d'emploi gÃ©nÃ©ralistes depuis 2001 en VendÃ©e, ABOUTIR EMPLOI est le meilleur relais entre les ..."</t>
  </si>
  <si>
    <t>5011,Technicien de maintenance (H/F),https://www.france-emploi.com/offre-d-emploi/technicien-de-maintenance-h-f-10800634/,06/01/2023,Apremont,IntÃ©rim,"Horaire, 11,07â‚¬",Horaire," 11,07â‚¬"," 11,07â‚¬","Nous recherchons pour notre client un technicien de maintenance H/F.</t>
  </si>
  <si>
    <t>Votre mission  :</t>
  </si>
  <si>
    <t>Vous assurez le bon fonctionnement et l'entretien du parc machine de l'entreprise. Pour cela, vous :</t>
  </si>
  <si>
    <t xml:space="preserve">RÃ©alisez les opÃ©rations de maintenance prÃ©ventives et curatives </t>
  </si>
  <si>
    <t xml:space="preserve">Effectuez des contrÃ´les prÃ©ventifs </t>
  </si>
  <si>
    <t>Accomplissez des opÃ©rations de montage / dÃ©montage machine ..."</t>
  </si>
  <si>
    <t>5012,Ouvrier agroalimentaire (H/F),https://www.france-emploi.com/offre-d-emploi/ouvrier-agroalimentaire-h-f-10800629/,06/01/2023,Givrand,IntÃ©rim,"Mensuel, de 1600â‚¬ Ã  2000â‚¬",Mensuel,1600â‚¬ ,2000â‚¬,"Nous recherchons pour notre client du secteur agroalimentaire, des agents de production H/F.</t>
  </si>
  <si>
    <t>Vos missions : fumaison, dÃ©coupe de saumon, conditionnement, Ã©tiquetage, colisage.</t>
  </si>
  <si>
    <t>Poste en 2x8.</t>
  </si>
  <si>
    <t>Poste Ã  Givrand   Vous Ãªtes dynamique, organisÃ© et vous avez une bonne connaissance des normes d'hygiÃ¨nes.</t>
  </si>
  <si>
    <t>Vous souhaitez vous investir sur du ..."</t>
  </si>
  <si>
    <t xml:space="preserve">5013,Plombier (H/F),https://www.france-emploi.com/offre-d-emploi/plombier-h-f-10800624/,06/01/2023,Saint-Gilles-Croix-de-Vie,CDI,"Mensuel, de 1600â‚¬ Ã  2000â‚¬",Mensuel,1600â‚¬ ,2000â‚¬,"Nous recherchons pour notre client un plombier H/F. </t>
  </si>
  <si>
    <t>Vous aurez pour mission la pose des sanitaires, du chauffage,.</t>
  </si>
  <si>
    <t>Vous devrez Ã©galement faire de l'entretien et dÃ©pannage.</t>
  </si>
  <si>
    <t>Poste Ã  St Gilles Croix de Vie   Vous avez une expÃ©rience rÃ©ussie d'au moins 3 ans et ..."</t>
  </si>
  <si>
    <t>5014,Assistant gouvernant (H/F),https://www.france-emploi.com/offre-d-emploi/assistant-gouvernant-h-f-10799758/,06/01/2023,Saint-Malo,CDI,"Mensuel, de 2100â‚¬ Ã  2350â‚¬",Mensuel,2100â‚¬ ,2350â‚¬,"L'Ã©tablissement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</si>
  <si>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5015,Assistant gouvernant (H/F),https://www.france-emploi.com/offre-d-emploi/assistant-gouvernant-h-f-10799758/,06/01/2023,Saint-Lunaire,CDI,"Mensuel, de 2100â‚¬ Ã  2350â‚¬",Mensuel,2100â‚¬ ,2350â‚¬,"L'Ã©tablissement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</si>
  <si>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5016,Assistant gouvernant (H/F),https://www.france-emploi.com/offre-d-emploi/assistant-gouvernant-h-f-10799758/,06/01/2023,Saint-Briac-sur-Mer,CDI,"Mensuel, de 2100â‚¬ Ã  2350â‚¬",Mensuel,2100â‚¬ ,2350â‚¬,"L'Ã©tablissement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</si>
  <si>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5017,Assistant gouvernant (H/F),https://www.france-emploi.com/offre-d-emploi/assistant-gouvernant-h-f-10799758/,06/01/2023,Dinard,CDI,"Mensuel, de 2100â‚¬ Ã  2350â‚¬",Mensuel,2100â‚¬ ,2350â‚¬,"L'Ã©tablissement du NESSAY s'Ã©lÃ¨ve sur la presqu'Ã®le de Saint-Briac, repÃ¨re de sÃ©jours enchantÃ©s bercÃ©s par le bruit des vagues. Comme un phare dans les souvenirs de nos clients, il est l'endroit oÃ¹ le temps s'arrÃªte et oÃ¹ les souvenirs se fabriquent. Un Ã©crin ..."</t>
  </si>
  <si>
    <t>5018,INGENIEUR BUREAU Dâ€™ETUDE MECANIQUE H/F,https://www.france-emploi.com/offre-d-emploi/ingenieur-bureau-d-etude-mecanique-h-f-10799679/,06/01/2023,Angers,CDI,"Annuel, de 35000â‚¬ Ã  45000â‚¬",Annuel,35000â‚¬ ,45000â‚¬,"Expert technique au sein du Bureau dâ€™Etudes, vous Ãªtes en charge, Ã  partir du cahier des charges, de la dÃ©finition technique dâ€™un projet et vous rÃ©alisez la conception de nos machines.</t>
  </si>
  <si>
    <t>A ce titre, et sous la direction du responsable du bureau dâ€™Ã©tudes, vos principales missions ..."</t>
  </si>
  <si>
    <t>5019,INGENIEUR BUREAU Dâ€™ETUDE MECANIQUE H/F,https://www.france-emploi.com/offre-d-emploi/ingenieur-bureau-d-etude-mecanique-h-f-10799679/,06/01/2023,Nantes,CDI,"Annuel, de 35000â‚¬ Ã  45000â‚¬",Annuel,35000â‚¬ ,45000â‚¬,"Expert technique au sein du Bureau dâ€™Etudes, vous Ãªtes en charge, Ã  partir du cahier des charges, de la dÃ©finition technique dâ€™un projet et vous rÃ©alisez la conception de nos machines.</t>
  </si>
  <si>
    <t>5020,ASSISTANT COMPTABLE - MARCHE AGRICOLE (H/F),https://www.france-emploi.com/offre-d-emploi/assistant-comptable-marche-agricole-h-f-10799567/,06/01/2023,Le FaouÃ«t,CDI,"Mensuel, de 1710â‚¬ Ã  1860â‚¬",Mensuel,1710â‚¬ ,1860â‚¬,"Sous la responsabilitÃ© du Directeur de rÃ©gion, vous avez en charge :</t>
  </si>
  <si>
    <t>â€¢	Lâ€™enregistrement et la rÃ©alisation de dossiers comptables.</t>
  </si>
  <si>
    <t>â€¢	La prÃ©paration de dossiers fiscaux et sociaux pour les adhÃ©rents-clients du marchÃ© agricole.</t>
  </si>
  <si>
    <t>â€¢	La rÃ©alisation de travaux administratifs pour le compte des adhÃ©rents-clients.</t>
  </si>
  <si>
    <t xml:space="preserve">  â€¢	De formation comptable DCG, BTS ..."</t>
  </si>
  <si>
    <t>5021,ASSISTANT COMPTABLE - MARCHE AGRICOLE (H/F),https://www.france-emploi.com/offre-d-emploi/assistant-comptable-marche-agricole-h-f-10799567/,06/01/2023,Pipriac,CDI,"Mensuel, de 1710â‚¬ Ã  1860â‚¬",Mensuel,1710â‚¬ ,1860â‚¬,"Sous la responsabilitÃ© du Directeur de rÃ©gion, vous avez en charge :</t>
  </si>
  <si>
    <t xml:space="preserve">5022,Conseiller environnement F/H,https://www.france-emploi.com/offre-d-emploi/conseiller-environnement-f-h-10799566/,06/01/2023,VitrÃ©,CDD,"Mensuel, de 1968â‚¬ Ã  2000â‚¬",Mensuel,1968â‚¬ ,2000â‚¬,"RattachÃ© Ã  lâ€™Ã©quipe et sous la responsabilitÃ© du Directeur du Service Environnement, vous Ãªtes au contact des agriculteurs pour assurer le conseil se rapportant Ã  la rÃ©alisation des diffÃ©rentes dÃ©clarations dont vous aurez la charge (Plan PrÃ©visionnel de Fertilisation, conseil PAC, cahier de fertilisation, registre phytosanitaireâ€¦). </t>
  </si>
  <si>
    <t xml:space="preserve">5023,Conseiller environnement F/H,https://www.france-emploi.com/offre-d-emploi/conseiller-environnement-f-h-10799565/,06/01/2023,Vannes,CDD,"Mensuel, de 1968â‚¬ Ã  2000â‚¬",Mensuel,1968â‚¬ ,2000â‚¬,"RattachÃ© Ã  lâ€™Ã©quipe et sous la responsabilitÃ© du Directeur du Service Environnement, vous Ãªtes au contact des agriculteurs pour assurer le conseil se rapportant Ã  la rÃ©alisation des diffÃ©rentes dÃ©clarations dont vous aurez la charge (Plan PrÃ©visionnel de Fertilisation, conseil PAC, cahier de fertilisation, registre phytosanitaireâ€¦). </t>
  </si>
  <si>
    <t>5024,Technicien MÃ©thodes â€“ Entreprise familiale H/F,https://www.france-emploi.com/offre-d-emploi/technicien-methodes-entreprise-familiale-h-f-10799322/,06/01/2023,ThouarÃ©-sur-Loire,CDI,"Annuel, de 27000â‚¬ Ã  31000â‚¬",Annuel,27000â‚¬ ,31000â‚¬,"Sous la responsabilitÃ© du Responsable du secteur auquel vous Ãªtes rattachÃ©s, vous serez en charge de lâ€™industrialisation de nouveaux produits au niveau de lâ€™atelier.</t>
  </si>
  <si>
    <t>A ce titre, vous devez :</t>
  </si>
  <si>
    <t xml:space="preserve">RÃ©aliser un dossier de fabrication (fiche dâ€™essai, gamme de fabrication, nomenclature, fiche article, plan dâ€™outillage) </t>
  </si>
  <si>
    <t>CrÃ©er ..."</t>
  </si>
  <si>
    <t>5025,Technicien MÃ©thodes â€“ Entreprise familiale H/F,https://www.france-emploi.com/offre-d-emploi/technicien-methodes-entreprise-familiale-h-f-10799322/,06/01/2023,Sainte-Luce-sur-Loire,CDI,"Annuel, de 27000â‚¬ Ã  31000â‚¬",Annuel,27000â‚¬ ,31000â‚¬,"Sous la responsabilitÃ© du Responsable du secteur auquel vous Ãªtes rattachÃ©s, vous serez en charge de lâ€™industrialisation de nouveaux produits au niveau de lâ€™atelier.</t>
  </si>
  <si>
    <t>5026,Technicien MÃ©thodes â€“ Entreprise familiale H/F,https://www.france-emploi.com/offre-d-emploi/technicien-methodes-entreprise-familiale-h-f-10799322/,06/01/2023,Carquefou,CDI,"Annuel, de 27000â‚¬ Ã  31000â‚¬",Annuel,27000â‚¬ ,31000â‚¬,"Sous la responsabilitÃ© du Responsable du secteur auquel vous Ãªtes rattachÃ©s, vous serez en charge de lâ€™industrialisation de nouveaux produits au niveau de lâ€™atelier.</t>
  </si>
  <si>
    <t>5027,Dessinateur Industriel (H/F),https://www.france-emploi.com/offre-d-emploi/dessinateur-industriel-h-f-10799317/,06/01/2023,Saint-Saturnin-du-Limet,CDI,"Mensuel, de 2300â‚¬ Ã  2600â‚¬",Mensuel,2300â‚¬ ,2600â‚¬,"Pour accompagner son dÃ©veloppement Qualipac Aluminium recrute un poste de :</t>
  </si>
  <si>
    <t xml:space="preserve">                   DESSINATEUR INDUSTRIEL</t>
  </si>
  <si>
    <t>Au sein du service Industrialisation Assemblage/DÃ©cor, vous Ãªtes en charge de :</t>
  </si>
  <si>
    <t>â€¢	Concevoir les machines spÃ©cifiques (pour les Ã©lÃ©ments mÃ©caniques) ou outillages spÃ©cifiques (dossier industrialisation, plan dâ€™ensemble et de dÃ©tails),</t>
  </si>
  <si>
    <t>â€¢	Transmettre au service achat le ou ..."</t>
  </si>
  <si>
    <t>5028,Dessinateur Industriel (H/F),https://www.france-emploi.com/offre-d-emploi/dessinateur-industriel-h-f-10799317/,06/01/2023,ChÃ¢teau-Gontier,CDI,"Mensuel, de 2300â‚¬ Ã  2600â‚¬",Mensuel,2300â‚¬ ,2600â‚¬,"Pour accompagner son dÃ©veloppement Qualipac Aluminium recrute un poste de :</t>
  </si>
  <si>
    <t>5029,Dessinateur Industriel (H/F),https://www.france-emploi.com/offre-d-emploi/dessinateur-industriel-h-f-10799317/,06/01/2023,SegrÃ©-en-Anjou Bleu,CDI,"Mensuel, de 2300â‚¬ Ã  2600â‚¬",Mensuel,2300â‚¬ ,2600â‚¬,"Pour accompagner son dÃ©veloppement Qualipac Aluminium recrute un poste de :</t>
  </si>
  <si>
    <t>5030,Dessinateur Industriel (H/F),https://www.france-emploi.com/offre-d-emploi/dessinateur-industriel-h-f-10799317/,06/01/2023,ChÃ¢teaubriant,CDI,"Mensuel, de 2300â‚¬ Ã  2600â‚¬",Mensuel,2300â‚¬ ,2600â‚¬,"Pour accompagner son dÃ©veloppement Qualipac Aluminium recrute un poste de :</t>
  </si>
  <si>
    <t>5031,Dessinateur Industriel (H/F),https://www.france-emploi.com/offre-d-emploi/dessinateur-industriel-h-f-10799317/,06/01/2023,Retiers,CDI,"Mensuel, de 2300â‚¬ Ã  2600â‚¬",Mensuel,2300â‚¬ ,2600â‚¬,"Pour accompagner son dÃ©veloppement Qualipac Aluminium recrute un poste de :</t>
  </si>
  <si>
    <t>5032,AGENT DE NETTOYAGE INDUSTRIEL (H/F),https://www.france-emploi.com/offre-d-emploi/agent-de-nettoyage-industriel-h-f-10799256/,06/01/2023,Ille-et-Vilaine,CDI,"Horaire, de 11,07â‚¬ Ã  12,50â‚¬",Horaire,"11,07â‚¬ ","12,50â‚¬","CRIT recrute en CDI un AGENT D'ENTRETIEN INDUSTRIEL (H/F) de journÃ©e au sein d'une coopÃ©rative proche de Dinan.</t>
  </si>
  <si>
    <t>Vous serez accueilli(e) par le service HygiÃ¨ne. AprÃ¨s une premiÃ¨re phase d'intÃ©gration qui vous permettra de mieux connaÃ®tre votre Ã©quipe et son organisation, vous serez formÃ© ..."</t>
  </si>
  <si>
    <t>5033,AGENT DE NETTOYAGE INDUSTRIEL (H/F),https://www.france-emploi.com/offre-d-emploi/agent-de-nettoyage-industriel-h-f-10799256/,06/01/2023,CÃ´tes-d'Armor,CDI,"Horaire, de 11,07â‚¬ Ã  12,50â‚¬",Horaire,"11,07â‚¬ ","12,50â‚¬","CRIT recrute en CDI un AGENT D'ENTRETIEN INDUSTRIEL (H/F) de journÃ©e au sein d'une coopÃ©rative proche de Dinan.</t>
  </si>
  <si>
    <t xml:space="preserve">5034,CHEF DE PROJET FACADE (H/F),https://www.france-emploi.com/offre-d-emploi/chef-de-projet-facade-h-f-10798294/,06/01/2023,La Roche-sur-Yon,CDI,"Annuel, de 45000â‚¬ Ã  60000â‚¬",Annuel,45000â‚¬ ,60000â‚¬,"Sous la responsabilitÃ© du directeur : </t>
  </si>
  <si>
    <t xml:space="preserve">- Vous prenez en charge des projets de chantier en autonomie de la dÃ©finition du besoin avec le client jusquâ€™Ã  la levÃ©e des rÃ©serves afin de proposer des solutions technico-Ã©conomiques adaptÃ©es, </t>
  </si>
  <si>
    <t>- Vous assurez lâ€™interface avec les clients et les services internes de ..."</t>
  </si>
  <si>
    <t xml:space="preserve">5035,CHEF DE PROJET FACADE (H/F),https://www.france-emploi.com/offre-d-emploi/chef-de-projet-facade-h-f-10798294/,06/01/2023,Vannes,CDI,"Annuel, de 45000â‚¬ Ã  60000â‚¬",Annuel,45000â‚¬ ,60000â‚¬,"Sous la responsabilitÃ© du directeur : </t>
  </si>
  <si>
    <t xml:space="preserve">5036,CHEF DE PROJET FACADE (H/F),https://www.france-emploi.com/offre-d-emploi/chef-de-projet-facade-h-f-10798294/,06/01/2023,Angers,CDI,"Annuel, de 45000â‚¬ Ã  60000â‚¬",Annuel,45000â‚¬ ,60000â‚¬,"Sous la responsabilitÃ© du directeur : </t>
  </si>
  <si>
    <t xml:space="preserve">5037,CHEF DE PROJET FACADE (H/F),https://www.france-emploi.com/offre-d-emploi/chef-de-projet-facade-h-f-10798294/,06/01/2023,Nantes,CDI,"Annuel, de 45000â‚¬ Ã  60000â‚¬",Annuel,45000â‚¬ ,60000â‚¬,"Sous la responsabilitÃ© du directeur : </t>
  </si>
  <si>
    <t xml:space="preserve">5038,CHEF DE PROJET FACADE (H/F),https://www.france-emploi.com/offre-d-emploi/chef-de-projet-facade-h-f-10798294/,06/01/2023,Rennes,CDI,"Annuel, de 45000â‚¬ Ã  60000â‚¬",Annuel,45000â‚¬ ,60000â‚¬,"Sous la responsabilitÃ© du directeur : </t>
  </si>
  <si>
    <t>5039,Dessinateur projeteur expÃ©rimentÃ© et chef de projet - Machines Industrielles (H/F),https://www.france-emploi.com/offre-d-emploi/dessinateur-projeteur-experimente-et-chef-de-projet-machines-industrielles-h-f-10798107/,06/01/2023,Cholet,CDI,"Annuel, de 32000â‚¬ Ã  38000â‚¬",Annuel,32000â‚¬ ,38000â‚¬,"Aux cÃ´tÃ©s du responsable du bureau d'Ã©tudes, ainsi quâ€™en Ã©troite collaboration avec les diffÃ©rents membres de lâ€™Ã©quipe, vous Ãªtes autonome sur vos activitÃ©s et vous assumez un vÃ©ritable rÃ´le de coordinateur technique. Vous intervenez sur des projets de conception et de fabrication de machines. Ã€ ce ..."</t>
  </si>
  <si>
    <t>5040,Conseiller location H/F,https://www.france-emploi.com/offre-d-emploi/conseiller-location-h-f-10798058/,06/01/2023,Saint-Malo,CDI,"Annuel, de 30000â‚¬ Ã  100000â‚¬",Annuel,30000â‚¬ ,100000â‚¬,"DESCRIPTIF DU POSTE</t>
  </si>
  <si>
    <t xml:space="preserve">Pour les besoins de son rÃ©seau, basÃ© sur SAINT-MALO nous recrutons : </t>
  </si>
  <si>
    <t>un(e) Conseiller location</t>
  </si>
  <si>
    <t>RattachÃ©(Ã©) directement au Responsable d'Agences, le (la) conseiller (e) immobilier aura pour mission de commercialiser les biens confiÃ©s en gestion ..."</t>
  </si>
  <si>
    <t>5041,CrÃªpier (H/F),https://www.france-emploi.com/offre-d-emploi/crepier-h-f-10797850/,06/01/2023,Saint-Malo,CDI,"Mensuel, de 2000â‚¬ Ã  2500â‚¬",Mensuel,2000â‚¬ ,2500â‚¬,"AprÃ¨s avoir suivi notre formation, sous la responsabilitÃ© du Manager de lâ€™Ã©tablissement :</t>
  </si>
  <si>
    <t>â€¢	Tu rÃ©alises la fabrication des galettes et de lâ€™ensemble des plats servis conformÃ©ment aux fiches techniques et au Manuel Breizh CafÃ©.</t>
  </si>
  <si>
    <t xml:space="preserve">â€¢	Tu prÃ©pares lâ€™ensemble des ingrÃ©dients nÃ©cessaires aux rÃ©alisations </t>
  </si>
  <si>
    <t>â€¢	Tu veilles au respect des ..."</t>
  </si>
  <si>
    <t>5042,CrÃªpier (H/F),https://www.france-emploi.com/offre-d-emploi/crepier-h-f-10797850/,06/01/2023,FougÃ¨res,CDI,"Mensuel, de 2000â‚¬ Ã  2500â‚¬",Mensuel,2000â‚¬ ,2500â‚¬,"AprÃ¨s avoir suivi notre formation, sous la responsabilitÃ© du Manager de lâ€™Ã©tablissement :</t>
  </si>
  <si>
    <t>5043,CrÃªpier (H/F),https://www.france-emploi.com/offre-d-emploi/crepier-h-f-10797850/,06/01/2023,Cancale,CDI,"Mensuel, de 2000â‚¬ Ã  2500â‚¬",Mensuel,2000â‚¬ ,2500â‚¬,"AprÃ¨s avoir suivi notre formation, sous la responsabilitÃ© du Manager de lâ€™Ã©tablissement :</t>
  </si>
  <si>
    <t>5044,ASSISTANT COMPTABLE - MARCHE AGRICOLE (H/F),https://www.france-emploi.com/offre-d-emploi/assistant-comptable-marche-agricole-h-f-10787826/,06/01/2023,Montauban-de-Bretagne,CDD,"Mensuel, de 1710â‚¬ Ã  1860â‚¬",Mensuel,1710â‚¬ ,1860â‚¬,"Sous la responsabilitÃ© du Directeur de rÃ©gion, vous avez en charge :</t>
  </si>
  <si>
    <t>5045,ASSISTANT COMPTABLE - MARCHE AGRICOLE (H/F),https://www.france-emploi.com/offre-d-emploi/assistant-comptable-marche-agricole-h-f-10787826/,06/01/2023,Betton,CDD,"Mensuel, de 1710â‚¬ Ã  1860â‚¬",Mensuel,1710â‚¬ ,1860â‚¬,"Sous la responsabilitÃ© du Directeur de rÃ©gion, vous avez en charge :</t>
  </si>
  <si>
    <t>5046,Animateur SÃ©curitÃ© (H/F),https://www.france-emploi.com/offre-d-emploi/animateur-securite-h-f-10768657/,06/01/2023,AmbriÃ¨res-les-VallÃ©es,CDI,"Annuel, de 25000â‚¬ Ã  28000â‚¬",Annuel,25000â‚¬ ,28000â‚¬,"MISSIONS</t>
  </si>
  <si>
    <t>RattachÃ©(e) au Responsable Maintenance â€“ Coordinateur SÃ©curitÃ©, vous Ãªtes en charge de gÃ©rer les risques au niveau sÃ©curitÃ© et santÃ© au travail, les identifier, les Ã©valuer, les maitriser, dans le cadre des obligations rÃ©glementaires et de la politique SÃ©curitÃ© de lâ€™Entreprise. Par votre action, vous contribuez Ã  ..."</t>
  </si>
  <si>
    <t>5047,MÃ©canicien Poids Lourd et/ou Automobile/Utilitaire (H/F),https://www.france-emploi.com/offre-d-emploi/mecanicien-poids-lourd-et-ou-automobile-utilitaire-h-f-10745597/,06/01/2023,Divatte-sur-Loire,CDI,"Mensuel, de 1900â‚¬ Ã  2500â‚¬",Mensuel,1900â‚¬ ,2500â‚¬,"Sous la direction du dirigeant et du chef dâ€™atelier, vous serez en charge de l'entretien, la rÃ©paration et le dÃ©pannage de camions poids lourds multi-marques et/ou sur le service Automobile/Utilitaires.</t>
  </si>
  <si>
    <t>Pour cela, vous effectuerez les tÃ¢ches suivantes :</t>
  </si>
  <si>
    <t>â€¢	Assurer la maintenance prÃ©ventive et corrective de ..."</t>
  </si>
  <si>
    <t>5048,Comptable TPE/PME (H/F),https://www.france-emploi.com/offre-d-emploi/comptable-tpe-pme-h-f-10745506/,06/01/2023,AlenÃ§on,CDI,"Annuel, de 22000â‚¬ Ã  28000â‚¬",Annuel,22000â‚¬ ,28000â‚¬,"Envie de rejoindre une Ã©quipe dynamique qui vous accueillera avec plaisir!!</t>
  </si>
  <si>
    <t>Au sein de l'agence d'AlenÃ§on vous travaillez en collaboration avec une Ã©quipe de 35 personnes et sous la supervision de votre Directrice d'agence, Monique Marsollier</t>
  </si>
  <si>
    <t>Ce poste est Ã  pourvoir dans le cadre d'un ..."</t>
  </si>
  <si>
    <t>5049,Comptable marchÃ© agricole (H/F),https://www.france-emploi.com/offre-d-emploi/comptable-marche-agricole-h-f-10744797/,06/01/2023,Domfront en Poiraie,CDI,"Annuel, de 22000â‚¬ Ã  27000â‚¬",Annuel,22000â‚¬ ,27000â‚¬,"Envie de rejoindre une Ã©quipe dynamique qui vous accueillera avec plaisir!</t>
  </si>
  <si>
    <t>Au sein de l'agence Domfront, vous travaillez en collaboration avec une Ã©quipe de 35 personnes et sous la supervision de votre directrice d'agence Fabienne GENDRIN</t>
  </si>
  <si>
    <t xml:space="preserve">  De formation Bac + 3 type DCG ou supÃ©rieur vous avez une ..."</t>
  </si>
  <si>
    <t>5050,TECHNICIEN BUREAU D'ETUDES ELECTRICITE (H/F),https://www.france-emploi.com/offre-d-emploi/technicien-bureau-d-etudes-electricite-h-f-10744795/,06/01/2023,Parthenay,CDI,"Annuel, de 30000â‚¬ Ã  45000â‚¬",Annuel,30000â‚¬ ,45000â‚¬,"RattachÃ© au responsable du bureau dâ€™Ã©tudes, vos principales responsabilitÃ©s pour ce poste seront les suivantes :</t>
  </si>
  <si>
    <t xml:space="preserve">-	Assurer les Ã©tudes Ã©lectriques : Ã©tablissement du dossier dâ€™Ã©tudes incluant schÃ©mas, nomenclature et notices Ã©lectriques, </t>
  </si>
  <si>
    <t xml:space="preserve">-	Assurer les rÃ©unions avec le client et les Ã©quipes projets pour les dÃ©finitions techniques, </t>
  </si>
  <si>
    <t>-	Dimensionner les installations Ã©lectriques ..."</t>
  </si>
  <si>
    <t>5051,TECHNICIEN BUREAU D'ETUDES ELECTRICITE (H/F),https://www.france-emploi.com/offre-d-emploi/technicien-bureau-d-etudes-electricite-h-f-10744795/,06/01/2023,Nantes,CDI,"Annuel, de 30000â‚¬ Ã  45000â‚¬",Annuel,30000â‚¬ ,45000â‚¬,"RattachÃ© au responsable du bureau dâ€™Ã©tudes, vos principales responsabilitÃ©s pour ce poste seront les suivantes :</t>
  </si>
  <si>
    <t>5052,Animateur technique comptable Ã  Domfront (H/F),https://www.france-emploi.com/offre-d-emploi/animateur-technique-comptable-a-domfront-h-f-10744786/,06/01/2023,Domfront en Poiraie,CDI,"Annuel, de 32000â‚¬ Ã  40000â‚¬",Annuel,32000â‚¬ ,40000â‚¬,"Envie de rejoindre une Ã©quipe dynamique qui vous accueillera avec plaisir!</t>
  </si>
  <si>
    <t>Au sein de l'agence de Domfront en Poiraie vous accompagnez une Ã©quipe de 10 Comptables, collaborateurs comptables et assistants comptables.</t>
  </si>
  <si>
    <t>Ce poste est Ã  pourvoir dans le cadre d'un remplacement suite Ã  un dÃ©part Ã  la ..."</t>
  </si>
  <si>
    <t>5053,Assistant(e) administratif(ve) et comptable (H/F),https://www.france-emploi.com/offre-d-emploi/assistante-administratifve-et-comptable-h-f-10743401/,06/01/2023,La Chapelle-des-Fougeretz,CDI,"Annuel, de 15000â‚¬ Ã  20000â‚¬",Annuel,15000â‚¬ ,20000â‚¬,"Notre sociÃ©tÃ© SARL Emeraude Extension, concessionnaire indÃ©pendant de l'enseigne CYBEL Extension dÃ©diÃ©e Ã  l'agrandissement de l'habitat, recrute un(e) assistant(e) administratif(ve) et comptable.</t>
  </si>
  <si>
    <t xml:space="preserve">En lien Ã©troit avec le gÃ©rant vous avez pour missionÂ : </t>
  </si>
  <si>
    <t>ADMINISTRATIF</t>
  </si>
  <si>
    <t>- Accueil physique et tÃ©lÃ©phonique</t>
  </si>
  <si>
    <t>- Prise de contacts entrant / Transfert d ..."</t>
  </si>
  <si>
    <t>5054,COMMERCIAL TERRAIN (H/F),https://www.france-emploi.com/offre-d-emploi/commercial-terrain-h-f-10742654/,06/01/2023,Mayenne,CDI,"Mensuel, de 1679â‚¬ Ã  2800â‚¬",Mensuel,1679â‚¬ ,2800â‚¬,"Vous recherchez votre premier poste dans la fonction commerciale ou vous Ãªtes dÃ©jÃ  aguerri mais avez envie de changement ?</t>
  </si>
  <si>
    <t>Et si c'Ã©tait celle-ci l'annonce que vous attendez ? On vous en dit plus :</t>
  </si>
  <si>
    <t>Notre mission consiste Ã  aller Ã  la rencontre des particuliers et proposer diverses offres ..."</t>
  </si>
  <si>
    <t>5055,COMMERCIAL TERRAIN (H/F),https://www.france-emploi.com/offre-d-emploi/commercial-terrain-h-f-10742654/,06/01/2023,Maine-et-Loire,CDI,"Mensuel, de 1679â‚¬ Ã  2800â‚¬",Mensuel,1679â‚¬ ,2800â‚¬,"Vous recherchez votre premier poste dans la fonction commerciale ou vous Ãªtes dÃ©jÃ  aguerri mais avez envie de changement ?</t>
  </si>
  <si>
    <t>5056,COMMERCIAL TERRAIN (H/F),https://www.france-emploi.com/offre-d-emploi/commercial-terrain-h-f-10742654/,06/01/2023,Loire-Atlantique,CDI,"Mensuel, de 1679â‚¬ Ã  2800â‚¬",Mensuel,1679â‚¬ ,2800â‚¬,"Vous recherchez votre premier poste dans la fonction commerciale ou vous Ãªtes dÃ©jÃ  aguerri mais avez envie de changement ?</t>
  </si>
  <si>
    <t>5057,COMMERCIAL TERRAIN (H/F),https://www.france-emploi.com/offre-d-emploi/commercial-terrain-h-f-10742654/,06/01/2023,FinistÃ¨re,CDI,"Mensuel, de 1679â‚¬ Ã  2800â‚¬",Mensuel,1679â‚¬ ,2800â‚¬,"Vous recherchez votre premier poste dans la fonction commerciale ou vous Ãªtes dÃ©jÃ  aguerri mais avez envie de changement ?</t>
  </si>
  <si>
    <t xml:space="preserve">5058,SOUDEUR (H/F),https://www.france-emploi.com/offre-d-emploi/soudeur-h-f-10742145/,06/01/2023,VendÃ©e,CDI,"Mensuel, de 1200â‚¬ Ã  2000â‚¬",Mensuel,1200â‚¬ ,2000â‚¬,"Nous recrutons, un soudeur H/F pour notre client situÃ© Ã  La Verrie.  </t>
  </si>
  <si>
    <t>RÃ©aliser le pointage puis la soudure des sous-ensembles mÃ©cano-soudÃ©s, respecter les consignes H.S.E.</t>
  </si>
  <si>
    <t xml:space="preserve">  Vous aimez le travail manuel et Ãªtes disponible en journÃ©e normale, la lecture de plans n ..."</t>
  </si>
  <si>
    <t xml:space="preserve">5059,COMPTABLES MARCHE AGRICOLE (H/F),https://www.france-emploi.com/offre-d-emploi/comptables-marche-agricole-h-f-10741644/,06/01/2023,Pontivy,CDI,"Annuel, de 28000â‚¬ Ã  32000â‚¬",Annuel,28000â‚¬ ,32000â‚¬,"â€¢	Au cÅ“ur dâ€™une Ã©quipe vous intervenez en binÃ´me avec un comptable conseil et rÃ©alisez la tenue comptable des dossiers (enregistrement, Ã©critures en fin dâ€™exercice, balances, inventaires, immobilisations, emprunts, rÃ©sultat Ã©conomique, dÃ©clarations TVAâ€¦) en respectant les rÃ¨gles Ã©tablies par la profession dans le domaine comptable et fiscal. </t>
  </si>
  <si>
    <t>â€¢	Vous ..."</t>
  </si>
  <si>
    <t xml:space="preserve">5060,COMPTABLES MARCHE AGRICOLE (H/F),https://www.france-emploi.com/offre-d-emploi/comptables-marche-agricole-h-f-10741644/,06/01/2023,PloÃ«rmel,CDI,"Annuel, de 28000â‚¬ Ã  32000â‚¬",Annuel,28000â‚¬ ,32000â‚¬,"â€¢	Au cÅ“ur dâ€™une Ã©quipe vous intervenez en binÃ´me avec un comptable conseil et rÃ©alisez la tenue comptable des dossiers (enregistrement, Ã©critures en fin dâ€™exercice, balances, inventaires, immobilisations, emprunts, rÃ©sultat Ã©conomique, dÃ©clarations TVAâ€¦) en respectant les rÃ¨gles Ã©tablies par la profession dans le domaine comptable et fiscal. </t>
  </si>
  <si>
    <t xml:space="preserve">5061,COMPTABLES MARCHE AGRICOLE (H/F),https://www.france-emploi.com/offre-d-emploi/comptables-marche-agricole-h-f-10741644/,06/01/2023,Dol-de-Bretagne,CDI,"Annuel, de 28000â‚¬ Ã  32000â‚¬",Annuel,28000â‚¬ ,32000â‚¬,"â€¢	Au cÅ“ur dâ€™une Ã©quipe vous intervenez en binÃ´me avec un comptable conseil et rÃ©alisez la tenue comptable des dossiers (enregistrement, Ã©critures en fin dâ€™exercice, balances, inventaires, immobilisations, emprunts, rÃ©sultat Ã©conomique, dÃ©clarations TVAâ€¦) en respectant les rÃ¨gles Ã©tablies par la profession dans le domaine comptable et fiscal. </t>
  </si>
  <si>
    <t xml:space="preserve">5062,COMPTABLES MARCHE AGRICOLE (H/F),https://www.france-emploi.com/offre-d-emploi/comptables-marche-agricole-h-f-10741644/,06/01/2023,Bain-de-Bretagne,CDI,"Annuel, de 28000â‚¬ Ã  32000â‚¬",Annuel,28000â‚¬ ,32000â‚¬,"â€¢	Au cÅ“ur dâ€™une Ã©quipe vous intervenez en binÃ´me avec un comptable conseil et rÃ©alisez la tenue comptable des dossiers (enregistrement, Ã©critures en fin dâ€™exercice, balances, inventaires, immobilisations, emprunts, rÃ©sultat Ã©conomique, dÃ©clarations TVAâ€¦) en respectant les rÃ¨gles Ã©tablies par la profession dans le domaine comptable et fiscal. </t>
  </si>
  <si>
    <t>5063,ChargÃ© de gestion ressources humaines (H/F),https://www.france-emploi.com/offre-d-emploi/charge-de-gestion-ressources-humaines-h-f-10741293/,06/01/2023,Saint-Brieuc,CDI,"Annuel, de 21000â‚¬ Ã  25000â‚¬",Annuel,21000â‚¬ ,25000â‚¬,"Vous aimez le contact avec les intÃ©rimaires et les entreprises? La gestion administrative fait partie de vos compÃ©tences?</t>
  </si>
  <si>
    <t>Votre mission chez TEAMSERVICES consiste Ã  gÃ©rer les opÃ©rations administratives liÃ©es Ã  la gestion des intÃ©rimaires.</t>
  </si>
  <si>
    <t>Vous procÃ©derez Ã  l'inscription des candidats en vÃ©rifiant les piÃ¨ces et habilitations obligatoires.</t>
  </si>
  <si>
    <t>5064,Conseiller d'entreprise agricole F/H,https://www.france-emploi.com/offre-d-emploi/conseiller-d-entreprise-agricole-f-h-10735529/,06/01/2023,Pontivy,CDI,"Annuel, de 32000â‚¬ Ã  42000â‚¬",Annuel,32000â‚¬ ,42000â‚¬,"En charge dâ€™un portefeuille dâ€™agriculteurs sur des productions variÃ©es (lait, porcs, volailles, activitÃ©s de diversification ou vente directe, â€¦), vous rÃ©alisez le conseil de gestion et accompagnez vos clients dans leurs projets (crÃ©ation, dÃ©veloppement, transmission). Vous dÃ©livrez les conseils Ã©conomiques et financiers nÃ©cessaires : budget et gestion de trÃ©sorerie ..."</t>
  </si>
  <si>
    <t>5065,Assistant Formulation (F/H),https://www.france-emploi.com/offre-d-emploi/assistant-formulation-f-h-10735409/,06/01/2023,Dinan,CDD,"Annuel, 20200â‚¬",Annuel, 20200â‚¬, 20200â‚¬,"RattachÃ©(e) au Responsable Formulation, vous intÃ©grez une Ã©quipe de 3 personnes ayant en charge lâ€™optimisation technico-Ã©conomique</t>
  </si>
  <si>
    <t>des produits : Vous assisterez les formateurs dans la rÃ©alisation des formules de produits pour les usines et les clients.</t>
  </si>
  <si>
    <t>Vos tÃ¢ches et responsabilitÃ©s principales sont :</t>
  </si>
  <si>
    <t>GESTION DES DEMANDES DE FORMULATION ..."</t>
  </si>
  <si>
    <t>5066,Conducteur d'engins de terrassement (F/H),https://www.france-emploi.com/offre-d-emploi/conducteur-d-engins-de-terrassement-f-h-10735407/,06/01/2023,Guilers,CDI,"Horaire, 12â‚¬",Horaire, 12â‚¬, 12â‚¬,"Sous la responsabilitÃ© du chef de chantier, vous serez en charge de la conduite d'engin de chantier type cylindreur d'enrobÃ©s ( CACES R 482 catÃ©gorie D).</t>
  </si>
  <si>
    <t>Vous devrez rÃ©gler le cylindre afin d'assurer le compactage des enrobÃ©s.</t>
  </si>
  <si>
    <t>Vous effectuerez la vÃ©rification du bon Ã©tat de fonctionnement de ..."</t>
  </si>
  <si>
    <t>5067,TECHNICIEN METREUR (F/H),https://www.france-emploi.com/offre-d-emploi/technicien-metreur-f-h-10735406/,06/01/2023,RÃ©denÃ©,CDI,"Annuel, de 24000â‚¬ Ã  24500â‚¬",Annuel,24000â‚¬ ,24500â‚¬,"Vos missions:</t>
  </si>
  <si>
    <t>-Prendre quotidiennement connaissance des dossiers Ã  traiter, selon la rÃ©partition faite par le responsable.</t>
  </si>
  <si>
    <t>-Analyser les commandes clients, et les transcrire en dossier atelier pour la mise en production.</t>
  </si>
  <si>
    <t>-S'assurer que toutes les informations nÃ©cessaires Ã  la production sont disponibles et conformes.</t>
  </si>
  <si>
    <t>-En cas de problÃ¨mes ..."</t>
  </si>
  <si>
    <t>5068,JURISTE EN DROIT RURAL f/h,https://www.france-emploi.com/offre-d-emploi/juriste-en-droit-rural-f-h-10735326/,06/01/2023,Pontivy,CDI,"Annuel, de 30750â‚¬ Ã  42000â‚¬",Annuel,30750â‚¬ ,42000â‚¬,"Sous la responsabilitÃ© de la Directrice du service Juridique marchÃ© agricole :</t>
  </si>
  <si>
    <t>â€¢	Vous assurez le conseil auprÃ¨s de structures sociÃ©taires agricoles. Vous les accompagnez dans leurs projets et Ã©tudiez les opportunitÃ©s juridiques, fiscales et sociales, en lien avec les Ã©quipes comptables ainsi que les conseillers dâ€™entreprise et conseillers spÃ©cialisÃ©s ..."</t>
  </si>
  <si>
    <t xml:space="preserve">5069,Assistant communication/marketing et commercial (H/F),https://www.france-emploi.com/offre-d-emploi/assistant-communication-marketing-et-commercial-h-f-10732635/,06/01/2023,Machecoul-Saint-MÃªme,CDI,"Annuel, 20000â‚¬",Annuel, 20000â‚¬, 20000â‚¬,"En contact direct avec les commerciaux, la clientÃ¨le et la direction, votre sens de la communication vous qualifie. </t>
  </si>
  <si>
    <t>Votre mission consiste Ã  :</t>
  </si>
  <si>
    <t>- Accueillir la clientÃ¨le tÃ©lÃ©phoniquement ou physiquement</t>
  </si>
  <si>
    <t>- Anticiper les dÃ©couvertes des clients acquÃ©reurs et vendeurs et les transmettre aux commerciaux</t>
  </si>
  <si>
    <t>- Veiller au bon fonctionnement de lâ€™agence (fournitures ..."</t>
  </si>
  <si>
    <t>5070,Conseiller immobilier (H/F),https://www.france-emploi.com/offre-d-emploi/conseiller-immobilier-h-f-10732623/,06/01/2023,Mortagne-au-Perche,CDI,"Annuel, de 24000â‚¬ Ã  35000â‚¬",Annuel,24000â‚¬ ,35000â‚¬,"Challenger, vous avez le goÃ»t du rÃ©sultat, vos missions sont :</t>
  </si>
  <si>
    <t>-	prospecter et rechercher de nouveaux biens,</t>
  </si>
  <si>
    <t>-	dÃ©couvrir les besoins et cerner les projets des acquÃ©reurs et vendeurs,</t>
  </si>
  <si>
    <t>-	rÃ©aliser les visites et contre visites,</t>
  </si>
  <si>
    <t>-	estimer la valeur des biens, accompagner tout au long du processus et aprÃ¨s la vente,</t>
  </si>
  <si>
    <t>-	dÃ©velopper ..."</t>
  </si>
  <si>
    <t>5071,Conseiller immobilier (H/F),https://www.france-emploi.com/offre-d-emploi/conseiller-immobilier-h-f-10732623/,06/01/2023,BellÃªme,CDI,"Annuel, de 24000â‚¬ Ã  35000â‚¬",Annuel,24000â‚¬ ,35000â‚¬,"Challenger, vous avez le goÃ»t du rÃ©sultat, vos missions sont :</t>
  </si>
  <si>
    <t>5072,Manager en Restauration Rapide (H/F),https://www.france-emploi.com/offre-d-emploi/manager-en-restauration-rapide-h-f-10722319/,06/01/2023,PontchÃ¢teau,CDI,"Mensuel, 1857,96â‚¬",Mensuel," 1857,96â‚¬"," 1857,96â‚¬","BURGER KING  recrute dÃ¨s maintenant des MANAGER RESTAURANT en CDI pour le site de PontchÃ¢teau.</t>
  </si>
  <si>
    <t>Vous avez une expÃ©rience dans la gestion d'Ã©quipe dans tout domaine..</t>
  </si>
  <si>
    <t>Vous suivrez une formation en interne afin de connaitre les diffÃ©rentes procÃ©dures de la restauration rapide.</t>
  </si>
  <si>
    <t>Vous aimez Ãªtre dans le feu ..."</t>
  </si>
  <si>
    <t>5073,Assistant(e) commercial(e) en vente de neuf (H/F),https://www.france-emploi.com/offre-d-emploi/assistante-commerciale-en-vente-de-neuf-h-f-10707780/,06/01/2023,ChangÃ©,CDI,"Mensuel, de 1700â‚¬ Ã  2000â‚¬",Mensuel,1700â‚¬ ,2000â‚¬,"RattachÃ© (e) directement au Responsable de la vente de neuf, l'assistant (e) commercial(e) aura pour mission la crÃ©ation des contrats de rÃ©servation,  le suivi des ventes, ainsi que de la relance commerciale client, tout en participant au bon fonctionnement de la structure.  De formation BAC+2, vous ..."</t>
  </si>
  <si>
    <t xml:space="preserve">5074,CARISTE / PREPARATEUR DE COMMANDES (H/F),https://www.france-emploi.com/offre-d-emploi/cariste-preparateur-de-commandes-h-f-10699919/,06/01/2023,Ille-et-Vilaine,IntÃ©rim,"Horaire, de 13â‚¬ Ã  14â‚¬",Horaire,13â‚¬ ,14â‚¬,"L'agence Breizh IntÃ©rim de Montauban-de-Bretagne recherche pour un de ses clients basÃ© Ã  Montauban de Bretagne (35), un PRÃ‰PARATEUR DE COMMANDES - CARISTE 1-3-5 H/F : </t>
  </si>
  <si>
    <t>Poste Ã  pourvoir de suite en IntÃ©rim jusque dÃ©cembre. Notre client est une plateforme logistique de produits surgelÃ©s, nouvellement ..."</t>
  </si>
  <si>
    <t xml:space="preserve">5075,RESPONSABLE DU DEVELOPPEMENT COMMERCIAL (H/F),https://www.france-emploi.com/offre-d-emploi/responsable-du-developpement-commercial-h-f-10699505/,06/01/2023,Val-de-Marne,CDI,"Mensuel, de 5000â‚¬ Ã  6000â‚¬",Mensuel,5000â‚¬ ,6000â‚¬,"Le service Projets Achats accompagne le dÃ©veloppement des synergies au niveau international, mÃ¨ne des projets transverses impliquant les diffÃ©rentes entitÃ©s du Groupe et participe Ã  lâ€™optimisation des process existants au sein de la Centrale dâ€™achats. </t>
  </si>
  <si>
    <t>Sous la responsabilitÃ© du Responsable Projets Achats, vous serez en charge de ..."</t>
  </si>
  <si>
    <t xml:space="preserve">5076,TECHNICO-COMMERCIAL SECOND OEUVRE (H/F),https://www.france-emploi.com/offre-d-emploi/technico-commercial-second-oeuvre-h-f-10697215/,06/01/2023,Saint-Hilaire-du-HarcouÃ«t,CDI,"Annuel, de 37000â‚¬ Ã  38000â‚¬",Annuel,37000â‚¬ ,38000â‚¬,"RattachÃ© au responsable dâ€™agence, votre mission principale est de commercialiser une gamme de produits auprÃ¨s des professionnels du bÃ¢timent du type artisans, CMiste, PME, entreprises gÃ©nÃ©rales du bÃ¢timent et maitres dâ€™Å“uvre. </t>
  </si>
  <si>
    <t>Pour ce faire, vous Ãªtes en charge de :</t>
  </si>
  <si>
    <t>â€¢	Mettre en place votre plan dâ€™actions commerciales ..."</t>
  </si>
  <si>
    <t xml:space="preserve">5077,TECHNICO-COMMERCIAL SECOND OEUVRE (H/F),https://www.france-emploi.com/offre-d-emploi/technico-commercial-second-oeuvre-h-f-10697215/,06/01/2023,Avranches,CDI,"Annuel, de 37000â‚¬ Ã  38000â‚¬",Annuel,37000â‚¬ ,38000â‚¬,"RattachÃ© au responsable dâ€™agence, votre mission principale est de commercialiser une gamme de produits auprÃ¨s des professionnels du bÃ¢timent du type artisans, CMiste, PME, entreprises gÃ©nÃ©rales du bÃ¢timent et maitres dâ€™Å“uvre. </t>
  </si>
  <si>
    <t xml:space="preserve">5078,TECHNICO-COMMERCIAL SECOND OEUVRE (H/F),https://www.france-emploi.com/offre-d-emploi/technico-commercial-second-oeuvre-h-f-10697215/,06/01/2023,FougÃ¨res,CDI,"Annuel, de 37000â‚¬ Ã  38000â‚¬",Annuel,37000â‚¬ ,38000â‚¬,"RattachÃ© au responsable dâ€™agence, votre mission principale est de commercialiser une gamme de produits auprÃ¨s des professionnels du bÃ¢timent du type artisans, CMiste, PME, entreprises gÃ©nÃ©rales du bÃ¢timent et maitres dâ€™Å“uvre. </t>
  </si>
  <si>
    <t xml:space="preserve">5079,SOCIAL MEDIA MANAGER (H/F),https://www.france-emploi.com/offre-d-emploi/social-media-manager-h-f-10697088/,06/01/2023,Nantes,CDI,"Annuel, de 35000â‚¬ Ã  45000â‚¬",Annuel,35000â‚¬ ,45000â‚¬,"Notre client est une start-up crÃ©Ã©e il y a une dizaine dâ€™annÃ©es et toujours en pleine croissance, dans le secteur de la vente en ligne et prÃ©sente Ã  lâ€™international. </t>
  </si>
  <si>
    <t xml:space="preserve">Dans le cadre de sa croissance, nous recherchons son futur Social Media Manager F/H. </t>
  </si>
  <si>
    <t>Son rÃ´le ..."</t>
  </si>
  <si>
    <t>5080,DIRECTEUR DES OPERATIONS CHANTIERS B2B - B2C - SAV (H/F),https://www.france-emploi.com/offre-d-emploi/directeur-des-operations-chantiers-b2b-b2c-sav-h-f-10696991/,06/01/2023,CÃ´tes-d'Armor,CDI,"Mensuel, de 5000â‚¬ Ã  7000â‚¬",Mensuel,5000â‚¬ ,7000â‚¬,"Nous recherchons un vÃ©ritable chef dâ€™orchestre pour accompagner lâ€™exÃ©cution des chantiers sur site (B2B et B2C), ainsi que pour mettre en place et dÃ©velopper notre service SAV. Vos responsabilitÃ©s seront de :</t>
  </si>
  <si>
    <t>â€¢	Accompagner le dÃ©veloppement des services chantiers B2C et B2B en optimisant le relais entre la phase ..."</t>
  </si>
  <si>
    <t xml:space="preserve">5081,TECHNICO COMMERCIAL (H/F),https://www.france-emploi.com/offre-d-emploi/technico-commercial-h-f-10696974/,06/01/2023,FinistÃ¨re,CDI,"Annuel, de 30000â‚¬ Ã  45000â‚¬",Annuel,30000â‚¬ ,45000â‚¬,"Notre groupe (14 sites - 250 salariÃ©s), fort de plus de 80 ans d'expÃ©rience, est leader sur son marchÃ©. </t>
  </si>
  <si>
    <t>Sa notoriÃ©tÃ© et son savoir-faire lui permettent de se positionner parmi les acteurs importants du milieu du nÃ©goce professionnel de la quincaillerie du bÃ¢timent grÃ¢ce Ã  ses nombreux points ..."</t>
  </si>
  <si>
    <t>5082,DIRECTEUR ADMINISTRATIF ET FINANCIER (H/F),https://www.france-emploi.com/offre-d-emploi/directeur-administratif-et-financier-h-f-10696851/,06/01/2023,FinistÃ¨re,CDI,"Annuel, de 60000â‚¬ Ã  80000â‚¬",Annuel,60000â‚¬ ,80000â‚¬,"Membre du ComitÃ© de Direction, votre mission principale est de prendre en charge lâ€™ensemble des activitÃ©s financiÃ¨res, comptables et administratives des entitÃ©s du groupe. Vous aurez pour rÃ´le dâ€™accompagner lâ€™entreprise dans le cadre de lâ€™Ã©tablissement de son information financiÃ¨re et de la sÃ©curisation de ses ..."</t>
  </si>
  <si>
    <t xml:space="preserve">5083,Agent de fabrication (F/H),https://www.france-emploi.com/offre-d-emploi/agent-de-fabrication-f-h-10682062/,06/01/2023,Lamballe,IntÃ©rim,"Horaire, 11,07â‚¬",Horaire," 11,07â‚¬"," 11,07â‚¬","Vos missions : </t>
  </si>
  <si>
    <t>&gt; Vous prÃ©parez les recettes d'aprÃ¨s le planning de production Ã©tabli.</t>
  </si>
  <si>
    <t>&gt; Vous demandez au prÃ©alable l'approvisionnement des matiÃ¨res premiÃ¨res et vous rÃ©alisez les opÃ©rations de pesage.</t>
  </si>
  <si>
    <t>&gt; Vous Ãªtes garant de la qualitÃ© des produits fabriquÃ©s et vous rÃ©alisez des analyses de conformitÃ©.</t>
  </si>
  <si>
    <t>&gt; Vous nettoyez et vidangez ..."</t>
  </si>
  <si>
    <t>5084,Conducteur de ligne (H/F),https://www.france-emploi.com/offre-d-emploi/conducteur-de-ligne-h-f-10558691/,06/01/2023,Mondeville,IntÃ©rim,"Horaire, Ã  partir de 11,07â‚¬",Horaire,"11,07â‚¬"," 11,07â‚¬","SpÃ©cialisÃ© dans la fabrication dâ€™Ã©quipements automobile, vous souhaitez intÃ©grer les Ã©quipes de notre client, renommÃ© sur la rÃ©gion de Caen (14) et bÃ©nÃ©ficier dâ€™un accompagnement personnalisÃ© par nos Ã©quipes.</t>
  </si>
  <si>
    <t>Contactez-nous !  Vous avez une formation de niveau bac en industrie ou bÃ©nÃ©ficiez d'une expÃ©rience de minimum ..."</t>
  </si>
  <si>
    <t>5085,Magasinier (H/F),https://www.france-emploi.com/offre-d-emploi/magasinier-h-f-10558690/,06/01/2023,Saint-AndrÃ©-sur-Orne,IntÃ©rim,"Horaire, 11,07â‚¬",Horaire," 11,07â‚¬"," 11,07â‚¬","Vous souhaitez intÃ©grer une entreprise dynamique situÃ©e au cÅ“ur du bassin caennais ayant pour valeur respect et solidaritÃ©. Contactez-nous !</t>
  </si>
  <si>
    <t>Contrats intÃ©rim longs !</t>
  </si>
  <si>
    <t>Afin de mener Ã  bien vos missions, vous devrez assurer la prÃ©paration des commandes. Vous travaillerez en horaires d'Ã©quipe (05h45-13h15 / 13h15-20h45). vous acceptez ..."</t>
  </si>
  <si>
    <t>5086,CARISTE - CACES 1.3.5 (F/H),https://www.france-emploi.com/offre-d-emploi/cariste-caces-1-3-5-f-h-10558646/,06/01/2023,Saint-Vigor-d'Ymonville,IntÃ©rim,"Horaire, 11,17â‚¬",Horaire," 11,17â‚¬"," 11,17â‚¬","Notre client est spÃ©cialisÃ© en logistique classique et solution complÃ¨te avec organisation des transports, basÃ© sur la zone portuaire du Havre (St vigor d'Ymonville 76)</t>
  </si>
  <si>
    <t xml:space="preserve">Vos missions: </t>
  </si>
  <si>
    <t>-Assurer le chargement et le dÃ©chargement de camions Ã  l'aide d'un chariot type 1.3.5</t>
  </si>
  <si>
    <t>- Effectuer la gestion ..."</t>
  </si>
  <si>
    <t>5087,Responsable d'une agence de travail temporaire hÃ©bergÃ©e (H/F),https://www.france-emploi.com/offre-d-emploi/responsable-d-une-agence-de-travail-temporaire-hebergee-h-f-10558628/,06/01/2023,Saint-Ã‰tienne-du-Rouvray,CDD,"Annuel, de 26000â‚¬ Ã  27000â‚¬",Annuel,26000â‚¬ ,27000â‚¬,"Au sein d'une industrie de son renom sur son bassin d'emploi, vous aurez en charge l'ensemble des demandes et le suivi de leur personnel intÃ©rimaire.</t>
  </si>
  <si>
    <t>Vous vous concentrerez sur les seuls besoins de ce client et pourrez donc suivre de A Ã  Z pour lui :</t>
  </si>
  <si>
    <t>5088,Conseiller(e) en immobilier (H/F),https://www.france-emploi.com/offre-d-emploi/conseillere-en-immobilier-h-f-10511493/,06/01/2023,Mayenne,CDI,"Annuel, de 24000â‚¬ Ã  60000â‚¬",Annuel,24000â‚¬ ,60000â‚¬,"RattachÃ©(e) directement au Responsable d'Agence, le (la) conseiller(e) en immobilier aura pour mission de commercialiser et vendre les offres de services immobiliers, tout en dÃ©veloppant une relation d'excellence avec notre clientÃ¨le.</t>
  </si>
  <si>
    <t>Pour arriver Ã  vos fins, vos missions de Conseiller(e) en immobilier vous amÃ¨neront ..."</t>
  </si>
  <si>
    <t>5089,Conseiller(e) en immobilier (H/F),https://www.france-emploi.com/offre-d-emploi/conseillere-en-immobilier-h-f-10511493/,06/01/2023,Laval,CDI,"Annuel, de 24000â‚¬ Ã  60000â‚¬",Annuel,24000â‚¬ ,60000â‚¬,"RattachÃ©(e) directement au Responsable d'Agence, le (la) conseiller(e) en immobilier aura pour mission de commercialiser et vendre les offres de services immobiliers, tout en dÃ©veloppant une relation d'excellence avec notre clientÃ¨le.</t>
  </si>
  <si>
    <t>5090,Conseiller(e) en immobilier (H/F),https://www.france-emploi.com/offre-d-emploi/conseillere-en-immobilier-h-f-10511493/,06/01/2023,SÃ¨vremoine,CDI,"Annuel, de 24000â‚¬ Ã  60000â‚¬",Annuel,24000â‚¬ ,60000â‚¬,"RattachÃ©(e) directement au Responsable d'Agence, le (la) conseiller(e) en immobilier aura pour mission de commercialiser et vendre les offres de services immobiliers, tout en dÃ©veloppant une relation d'excellence avec notre clientÃ¨le.</t>
  </si>
  <si>
    <t>5091,Conseiller(e) en immobilier (H/F),https://www.france-emploi.com/offre-d-emploi/conseillere-en-immobilier-h-f-10511493/,06/01/2023,Le Lion-d'Angers,CDI,"Annuel, de 24000â‚¬ Ã  60000â‚¬",Annuel,24000â‚¬ ,60000â‚¬,"RattachÃ©(e) directement au Responsable d'Agence, le (la) conseiller(e) en immobilier aura pour mission de commercialiser et vendre les offres de services immobiliers, tout en dÃ©veloppant une relation d'excellence avec notre clientÃ¨le.</t>
  </si>
  <si>
    <t>5092,Conseiller(e) en immobilier (H/F),https://www.france-emploi.com/offre-d-emploi/conseillere-en-immobilier-h-f-10511493/,06/01/2023,Angers,CDI,"Annuel, de 24000â‚¬ Ã  60000â‚¬",Annuel,24000â‚¬ ,60000â‚¬,"RattachÃ©(e) directement au Responsable d'Agence, le (la) conseiller(e) en immobilier aura pour mission de commercialiser et vendre les offres de services immobiliers, tout en dÃ©veloppant une relation d'excellence avec notre clientÃ¨le.</t>
  </si>
  <si>
    <t>5093,CONDUCTEUR DE LIGNES (H/F),https://www.france-emploi.com/offre-d-emploi/conducteur-de-lignes-h-f-10440216/,06/01/2023,Saint-Nazaire,CDI,"Annuel, 23000â‚¬",Annuel, 23000â‚¬, 23000â‚¬,"ARTUS INTERIM recherche pour un de ses clients sur St Nazaire un conducteur de ligne H/F pour un poste en CDI</t>
  </si>
  <si>
    <t xml:space="preserve">Votre mission consiste : </t>
  </si>
  <si>
    <t>coordonner lâ€™Ã©quipe de conditionnement en place et  garantir des opÃ©rations de production, de lâ€™approvisionnement de la ligne jusquâ€™Ã  la palettisation des ..."</t>
  </si>
  <si>
    <t>5094,PrÃ©parateurs de commandes / caristes (H/F),https://www.france-emploi.com/offre-d-emploi/preparateurs-de-commandes-caristes-h-f-10204234/,06/01/2023,Vire Normandie,IntÃ©rim,"Horaire, Ã  partir de 12,09â‚¬",Horaire,"12,09â‚¬", 23000â‚¬,"Randstad Inhouse, est un concept unique en France d'agence intÃ©rim hÃ©bergÃ©e au cÅ“ur du site de production de nos clients. Forte de plus de 250 agences, nous accompagnons chaque annÃ©e plus de 65 000 intÃ©rimaires.</t>
  </si>
  <si>
    <t>Lâ€™esprit de famille incarne notre ADN : Ã©tant chez nos clients aux cÃ´tÃ©s ..."</t>
  </si>
  <si>
    <t>5095,Responsable logistique et regisseur (H/F),https://www.france-emploi.com/offre-d-emploi/responsable-logistique-et-regisseur-h-f-10959823/,05/01/2023,Angers,CDD,"Annuel, de 20000â‚¬ Ã  25000â‚¬",Annuel,20000â‚¬ ,25000â‚¬,"Au sein du Conservatoire Ã  Rayonnement RÃ©gional d'Angers, vous assurerez le bon fonctionnement de la partie logistique et technique de l'Ã©tablissement.</t>
  </si>
  <si>
    <t>-	Organiser la saison artistique de l'Ã©tablissement sur le plan technique : aide Ã  la dÃ©finition des besoins techniques, lien avec les ..."</t>
  </si>
  <si>
    <t>5096,Assistant RH et gestion administrative (H/F),https://www.france-emploi.com/offre-d-emploi/assistant-rh-et-gestion-administrative-h-f-10959821/,05/01/2023,Angers,CDI,"Annuel, de 20000â‚¬ Ã  25000â‚¬",Annuel,20000â‚¬ ,25000â‚¬,"Vous coordonnerez et assurerez le suivi administratif des dossiers ressources humaines en lien avec les 8 services de la direction.</t>
  </si>
  <si>
    <t>A ce titre vous devrez :</t>
  </si>
  <si>
    <t>-	PrÃ©parer les dossiers et participer aux rÃ©unions entre la direction et la direction des ressources humaines sur diffÃ©rentes thÃ©matiques telles que la prospective, la ..."</t>
  </si>
  <si>
    <t>5097,Manager de Rayon Animalerie (H/F),https://www.france-emploi.com/offre-d-emploi/manager-de-rayon-animalerie-h-f-10959801/,05/01/2023,Lorient,CDI,"Mensuel, de 1900â‚¬ Ã  2100â‚¬",Mensuel,1900â‚¬ ,2100â‚¬,"&gt; Vous aurez pour principales missions :</t>
  </si>
  <si>
    <t>â€¢ Maitriser les indicateurs de l'activitÃ© du rayon (chiffre d'affaire, marge, dÃ©marque, stock,...).</t>
  </si>
  <si>
    <t>â€¢ DÃ©finir et mettre en Å“uvre la stratÃ©gie commerciale (assortiments de produits, merchandising), lâ€™animation commerciale et le conseil client</t>
  </si>
  <si>
    <t>â€¢ Animer et motiver une Ã©quipe afin de la conduire Ã  la ..."</t>
  </si>
  <si>
    <t>5098,Gestionnaire de Paie en Cabinet H/F,https://www.france-emploi.com/offre-d-emploi/gestionnaire-de-paie-en-cabinet-h-f-10959799/,05/01/2023,RezÃ©,CDI,"Annuel, de 30000â‚¬ Ã  34000â‚¬",Annuel,30000â‚¬ ,34000â‚¬,"Sous la responsabilitÃ© du responsable de pÃ´le social, et en Ã©troite collaboration avec les autres membres de lâ€™Ã©quipe (13 gestionnaires de paie et une juriste), vous prenez en charge :</t>
  </si>
  <si>
    <t>- La rÃ©alisation des bulletins de paieÂ (environ 250)Â et dÃ©clarations socialesÂ pour une clientÃ¨le locale et variÃ©e sur le ..."</t>
  </si>
  <si>
    <t>5099,Gestionnaire de Paie H/F,https://www.france-emploi.com/offre-d-emploi/gestionnaire-de-paie-h-f-10959798/,05/01/2023,Rouen,CDI,"Annuel, de 24000â‚¬ Ã  36000â‚¬",Annuel,24000â‚¬ ,36000â‚¬,"Directement rattachÃ©(e) au Responsable du service, en collaboration Ã©troite et quotidienne avec lâ€™ensemble de lâ€™Ã©quipe et possiblement en lien avec la juriste du cabinet, vous :</t>
  </si>
  <si>
    <t>- GÃ©rez les dossiers dâ€™entrÃ©e et sortie de personnel pour une clientÃ¨le composÃ©e en grande partie dâ€™entreprises du secteur de ..."</t>
  </si>
  <si>
    <t>5100,Chef de cuisine ( H/F),https://www.france-emploi.com/offre-d-emploi/chef-de-cuisine-h-f-10959797/,05/01/2023,Cesson-SÃ©vignÃ©,CDI,"Mensuel, Ã  partir de 2300â‚¬",Mensuel,2300â‚¬,36000â‚¬,"PassionnÃ©(e) par la cuisine, rigoureux(e), vous souhaitez Ã©voluer au sein d'une Ã©quipe dynamique ?</t>
  </si>
  <si>
    <t>Holly's Diner recrute un Chef de cuisine (H/F).</t>
  </si>
  <si>
    <t>Rejoindre Hollyâ€™s, câ€™est rejoindre un Â« Diner Â» amÃ©ricain des ..."</t>
  </si>
  <si>
    <t>5101,Commis de cuisine - cuisinier H/F,https://www.france-emploi.com/offre-d-emploi/commis-de-cuisine-cuisinier-h-f-10959785/,05/01/2023,Ruaudin,CDI,"Mensuel, Ã  partir de 1924,16â‚¬",Mensuel,"1924,16â‚¬",36000â‚¬,"PassionnÃ©(e) par la cuisine, rigoureux(e), vous souhaitez Ã©voluer au sein d'une Ã©quipe dynamique ?</t>
  </si>
  <si>
    <t>Holly's Diner recrute un Commis de cuisine /Cuisinier (H/F).</t>
  </si>
  <si>
    <t>Peu dâ€™expÃ©rience dans le domaine de la restauration, ce nâ€™est pas un frein pour nous, puisque nos managers vous accompagnent ..."</t>
  </si>
  <si>
    <t>5102,Commis de cuisine - cuisinier H/F,https://www.france-emploi.com/offre-d-emploi/commis-de-cuisine-cuisinier-h-f-10959781/,05/01/2023,Langueux,CDI,"Mensuel, Ã  partir de 1924,16â‚¬",Mensuel,"1924,16â‚¬",36000â‚¬,"PassionnÃ©(e) par la cuisine, rigoureux(e), vous souhaitez Ã©voluer au sein d'une Ã©quipe dynamique ?</t>
  </si>
  <si>
    <t>Holly's Diner recrute un Commis de cuisine / Cuisinier (H/F).</t>
  </si>
  <si>
    <t>5103,Commis de salle - serveur H/F,https://www.france-emploi.com/offre-d-emploi/commis-de-salle-serveur-h-f-10959780/,05/01/2023,Langueux,CDI,"Mensuel, Ã  partir de 1924,16â‚¬",Mensuel,"1924,16â‚¬",36000â‚¬,"Serviable, passionnÃ©(e) et souriant(e), vous souhaitez Ã©voluer au sein d'une Ã©quipe dynamique ?</t>
  </si>
  <si>
    <t>Holly's Diner recrute un Commis de salle / Serveur (H/F).</t>
  </si>
  <si>
    <t>Peu dâ€™expÃ©rience dans le domaine de la restauration, ce nâ€™est pas un frein pour nous, puisque nos managers vous accompagnent notamment ..."</t>
  </si>
  <si>
    <t>5104,Commis de salle - serveur H/F,https://www.france-emploi.com/offre-d-emploi/commis-de-salle-serveur-h-f-10959778/,05/01/2023,Vannes,CDI,"Mensuel, Ã  partir de 1924,16â‚¬",Mensuel,"1924,16â‚¬",36000â‚¬,"Serviable, passionnÃ©(e) et souriant(e), vous souhaitez Ã©voluer au sein d'une Ã©quipe dynamique ?</t>
  </si>
  <si>
    <t>Holly's Diner recrute pour son nouveau restaurant Ã  Vannes qui ouvrira en Mars, 4 Commis de salle et 5 Serveurs (H/F).</t>
  </si>
  <si>
    <t>Peu dâ€™expÃ©rience dans le domaine de la restauration, ce n ..."</t>
  </si>
  <si>
    <t>5105,Commis de cuisine - cuisinier H/F,https://www.france-emploi.com/offre-d-emploi/commis-de-cuisine-cuisinier-h-f-10959776/,05/01/2023,Vannes,CDI,"Mensuel, Ã  partir de 1924,16â‚¬",Mensuel,"1924,16â‚¬",36000â‚¬,"PassionnÃ©(e) par la cuisine, rigoureux(e), vous souhaitez Ã©voluer au sein d'une Ã©quipe dynamique ?</t>
  </si>
  <si>
    <t>Holly's Diner recrute, pour son nouveau restaurant Ã  Vannes qui ouvrira en Mars, 4 Commis de cuisine et 4 Cuisiniers (H/F).</t>
  </si>
  <si>
    <t>Peu dâ€™expÃ©rience dans le domaine de la restauration, ce ..."</t>
  </si>
  <si>
    <t>5106,plombier chauffagiste (H/F),https://www.france-emploi.com/offre-d-emploi/plombier-chauffagiste-h-f-10959770/,05/01/2023,Ille-et-Vilaine,CDI,"Mensuel, de 2200â‚¬ Ã  2900â‚¬",Mensuel,2200â‚¬ ,2900â‚¬,"Vous aurez pour missions:</t>
  </si>
  <si>
    <t>- RÃ©alisation de chantiers de qualitÃ© du dÃ©but Ã  la fin, principalement chauffage bois hydro, chaudiÃ¨res bois et granulÃ©s, pompes Ã  chaleur, panneaux solairesâ€¦</t>
  </si>
  <si>
    <t>- Diagnostique et dÃ©pannage de ces installations.</t>
  </si>
  <si>
    <t>- Entretien de chaudiÃ¨res Ã  bois ou granulÃ©s.</t>
  </si>
  <si>
    <t xml:space="preserve">  Technicien plombier â€“ chauffagiste qualifiÃ©, expÃ©rimentÃ© et autonome, vous Ãªtes ..."</t>
  </si>
  <si>
    <t>5107,Directeur (H/F),https://www.france-emploi.com/offre-d-emploi/directeur-h-f-10959753/,05/01/2023,Vannes,CDI,"Mensuel, de 2550â‚¬ Ã  3550â‚¬",Mensuel,2550â‚¬ ,3550â‚¬,"OrganisÃ©(e), passionnÃ©(e) et souriant(e), vous souhaitez Ã©voluer au sein d'une Ã©quipe dynamique ?</t>
  </si>
  <si>
    <t>5108,OUVRIERS AGROALIMENTAIRES (H/F),https://www.france-emploi.com/offre-d-emploi/ouvriers-agroalimentaires-h-f-10059935/,05/01/2023,Flers,IntÃ©rim,"Horaire, 10,57â‚¬",Horaire," 10,57â‚¬"," 10,57â‚¬","ARTUS INTERIM-CDD-CDI  FLERS recherche pour l'un de ses clients, spÃ©cialisÃ© dans la fabrication de fromages :</t>
  </si>
  <si>
    <t>DES OUVRIERS AGRO ALIMENTAIRES  (H/F) :</t>
  </si>
  <si>
    <t>- conditionnement : mise en cartons, mise en palettes</t>
  </si>
  <si>
    <t>Poste Ã  pourvoir en ..."</t>
  </si>
  <si>
    <t>5109,OUVRIERS AGROALIMENTAIRES (H/F),https://www.france-emploi.com/offre-d-emploi/ouvriers-agroalimentaires-h-f-10059935/,05/01/2023,Briouze,IntÃ©rim,"Horaire, 10,57â‚¬",Horaire," 10,57â‚¬"," 10,57â‚¬","ARTUS INTERIM-CDD-CDI  FLERS recherche pour l'un de ses clients, spÃ©cialisÃ© dans la fabrication de fromages :</t>
  </si>
  <si>
    <t>5110,OUVRIERS AGROALIMENTAIRES (H/F),https://www.france-emploi.com/offre-d-emploi/ouvriers-agroalimentaires-h-f-10059935/,05/01/2023,Argentan,IntÃ©rim,"Horaire, 10,57â‚¬",Horaire," 10,57â‚¬"," 10,57â‚¬","ARTUS INTERIM-CDD-CDI  FLERS recherche pour l'un de ses clients, spÃ©cialisÃ© dans la fabrication de fromages :</t>
  </si>
  <si>
    <t>5111,Equipier Polyvalent (H/F),https://www.france-emploi.com/offre-d-emploi/equipier-polyvalent-h-f-10959751/,05/01/2023,Savenay,CDI,"Mensuel, 1709,32â‚¬",Mensuel," 1709,32â‚¬"," 1709,32â‚¬","BURGER KING RECRUTE - Ã‰quipiers Polyvalents de Restauration H/F en CDI Ã  35H/semaine</t>
  </si>
  <si>
    <t>Vous assurerez les missions suivantes :</t>
  </si>
  <si>
    <t>Conseiller les clients et prendre les commandes</t>
  </si>
  <si>
    <t>Assurer le service au comptoir et lâ€™encaissement</t>
  </si>
  <si>
    <t>PrÃ©parer les produits dans le respect de la qualitÃ© BURGER KINGÂ®</t>
  </si>
  <si>
    <t>Participer au nettoyage ..."</t>
  </si>
  <si>
    <t>5112,Equipier Polyvalent (H/F),https://www.france-emploi.com/offre-d-emploi/equipier-polyvalent-h-f-10959751/,05/01/2023,PontchÃ¢teau,CDI,"Mensuel, 1709,32â‚¬",Mensuel," 1709,32â‚¬"," 1709,32â‚¬","BURGER KING RECRUTE - Ã‰quipiers Polyvalents de Restauration H/F en CDI Ã  35H/semaine</t>
  </si>
  <si>
    <t>5113,Equipier Polyvalent (H/F),https://www.france-emploi.com/offre-d-emploi/equipier-polyvalent-h-f-10959751/,05/01/2023,Donges,CDI,"Mensuel, 1709,32â‚¬",Mensuel," 1709,32â‚¬"," 1709,32â‚¬","BURGER KING RECRUTE - Ã‰quipiers Polyvalents de Restauration H/F en CDI Ã  35H/semaine</t>
  </si>
  <si>
    <t>5114,Equipier Polyvalent (H/F),https://www.france-emploi.com/offre-d-emploi/equipier-polyvalent-h-f-10959751/,05/01/2023,BesnÃ©,CDI,"Mensuel, 1709,32â‚¬",Mensuel," 1709,32â‚¬"," 1709,32â‚¬","BURGER KING RECRUTE - Ã‰quipiers Polyvalents de Restauration H/F en CDI Ã  35H/semaine</t>
  </si>
  <si>
    <t>5115,ASS ADM ET COMPTABLE H/F,https://www.france-emploi.com/offre-d-emploi/ass-adm-et-comptable-h-f-10959749/,05/01/2023,Vannes,CDI,"Annuel, de 22000â‚¬ Ã  25000â‚¬",Annuel,22000â‚¬ ,25000â‚¬,"Bonjour !</t>
  </si>
  <si>
    <t xml:space="preserve">Je  recherche un assistant secrÃ©taire comptable H/F . </t>
  </si>
  <si>
    <t>Mon client : un acteur local  incontournable dans la commercialisation d'articles spÃ©cialisÃ©s.</t>
  </si>
  <si>
    <t>OÃ¹   Elven</t>
  </si>
  <si>
    <t>Votre  mission : vous rÃ©pondez au tÃ©lÃ©phone, saisissez les factures, vous gÃ©rez le suivi et les relances clients, la remise de chÃ¨ques et le suivi de caisse ..."</t>
  </si>
  <si>
    <t>5116,ASS ADM ET COMPTABLE H/F,https://www.france-emploi.com/offre-d-emploi/ass-adm-et-comptable-h-f-10959749/,05/01/2023,Saint-Nolff,CDI,"Annuel, de 22000â‚¬ Ã  25000â‚¬",Annuel,22000â‚¬ ,25000â‚¬,"Bonjour !</t>
  </si>
  <si>
    <t>5117,ASS ADM ET COMPTABLE H/F,https://www.france-emploi.com/offre-d-emploi/ass-adm-et-comptable-h-f-10959749/,05/01/2023,Questembert,CDI,"Annuel, de 22000â‚¬ Ã  25000â‚¬",Annuel,22000â‚¬ ,25000â‚¬,"Bonjour !</t>
  </si>
  <si>
    <t>5118,ASS ADM ET COMPTABLE H/F,https://www.france-emploi.com/offre-d-emploi/ass-adm-et-comptable-h-f-10959749/,05/01/2023,Elven,CDI,"Annuel, de 22000â‚¬ Ã  25000â‚¬",Annuel,22000â‚¬ ,25000â‚¬,"Bonjour !</t>
  </si>
  <si>
    <t>5119,Conducteur de machine Onduleuse (H/F),https://www.france-emploi.com/offre-d-emploi/conducteur-de-machine-onduleuse-h-f-10739114/,05/01/2023,Loire-Atlantique,CDI,"Annuel, de 23000â‚¬ Ã  27000â‚¬",Annuel,23000â‚¬ ,27000â‚¬,"Le conducteur de machine onduleuse, pilote lâ€™onduleuse de maniÃ¨re Ã  atteindre des meilleures performances en terme de qualitÃ© ou de productivitÃ©.</t>
  </si>
  <si>
    <t>Il est le garant de lâ€™Ã©tat de sa machine et de la qualitÃ© des informations rÃ©alisÃ©es sur son Ã©quipe.</t>
  </si>
  <si>
    <t>Il participe activement Ã  lâ€™amÃ©lioration permanente ..."</t>
  </si>
  <si>
    <t xml:space="preserve">5120,PREPARATRICE EN PHARMACIE (H/F),https://www.france-emploi.com/offre-d-emploi/preparatrice-en-pharmacie-h-f-10746948/,05/01/2023,Ille-et-Vilaine,CDI,"Horaire, de 13â‚¬ Ã  15â‚¬",Horaire,13â‚¬ ,15â‚¬,"CRIT Recrutement recherche un PREPARATEUR EN PHARMACIE (H/F) sur le secteur de Dinan pour une pharmacie de ville. </t>
  </si>
  <si>
    <t xml:space="preserve">Contrat Ã  pourvoir en CDI Ã  temps plein, soit 35h semaine sur 4 jours. </t>
  </si>
  <si>
    <t>Sous la responsabilitÃ© hiÃ©rarchique du responsable de la pharmacie, le candidat participera au travail au sein ..."</t>
  </si>
  <si>
    <t xml:space="preserve">5121,PREPARATRICE EN PHARMACIE (H/F),https://www.france-emploi.com/offre-d-emploi/preparatrice-en-pharmacie-h-f-10746948/,05/01/2023,CÃ´tes-d'Armor,CDI,"Horaire, de 13â‚¬ Ã  15â‚¬",Horaire,13â‚¬ ,15â‚¬,"CRIT Recrutement recherche un PREPARATEUR EN PHARMACIE (H/F) sur le secteur de Dinan pour une pharmacie de ville. </t>
  </si>
  <si>
    <t xml:space="preserve">5122,ADJOINT PHARMACIEN (H/F),https://www.france-emploi.com/offre-d-emploi/adjoint-pharmacien-h-f-10746946/,05/01/2023,Ille-et-Vilaine,CDI,"Horaire, de 23â‚¬ Ã  25â‚¬",Horaire,23â‚¬ ,25â‚¬,"CRIT Dinan recrute pour une officine sur le secteur Dinannais un ASSISTANT PHARMACIEN (H/F) en contrat CDI. </t>
  </si>
  <si>
    <t xml:space="preserve">La pharmacie est composÃ©e d'une Ã©quipe de 10 personnes. Au sein de cette enseigne pharmaceutique, la tenue vestimentaire de la blouse n'est pas obligatoire. </t>
  </si>
  <si>
    <t>L'assistant ou l'assistante ..."</t>
  </si>
  <si>
    <t xml:space="preserve">5123,ADJOINT PHARMACIEN (H/F),https://www.france-emploi.com/offre-d-emploi/adjoint-pharmacien-h-f-10746946/,05/01/2023,CÃ´tes-d'Armor,CDI,"Horaire, de 23â‚¬ Ã  25â‚¬",Horaire,23â‚¬ ,25â‚¬,"CRIT Dinan recrute pour une officine sur le secteur Dinannais un ASSISTANT PHARMACIEN (H/F) en contrat CDI. </t>
  </si>
  <si>
    <t>5124,Chef de projets photovoltaÃ¯ques (H/F),https://www.france-emploi.com/offre-d-emploi/chef-de-projets-photovoltaiques-h-f-10959728/,05/01/2023,Haute-Vienne,CDI,"Annuel, de 50000â‚¬ Ã  65000â‚¬",Annuel,50000â‚¬ ,65000â‚¬,"LHH Recruitment Solutions, cabinet de conseil en recrutement et Ã©valuation de cadres et dirigeants, recherche pour son client, acteur majeur du secteur des Ã©nergies renouvelables et plus particuliÃ¨rement du domaine photovoltaÃ¯que, deux Chef de projets (H/F), basÃ©s dans lâ€™HÃ©rault ou le Gard, et dans la Vienne ou ..."</t>
  </si>
  <si>
    <t xml:space="preserve">5125,Assistante administrative et comptable (H/F),https://www.france-emploi.com/offre-d-emploi/assistante-administrative-et-comptable-h-f-10959687/,05/01/2023,Saint-BarthÃ©lemy-d'Anjou,IntÃ©rim,"Horaire, de 12â‚¬ Ã  14â‚¬",Horaire,12â‚¬ ,14â‚¬,"ARTUS Angers recherche pour l'un de ses clients specialisÃ© dans la conception et fabrication des machines destinÃ©es au secteur agricole, un(e) Assistant(e) Administratif(ve) et Comptable H/F. Vos missions principales sont les suivantes : </t>
  </si>
  <si>
    <t xml:space="preserve">- Accueil et standard tÃ©lÃ©phonique </t>
  </si>
  <si>
    <t>- Gestion et relance ..."</t>
  </si>
  <si>
    <t>5126,Electricien chantier H/F,https://www.france-emploi.com/offre-d-emploi/electricien-chantier-h-f-10959678/,05/01/2023,CÃ´tes-d'Armor,IntÃ©rim,"Horaire, de 11,27â‚¬ Ã  13â‚¬",Horaire,"11,27â‚¬ ",13â‚¬,"Votre agence R INTERIM de LoudÃ©ac recherche pour l'un de ses clients spÃ©cialisÃ© en installations Ã©lectriques des Electriciens H/F.</t>
  </si>
  <si>
    <t xml:space="preserve">Vous serez en charge des missions suivantes : </t>
  </si>
  <si>
    <t xml:space="preserve">   - Tirage de cÃ¢bles</t>
  </si>
  <si>
    <t xml:space="preserve">   - CÃ¢blage</t>
  </si>
  <si>
    <t xml:space="preserve">   - Pose appareillage</t>
  </si>
  <si>
    <t xml:space="preserve">  Vous disposez de vos habilitations Ã©lectriques et d'une premiÃ¨re expÃ©rience rÃ©ussie sur un poste ..."</t>
  </si>
  <si>
    <t xml:space="preserve">5127,Commis de cuisine (H/F),https://www.france-emploi.com/offre-d-emploi/commis-de-cuisine-h-f-10770445/,05/01/2023,Villaines-la-Juhel,IntÃ©rim,"Horaire, de 11,07â‚¬ Ã  12,50â‚¬",Horaire,"11,07â‚¬ ","12,50â‚¬","L'agence FOOD INTERIM recherche pour lâ€™un de ses clients, situÃ© Ã  VILLAINE-LA-JUHEL (53), un COMMIS DE CUISINE EN RESTAURATION COLLECTIVE (H/F) . </t>
  </si>
  <si>
    <t>- Entretien de la ..."</t>
  </si>
  <si>
    <t>5128,Agent Polyvalent de Restauration (H/F),https://www.france-emploi.com/offre-d-emploi/agent-polyvalent-de-restauration-h-f-10934349/,05/01/2023,Ã‰vron,IntÃ©rim,"Horaire, 11,07â‚¬",Horaire," 11,07â‚¬"," 11,07â‚¬","L'agence FOOD INTERIM recherche pour lâ€™un de ses clients, situÃ© Ã  EVRON (53), un EMPLOYE DE RESTAURATION (H/F) . Vos missions au quotidien : - Participer Ã  la fabrication des mets froids : entrÃ©es et desserts dans le respect des normes HACCP - Mise en place du service, service en self ..."</t>
  </si>
  <si>
    <t>5129,Cuisinier en CollectivitÃ© (H/F),https://www.france-emploi.com/offre-d-emploi/cuisinier-en-collectivite-h-f-10886884/,05/01/2023,LouvernÃ©,CDI,"Horaire, Ã  partir de 11,07â‚¬",Horaire,"11,07â‚¬"," 11,07â‚¬","Nous recherchons pour l'un de nos clients, situÃ© tout proche de LAVAL (53), un CUISINIER DE COLLECTIVITE (H/F). Vous aurez pour responsabilitÃ© la production des repas en autonomie. Vous maÃ®trisez les normes HACCP. Bonnes connaissances des techniques culinaires, des textures modifiÃ©es et des rÃ©gimes alimentaires.</t>
  </si>
  <si>
    <t xml:space="preserve">  PremiÃ¨re expÃ©rience ..."</t>
  </si>
  <si>
    <t>5130,Moniteur Atelier cuisine collective (H/F),https://www.france-emploi.com/offre-d-emploi/moniteur-atelier-cuisine-collective-h-f-10882633/,05/01/2023,Gorron,CDI,"Horaire, de 11,07â‚¬ Ã  15â‚¬",Horaire,"11,07â‚¬ ",15â‚¬,"Nous recherchons pour l'un de nos clients, situÃ© dans le nord Mayenne (53), un MONITEUR D'ATELIER (H/F) en CollectivitÃ©. Vos missions au quotidien : - Encadrement des activitÃ©s de lâ€™atelier - Participation aux actions de soutien des personnes handicapÃ©es dans lâ€™acquisition de compÃ©tences et savoir-faire professionnels ..."</t>
  </si>
  <si>
    <t>5131,Commis de cuisine (H/F),https://www.france-emploi.com/offre-d-emploi/commis-de-cuisine-h-f-10945550/,05/01/2023,Villaines-la-Juhel,IntÃ©rim,"Horaire, 11,07â‚¬",Horaire," 11,07â‚¬"," 11,07â‚¬","L'agence FOOD INTERIM recherche pour lâ€™un de ses clients, situÃ© Ã  VILLAINE-LA-JUHEL (53), un COMMIS DE CUISINE EN RESTAURATION COLLECTIVE (H/F) . Vos missions au quotidien : - Participer Ã  la fabrication des mets froids : entrÃ©es et desserts dans le respect des normes HACCP - Entretien de la ..."</t>
  </si>
  <si>
    <t>5132,Cuisiner / Charcutier-traiteur (H/F),https://www.france-emploi.com/offre-d-emploi/cuisiner-charcutier-traiteur-h-f-10746695/,05/01/2023,Meslay-du-Maine,IntÃ©rim,"Horaire, de 11,07â‚¬ Ã  12â‚¬",Horaire,"11,07â‚¬ ",12â‚¬,"Nous recherchons pour l'un de nos client situÃ© dans le SUD-Mayenne, un Cuisinier ou Charcutier traiteur (h/f) pour travailler dans une conserverie. Vos missions : - Ã‰laboration de pÃ¢tÃ©, rillettes, foie gras - Mise en conserve - TraÃ§abilitÃ© - Parage des viandes - PrÃ©paration des commandes - Ã‰ventuelles livraisons chez les clients. Conditions ..."</t>
  </si>
  <si>
    <t>5133,Cuisiner / Charcutier-traiteur (H/F),https://www.france-emploi.com/offre-d-emploi/cuisiner-charcutier-traiteur-h-f-10746695/,05/01/2023,Arquenay,IntÃ©rim,"Horaire, de 11,07â‚¬ Ã  12â‚¬",Horaire,"11,07â‚¬ ",12â‚¬,"Nous recherchons pour l'un de nos client situÃ© dans le SUD-Mayenne, un Cuisinier ou Charcutier traiteur (h/f) pour travailler dans une conserverie. Vos missions : - Ã‰laboration de pÃ¢tÃ©, rillettes, foie gras - Mise en conserve - TraÃ§abilitÃ© - Parage des viandes - PrÃ©paration des commandes - Ã‰ventuelles livraisons chez les clients. Conditions ..."</t>
  </si>
  <si>
    <t xml:space="preserve">5134,Cuisinier en CollectivitÃ© (H/F),https://www.france-emploi.com/offre-d-emploi/cuisinier-en-collectivite-h-f-10746570/,05/01/2023,SablÃ©-sur-Sarthe,CDI,"Horaire, de 11,07â‚¬ Ã  12,50â‚¬",Horaire,"11,07â‚¬ ","12,50â‚¬","Nous recherchons pour l'un de nos client basÃ© Ã  SablÃ© sur Sarthe, un Cuisinier de collectivitÃ© (H/F). </t>
  </si>
  <si>
    <t>Vous optimisez lâ€™organisation de la cuisine et lâ€™animation de lâ€˜Ã©quipe pour rÃ©pondre aux besoins du ..."</t>
  </si>
  <si>
    <t xml:space="preserve">5135,Cuisinier en CollectivitÃ© (H/F),https://www.france-emploi.com/offre-d-emploi/cuisinier-en-collectivite-h-f-10746570/,05/01/2023,Meslay-du-Maine,CDI,"Horaire, de 11,07â‚¬ Ã  12,50â‚¬",Horaire,"11,07â‚¬ ","12,50â‚¬","Nous recherchons pour l'un de nos client basÃ© Ã  SablÃ© sur Sarthe, un Cuisinier de collectivitÃ© (H/F). </t>
  </si>
  <si>
    <t xml:space="preserve">5136,Serveur (H/F),https://www.france-emploi.com/offre-d-emploi/serveur-h-f-10883241/,05/01/2023,ChÃ¢teau-Gontier,IntÃ©rim,"Horaire, Ã  partir de 11,07â‚¬",Horaire,"11,07â‚¬","12,50â‚¬","Nous recherchons pour l'un de nos clients, pour un restaurant traditionnel/ouvrier situÃ© Ã  CHATEAU-GONTIER (53), un SERVEUR (H/F) </t>
  </si>
  <si>
    <t>Les missions qui vous seront confiÃ©es sont les suivantes :</t>
  </si>
  <si>
    <t xml:space="preserve">- RÃ©approvisionnez les buffets si besoin </t>
  </si>
  <si>
    <t>- Service Ã  ..."</t>
  </si>
  <si>
    <t>5137,Conseiller / NÃ©gociateur en Immobilier (H/F),https://www.france-emploi.com/offre-d-emploi/conseiller-negociateur-en-immobilier-h-f-10832167/,05/01/2023,PloÃ«rmel,CDI,"Annuel, de 25000â‚¬ Ã  50000â‚¬",Annuel,25000â‚¬ ,50000â‚¬,"Vos missions de commercial en immobilier :</t>
  </si>
  <si>
    <t>Au sein de notre agence, vous serez en charge de trouver, suivre et vendre  un stock dâ€™affaires (maisons, appartements, terrains) dans le cadre de transactions.</t>
  </si>
  <si>
    <t xml:space="preserve">Trouver : </t>
  </si>
  <si>
    <t>-	Mise en place des actions de recherche de biens</t>
  </si>
  <si>
    <t>-	Rencontre des prospects</t>
  </si>
  <si>
    <t>-	Estimation de la valeur ..."</t>
  </si>
  <si>
    <t>5138,Conseiller / NÃ©gociateur en Immobilier (H/F),https://www.france-emploi.com/offre-d-emploi/conseiller-negociateur-en-immobilier-h-f-10832167/,05/01/2023,Guer,CDI,"Annuel, de 25000â‚¬ Ã  50000â‚¬",Annuel,25000â‚¬ ,50000â‚¬,"Vos missions de commercial en immobilier :</t>
  </si>
  <si>
    <t>5139,Conseiller / NÃ©gociateur en Immobilier (H/F),https://www.france-emploi.com/offre-d-emploi/conseiller-negociateur-en-immobilier-h-f-10832167/,05/01/2023,La Gacilly,CDI,"Annuel, de 25000â‚¬ Ã  50000â‚¬",Annuel,25000â‚¬ ,50000â‚¬,"Vos missions de commercial en immobilier :</t>
  </si>
  <si>
    <t>5140,Conseiller / NÃ©gociateur en Immobilier (H/F),https://www.france-emploi.com/offre-d-emploi/conseiller-negociateur-en-immobilier-h-f-10832167/,05/01/2023,Redon,CDI,"Annuel, de 25000â‚¬ Ã  50000â‚¬",Annuel,25000â‚¬ ,50000â‚¬,"Vos missions de commercial en immobilier :</t>
  </si>
  <si>
    <t>5141,PEINTRE RAVALEUR H/F,https://www.france-emploi.com/offre-d-emploi/peintre-ravaleur-h-f-10959578/,05/01/2023,Bourges,IntÃ©rim,"Horaire, de 11,27â‚¬ Ã  13â‚¬",Horaire,"11,27â‚¬ ",13â‚¬,"Votre Agence REGIONAL INTERIM Bourges, recherche pour l'un de ses clients, spÃ©cialisÃ© dans la rÃ©novation de faÃ§ades, un Peintre Ravaleur H/F.</t>
  </si>
  <si>
    <t>Sous la responsabilitÃ© du chef de chantier, vous serez amenÃ© Ã  intervenir sur divers chantiers (Bourges et le dÃ©partement du Cher). Vos missions:</t>
  </si>
  <si>
    <t>- Enlever les anciens ..."</t>
  </si>
  <si>
    <t>5142,Commercial H/F,https://www.france-emploi.com/offre-d-emploi/commercial-h-f-10803286/,05/01/2023,Ifs,CDI,"Annuel, de 20000â‚¬ Ã  60000â‚¬",Annuel,20000â‚¬ ,60000â‚¬,"A compter de janvier 2023, votre mission consiste Ã  commercialiser la construction de maisons individuelles.</t>
  </si>
  <si>
    <t>Vous aurez le plaisir de pouvoir rÃ©pondre Ã  tout type de demande de construction grÃ¢ce Ã  nos rÃ©alisations sur-mesure.</t>
  </si>
  <si>
    <t>- Rechercher les terrains Ã  bÃ¢tir</t>
  </si>
  <si>
    <t>- Identifier et rencontrer de nouveaux prospects porteurs de projets ..."</t>
  </si>
  <si>
    <t>5143,Commercial H/F,https://www.france-emploi.com/offre-d-emploi/commercial-h-f-10803286/,05/01/2023,Laval,CDI,"Annuel, de 20000â‚¬ Ã  60000â‚¬",Annuel,20000â‚¬ ,60000â‚¬,"A compter de janvier 2023, votre mission consiste Ã  commercialiser la construction de maisons individuelles.</t>
  </si>
  <si>
    <t>5144,Coordinateur Administratif et Paie H/F,https://www.france-emploi.com/offre-d-emploi/coordinateur-administratif-et-paie-h-f-10959547/,05/01/2023,Loire-Atlantique,CDD,"Mensuel, de 1800â‚¬ Ã  1900â‚¬",Mensuel,1800â‚¬ ,1900â‚¬,"Notre crÃ©do Â« LibertÃ© d'Ãªtre et de grandir ensemble Â» ! C'est en plaÃ§ant l'humain au coeur du projet d'entreprise que l'on construit l'avenir avec responsabilitÃ© et sens Ã©thique.</t>
  </si>
  <si>
    <t xml:space="preserve">La paye vous passionne   </t>
  </si>
  <si>
    <t>Devenez Coordinateur Administratif et Paie H/F pour notre agence Interaction IntÃ©rim Nantes ..."</t>
  </si>
  <si>
    <t xml:space="preserve">5145,COMMERCIAL ITINERANT H/F   ,https://www.france-emploi.com/offre-d-emploi/commercial-itinerant-h-f-10810666/,04/01/2023,Loire-Atlantique,CDI,"Annuel, de 30000â‚¬ Ã  45000â‚¬",Annuel,30000â‚¬ ,45000â‚¬,"Pour ce poste, vos principales responsabilitÃ©s seront les suivantes : </t>
  </si>
  <si>
    <t>-	DÃ©velopper les ventes auprÃ¨s de vos clients (industries, ETI et PME rÃ©gionales) sur le dÃ©partement de la Loire-Atlantique (44) placÃ© sous votre responsabilitÃ©,</t>
  </si>
  <si>
    <t>-	Ã‰tablir en amont le business plan permettant lâ€™identification de nouvelles cibles commerciales et assurer la ..."</t>
  </si>
  <si>
    <t>5146,COMMERCIAL ITINERANT (H/F),https://www.france-emploi.com/offre-d-emploi/commercial-itinerant-h-f-10801462/,04/01/2023,Morbihan,CDI,"Annuel, de 28000â‚¬ Ã  50000â‚¬",Annuel,28000â‚¬ ,50000â‚¬,"RattachÃ© Ã  la direction Commerciale, vos principales responsabilitÃ©s seront les suivantes :</t>
  </si>
  <si>
    <t>â€¢	Faire de la prospection commerciale,</t>
  </si>
  <si>
    <t>â€¢	Identifier les bons circuits de dÃ©cision chez les clients,</t>
  </si>
  <si>
    <t>â€¢	Accroitre les parts de marchÃ© via la conquÃªte de nouveaux comptes,</t>
  </si>
  <si>
    <t>â€¢	Aider les prospects et les clients dans leur choix de solutions et adapter ..."</t>
  </si>
  <si>
    <t>5147,COMMERCIAL ITINERANT (H/F),https://www.france-emploi.com/offre-d-emploi/commercial-itinerant-h-f-10801462/,04/01/2023,FinistÃ¨re,CDI,"Annuel, de 28000â‚¬ Ã  50000â‚¬",Annuel,28000â‚¬ ,50000â‚¬,"RattachÃ© Ã  la direction Commerciale, vos principales responsabilitÃ©s seront les suivantes :</t>
  </si>
  <si>
    <t>5148,DIRECTEUR INDUSTRIEL H/F,https://www.france-emploi.com/offre-d-emploi/directeur-industriel-h-f-10799537/,04/01/2023,Nantes,CDI,"Annuel, de 75000â‚¬ Ã  100000â‚¬",Annuel,75000â‚¬ ,100000â‚¬,"RattachÃ© Ã  la direction du Groupe, vous Ãªtes garant de la dÃ©finition et de la mise en place de la stratÃ©gie industrielle.</t>
  </si>
  <si>
    <t>5149,DIRECTEUR INDUSTRIEL H/F,https://www.france-emploi.com/offre-d-emploi/directeur-industriel-h-f-10799537/,04/01/2023,Rennes,CDI,"Annuel, de 75000â‚¬ Ã  100000â‚¬",Annuel,75000â‚¬ ,100000â‚¬,"RattachÃ© Ã  la direction du Groupe, vous Ãªtes garant de la dÃ©finition et de la mise en place de la stratÃ©gie industrielle.</t>
  </si>
  <si>
    <t>5150,COMMERCIAL SOLUTION Dâ€™ARCHIVAGE H/F ,https://www.france-emploi.com/offre-d-emploi/commercial-solution-d-archivage-h-f-10799570/,04/01/2023,Caen,CDI,"Annuel, de 30000â‚¬ Ã  60000â‚¬",Annuel,30000â‚¬ ,60000â‚¬,"RattachÃ© directement Ã  la direction Commerciale, vos principales responsabilitÃ©s seront les suivantes :</t>
  </si>
  <si>
    <t>â€¢	DÃ©finir, en lien avec la direction commerciale, une typologie de cible client (Segmentation),</t>
  </si>
  <si>
    <t>â€¢	Identifier les bons circuits de dÃ©cision,</t>
  </si>
  <si>
    <t>â€¢	Promouvoir les offres de solutions logicielles de ..."</t>
  </si>
  <si>
    <t>5151,COMMERCIAL SOLUTION Dâ€™ARCHIVAGE H/F ,https://www.france-emploi.com/offre-d-emploi/commercial-solution-d-archivage-h-f-10799570/,04/01/2023,Laval,CDI,"Annuel, de 30000â‚¬ Ã  60000â‚¬",Annuel,30000â‚¬ ,60000â‚¬,"RattachÃ© directement Ã  la direction Commerciale, vos principales responsabilitÃ©s seront les suivantes :</t>
  </si>
  <si>
    <t>5152,COMMERCIAL SOLUTION Dâ€™ARCHIVAGE H/F ,https://www.france-emploi.com/offre-d-emploi/commercial-solution-d-archivage-h-f-10799570/,04/01/2023,Rennes,CDI,"Annuel, de 30000â‚¬ Ã  60000â‚¬",Annuel,30000â‚¬ ,60000â‚¬,"RattachÃ© directement Ã  la direction Commerciale, vos principales responsabilitÃ©s seront les suivantes :</t>
  </si>
  <si>
    <t>5153,CHEF DE PRODUITS (H/F),https://www.france-emploi.com/offre-d-emploi/chef-de-produits-h-f-10746212/,04/01/2023,Nantes,CDI,"Annuel, de 30000â‚¬ Ã  40000â‚¬",Annuel,30000â‚¬ ,40000â‚¬,"Directement rattachÃ© Ã  la direction gÃ©nÃ©rale, vos principales missions sont les suivantes :</t>
  </si>
  <si>
    <t xml:space="preserve">5154,COMMERCIAL ITINERANT H/F   ,https://www.france-emploi.com/offre-d-emploi/commercial-itinerant-h-f-10746555/,04/01/2023,Poitiers,CDI,"Annuel, de 30000â‚¬ Ã  40000â‚¬",Annuel,30000â‚¬ ,40000â‚¬,"Pour ce poste, vos principales responsabilitÃ©s seront les suivantes : </t>
  </si>
  <si>
    <t>-	DÃ©velopper les ventes auprÃ¨s de vos clients et prospects (industries, ETI et PME rÃ©gionales) sur le secteur placÃ© sous votre responsabilitÃ©,</t>
  </si>
  <si>
    <t xml:space="preserve">-	Ã‰tablir en amont le business plan permettant lâ€™identification de nouvelles cibles commerciales et assurer la veille concurrentielle, </t>
  </si>
  <si>
    <t>-	Avoir ..."</t>
  </si>
  <si>
    <t xml:space="preserve">5155,COMMERCIAL ITINERANT H/F   ,https://www.france-emploi.com/offre-d-emploi/commercial-itinerant-h-f-10746555/,04/01/2023,Niort,CDI,"Annuel, de 30000â‚¬ Ã  40000â‚¬",Annuel,30000â‚¬ ,40000â‚¬,"Pour ce poste, vos principales responsabilitÃ©s seront les suivantes : </t>
  </si>
  <si>
    <t>5156,Technicien VMC (H/F),https://www.france-emploi.com/offre-d-emploi/technicien-vmc-h-f-10788863/,04/01/2023,Rennes,IntÃ©rim,"Horaire, de 11,07â‚¬ Ã  12â‚¬",Horaire,"11,07â‚¬ ",12â‚¬,"Facilium, agence d'intÃ©rim Ã  rennes recherche pour son client expert de la maintenance VMC, un( e) technicien ( e) maintenance.</t>
  </si>
  <si>
    <t>AprÃ¨s avoir Ã©tÃ© formÃ© (e ) par un technicien expÃ©rimentÃ© au sein de votre Ã©quipe, vous serez amenÃ© (e ) Ã  vous dÃ©placer dans des bÃ¢timents d'habitation pour assurer la ..."</t>
  </si>
  <si>
    <t>5157,Plombier - Chauffagiste (H/F),https://www.france-emploi.com/offre-d-emploi/plombier-chauffagiste-h-f-9748792/,04/01/2023,Rennes,IntÃ©rim,"Horaire, de 12,50â‚¬ Ã  14,50â‚¬",Horaire,"12,50â‚¬ ","14,50â‚¬","Nous recherchons pour notre client ayant des chantiers de logements collectifs neufs situÃ© sur rennes un Plombier-Chauffagiste N3P1 - N3P2.</t>
  </si>
  <si>
    <t>Les tÃ¢ches demandÃ©es sont la premiÃ¨re intervention et seconde pose.</t>
  </si>
  <si>
    <t>Vous assurerez lâ€™installation, le remplacement des chaudiÃ¨res</t>
  </si>
  <si>
    <t>L'installation de pompes Ã  chaleur, ballons thermodynamiques, de chauffage, ventilation ..."</t>
  </si>
  <si>
    <t>5158,Chef de cuisine (H/F),https://www.france-emploi.com/offre-d-emploi/chef-de-cuisine-h-f-10768638/,04/01/2023,Caen,CDI,"Mensuel, de 2000â‚¬ Ã  2700â‚¬",Mensuel,2000â‚¬ ,2700â‚¬,"Restaurant situÃ© au centre-ville de Caen recherche un ou une Chef cuisine pour renforcer son Ã©quipe.</t>
  </si>
  <si>
    <t>Vous serez en charge de la crÃ©ation des suggestions du jour, de la gestion des commandes, des stocks et le contrÃ´le des livraisons.</t>
  </si>
  <si>
    <t>MÃ©thodique et organisÃ©, vous dirigerez  et organiserez une brigade ..."</t>
  </si>
  <si>
    <t xml:space="preserve">5159,Technico-commercial Grandes cultures H/F,https://www.france-emploi.com/offre-d-emploi/technico-commercial-grandes-cultures-h-f-10745331/,04/01/2023,Vienne,CDI,"Annuel, de 32000â‚¬ Ã  35000â‚¬",Annuel,32000â‚¬ ,35000â‚¬,"Nous vous confions un portefeuille client solide et comptons sur vous pour lâ€™animer, le fidÃ©liser et le dÃ©velopper. </t>
  </si>
  <si>
    <t>Votre mission en tant quâ€™interlocuteur privilÃ©giÃ© et de proximitÃ© des adhÃ©rents de la coopÃ©rative, consiste Ã  leur apporter des solutions technico-Ã©conomiques qui sâ€™inscrivent dans les nouvelles pratiques ..."</t>
  </si>
  <si>
    <t>5160,Technico - commercial Grandes Cultures (H/F),https://www.france-emploi.com/offre-d-emploi/technico-commercial-grandes-cultures-h-f-10735234/,04/01/2023,Deux-SÃ¨vres,CDI,"Annuel, de 23400â‚¬ Ã  25000â‚¬",Annuel,23400â‚¬ ,25000â‚¬,"LE POSTE A POURVOIR :</t>
  </si>
  <si>
    <t>La mission principale de ce poste consiste Ã  dÃ©velopper un secteur en poursuivant la mise en place de cultures de filiÃ¨re et contractuelles auprÃ¨s dâ€™une clientÃ¨le dâ€™agriculteurs. Vous participerez Ã  la dÃ©finition et la construction des Ã©ventuels moyens nÃ©cessaire au dÃ©veloppement du secteur ..."</t>
  </si>
  <si>
    <t>5161,PLOMBIER CHAUFFAGISTE (H/F),https://www.france-emploi.com/offre-d-emploi/plombier-chauffagiste-h-f-10369491/,04/01/2023,Flers,IntÃ©rim,"Horaire, de 11,07â‚¬ Ã  13,19â‚¬",Horaire,"11,07â‚¬ ","13,19â‚¬","ARTUS INTERIM â€“ CDD â€“ CDI  FLERS recherche pour l'un de ses clients :</t>
  </si>
  <si>
    <t xml:space="preserve">Un PLOMBIER CHAUFFAGISTE (H/F) : </t>
  </si>
  <si>
    <t>Au sein de chantiers de construction et de rÃ©novation, vous serez en charge de la pose et raccordement  de sanitaires et de la mise en service selon les rÃ¨gles de sÃ©curitÃ© demandÃ©es ..."</t>
  </si>
  <si>
    <t xml:space="preserve">5162,Dessinateur (H/F),https://www.france-emploi.com/offre-d-emploi/dessinateur-h-f-10475556/,04/01/2023,Loire-Atlantique,IntÃ©rim,"Horaire, de 11,07â‚¬ Ã  13,50â‚¬",Horaire,"11,07â‚¬ ","13,50â‚¬","Nous recherchons pour notre client un Dessinateur H/F </t>
  </si>
  <si>
    <t xml:space="preserve">- RÃ©alisation de plans dâ€™exÃ©cution sur Autocad dans le cadre de projets dâ€™amÃ©nagement de bureaux </t>
  </si>
  <si>
    <t xml:space="preserve">- DOE  Issu(e) d'une formation BTS Electrotechnique, architecture,  dessins en bÃ¢timent ou Ã©quivalent. </t>
  </si>
  <si>
    <t xml:space="preserve">Vous maitrisez impÃ©rativement AUTOCAD </t>
  </si>
  <si>
    <t xml:space="preserve">  Le ..."</t>
  </si>
  <si>
    <t>5163,dessinateur CVC (H/F),https://www.france-emploi.com/offre-d-emploi/dessinateur-cvc-h-f-10938837/,04/01/2023,Grandchamps-des-Fontaines,CDI,"Mensuel, de 1900â‚¬ Ã  2500â‚¬",Mensuel,1900â‚¬ ,2500â‚¬,"Notre client est une entreprise spÃ©cialisÃ©e dans les installations de plomberie basÃ©e Ã  Grandchamps des Fontaines, recrute un Dessinateur-projeteur CVC (H/F), en CDI 39heures.</t>
  </si>
  <si>
    <t>â€¢	Vous rÃ©alisez les Ã©tudes techniques sur toute la durÃ©e de lâ€™opÃ©ration : SchÃ©ma de principe, plans de rÃ©seaux, plans de rÃ©servations ..."</t>
  </si>
  <si>
    <t>5164,CHARGEE DE RECRUTEMENT EN AGENCE INTERIM (H/F),https://www.france-emploi.com/offre-d-emploi/chargee-de-recrutement-en-agence-interim-h-f-10882883/,04/01/2023,Nantes,CDI,"Mensuel, de 1850â‚¬ Ã  2200â‚¬",Mensuel,1850â‚¬ ,2200â‚¬,"Vous serez chargÃ© de :</t>
  </si>
  <si>
    <t>Â· Identifier et dÃ©velopper un vivier de candidats : annonces, CVthÃ¨ques, relations Ã©coles, cooptation,</t>
  </si>
  <si>
    <t>Â· SÃ©lectionner et recruter des candidats,</t>
  </si>
  <si>
    <t>Â· PrÃ©senter en push des candidats aux clients,</t>
  </si>
  <si>
    <t>Â· Assurer le suivi des candidats placÃ©s,</t>
  </si>
  <si>
    <t>Â· ÃŠtre force de proposition pour dÃ©velopper votre vivier (rÃ©seaux sociaux, forum, sortie de formation, flyer ..."</t>
  </si>
  <si>
    <t xml:space="preserve">5165,Assistant gestion de chantiers (H/F),https://www.france-emploi.com/offre-d-emploi/assistant-gestion-de-chantiers-h-f-10812923/,04/01/2023,Nantes,IntÃ©rim,"Horaire, de 13â‚¬ Ã  16â‚¬",Horaire,13â‚¬ ,16â‚¬,"Dans le cadre dâ€™un remplacement de congÃ©s maternitÃ©, nous recrutons pour notre client basÃ© Ã  Nantes, un(e) assistant(e) gestion de chantier. </t>
  </si>
  <si>
    <t>IntÃ©grÃ© au sein des Ã©quipes du SecrÃ©tariat GÃ©nÃ©ral, vos principales missions seront :</t>
  </si>
  <si>
    <t>- Processus Engagement de dÃ©penses</t>
  </si>
  <si>
    <t>ïƒ¼	RÃ©daction des commandes dans le progiciel de gestion SAP ..."</t>
  </si>
  <si>
    <t xml:space="preserve">5166,ChargÃ© ordonnancement (H/F),https://www.france-emploi.com/offre-d-emploi/charge-ordonnancement-h-f-10799883/,04/01/2023,Loire-Atlantique,IntÃ©rim,"Horaire, de 12,90â‚¬ Ã  14â‚¬",Horaire,"12,90â‚¬ ",14â‚¬,"Nous recherchons pour notre client un ChargÃ© d'ordonnancement H/F Vos missions seront les suivantes : </t>
  </si>
  <si>
    <t xml:space="preserve">- RÃ©ceptionner et prendre en compte les demandes client </t>
  </si>
  <si>
    <t>- Saisir les comptes rendus des interventions ..."</t>
  </si>
  <si>
    <t>5167,Controleur / auditeur de chantier (H/F),https://www.france-emploi.com/offre-d-emploi/controleur-auditeur-de-chantier-h-f-10799882/,04/01/2023,Loire-Atlantique,IntÃ©rim,"Horaire, de 12â‚¬ Ã  13â‚¬",Horaire,12â‚¬ ,13â‚¬,"Dans le cadre du dÃ©veloppement d'activitÃ© de notre client, nous recrutons actuellement un contrÃ´leur de chantiers H/F pour intervenir sur des sites TÃ©lÃ©coms. En collaboration avec le responsable de service, le contrÃ´leur de chantiers assure les missions suivantes :</t>
  </si>
  <si>
    <t xml:space="preserve"> - Audits internes des chantiers, analyses, rapports et plans d ..."</t>
  </si>
  <si>
    <t>5168,COUVREUR (H/F),https://www.france-emploi.com/offre-d-emploi/couvreur-h-f-10542779/,04/01/2023,Loire-Atlantique,CDI,"Mensuel, de 1900â‚¬ Ã  2400â‚¬",Mensuel,1900â‚¬ ,2400â‚¬,"DOMINO MISSIONS ATLANTIQUE recherche pour son client leader de la couverture, couvreur N2/N3 et aide couvreur (H/F) pour son site implantÃ© Ã  Nantes.   Vos missions: Interventions pour des toitures Ã  refaire ou Ã  rÃ©nover RÃ©alisation de tous types de travaux de zinguerie (essentiel de l'activitÃ©) RÃ©alisation ..."</t>
  </si>
  <si>
    <t>5169,PREPARATEUR DE COMMANDES (H/F),https://www.france-emploi.com/offre-d-emploi/preparateur-de-commandes-h-f-10542775/,04/01/2023,Loire-Atlantique,IntÃ©rim,"Mensuel, de 1700â‚¬ Ã  1850â‚¬",Mensuel,1700â‚¬ ,1850â‚¬,"DOMINO MISSIONS ATLANTIQUE recherche pour son client un prÃ©parateur de commande H/F avec caces 1. Plusieurs postes sont Ã  pourvoir.</t>
  </si>
  <si>
    <t>Vous prÃ©parez les produits Ã  partir des informations fournies par le bon de prÃ©paration en veillant au respect de la qualitÃ© des produits manipulÃ©s, en respectant l'application ..."</t>
  </si>
  <si>
    <t>5170,Conducteur.trice de machine H/F,https://www.france-emploi.com/offre-d-emploi/conducteur-trice-de-machine-h-f-10542773/,04/01/2023,Loire-Atlantique,CDI,"Mensuel, 1700â‚¬",Mensuel, 1700â‚¬, 1700â‚¬,"Nous recherchons pour notre client, un conducteur(trice) de machine, pour travailler dans une entreprise de produits agroalimentaires.</t>
  </si>
  <si>
    <t>Les principales caractÃ©ristiques techniques recherchÃ©es sont :</t>
  </si>
  <si>
    <t>-PrÃ©paration de la ligne de conditionnement (Ã©tiquettes, boites, cartons, bobines de filmâ€¦)</t>
  </si>
  <si>
    <t>-RÃ©glages de machine et des formats (principalement mÃ©caniques)</t>
  </si>
  <si>
    <t>-RÃ©glages des poids et qualitÃ© ..."</t>
  </si>
  <si>
    <t>5171,CHEF D'EQUIPE Ã‰TANCHEITÃ‰ (H/F),https://www.france-emploi.com/offre-d-emploi/chef-d-equipe-tancheit-h-f-10483783/,04/01/2023,Nantes,IntÃ©rim,"Horaire, de 12â‚¬ Ã  15â‚¬",Horaire,12â‚¬ ,15â‚¬,"DOMINO MISSIONS ATLANTIQUE recherche pour son client leader de l'Ã©tanchÃ©itÃ© et bardage un chef d'Ã©quipe Ã©tanchÃ©itÃ© H/F afin de renforcer ses Ã©quipes.</t>
  </si>
  <si>
    <t>En tant que chef d'Ã©quipe, vos missions seront :</t>
  </si>
  <si>
    <t>- PrÃ©paration de supports</t>
  </si>
  <si>
    <t>- Application de produits d'Ã©tanchÃ©itÃ©</t>
  </si>
  <si>
    <t>- Gestion d'une Ã©quipe de 2 Ã  ..."</t>
  </si>
  <si>
    <t>5172,MaÃ§on coffreur bancheur (H/F),https://www.france-emploi.com/offre-d-emploi/macon-coffreur-bancheur-h-f-10812924/,04/01/2023,Loire-Atlantique,IntÃ©rim,"Horaire, de 12â‚¬ Ã  17â‚¬",Horaire,12â‚¬ ,17â‚¬,"Nous recherchons des coffreurs / bancheurs expÃ©rimentÃ©s H/F pour une mission longue durÃ©e. Vous avez acquis de l'expÃ©rience sur chantiers et justifiez de solides compÃ©tences en :</t>
  </si>
  <si>
    <t>RÃ©alisation de coffrage et de chassis d'armatures.</t>
  </si>
  <si>
    <t>Pose d'armatures.</t>
  </si>
  <si>
    <t>Pose de prÃ©fabriquÃ©s.</t>
  </si>
  <si>
    <t>Coulage bÃ©ton.</t>
  </si>
  <si>
    <t>Nettoyage des coffrages, etc...</t>
  </si>
  <si>
    <t>IdÃ©alement issu ..."</t>
  </si>
  <si>
    <t xml:space="preserve">5173,ASSISTANT ADMINISTRATIF EN AGENCE D'INTERIM (H/F),https://www.france-emploi.com/offre-d-emploi/assistant-administratif-en-agence-d-interim-h-f-10882913/,04/01/2023,Nantes,CDI,"Mensuel, de 1850â‚¬ Ã  1980â‚¬",Mensuel,1850â‚¬ ,1980â‚¬,"Nous recrutons un(e) Assistant(e) administratif(ve) en  Agence intÃ©rim. </t>
  </si>
  <si>
    <t>Au sein du centre de traitement administratif du secteur ouest, vous aurez pour missions:</t>
  </si>
  <si>
    <t xml:space="preserve">- Gestion administrative / gestion du personnel : </t>
  </si>
  <si>
    <t xml:space="preserve">     - RÃ©alisation des contrats, respect des accords commerciaux, suivi des envois et des retours contrats signÃ©s. </t>
  </si>
  <si>
    <t xml:space="preserve">     - PrÃ©paration et finalisation des ..."</t>
  </si>
  <si>
    <t>5174,Assistant agence (H/F),https://www.france-emploi.com/offre-d-emploi/assistant-agence-h-f-10788926/,04/01/2023,Carquefou,IntÃ©rim,"Mensuel, de 1800â‚¬ Ã  2100â‚¬",Mensuel,1800â‚¬ ,2100â‚¬,"Notre client sociÃ©tÃ© de location de matÃ©riel, recherche pour son agence de Carquefou, Un(e) Assistant(e) d'agence.</t>
  </si>
  <si>
    <t>Directement rattachÃ©(e) au responsable d'Agence, vos missions seront les suivantes :</t>
  </si>
  <si>
    <t>â€¢	Accueil : tÃ©lÃ©phonique, physique, traitement des mails et du courrier</t>
  </si>
  <si>
    <t>â€¢	Gestion administrative du personnel : tenir le registre du personnel ..."</t>
  </si>
  <si>
    <t xml:space="preserve">5175,Assistant administratif ou gestion (H/F),https://www.france-emploi.com/offre-d-emploi/assistant-administratif-ou-gestion-h-f-10740425/,04/01/2023,Saint-Herblain,IntÃ©rim,"Horaire, de 11,07â‚¬ Ã  13â‚¬",Horaire,"11,07â‚¬ ",13â‚¬,"Nous recherchons pour notre client un Assistant technique H/F , vous aurez pour missions : </t>
  </si>
  <si>
    <t xml:space="preserve">- Traiter les prÃ©requis administratifs Ã  la rÃ©alisation des chantiers : coupures des sites .... </t>
  </si>
  <si>
    <t xml:space="preserve">- ComplÃ©ter les contrats de sites travaux en fonction des Ã©lÃ©ments du marchÃ©s (sous-traitants, coÃ»ts, etc.), </t>
  </si>
  <si>
    <t>- GÃ©rer les commandes de matÃ©riel et fournisseurs ..."</t>
  </si>
  <si>
    <t xml:space="preserve">5176,Assistant administratif ou gestion (H/F),https://www.france-emploi.com/offre-d-emploi/assistant-administratif-ou-gestion-h-f-10740425/,04/01/2023,RezÃ©,IntÃ©rim,"Horaire, de 11,07â‚¬ Ã  13â‚¬",Horaire,"11,07â‚¬ ",13â‚¬,"Nous recherchons pour notre client un Assistant technique H/F , vous aurez pour missions : </t>
  </si>
  <si>
    <t xml:space="preserve">5177,Assistant administratif ou gestion (H/F),https://www.france-emploi.com/offre-d-emploi/assistant-administratif-ou-gestion-h-f-10740425/,04/01/2023,Nantes,IntÃ©rim,"Horaire, de 11,07â‚¬ Ã  13â‚¬",Horaire,"11,07â‚¬ ",13â‚¬,"Nous recherchons pour notre client un Assistant technique H/F , vous aurez pour missions : </t>
  </si>
  <si>
    <t xml:space="preserve">5178,Assistant administratif ou gestion (H/F),https://www.france-emploi.com/offre-d-emploi/assistant-administratif-ou-gestion-h-f-10740425/,04/01/2023,Carquefou,IntÃ©rim,"Horaire, de 11,07â‚¬ Ã  13â‚¬",Horaire,"11,07â‚¬ ",13â‚¬,"Nous recherchons pour notre client un Assistant technique H/F , vous aurez pour missions : </t>
  </si>
  <si>
    <t>5179,MECANICIEN MONTEUR (H/F),https://www.france-emploi.com/offre-d-emploi/mecanicien-monteur-h-f-10483782/,04/01/2023,Nantes,IntÃ©rim,"Horaire, de 11,07â‚¬ Ã  12,50â‚¬",Horaire,"11,07â‚¬ ","12,50â‚¬","DOMINO MISSIONS ATLANTIQUE recherche un MÃ©canicien monteur H/F .</t>
  </si>
  <si>
    <t>Sous la responsabilitÃ© du directeur technique, vous serez en charge de la maintenance prÃ©ventive et curative des Ã©quipements de l'entreprise par le biais de divers travaux techniques :</t>
  </si>
  <si>
    <t>- ComprÃ©hension de plan mÃ©canique en 2D et de reprÃ©sentation 3D sur tablette ..."</t>
  </si>
  <si>
    <t xml:space="preserve">5180,TELECONSEILLER (H/F),https://www.france-emploi.com/offre-d-emploi/teleconseiller-h-f-10475552/,04/01/2023,Saint-Herblain,IntÃ©rim,"Mensuel, de 1850â‚¬ Ã  2100â‚¬",Mensuel,1850â‚¬ ,2100â‚¬,"Au sein d'un plateau tÃ©lÃ©phonique, vos missions seront: </t>
  </si>
  <si>
    <t>ïƒ˜	Ecouter et analyser la demande des clients</t>
  </si>
  <si>
    <t>ïƒ˜	Traiter les demandes des usagers effectuÃ©es par tÃ©lÃ©phone, courriers et mails dans leur intÃ©gralitÃ© (Explication de factures, Ã©chÃ©ancier de paiement, mensualisation, mise en place des contrats dâ€™abonnement, rÃ©siliation de contrats, encaissement, disfonctionnement ..."</t>
  </si>
  <si>
    <t xml:space="preserve">5181,TELECONSEILLER (H/F),https://www.france-emploi.com/offre-d-emploi/teleconseiller-h-f-10475552/,04/01/2023,Nantes,IntÃ©rim,"Mensuel, de 1850â‚¬ Ã  2100â‚¬",Mensuel,1850â‚¬ ,2100â‚¬,"Au sein d'un plateau tÃ©lÃ©phonique, vos missions seront: </t>
  </si>
  <si>
    <t xml:space="preserve">5182,RESPONSABLE SECTEUR COMMERCIAL TEXTILE (H/F),https://www.france-emploi.com/offre-d-emploi/responsable-secteur-commercial-textile-h-f-10956799/,04/01/2023,Hauts-de-Seine,CDI,"Mensuel, de 2500â‚¬ Ã  3500â‚¬",Mensuel,2500â‚¬ ,3500â‚¬,"Au sein de lâ€™Ã©quipe commerciale, vous animez commercialement votre secteur en rÃ©alisant vos objectifs de chiffre d'affaires, de marge et en assurant la promotion et le dÃ©ploiement de la stratÃ©gie commerciale de l'entreprise, sur du long terme avec vos clients professionnels. </t>
  </si>
  <si>
    <t>Vos principales missions seront de ..."</t>
  </si>
  <si>
    <t xml:space="preserve">5183,RESPONSABLE SECTEUR COMMERCIAL TEXTILE (H/F),https://www.france-emploi.com/offre-d-emploi/responsable-secteur-commercial-textile-h-f-10956799/,04/01/2023,Paris,CDI,"Mensuel, de 2500â‚¬ Ã  3500â‚¬",Mensuel,2500â‚¬ ,3500â‚¬,"Au sein de lâ€™Ã©quipe commerciale, vous animez commercialement votre secteur en rÃ©alisant vos objectifs de chiffre d'affaires, de marge et en assurant la promotion et le dÃ©ploiement de la stratÃ©gie commerciale de l'entreprise, sur du long terme avec vos clients professionnels. </t>
  </si>
  <si>
    <t>5184,RESPONSABLE HSE (H/F),https://www.france-emploi.com/offre-d-emploi/responsable-hse-h-f-10956797/,04/01/2023,Loiret,CDI,"Annuel, de 50000â‚¬ Ã  65000â‚¬",Annuel,50000â‚¬ ,65000â‚¬,"Dans un cadre innovant et performant, pour accompagner sa croissance et ses nombreux projets, notre client souhaite renforcer ses Ã©quipes et intÃ©grer un RESPONSABLE HSE H/F, qui aura en charge les sujets liÃ©s Ã  lâ€™HygiÃ¨ne, la SÃ©curitÃ© et lâ€™Environnement (HSE) avec des enjeux prÃ©pondÃ©rants en matiÃ¨re ..."</t>
  </si>
  <si>
    <t>5185,RESPONSABLE HSE (H/F),https://www.france-emploi.com/offre-d-emploi/responsable-hse-h-f-10956797/,04/01/2023,Loir-et-Cher,CDI,"Annuel, de 50000â‚¬ Ã  65000â‚¬",Annuel,50000â‚¬ ,65000â‚¬,"Dans un cadre innovant et performant, pour accompagner sa croissance et ses nombreux projets, notre client souhaite renforcer ses Ã©quipes et intÃ©grer un RESPONSABLE HSE H/F, qui aura en charge les sujets liÃ©s Ã  lâ€™HygiÃ¨ne, la SÃ©curitÃ© et lâ€™Environnement (HSE) avec des enjeux prÃ©pondÃ©rants en matiÃ¨re ..."</t>
  </si>
  <si>
    <t>5186,Juriste Gestion des Litiges (H/F),https://www.france-emploi.com/offre-d-emploi/juriste-gestion-des-litiges-h-f-10799563/,04/01/2023,Le Mans,CDD,"Annuel, 35340â‚¬",Annuel, 35340â‚¬, 35340â‚¬,"Au quotidien vos missions principales sont :</t>
  </si>
  <si>
    <t>â€¢ Accueillir et prendre en charge la demande du client,</t>
  </si>
  <si>
    <t>â€¢ Informer lâ€™assurÃ© Ã  toute Ã©tape de son dossier,</t>
  </si>
  <si>
    <t>â€¢ Analyser le dossier, confirmer la garantie et rechercher des complÃ©ments d'information en Ã©changeant avec l'assurÃ©,</t>
  </si>
  <si>
    <t>â€¢ RÃ©aliser un diagnostic des causes du sinistre et ..."</t>
  </si>
  <si>
    <t xml:space="preserve">5187,Chef d'Equipe (H/F),https://www.france-emploi.com/offre-d-emploi/chef-d-equipe-h-f-10743377/,04/01/2023,Mayenne,CDI,"Annuel, de 30000â‚¬ Ã  33000â‚¬",Annuel,30000â‚¬ ,33000â‚¬,"RattachÃ© au Responsable dâ€™Atelier, vous animez une Ã©quipe de 25 collaborateurs et vous assurez le bon fonctionnement de votre ligne dans le respect de la qualitÃ© et des dÃ©lais. </t>
  </si>
  <si>
    <t>-	Planifier et organiser quotidiennement la charge de travail de vos Ã©quipes en fonction ..."</t>
  </si>
  <si>
    <t>5188,TECHNICIEN METHODES TEST (H/F),https://www.france-emploi.com/offre-d-emploi/technicien-methodes-test-h-f-10644363/,04/01/2023,Laval,CDI,"Annuel, de 30000â‚¬ Ã  35000â‚¬",Annuel,30000â‚¬ ,35000â‚¬,"Dans le cadre de la stratÃ©gie industrielle de lâ€™entreprise, vous participez Ã  la dÃ©finition de la prestation TEST dans son ensemble (dÃ©veloppement, moyens, maintenance, support). Vos missions sont :</t>
  </si>
  <si>
    <t>-	Proposer des solutions techniques afin de rÃ©pondre aux exigences de test de nos clients,</t>
  </si>
  <si>
    <t>-	DÃ©velopper ou sous-traiter les programmes ..."</t>
  </si>
  <si>
    <t xml:space="preserve">5189,Responsable Maintenance &amp; Travaux Neufs (H/F),https://www.france-emploi.com/offre-d-emploi/responsable-maintenance-travaux-neufs-h-f-10809154/,04/01/2023,CossÃ©-le-Vivien,CDI,"Annuel, de 50000â‚¬ Ã  60000â‚¬",Annuel,50000â‚¬ ,60000â‚¬,"VÃ©ritable Homme de terrain, vous intÃ©grez une Ã©quipe de 8 personnes oÃ¹ vous Ãªtes le manager direct de 2 personnes et Ãªtes membre du comitÃ© de pilotage du site. </t>
  </si>
  <si>
    <t>Vous contribuez Ã  la performance du site en gÃ©rant les composantes maintenance et projets dans le respect de la sÃ©curitÃ© ..."</t>
  </si>
  <si>
    <t>5190,Global Sourcing &amp; Agronomy Category Manager (H/F),https://www.france-emploi.com/offre-d-emploi/global-sourcing-agronomy-category-manager-h-f-10810607/,04/01/2023,CossÃ©-le-Vivien,CDI,"Annuel, de 60000â‚¬ Ã  70000â‚¬",Annuel,60000â‚¬ ,70000â‚¬,"Vous gÃ©rez, supervisez et suivez le dÃ©veloppement et la qualitÃ© des cultures. Vous nÃ©gociez des contrats et dÃ©finissez des stratÃ©gies de catÃ©gories. Vous Ã©valuez les cultures pour planifier leur rÃ©colte et leur transformation.</t>
  </si>
  <si>
    <t xml:space="preserve">Dans ce cadre, vos principales missions sont : </t>
  </si>
  <si>
    <t>-	Optimiser la pratique agronomique et la sÃ©lection des variÃ©tÃ©s ..."</t>
  </si>
  <si>
    <t xml:space="preserve">5191,Directeur de magasin (H/F),https://www.france-emploi.com/offre-d-emploi/directeur-de-magasin-h-f-10639692/,04/01/2023,Le Mans,CDI,"Annuel, de 35000â‚¬ Ã  40000â‚¬",Annuel,35000â‚¬ ,40000â‚¬,"Ambassadeur de la marque, vous avez les responsabilitÃ©s suivantes : </t>
  </si>
  <si>
    <t>-	Vous dÃ©tectez et intÃ©grez les futurs collaborateurs,</t>
  </si>
  <si>
    <t>-	Vous identifiez les talents de vos collaborateurs et dÃ©veloppez leur potentiel,</t>
  </si>
  <si>
    <t>-	Vous veillez au bon climat social et au bien-Ãªtre de vos collaborateurs,</t>
  </si>
  <si>
    <t>-	Vous fÃ©dÃ©rez votre Ã©quipe (25 personnes) autour de projets ..."</t>
  </si>
  <si>
    <t>5192,Chef d'Ã©quipe maintenance (H/F),https://www.france-emploi.com/offre-d-emploi/chef-d-equipe-maintenance-h-f-10563906/,04/01/2023,BessÃ©-sur-Braye,CDI,"Annuel, de 34000â‚¬ Ã  44000â‚¬",Annuel,34000â‚¬ ,44000â‚¬,"Sous la supervision du Responsable Maintenance, vous assurez la maintenance corrective et prÃ©ventive d'appareils, d'Ã©quipements et d'installations tout en assurant le pilotage de l'Ã©quipe sous votre responsabilitÃ© et composÃ©e de Techniciens de maintenance.</t>
  </si>
  <si>
    <t xml:space="preserve">Dans ce cadre, vos missions sont : </t>
  </si>
  <si>
    <t>- Encadrer, animer, superviser une Ã©quipe de ..."</t>
  </si>
  <si>
    <t>5193,Automaticien (H/F),https://www.france-emploi.com/offre-d-emploi/automaticien-h-f-10542701/,04/01/2023,BessÃ©-sur-Braye,CDI,"Annuel, de 35000â‚¬ Ã  48000â‚¬",Annuel,35000â‚¬ ,48000â‚¬,"RattachÃ©(e) au Responsable Maintenance, vous avez pour mission l'amÃ©lioration, la programmation, le rÃ©glage ou le dÃ©pannage des Ã©quipements automatisÃ©s, machines-outils ou robots prÃ©sents dans l'usine. Dans ce cadre, vos missions sont :</t>
  </si>
  <si>
    <t>-	Programmer ou reprogrammer les automates industriels en utilisant les langages informatiques adaptÃ©s,</t>
  </si>
  <si>
    <t>-	ContrÃ´ler, rÃ©gler ..."</t>
  </si>
  <si>
    <t xml:space="preserve">5194,TECHNICIENS Dâ€™EXPLOITATION â€“ TRAITEMENT DES EAUX (H/F),https://www.france-emploi.com/offre-d-emploi/techniciens-d-exploitation-traitement-des-eaux-h-f-10631961/,04/01/2023,BessÃ©-sur-Braye,CDI,"Annuel, de 30000â‚¬ Ã  35000â‚¬",Annuel,30000â‚¬ ,35000â‚¬,"RattachÃ©(e) au Responsable dâ€™Exploitation, vous assurez la surveillance et le suivi des installations dont vous avez la responsabilitÃ©. Dans ce cadre, vos missions sont : </t>
  </si>
  <si>
    <t xml:space="preserve">-	Surveillance et maintenance des stations dâ€™Ã©puration et de leurs annexes, </t>
  </si>
  <si>
    <t>-	RÃ©alisation des mesures dâ€™autocontrÃ´le, dâ€™entretien et de rÃ©glage des stations ..."</t>
  </si>
  <si>
    <t>5195,CHARGE DE CLIENTELE TECHNIQUE (H/F),https://www.france-emploi.com/offre-d-emploi/charge-de-clientele-technique-h-f-10954896/,04/01/2023,Saint-Philbert-de-Grand-Lieu,CDI,"Mensuel, de 2000â‚¬ Ã  2500â‚¬",Mensuel,2000â‚¬ ,2500â‚¬,"PARTNAIRE Saint Philbert de Grand Lieu vous propose un poste de conseiller clientÃ¨le technique par tÃ©lÃ©phone, pour une entreprise leader dans son domaine d'activitÃ© sur le e-commerce.</t>
  </si>
  <si>
    <t>Au sein d'une Ã©quipe de 3 personnes, vous aurez en charge la rÃ©ception d'appels entrants (95% de particuliers ..."</t>
  </si>
  <si>
    <t>5196,OpÃ©rateur(trice) Hydrocurage (H/F),https://www.france-emploi.com/offre-d-emploi/operateurtrice-hydrocurage-h-f-10901434/,04/01/2023,Agen,CDI,"Mensuel, de 1800â‚¬ Ã  2000â‚¬",Mensuel,1800â‚¬ ,2000â‚¬,"Au sein de notre spÃ©cialitÃ© Hydrocurage, vous rÃ©alisez, en binÃ´me et Ã  l'aide d'un camion hydrocureur l'entretien de rÃ©seaux d'assainissement ou d'eaux pluviales de collectivitÃ© et le nettoyage ou le pompage d'ouvrages pour le compte d'industriels ou de particuliers.  Issu(e)d ..."</t>
  </si>
  <si>
    <t>5197,ElectromÃ©canicien(ne) (H/F),https://www.france-emploi.com/offre-d-emploi/electromecanicienne-h-f-10901283/,04/01/2023,Fleurance,CDI,"Mensuel, de 2000â‚¬ Ã  2100â‚¬",Mensuel,2000â‚¬ ,2100â‚¬,"Missions :</t>
  </si>
  <si>
    <t>- Surveillance, pilotage, entretien et maintenance de 1er Niveau, des usines dâ€™eau potable et de nos stations dâ€™Ã©puration Ã  60%</t>
  </si>
  <si>
    <t>- Travaux de maintenance (renouvellement, entretien 2eme niveau) Ã  40% du temps</t>
  </si>
  <si>
    <t>Vous dÃ©tenez une formation dans les mÃ©tiers de l'eau avec notions en Ã©lectrotechnique/Ã©lectromÃ©canique ou ..."</t>
  </si>
  <si>
    <t>5198,Gestionnaire RH - temps de travail et sante (H/F),https://www.france-emploi.com/offre-d-emploi/gestionnaire-rh-temps-de-travail-et-sante-h-f-10900719/,04/01/2023,Angers,CDI,"Annuel, de 20000â‚¬ Ã  25000â‚¬",Annuel,20000â‚¬ ,25000â‚¬,"Sous l'autoritÃ© du Responsable de la gestion des temps et de la santÃ©, vous devrez assurer le suivi administratif des absences santÃ© et des factures y affÃ©rant, des absences autorisÃ©es et non autorisÃ©es pour diffÃ©rentes directions.</t>
  </si>
  <si>
    <t xml:space="preserve">A ce titre, vous devrez prendre en charge les dossiers suivants : </t>
  </si>
  <si>
    <t>SANTÃ‰ ..."</t>
  </si>
  <si>
    <t xml:space="preserve">5199,Agent de maintenance batiment - Installateur sonorisation (F/H),https://www.france-emploi.com/offre-d-emploi/agent-de-maintenance-batiment-installateur-sonorisation-f-h-10900506/,04/01/2023,Angers,CDI,"Annuel, de 20000â‚¬ Ã  25000â‚¬",Annuel,20000â‚¬ ,25000â‚¬,"Au sein d'une Ã©quipe de 6 agents, vous : </t>
  </si>
  <si>
    <t>-	installerez et effectuerez les rÃ©glages des matÃ©riels de sonorisation et audiovisuels et en garantirez le bon fonctionnement durant les Ã©vÃ¨nements officiels (rÃ©unions, conseils municipaux, rÃ©ceptions, inaugurations...)</t>
  </si>
  <si>
    <t>-	rÃ©aliserez l'entretien et la maintenance de premier niveau des bÃ¢timents municipaux du centre ..."</t>
  </si>
  <si>
    <t>5200,Stage ChargÃ© de Ressources Humaines (H/F),https://www.france-emploi.com/offre-d-emploi/stage-charge-de-ressources-humaines-h-f-10894987/,04/01/2023,Val-au-Perche,Alternance,"Mensuel, 1539,42â‚¬",Mensuel," 1539,42â‚¬"," 1539,42â‚¬","Faites le grand saut au cÅ“ur de nos sites clients et intÃ©grer Inhouse au sein dâ€™une agence hÃ©bergÃ©e pour gÃ©rer et accompagner vos salariÃ©s intÃ©rimaires dans le domaine des ressources humaines. Randstad Inhouse vous propose un stage de consultant(e) en recrutement F/H.</t>
  </si>
  <si>
    <t>En soutien au consultant ..."</t>
  </si>
  <si>
    <t xml:space="preserve">5201,Ouvrier paysagiste (H/F),https://www.france-emploi.com/offre-d-emploi/ouvrier-paysagiste-h-f-10892292/,04/01/2023,Auray,CDI,"Mensuel, de 1750â‚¬ Ã  2000â‚¬",Mensuel,1750â‚¬ ,2000â‚¬,"Tes missions : </t>
  </si>
  <si>
    <t>- RÃ©aliser des amÃ©nagements paysagers (escalier, terrasse, pavage, dallage ...)</t>
  </si>
  <si>
    <t xml:space="preserve">- Utiliser les engins motorisÃ©s ou manuels </t>
  </si>
  <si>
    <t xml:space="preserve">- Effectuer l'entretien du matÃ©riel utilisÃ© </t>
  </si>
  <si>
    <t>Horaires de journÃ©e du lundi a vendredi - 37.50 heures/Semaines - RÃ©munÃ©ration selon profil et expÃ©rience - + Panier Ã©quipe  Ton ..."</t>
  </si>
  <si>
    <t>5202,NÃ©gociateur immobilier indÃ©pendant (H/F),https://www.france-emploi.com/offre-d-emploi/negociateur-immobilier-independant-h-f-10794014/,04/01/2023,Vignoc,,"Mensuel, de 4000â‚¬ Ã  8000â‚¬",Mensuel,4000â‚¬ ,8000â‚¬,"Devenez le CONSEILLER IMMOBILIER rÃ©fÃ©rent de votre rÃ©gion : Secteur gÃ©ographique rÃ©servÃ© et prÃ©servÃ© en exclusivitÃ© !</t>
  </si>
  <si>
    <t>5203,NÃ©gociateur immobilier indÃ©pendant (H/F),https://www.france-emploi.com/offre-d-emploi/negociateur-immobilier-independant-h-f-10794014/,04/01/2023,Saint-Didier,,"Mensuel, de 4000â‚¬ Ã  8000â‚¬",Mensuel,4000â‚¬ ,8000â‚¬,"Devenez le CONSEILLER IMMOBILIER rÃ©fÃ©rent de votre rÃ©gion : Secteur gÃ©ographique rÃ©servÃ© et prÃ©servÃ© en exclusivitÃ© !</t>
  </si>
  <si>
    <t>5204,NÃ©gociateur immobilier indÃ©pendant (H/F),https://www.france-emploi.com/offre-d-emploi/negociateur-immobilier-independant-h-f-10794014/,04/01/2023,BrÃ©cÃ©,,"Mensuel, de 4000â‚¬ Ã  8000â‚¬",Mensuel,4000â‚¬ ,8000â‚¬,"Devenez le CONSEILLER IMMOBILIER rÃ©fÃ©rent de votre rÃ©gion : Secteur gÃ©ographique rÃ©servÃ© et prÃ©servÃ© en exclusivitÃ© !</t>
  </si>
  <si>
    <t>5205,Assistante Accueil (H/F),https://www.france-emploi.com/offre-d-emploi/assistante-accueil-h-f-10794005/,04/01/2023,Rennes,CDD,"Mensuel, de 1720â‚¬ Ã  2000â‚¬",Mensuel,1720â‚¬ ,2000â‚¬,"En qualitÃ© dâ€™assistante de service Ã  lâ€™accueil du SiÃ¨ge, vous avez 3 missions principales :</t>
  </si>
  <si>
    <t>â€¢	Lâ€™accueil physique et tÃ©lÃ©phonique du SiÃ¨ge, Ã  ce titre :</t>
  </si>
  <si>
    <t>- Vous assurez un accueil de qualitÃ© valorisant lâ€™image de lâ€™entreprise, vous renseignez et orientez les visiteurs.</t>
  </si>
  <si>
    <t>- Vous assurez lâ€™accueil tÃ©lÃ©phonique ..."</t>
  </si>
  <si>
    <t>5206,NÃ©gociateur immobilier indÃ©pendant (H/F),https://www.france-emploi.com/offre-d-emploi/negociateur-immobilier-independant-h-f-10792187/,04/01/2023,La Richardais,,"Mensuel, de 4000â‚¬ Ã  8000â‚¬",Mensuel,4000â‚¬ ,8000â‚¬,"Devenez le CONSEILLER IMMOBILIER rÃ©fÃ©rent de votre rÃ©gion : Secteur gÃ©ographique rÃ©servÃ© et prÃ©servÃ© en exclusivitÃ© !</t>
  </si>
  <si>
    <t>5207,NÃ©gociateur immobilier indÃ©pendant (H/F),https://www.france-emploi.com/offre-d-emploi/negociateur-immobilier-independant-h-f-10792187/,04/01/2023,Montreuil-sur-Ille,,"Mensuel, de 4000â‚¬ Ã  8000â‚¬",Mensuel,4000â‚¬ ,8000â‚¬,"Devenez le CONSEILLER IMMOBILIER rÃ©fÃ©rent de votre rÃ©gion : Secteur gÃ©ographique rÃ©servÃ© et prÃ©servÃ© en exclusivitÃ© !</t>
  </si>
  <si>
    <t>5208,NÃ©gociateur immobilier indÃ©pendant (H/F),https://www.france-emploi.com/offre-d-emploi/negociateur-immobilier-independant-h-f-10792187/,04/01/2023,Grand-Fougeray,,"Mensuel, de 4000â‚¬ Ã  8000â‚¬",Mensuel,4000â‚¬ ,8000â‚¬,"Devenez le CONSEILLER IMMOBILIER rÃ©fÃ©rent de votre rÃ©gion : Secteur gÃ©ographique rÃ©servÃ© et prÃ©servÃ© en exclusivitÃ© !</t>
  </si>
  <si>
    <t>5209,NÃ©gociateur immobilier indÃ©pendant (H/F),https://www.france-emploi.com/offre-d-emploi/negociateur-immobilier-independant-h-f-10792187/,04/01/2023,CintrÃ©,,"Mensuel, de 4000â‚¬ Ã  8000â‚¬",Mensuel,4000â‚¬ ,8000â‚¬,"Devenez le CONSEILLER IMMOBILIER rÃ©fÃ©rent de votre rÃ©gion : Secteur gÃ©ographique rÃ©servÃ© et prÃ©servÃ© en exclusivitÃ© !</t>
  </si>
  <si>
    <t>5210,NÃ©gociateur immobilier indÃ©pendant (H/F),https://www.france-emploi.com/offre-d-emploi/negociateur-immobilier-independant-h-f-10792187/,04/01/2023,Bais,,"Mensuel, de 4000â‚¬ Ã  8000â‚¬",Mensuel,4000â‚¬ ,8000â‚¬,"Devenez le CONSEILLER IMMOBILIER rÃ©fÃ©rent de votre rÃ©gion : Secteur gÃ©ographique rÃ©servÃ© et prÃ©servÃ© en exclusivitÃ© !</t>
  </si>
  <si>
    <t>5211,Commercial Ã©nergies renouvelables (H/F),https://www.france-emploi.com/offre-d-emploi/commercial-energies-renouvelables-h-f-10790582/,04/01/2023,VendÃ©e,CDI,"Mensuel, de 2500â‚¬ Ã  5000â‚¬",Mensuel,2500â‚¬ ,5000â‚¬,"Nous recrutons un Commercial (H/F).</t>
  </si>
  <si>
    <t>Salaire moyen 2500e-5000e net par mois</t>
  </si>
  <si>
    <t>Vous bÃ©nÃ©ficiez d'une formation sur nos produits et nos mÃ©thodes commerciales lors de votre intÃ©gration Ã  laquelle nous attachons une importance particuliÃ¨re.</t>
  </si>
  <si>
    <t>RattachÃ© Ã  une agence, vous prenez en charge la commercialisation de nos produits ..."</t>
  </si>
  <si>
    <t>5212,Commercial Ã©nergies renouvelables (H/F),https://www.france-emploi.com/offre-d-emploi/commercial-energies-renouvelables-h-f-10790582/,04/01/2023,Mayenne,CDI,"Mensuel, de 2500â‚¬ Ã  5000â‚¬",Mensuel,2500â‚¬ ,5000â‚¬,"Nous recrutons un Commercial (H/F).</t>
  </si>
  <si>
    <t>5213,Commercial Ã©nergies renouvelables (H/F),https://www.france-emploi.com/offre-d-emploi/commercial-energies-renouvelables-h-f-10790582/,04/01/2023,Maine-et-Loire,CDI,"Mensuel, de 2500â‚¬ Ã  5000â‚¬",Mensuel,2500â‚¬ ,5000â‚¬,"Nous recrutons un Commercial (H/F).</t>
  </si>
  <si>
    <t>5214,Commercial Ã©nergies renouvelables (H/F),https://www.france-emploi.com/offre-d-emploi/commercial-energies-renouvelables-h-f-10790582/,04/01/2023,Loire-Atlantique,CDI,"Mensuel, de 2500â‚¬ Ã  5000â‚¬",Mensuel,2500â‚¬ ,5000â‚¬,"Nous recrutons un Commercial (H/F).</t>
  </si>
  <si>
    <t>5215,Commercial Ã©nergies renouvelables (H/F),https://www.france-emploi.com/offre-d-emploi/commercial-energies-renouvelables-h-f-10790582/,04/01/2023,Ille-et-Vilaine,CDI,"Mensuel, de 2500â‚¬ Ã  5000â‚¬",Mensuel,2500â‚¬ ,5000â‚¬,"Nous recrutons un Commercial (H/F).</t>
  </si>
  <si>
    <t xml:space="preserve">5216,AGENT DE MAINTENANCE (H/F),https://www.france-emploi.com/offre-d-emploi/agent-de-maintenance-h-f-10790407/,04/01/2023,Nivillac,CDD,"Mensuel, de 1900â‚¬ Ã  2100â‚¬",Mensuel,1900â‚¬ ,2100â‚¬,"Le Centre Hospitalier Basse Vilaine situÃ© Ã  Nivillac dans le Morbihan, recherche un(e) agent de maintenance. </t>
  </si>
  <si>
    <t xml:space="preserve">Vos missions </t>
  </si>
  <si>
    <t xml:space="preserve">- Permettre une bonne utilisation de sÃ©curitÃ© et de confort de l'ensemble des locaux de l'Ã©tablissement. </t>
  </si>
  <si>
    <t>- Assurer l'entretien, la sÃ©curitÃ© et le suivi de la maintenance des diffÃ©rents ..."</t>
  </si>
  <si>
    <t>5217,COMMERCIAL MAISONS INDIVIDUELLES (H/F),https://www.france-emploi.com/offre-d-emploi/commerciaux-maisons-individuelles-h-f-10790361/,04/01/2023,Loire-Atlantique,CDI,"Annuel, de 45000â‚¬ Ã  70000â‚¬",Annuel,45000â‚¬ ,70000â‚¬,"Dans la continuitÃ© de son dÃ©veloppement MAISONS TÃ‰VA, rattachÃ©e au groupe familial IdÃ©a Group, acteur majeur de la construction de maisons individuelles en Loire-Atlantique, recrute :</t>
  </si>
  <si>
    <t>2 Commerciaux ConfirmÃ©s H/F en maisons individuelles en CDI pour le secteur Nord Loire et Sud Loire basÃ©s Ã  Orvault.</t>
  </si>
  <si>
    <t>RattachÃ© au ..."</t>
  </si>
  <si>
    <t>5218,Chauffeur SPL (H/F),https://www.france-emploi.com/offre-d-emploi/chauffeur-spl-h-f-10746687/,04/01/2023,Langueux,IntÃ©rim,"Horaire, Ã  partir de 11,07â‚¬",Horaire,"11,07â‚¬",70000â‚¬,"Nous recherchons pour l'un de nos clients spÃ©cialisÃ© en produits agricoles un chauffeur SPL (H/F)</t>
  </si>
  <si>
    <t>- Conduite SPL avec chariot embarquÃ©</t>
  </si>
  <si>
    <t>- Livraison d'aliment pour animaux</t>
  </si>
  <si>
    <t>- DÃ©couchÃ© Ã  la semaine  Vous souhaitez intÃ©grer une mission sur du long terme.</t>
  </si>
  <si>
    <t>Vous avez une premiÃ¨re expÃ©rience dans la ..."</t>
  </si>
  <si>
    <t>5219,MÃ©canicien Agricole (H/F),https://www.france-emploi.com/offre-d-emploi/mecanicien-agricole-h-f-10746686/,04/01/2023,Dinan,IntÃ©rim,"Horaire, Ã  partir de 11,07â‚¬",Horaire,"11,07â‚¬",70000â‚¬,"Nous recherchons pour le compte de notre client, un mÃ©canicien agricole.</t>
  </si>
  <si>
    <t>- RÃ©paration de machines agricoles</t>
  </si>
  <si>
    <t>- RÃ©paration de machines motoculture</t>
  </si>
  <si>
    <t>Horaires :</t>
  </si>
  <si>
    <t>Du lundi au jeudi 8h30-12h00 / 13h30-18h00</t>
  </si>
  <si>
    <t>Vendredi 8h30-12h00 / 13h30-17h</t>
  </si>
  <si>
    <t>DurÃ©e hebdomadaire 39h</t>
  </si>
  <si>
    <t xml:space="preserve">  Vous maÃ®trisez les bases en mÃ©canique.</t>
  </si>
  <si>
    <t>Vous Ãªtes idÃ©alement diplÃ´mÃ© en ..."</t>
  </si>
  <si>
    <t>5220,Agent d'Ã©levage avicole (H/F),https://www.france-emploi.com/offre-d-emploi/agent-d-elevage-avicole-h-f-10746684/,04/01/2023,Bourbriac,IntÃ©rim,"Horaire, Ã  partir de 11,07â‚¬",Horaire,"11,07â‚¬",70000â‚¬,"Nous recherchons pour l'un de nos clients, un agent d'Ã©levage avicole (H/F).</t>
  </si>
  <si>
    <t>- Surveillance des animaux, alimentation</t>
  </si>
  <si>
    <t>- Nettoyage bÃ¢timent (balayage et nettoyage sous batterie)</t>
  </si>
  <si>
    <t>Horaires de journÃ©e</t>
  </si>
  <si>
    <t>Pas de travail le dimanche  Vous Ãªtes endurant et organisÃ©.</t>
  </si>
  <si>
    <t>DÃ©butant acceptÃ©  Agence d ..."</t>
  </si>
  <si>
    <t>5221,Ouvrier polyvalent du second oeuvre (H/F),https://www.france-emploi.com/offre-d-emploi/ouvrier-polyvalent-du-second-oeuvre-h-f-10626979/,03/01/2023,Saint-Gilles,CDI,"Mensuel, de 2000â‚¬ Ã  2300â‚¬",Mensuel,2000â‚¬ ,2300â‚¬,"RattachÃ© au directeur technique voici les diffÃ©rents services sur lesquels vous intervenez en chantier neuf ou rÃ©novation :</t>
  </si>
  <si>
    <t>Remplacement des colonnes d'Ã©vacuation d'eaux usÃ©es</t>
  </si>
  <si>
    <t>Remplacement des colonnes d'alimentation en eau chaude et eau froide</t>
  </si>
  <si>
    <t>Petits amÃ©nagements (plÃ¢trerie â€“ enduit â€“ placo) et travaux divers de plomberie.</t>
  </si>
  <si>
    <t>Vous travaillez sur ..."</t>
  </si>
  <si>
    <t>5222,Ouvrier polyvalent du second oeuvre (H/F),https://www.france-emploi.com/offre-d-emploi/ouvrier-polyvalent-du-second-oeuvre-h-f-10626979/,03/01/2023,Rennes,CDI,"Mensuel, de 2000â‚¬ Ã  2300â‚¬",Mensuel,2000â‚¬ ,2300â‚¬,"RattachÃ© au directeur technique voici les diffÃ©rents services sur lesquels vous intervenez en chantier neuf ou rÃ©novation :</t>
  </si>
  <si>
    <t>5223,Ouvrier polyvalent du second oeuvre (H/F),https://www.france-emploi.com/offre-d-emploi/ouvrier-polyvalent-du-second-oeuvre-h-f-10626979/,03/01/2023,Pleumeleuc,CDI,"Mensuel, de 2000â‚¬ Ã  2300â‚¬",Mensuel,2000â‚¬ ,2300â‚¬,"RattachÃ© au directeur technique voici les diffÃ©rents services sur lesquels vous intervenez en chantier neuf ou rÃ©novation :</t>
  </si>
  <si>
    <t>5224,Ouvrier polyvalent du second oeuvre (H/F),https://www.france-emploi.com/offre-d-emploi/ouvrier-polyvalent-du-second-oeuvre-h-f-10626979/,03/01/2023,Montfort-sur-Meu,CDI,"Mensuel, de 2000â‚¬ Ã  2300â‚¬",Mensuel,2000â‚¬ ,2300â‚¬,"RattachÃ© au directeur technique voici les diffÃ©rents services sur lesquels vous intervenez en chantier neuf ou rÃ©novation :</t>
  </si>
  <si>
    <t>5225,Ouvrier polyvalent du second oeuvre (H/F),https://www.france-emploi.com/offre-d-emploi/ouvrier-polyvalent-du-second-oeuvre-h-f-10626979/,03/01/2023,BÃ©dÃ©e,CDI,"Mensuel, de 2000â‚¬ Ã  2300â‚¬",Mensuel,2000â‚¬ ,2300â‚¬,"RattachÃ© au directeur technique voici les diffÃ©rents services sur lesquels vous intervenez en chantier neuf ou rÃ©novation :</t>
  </si>
  <si>
    <t>5226,Plombier Chauffagiste N2 N3 H/F,https://www.france-emploi.com/offre-d-emploi/plombier-chauffagiste-n2-n3-h-f-10954497/,03/01/2023,Redon,IntÃ©rim,"Horaire, de 11,27â‚¬ Ã  13â‚¬",Horaire,"11,27â‚¬ ",13â‚¬,"Votre agence RÃ©gional IntÃ©rim de REDON recherche pour l'un de ses clients spÃ©cialisÃ© dans l'installation d'eau et de gaz, un Plombier Chauffagiste N2 N3 (h/f).</t>
  </si>
  <si>
    <t>Vous aurez en charge la prÃ©paration et la pose de tous les Ã©lÃ©ments nÃ©cessaires Ã  l'installation complÃ¨te d'un ..."</t>
  </si>
  <si>
    <t>5227,SOUDEUR MIG 138 (H/F),https://www.france-emploi.com/offre-d-emploi/soudeur-mig-138-h-f-10954496/,03/01/2023,Dax,IntÃ©rim,"Horaire, de 11,27â‚¬ Ã  12â‚¬",Horaire,"11,27â‚¬ ",12â‚¬,"Votre agence RÃ©gional IntÃ©rim de Dax, recherche pour son client basÃ© prÃ¨s de Dax, un SOUDEUR MIG 138 (h/f).</t>
  </si>
  <si>
    <t xml:space="preserve">	-Â Soudure MIG 138 - Technique fil fourrÃ© - Lecture de plans - VÃ©rification et contrÃ´le de conformitÃ©.</t>
  </si>
  <si>
    <t xml:space="preserve">	-Â Intervention sur chaudronnerie et tuyauterie industrielle en fabrication, pose et maintenance </t>
  </si>
  <si>
    <t xml:space="preserve">	-Â L'essentiel du poste ..."</t>
  </si>
  <si>
    <t>5228,Chef de partie (H/F),https://www.france-emploi.com/offre-d-emploi/chef-de-partie-h-f-10954495/,03/01/2023,TreilliÃ¨res,CDI,"Mensuel, 1900â‚¬",Mensuel, 1900â‚¬, 1900â‚¬,"Nous recherchons pour un restaurant collectif, situÃ© Ã  TreilliÃ¨res, un(e) cuisinier(e). En participant aux prÃ©parations culinaires dans le respect des conditions d'hygiÃ¨ne et de sÃ©curitÃ©, tu contribueras Ã  la satisfaction des bÃ©nÃ©ficiaires.</t>
  </si>
  <si>
    <t>Horaires : 7h - 15h ou 12h - 20h du mardi au samedi inclus</t>
  </si>
  <si>
    <t>PossibilitÃ© de travailler ..."</t>
  </si>
  <si>
    <t>5229,Chef de partie (H/F),https://www.france-emploi.com/offre-d-emploi/chef-de-partie-h-f-10954495/,03/01/2023,Nantes,CDI,"Mensuel, 1900â‚¬",Mensuel, 1900â‚¬, 1900â‚¬,"Nous recherchons pour un restaurant collectif, situÃ© Ã  TreilliÃ¨res, un(e) cuisinier(e). En participant aux prÃ©parations culinaires dans le respect des conditions d'hygiÃ¨ne et de sÃ©curitÃ©, tu contribueras Ã  la satisfaction des bÃ©nÃ©ficiaires.</t>
  </si>
  <si>
    <t>5230,Chef de partie (H/F),https://www.france-emploi.com/offre-d-emploi/chef-de-partie-h-f-10954495/,03/01/2023,La Chapelle-sur-Erdre,CDI,"Mensuel, 1900â‚¬",Mensuel, 1900â‚¬, 1900â‚¬,"Nous recherchons pour un restaurant collectif, situÃ© Ã  TreilliÃ¨res, un(e) cuisinier(e). En participant aux prÃ©parations culinaires dans le respect des conditions d'hygiÃ¨ne et de sÃ©curitÃ©, tu contribueras Ã  la satisfaction des bÃ©nÃ©ficiaires.</t>
  </si>
  <si>
    <t>5231,SERVEUR (H/F),https://www.france-emploi.com/offre-d-emploi/serveur-h-f-10954494/,03/01/2023,Nantes,IntÃ©rim,"Horaire, de 12â‚¬ Ã  14â‚¬",Horaire,12â‚¬ ,14â‚¬,"Nos clients, attachÃ©s Ã  la qualitÃ© du service, recherchent des serveurs/serveuses avec une ou plusieurs expÃ©riences dans le mÃ©tier.</t>
  </si>
  <si>
    <t>Un serveur n'est pas seulement un porteur d'assiettes ! Mets Ã  profit ton aisance commerciale et ton sens de l'accueil afin de rÃ©aliser des prestations de qualitÃ©s ..."</t>
  </si>
  <si>
    <t xml:space="preserve">5232,Second de cuisine (H/F),https://www.france-emploi.com/offre-d-emploi/second-de-cuisine-h-f-10954490/,03/01/2023,TreilliÃ¨res,CDI,"Mensuel, de 2000â‚¬ Ã  2500â‚¬",Mensuel,2000â‚¬ ,2500â‚¬,"Au sein d'un restaurant collectif situÃ© Ã  TreilliÃ¨res, tes missions seront : </t>
  </si>
  <si>
    <t>- d'Ã©laborer et de distribuer les repas en respectant les rÃ¨gles d'hygiÃ¨ne et de sÃ©curitÃ© de la restauration collective</t>
  </si>
  <si>
    <t>- de participer Ã  l'entretien des locaux, Ã©quipements et matÃ©riels de restauration</t>
  </si>
  <si>
    <t>- de contribuer Ã  la gestion ..."</t>
  </si>
  <si>
    <t xml:space="preserve">5233,Second de cuisine (H/F),https://www.france-emploi.com/offre-d-emploi/second-de-cuisine-h-f-10954490/,03/01/2023,Nantes,CDI,"Mensuel, de 2000â‚¬ Ã  2500â‚¬",Mensuel,2000â‚¬ ,2500â‚¬,"Au sein d'un restaurant collectif situÃ© Ã  TreilliÃ¨res, tes missions seront : </t>
  </si>
  <si>
    <t xml:space="preserve">5234,Second de cuisine (H/F),https://www.france-emploi.com/offre-d-emploi/second-de-cuisine-h-f-10954490/,03/01/2023,La Chapelle-sur-Erdre,CDI,"Mensuel, de 2000â‚¬ Ã  2500â‚¬",Mensuel,2000â‚¬ ,2500â‚¬,"Au sein d'un restaurant collectif situÃ© Ã  TreilliÃ¨res, tes missions seront : </t>
  </si>
  <si>
    <t>5235,DIRECTEUR AGENCE CONSTRUCTION (H/F),https://www.france-emploi.com/offre-d-emploi/directeur-agence-construction-h-f-10954478/,03/01/2023,Morbihan,CDI,"Mensuel, de 4000â‚¬ Ã  5000â‚¬",Mensuel,4000â‚¬ ,5000â‚¬,"Le Directeur dâ€™agence H/F a pour principales responsabilitÃ©s :</t>
  </si>
  <si>
    <t xml:space="preserve">â€¢	Manager le dÃ©veloppement de l'activitÃ© construction pour toutes les marques de lâ€™entreprise, </t>
  </si>
  <si>
    <t>â€¢	Optimiser les ressources humaines (interne et externe) dans le respect des process de l'entreprise,</t>
  </si>
  <si>
    <t>â€¢	Recruter, animer et fÃ©dÃ©rer lâ€™ensemble du personnel de l ..."</t>
  </si>
  <si>
    <t>5236,COACH DIGITAL h/f,https://www.france-emploi.com/offre-d-emploi/coach-digital-h-f-10920461/,03/01/2023,Morbihan,CDD,"Annuel, de 20000â‚¬ Ã  25000â‚¬",Annuel,20000â‚¬ ,25000â‚¬,"Afin dâ€™accompagner nos clients Ã  lâ€™appropriation de cette solution et de renforcer notre Ã©quipe, nous recrutons 1Â CoachÂ DigitalÂ MyKineXo en CDD, pour une durÃ©e minimum de 6 mois (30/06/2023). Le poste est basÃ© sur une des agences du Morbihan. Un vÃ©hicule de service est ..."</t>
  </si>
  <si>
    <t>5237,COACH DIGITAL h/f,https://www.france-emploi.com/offre-d-emploi/coach-digital-h-f-10954476/,03/01/2023,Caudan,CDD,"Annuel, de 20000â‚¬ Ã  25000â‚¬",Annuel,20000â‚¬ ,25000â‚¬,"Afin dâ€™accompagner nos clients Ã  lâ€™appropriation de cette solution et de renforcer notre Ã©quipe, nous recrutons 1Â CoachÂ DigitalÂ MyKineXo en CDD, pour une durÃ©e minimum de 6 mois (30/06/2023). Le poste est basÃ© Ã  Caudan ou Le Faouet. Un vÃ©hicule de service est mis ..."</t>
  </si>
  <si>
    <t xml:space="preserve">5238,ASSISTANT DE REGION (H/F),https://www.france-emploi.com/offre-d-emploi/assistant-de-region-h-f-10954475/,03/01/2023,Combourg,CDD,"Annuel, de 20000â‚¬ Ã  25000â‚¬",Annuel,20000â‚¬ ,25000â‚¬,"Sous la responsabilitÃ© du Directeur de rÃ©gion agricole : </t>
  </si>
  <si>
    <t>â€¢	Vous avez en charge lâ€™accueil physique et tÃ©lÃ©phonique des adhÃ©rents-clients et des interlocuteurs de lâ€™entreprise.</t>
  </si>
  <si>
    <t>â€¢	Vous rÃ©alisez des travaux dâ€™organisation et de secrÃ©tariat : agenda, rÃ©unions, circulation de lâ€™information, rÃ©daction, mise en forme et classement des documents ..."</t>
  </si>
  <si>
    <t>5239,OUVRIER POLYVALENT (H/F) H/F,https://www.france-emploi.com/offre-d-emploi/ouvrier-polyvalent-h-f-h-f-10954473/,03/01/2023,Laval,IntÃ©rim,"Horaire, de 11,27â‚¬ Ã  14â‚¬",Horaire,"11,27â‚¬ ",14â‚¬,"Votre agence RÃ©gional IntÃ©rim de Laval recherche pour son client, spÃ©cialiste de la menuiserie aluminium, un ouvrier polyvalent qui souhaite travailler dans le domaine de la menuiserie.</t>
  </si>
  <si>
    <t>Au programme :</t>
  </si>
  <si>
    <t>- DÃ©bit et assemblage de menuiseries</t>
  </si>
  <si>
    <t>Entreprise familiale ..."</t>
  </si>
  <si>
    <t>5240,CONDUCTEUR TRAVAUX â€“ MENUISERIE INTERIEURE ET EXTERIEURE (H/F),https://www.france-emploi.com/offre-d-emploi/conducteur-travaux-menuisirie-interieure-et-exterieure-h-f-10768530/,03/01/2023,Guenrouet,CDI,"Mensuel, de 2500â‚¬ Ã  3200â‚¬",Mensuel,2500â‚¬ ,3200â‚¬,"Sous la responsabilitÃ© du dirigeant, vous assurez la prÃ©paration des travaux en participant Ã  l'organisation et Ã  la mise en place des moyens techniques, matÃ©riels et humains.</t>
  </si>
  <si>
    <t>Vous managez les Ã©quipes de chantier, assurez la bonne rÃ©alisation des travaux et le suivi de chantier jusquâ€™Ã  la rÃ©ception ..."</t>
  </si>
  <si>
    <t xml:space="preserve">5241,MENUISIER POSEUR (H/F),https://www.france-emploi.com/offre-d-emploi/menuisier-poseur-h-f-10746568/,03/01/2023,Guenrouet,CDI,"Mensuel, de 1850â‚¬ Ã  2300â‚¬",Mensuel,1850â‚¬ ,2300â‚¬,"Principales Missions : </t>
  </si>
  <si>
    <t>-	Entretenir, rÃ©parer, remplacer des Ã©lÃ©ments posÃ©s et leur systÃ¨me de fermeture ..."</t>
  </si>
  <si>
    <t xml:space="preserve">5242,MENUISIER BARDEUR (H/F),https://www.france-emploi.com/offre-d-emploi/menuisier-bardeur-h-f-10746567/,03/01/2023,Guenrouet,CDI,"Mensuel, de 1850â‚¬ Ã  2300â‚¬",Mensuel,1850â‚¬ ,2300â‚¬,"Principales Missions : </t>
  </si>
  <si>
    <t>-	Mise en place des diffÃ©rents bardages bois, fibre ciment, cellulaire PVC, composite dans les rÃ¨gles techniques</t>
  </si>
  <si>
    <t>-	RÃ©alisation de lâ€™Ã©tanchÃ©itÃ© des diffÃ©rentes structures</t>
  </si>
  <si>
    <t>-	Pose de matÃ©riaux isolant en faÃ§ade (ITE)</t>
  </si>
  <si>
    <t>-	Un CDI, temps complet, basÃ© Ã  ..."</t>
  </si>
  <si>
    <t>5243,CHARPENTIER CHEF D'EQUIPE (H/F),https://www.france-emploi.com/offre-d-emploi/charpentier-chef-d-equipe-h-f-10745937/,03/01/2023,Guenrouet,CDI,"Mensuel, de 2000â‚¬ Ã  3000â‚¬",Mensuel,2000â‚¬ ,3000â‚¬,"Sous la responsabilitÃ© du conducteur de travaux, vous gÃ©rer la prÃ©paration de vos chantiers : lecture des plans, prÃ©paration du matÃ©riel et des matÃ©riaux en fonction des besoins.</t>
  </si>
  <si>
    <t>-	Vous assurez la fabrication, la pose de charpente et de murs ossature bois tout en manageant votre Ã©quipe</t>
  </si>
  <si>
    <t>-	Rigoureux, vous suivez les ..."</t>
  </si>
  <si>
    <t xml:space="preserve">5244,Agent de conditionnement en agro alimenta H/F,https://www.france-emploi.com/offre-d-emploi/agent-de-conditionnement-en-agro-alimenta-h-f-10954446/,03/01/2023,Calvados,IntÃ©rim,"Horaire, de 11,27â‚¬ Ã  12â‚¬",Horaire,"11,27â‚¬ ",12â‚¬,"Pour notre client situÃ© a 25 km de Caen,  nous recherchons des agents de conditionnement agro alimentaire . bayeux </t>
  </si>
  <si>
    <t xml:space="preserve">Vous aurez en charge le conditionnement des produits , l 'alimentation des lignes et divers travaux de manutention au sein de la production  , Il faut pouvoir travailler dans le froid. </t>
  </si>
  <si>
    <t>Horaires variables ..."</t>
  </si>
  <si>
    <t>5245,"Comptable , aide comptable  (H/F)",https://www.france-emploi.com/offre-d-emploi/comptable-aide-comptable-h-f-10954433/,03/01/2023,Calvados,CDI,"Horaire, de 12â‚¬ Ã  16â‚¬",Horaire,12â‚¬ ,16â‚¬,"Nous recherchons un comptable H/F pour l'un de nos clients Ã  Caen dÃ¨s que possible pour une embauche en CDI  vous aurez en charge  la comptabilitÃ© gÃ©nÃ©rale de 3 structures , lettrage , rapprochement bancaire  , suivi des rÃ¨glements , de la trÃ©sorerie ...</t>
  </si>
  <si>
    <t>Analyse des chiffres d'affaires et vÃ©rification des ..."</t>
  </si>
  <si>
    <t xml:space="preserve">5246,pharmacien H/F,https://www.france-emploi.com/offre-d-emploi/pharmacien-h-f-10954424/,03/01/2023,Calvados,IntÃ©rim,"Annuel, de 45000â‚¬ Ã  70000â‚¬",Annuel,45000â‚¬ ,70000â‚¬,"Pour notre client une officine de la cote de nacre , nous recherchons un(e) pharmacien diplÃ´mÃ© d Ã©tat, vous aurez en charge la dÃ©livrance des ordonnances , rÃ©alisation des prÃ©parations pharmaceutiques selon  la prescription mÃ©dicale  . Conseil et vente de diffÃ©rents produits  parapharmacie , orthopÃ©dique ..   </t>
  </si>
  <si>
    <t>poste pouvant dÃ©boucher sur un ci    pharmacien ..."</t>
  </si>
  <si>
    <t>5247,Agent de production FALAISE (H/F),https://www.france-emploi.com/offre-d-emploi/agent-de-production-falaise-h-f-10954420/,03/01/2023,Calvados,IntÃ©rim,"Horaire, 11,27â‚¬",Horaire," 11,27â‚¬"," 11,27â‚¬","Pour l'un de nos clients situÃ©  sur la rÃ©gion de Falaise  , nous recherchons des agents de conditionnement , des conducteurs de ligne ou des agents de production .Une expÃ©rience en agro-alimentaire ou mÃ©tiers de bouche serait un plus  (profil pÃ¢tissier, cuisinier, traiteurs etc... )</t>
  </si>
  <si>
    <t>Poste Ã  pourvoir dÃ¨s que ..."</t>
  </si>
  <si>
    <t xml:space="preserve">5248,AGENT SERVICE HOSPITALIER  ASH ( H/F),https://www.france-emploi.com/offre-d-emploi/agent-service-hospitalier-ash-h-f-10954419/,03/01/2023,Calvados,IntÃ©rim,"Horaire, de 11,27â‚¬ Ã  13â‚¬",Horaire,"11,27â‚¬ ",13â‚¬,"Pour plusieurs de nos clients sur Caen et ses alentours nous recherchons des agents de service hospitalier (ASH). </t>
  </si>
  <si>
    <t>Vous aurez en charge le nettoyage en milieu hospitalier, sanitaire ou social, vos tÃ¢ches seront diverses, bio nettoyage , stÃ©rilisation, blanchisserie, restauration, gestion des stocks des produits d'entretien. Vous participerez Ã©galement ..."</t>
  </si>
  <si>
    <t>5249,Vendeur comptoir magasin materiaux   (H/F),https://www.france-emploi.com/offre-d-emploi/vendeur-comptoir-magasin-materiaux-h-f-10954417/,03/01/2023,Calvados,CDI,"Horaire, de 11,27â‚¬ Ã  13â‚¬",Horaire,"11,27â‚¬ ",13â‚¬,"Pour notre client un magasin de matÃ©riaux btp  situÃ© en pÃ©riphÃ©rie de Caen   gros oeuvre et second oeuvre nous recherchons un(e) vendeur (euse) au comptoir , vous aurez en charge l 'accueil d'une clientÃ¨le de particulier et de professionnelle . Le conseil , la vente l 'Ã©laboration de devis, une ..."</t>
  </si>
  <si>
    <t xml:space="preserve">5250,Cueilleur champigons  H/F,https://www.france-emploi.com/offre-d-emploi/cueilleur-champigons-h-f-10954416/,03/01/2023,Calvados,IntÃ©rim,"Horaire, de 11,27â‚¬ Ã  12â‚¬",Horaire,"11,27â‚¬ ",12â‚¬,"Pour notre client situÃ© a 18km de Caen,  nous recherchons des cueilleurs cueilleuses de champignons   </t>
  </si>
  <si>
    <t>Vous aurez en charge lla cueille  , conditionnement des produits , au sein de la production  , Il faut pouvoir travailler dans un milieu humide , le w end  le samedi et parfois le  dimanche et  les jours ..."</t>
  </si>
  <si>
    <t>5251,CONDUCTEUR PL/SPL (H/F),https://www.france-emploi.com/offre-d-emploi/conducteur-pl-spl-h-f-10954383/,03/01/2023,La FertÃ©-Bernard,CDI,"Horaire, de 12â‚¬ Ã  14â‚¬",Horaire,12â‚¬ ,14â‚¬,"ARTUS INTERIM LA FERTE BERNARD, recherche pour l'un de ses clients, UN CONDUCTEUR PL/SPL H/F Le conducteur de camion assure la conduite sur la route et sur chantier dâ€™un vÃ©hicule dont le PTAC est supÃ©rieur Ã  3.5 tonnes, pour transporter du matÃ©riel et des ..."</t>
  </si>
  <si>
    <t xml:space="preserve">5252,SCIEUR PRESSE (H/F),https://www.france-emploi.com/offre-d-emploi/scieur-presse-h-f-10954382/,03/01/2023,La FertÃ©-Bernard,IntÃ©rim,"Horaire, 11,27â‚¬",Horaire," 11,27â‚¬"," 11,27â‚¬","ARTUS INTERIM LA FERTE BERNARD, recherche pour l'un de ses clients, UN SCIEUR PRESSE H/F. </t>
  </si>
  <si>
    <t xml:space="preserve">Il sâ€™occupe de la coupe Ã  longueur des produits, de lâ€™Ã©vacuation des barres ou des couronnes. </t>
  </si>
  <si>
    <t xml:space="preserve">- Coupe Ã  longueur des barres, </t>
  </si>
  <si>
    <t xml:space="preserve">- Renseigne la fiche suiveuse, </t>
  </si>
  <si>
    <t>- ContrÃ´le dimensionnel et qualitÃ© ..."</t>
  </si>
  <si>
    <t xml:space="preserve">5253,MONTEUR TOLERIE (H/F),https://www.france-emploi.com/offre-d-emploi/monteur-tolerie-h-f-10954366/,03/01/2023,La FertÃ©-Bernard,CDI,"Horaire, 11,50â‚¬",Horaire," 11,50â‚¬"," 11,50â‚¬","ARTUS INTÃ‰RIM LA FERTE-BERNARD, recherche pour l'un de ses clients, UN MONTEUR TOLERIE H/F. </t>
  </si>
  <si>
    <t xml:space="preserve">- DÃ©couper et tailler de la matiÃ¨re </t>
  </si>
  <si>
    <t xml:space="preserve">- Savoir lire un plan dâ€™ensemble et mÃ©canique </t>
  </si>
  <si>
    <t xml:space="preserve">  Vous Ãªtes mÃ©thodique? Organiser? DÃ©brouillard? Ce poste ..."</t>
  </si>
  <si>
    <t xml:space="preserve">5254,OPERATEUR DE PRODUCTION (H/F),https://www.france-emploi.com/offre-d-emploi/operateur-de-production-h-f-10954361/,03/01/2023,Val-au-Perche,IntÃ©rim,"Horaire, 11,27â‚¬",Horaire," 11,27â‚¬"," 11,27â‚¬","ARTUS INTERIM LA FERTE BERNARD, recherche pour l'un de ses clients, DES OPERATEURS DE PRODUCTION H/F. </t>
  </si>
  <si>
    <t xml:space="preserve">- Montage / DÃ©montage des piÃ¨ces sur ligne de production </t>
  </si>
  <si>
    <t xml:space="preserve">- ContrÃ´le qualitÃ© </t>
  </si>
  <si>
    <t>- Conditionnement et emballage  Vous Ãªtes motivÃ©(e), sÃ©rieux(se) et dynamique ? Alors ce poste est fait ..."</t>
  </si>
  <si>
    <t>5255,INGENIEUR ELECTRONIQUE EN DEVELOPPEMENT D'EQUIPEMENTS DE MOYENS DE TESTS (H/F),https://www.france-emploi.com/offre-d-emploi/ingenieur-electronique-en-developpement-d-equipements-de-moyens-de-tests-h-f-10952304/,03/01/2023,Maine-et-Loire,CDI,"Annuel, de 40000â‚¬ Ã  55000â‚¬",Annuel,40000â‚¬ ,55000â‚¬,"Notre client est la filiale dâ€™un groupe industriel international innovant, ambitieux et engagÃ©, spÃ©cialisÃ©e dans la conception et la fabrication dâ€™Ã©quipements Ã©lectroniques ainsi que des solutions IoT industrielles Ã  destination de clients Ã©quipementiers (OEM) Ã©voluant parmi les leaders mondiaux des secteurs industriel, automobile, domotique, avionique civile &amp; dÃ©fense ..."</t>
  </si>
  <si>
    <t>5256,Ouvrier de production maraichage (H/F),https://www.france-emploi.com/offre-d-emploi/ouvrier-de-production-maraichage-h-f-9952851/,03/01/2023,Saint-Julien-de-Concelles,IntÃ©rim,"Horaire, Ã  partir de 11,20â‚¬",Horaire,"11,20â‚¬",55000â‚¬,"Nous recherchons pour l'un de nos clients spÃ©cialisÃ© dans le maraichage plusieurs Ouvrier(e)s de Production  (5h-12h ou 13h-21h)</t>
  </si>
  <si>
    <t>Vous aurez pour missions principales soit: l'approvisionnement de ligne, le parage de salades (enlever les feuilles abimÃ©es des salades),ou le conditionnement produits.</t>
  </si>
  <si>
    <t>TempÃ©rature fraiche ..."</t>
  </si>
  <si>
    <t xml:space="preserve">5257,Menuisier Poseur (H/F),https://www.france-emploi.com/offre-d-emploi/menuisier-poseur-h-f-9896885/,03/01/2023,Nantes,CDI,"Horaire, de 11,27â‚¬ Ã  16â‚¬",Horaire,"11,27â‚¬ ",16â‚¬,"L'agence ARTUS INTERIM de NANTES Recherche pour l'un de nos clients , un menuisier / poseur. </t>
  </si>
  <si>
    <t>Vous effectuerez de la pose de menuiseries extÃ©rieures (stores, pergolas, portails, fenÃªtres) dans toute la rÃ©gion nantaise.</t>
  </si>
  <si>
    <t>Poste Ã  pourvoir en CDI</t>
  </si>
  <si>
    <t>RÃ©munÃ©ration : La rÃ©munÃ©ration sera fonction de votre profil  Vous avez une ..."</t>
  </si>
  <si>
    <t>5258,RESPONSABLE COMMUNICATION (H/F),https://www.france-emploi.com/offre-d-emploi/responsable-communication-h-f-10889474/,03/01/2023,Rennes,CDI,"Annuel, de 35000â‚¬ Ã  42000â‚¬",Annuel,35000â‚¬ ,42000â‚¬,"RattachÃ©(e) au Directeur DÃ©veloppement et Marketing, vous avez la charge de dÃ©velopper la notoriÃ©tÃ© de lâ€™entreprise, votre mission de Responsable communication sâ€™articule autour des activitÃ©s suivantes :</t>
  </si>
  <si>
    <t xml:space="preserve">â€¢	Pilotage et management de lâ€™Ã©quipe communication :	</t>
  </si>
  <si>
    <t>Management opÃ©rationnel de 2 collaborateurs.</t>
  </si>
  <si>
    <t>Elaboration du plan de communication, diagnostic, schÃ©ma directeur ..."</t>
  </si>
  <si>
    <t xml:space="preserve">5259,Comptable (H\F) (H/F),https://www.france-emploi.com/offre-d-emploi/comptable-h-f-h-f-10889278/,03/01/2023,Orvault,CDI,"Annuel, de 30000â‚¬ Ã  40000â‚¬",Annuel,30000â‚¬ ,40000â‚¬,"L'agence ARTUS INTERIM de NANTES recherche pour l'un de ses clients spÃ©cialisÃ© dans la signalÃ©tique, situÃ© Ã  Nantes Nord, recherche un(e) comptable (H/F). </t>
  </si>
  <si>
    <t>Ce poste a pour objectif de transparaitre le mieux possible la rÃ©alitÃ© Ã©conomique de l'entreprise.</t>
  </si>
  <si>
    <t xml:space="preserve"> Vos missions seront : </t>
  </si>
  <si>
    <t>- Gestion des comptes ..."</t>
  </si>
  <si>
    <t>5260,TECHNICIEN SAV ITINERANT (H/F),https://www.france-emploi.com/offre-d-emploi/technicien-sav-itinerant-h-f-10885358/,03/01/2023,Angers,CDI,"Annuel, de 30000â‚¬ Ã  45000â‚¬",Annuel,30000â‚¬ ,45000â‚¬,"RattachÃ© Ã  la direction technique, vos principales responsabilitÃ©s seront les suivantes :</t>
  </si>
  <si>
    <t>-	Assurer les opÃ©rations de maintenance contractuelles, prÃ©ventives et curatives,</t>
  </si>
  <si>
    <t>-	RÃ©aliser lâ€™installation, la mise en service des Ã©quipements et la formation du personnel utilisateur,</t>
  </si>
  <si>
    <t>-	Produire les offres pour piÃ¨ces, consommables et contrats de maintenance,</t>
  </si>
  <si>
    <t>-	GÃ©rer les rÃ©clamations, solutionner ..."</t>
  </si>
  <si>
    <t>5261,TECHNICIEN SAV ITINERANT (H/F),https://www.france-emploi.com/offre-d-emploi/technicien-sav-itinerant-h-f-10885358/,03/01/2023,Tours,CDI,"Annuel, de 30000â‚¬ Ã  45000â‚¬",Annuel,30000â‚¬ ,45000â‚¬,"RattachÃ© Ã  la direction technique, vos principales responsabilitÃ©s seront les suivantes :</t>
  </si>
  <si>
    <t>5262,Aide soignante (H/F),https://www.france-emploi.com/offre-d-emploi/aide-soignante-h-f-10884604/,03/01/2023,Loire-Atlantique,IntÃ©rim,"Horaire, de 11,07â‚¬ Ã  13â‚¬",Horaire,"11,07â‚¬ ",13â‚¬,"Best IntÃ©rim, vous propose d'intÃ©grer l'Ã©quipe de plusieurs de ses clients en tant qu'aide soignante (H/F)  !</t>
  </si>
  <si>
    <t xml:space="preserve">Vos futur missions seront  : </t>
  </si>
  <si>
    <t>-  Soins d'hygiÃ¨ne et de confort.</t>
  </si>
  <si>
    <t>- Soins prÃ©ventifs et curatifs.</t>
  </si>
  <si>
    <t>- Distribution et aide Ã  la prise des repas.</t>
  </si>
  <si>
    <t>5263,MAGASINIER piÃ¨ces de rechange (H/F),https://www.france-emploi.com/offre-d-emploi/magasinier-pieces-de-rechange-h-f-10883077/,03/01/2023,Saint-Nazaire,CDI,"Mensuel, de 1750â‚¬ Ã  1900â‚¬",Mensuel,1750â‚¬ ,1900â‚¬,"PrÃ©paration de Commandes</t>
  </si>
  <si>
    <t>Rangement de Stock</t>
  </si>
  <si>
    <t>RÃ©alisation d'inventaires</t>
  </si>
  <si>
    <t>Livraison piÃ¨ces de rechange  MÃ©thodique et OrganisÃ©</t>
  </si>
  <si>
    <t>Rigoureux</t>
  </si>
  <si>
    <t>Aimer le travail en Ã©quipe</t>
  </si>
  <si>
    <t>Bon sens pratique</t>
  </si>
  <si>
    <t xml:space="preserve">  Concession RENAULT/DACIA</t>
  </si>
  <si>
    <t>SAINT NAZAIRE-LA BAULE-GUERANDE"</t>
  </si>
  <si>
    <t>5264,Collaborateur comptable (H/F),https://www.france-emploi.com/offre-d-emploi/collaborateur-comptable-h-f-10881481/,03/01/2023,Domfront en Poiraie,CDI,"Annuel, de 22000â‚¬ Ã  25000â‚¬",Annuel,22000â‚¬ ,25000â‚¬,"RÃ©aliser les enregistrements comptables de son portefeuille et en appui des comptables</t>
  </si>
  <si>
    <t>GÃ©rer un portefeuille comptable rÃ©duit de clients sur le marchÃ© agricole</t>
  </si>
  <si>
    <t>RÃ©aliser la clÃ´ture des comptes, la rÃ©vision comptable et le contrÃ´le de cohÃ©rence pour son portefeuille et en appui de comptables expÃ©rimentÃ©s</t>
  </si>
  <si>
    <t>Elaborer les dÃ©clarations fiscales ..."</t>
  </si>
  <si>
    <t>5265,Chauffeur - Livreur H/F,https://www.france-emploi.com/offre-d-emploi/chauffeur-livreur-h-f-10881239/,03/01/2023,Sainte-Luce-sur-Loire,CDI,"Mensuel, de 2000â‚¬ Ã  2200â‚¬",Mensuel,2000â‚¬ ,2200â‚¬,"Dans le cadre du dÃ©veloppement de notre activitÃ©, nous recherchons des chauffeurs livreurs PL et/ou SPL H/F (permis CE).</t>
  </si>
  <si>
    <t>Au sein de notre structure, vous effectuerez la livraison quotidienne de matÃ©riaux de construction auprÃ¨s de nos adhÃ©rents sur le dÃ©partement de la Loire-Atlantique.</t>
  </si>
  <si>
    <t>Vos missions quotidiennes ..."</t>
  </si>
  <si>
    <t>5266,Travailleur Social (H/F),https://www.france-emploi.com/offre-d-emploi/travailleur-social-h-f-10880996/,03/01/2023,VitrÃ©,CDD,"Mensuel, de 2090â‚¬ Ã  2600â‚¬",Mensuel,2090â‚¬ ,2600â‚¬,"Notre directrice de lâ€™antenne de VitrÃ© doit pourvoir Ã  partir du 1er fÃ©vrier 2023 un poste de Travailleur.se Social.e Enfance Famille pour un CDD de 9 mois.</t>
  </si>
  <si>
    <t>Le poste : Sous la responsabilitÃ© de la Directrice dâ€™Antenne et de la cheffe de ..."</t>
  </si>
  <si>
    <t>5267,ASSISTANT COMMERCIAL SEDENTAIRE H/F,https://www.france-emploi.com/offre-d-emploi/assistant-commercial-sedentaire-h-f-10880601/,03/01/2023,Maine-et-Loire,CDI,"Annuel, de 25000â‚¬ Ã  40000â‚¬",Annuel,25000â‚¬ ,40000â‚¬,"Notre groupe (14 sites - 250 salariÃ©s), fort de plus de 80 ans d'expÃ©rience, est leader sur son marchÃ©. Sa notoriÃ©tÃ© et son savoir-faire lui permettent de se positionner parmi les acteurs importants du milieu du nÃ©goce professionnel de la quincaillerie du bÃ¢timent grÃ¢ce Ã  ses nombreux points ..."</t>
  </si>
  <si>
    <t>5268,CONDUCTEUR DE TRAVAUX VendÃ©e (H/F),https://www.france-emploi.com/offre-d-emploi/conducteur-de-travaux-vendee-h-f-10880311/,03/01/2023,VendÃ©e,CDI,"Mensuel, de 2200â‚¬ Ã  3700â‚¬",Mensuel,2200â‚¬ ,3700â‚¬,"Les Maisons Chantal B recrutent pour l'Ã©quipe de la Roche-sur-Yon 85000, un conducteur ou conductrice de travaux en maisons individuelles pour le dÃ©veloppement du secteur VendÃ©e.</t>
  </si>
  <si>
    <t>RattachÃ©(e) au Directeur Technique, vous pilotez la rÃ©alisation de nos chantiers de maisons individuelles de l'ouverture Ã  la ..."</t>
  </si>
  <si>
    <t>5269,Comptable Gestion locative (H/F),https://www.france-emploi.com/offre-d-emploi/comptable-gestion-locative-h-f-10768635/,03/01/2023,Ploufragan,CDI,"Annuel, de 23900â‚¬ Ã  32300â‚¬",Annuel,23900â‚¬ ,32300â‚¬,"Au sein de la direction financiÃ¨re et comptable, rattachÃ©(e) Ã  la responsable du service loyers et charges, le/la comptable gestion locative assure, en binÃ´me, la comptabilisation des factures et avoirs liÃ©s aux charges dites rÃ©cupÃ©rables pour le paiement des fournisseurs et prestataires de services. Il/elle effectue ..."</t>
  </si>
  <si>
    <t>5270,Menuisier poseur de cuisines (H/F),https://www.france-emploi.com/offre-d-emploi/menuisier-poseur-de-cuisines-h-f-10690318/,03/01/2023,Nantes,CDI,"Mensuel, 2250â‚¬",Mensuel, 2250â‚¬, 2250â‚¬,"Au sein dâ€™une Ã©quipe de 4 personnes, sous la responsabilitÃ© du responsable de la filiale, vous aurez en charge de :</t>
  </si>
  <si>
    <t>-	ContrÃ´ler la qualitÃ© et la rÃ©ception des Ã©lÃ©ments qui seront livrÃ©s sur le chantier de pose.</t>
  </si>
  <si>
    <t>-	GÃ©rer la rÃ©alisation des poses de cuisine et des travaux de A ..."</t>
  </si>
  <si>
    <t>5271,Chef d'Ã©quipe VRD assainissement (H/F),https://www.france-emploi.com/offre-d-emploi/chef-d-equipe-vrd-assainissement-h-f-10690316/,03/01/2023,Clisson,CDI,"Annuel, de 30000â‚¬ Ã  35000â‚¬",Annuel,30000â‚¬ ,35000â‚¬,"RattachÃ© au responsable chantier, vous aurez pour mission de gÃ©rer votre Ã©quipe et vos chantiers  ( chantiers sur la zone gÃ©ographique proche, dÃ©placements Ã  la journÃ©e) :</t>
  </si>
  <si>
    <t>- PrÃ©parer le chantier en amont, en fonction des contraintes et des obstacles du terrain</t>
  </si>
  <si>
    <t>-  piloter et manager votre Ã©quipe, et rÃ©partir les diffÃ©rentes taches ..."</t>
  </si>
  <si>
    <t xml:space="preserve">5272,Agent de Fabrication (H/F),https://www.france-emploi.com/offre-d-emploi/agent-de-fabrication-h-f-10690146/,03/01/2023,Saint-Saturnin-du-Limet,CDI,"Mensuel, de 1900â‚¬ Ã  2100â‚¬",Mensuel,1900â‚¬ ,2100â‚¬,"Vous Ãªtes prÃªt Ã  relever des challenges sur un poste avec une autonomie au sein dâ€™une Ã©quipe dynamique ? </t>
  </si>
  <si>
    <t>Vous connaissez lâ€™industrie et/ou avez envie dâ€™Ãªtre formÃ© et dâ€™en apprendre dâ€™avantage ? La rigueur et le goÃ»t du travail bien fait sont dans votre ADN ..."</t>
  </si>
  <si>
    <t xml:space="preserve">5273,Agent de Fabrication (H/F),https://www.france-emploi.com/offre-d-emploi/agent-de-fabrication-h-f-10690146/,03/01/2023,ChÃ¢teau-Gontier,CDI,"Mensuel, de 1900â‚¬ Ã  2100â‚¬",Mensuel,1900â‚¬ ,2100â‚¬,"Vous Ãªtes prÃªt Ã  relever des challenges sur un poste avec une autonomie au sein dâ€™une Ã©quipe dynamique ? </t>
  </si>
  <si>
    <t xml:space="preserve">5274,Agent de Fabrication (H/F),https://www.france-emploi.com/offre-d-emploi/agent-de-fabrication-h-f-10690146/,03/01/2023,SegrÃ©-en-Anjou Bleu,CDI,"Mensuel, de 1900â‚¬ Ã  2100â‚¬",Mensuel,1900â‚¬ ,2100â‚¬,"Vous Ãªtes prÃªt Ã  relever des challenges sur un poste avec une autonomie au sein dâ€™une Ã©quipe dynamique ? </t>
  </si>
  <si>
    <t xml:space="preserve">5275,Agent de Fabrication (H/F),https://www.france-emploi.com/offre-d-emploi/agent-de-fabrication-h-f-10690146/,03/01/2023,ChÃ¢teaubriant,CDI,"Mensuel, de 1900â‚¬ Ã  2100â‚¬",Mensuel,1900â‚¬ ,2100â‚¬,"Vous Ãªtes prÃªt Ã  relever des challenges sur un poste avec une autonomie au sein dâ€™une Ã©quipe dynamique ? </t>
  </si>
  <si>
    <t>5276,Technicien de Maintenance (H/F),https://www.france-emploi.com/offre-d-emploi/technicien-de-maintenance-h-f-10690144/,03/01/2023,Saint-Saturnin-du-Limet,CDI,"Annuel, de 30000â‚¬ Ã  34000â‚¬",Annuel,30000â‚¬ ,34000â‚¬,"RattachÃ© (e) au Responsable Maintenance et Travaux neufs et au sein dâ€™une Ã©quipe de 6 personnes vous Ãªtes en charge de :</t>
  </si>
  <si>
    <t>â€¢	RÃ©aliser les interventions prÃ©ventives et curatives des Ã©quipements en respectant les consignes de sÃ©curitÃ©</t>
  </si>
  <si>
    <t>â€¢	DÃ©tecter l'origine d'une panne, Ã©tablir un diagnostic en suivant des processus ..."</t>
  </si>
  <si>
    <t>5277,Technicien de Maintenance (H/F),https://www.france-emploi.com/offre-d-emploi/technicien-de-maintenance-h-f-10690144/,03/01/2023,ChÃ¢teau-Gontier,CDI,"Annuel, de 30000â‚¬ Ã  34000â‚¬",Annuel,30000â‚¬ ,34000â‚¬,"RattachÃ© (e) au Responsable Maintenance et Travaux neufs et au sein dâ€™une Ã©quipe de 6 personnes vous Ãªtes en charge de :</t>
  </si>
  <si>
    <t>5278,Technicien de Maintenance (H/F),https://www.france-emploi.com/offre-d-emploi/technicien-de-maintenance-h-f-10690144/,03/01/2023,ChÃ¢teaubriant,CDI,"Annuel, de 30000â‚¬ Ã  34000â‚¬",Annuel,30000â‚¬ ,34000â‚¬,"RattachÃ© (e) au Responsable Maintenance et Travaux neufs et au sein dâ€™une Ã©quipe de 6 personnes vous Ãªtes en charge de :</t>
  </si>
  <si>
    <t>5279,Technicien de Maintenance (H/F),https://www.france-emploi.com/offre-d-emploi/technicien-de-maintenance-h-f-10690144/,03/01/2023,Retiers,CDI,"Annuel, de 30000â‚¬ Ã  34000â‚¬",Annuel,30000â‚¬ ,34000â‚¬,"RattachÃ© (e) au Responsable Maintenance et Travaux neufs et au sein dâ€™une Ã©quipe de 6 personnes vous Ãªtes en charge de :</t>
  </si>
  <si>
    <t>5280,Technicien QualitÃ© Fournisseur (H/F),https://www.france-emploi.com/offre-d-emploi/technicien-qualite-fournisseur-h-f-10690143/,03/01/2023,Saint-Saturnin-du-Limet,CDI,"Annuel, de 29000â‚¬ Ã  31000â‚¬",Annuel,29000â‚¬ ,31000â‚¬,"Pour accompagner son activitÃ©, Qualipac Aluminium recrute un poste de :</t>
  </si>
  <si>
    <t>TECHNICIEN QUALITE FOURNISSEUR H/F</t>
  </si>
  <si>
    <t>RattachÃ© au Responsable QualitÃ©, vous Ãªtes lâ€™interlocuteur privilÃ©giÃ© des fournisseurs &amp; sous-traitants :</t>
  </si>
  <si>
    <t>Vie SÃ©rie :</t>
  </si>
  <si>
    <t>-	RÃ©aliser les contrÃ´les rÃ©ception (aspect, dimensionnel, fonctionnel)</t>
  </si>
  <si>
    <t>-	GÃ©rer la rÃ©clamation fournisseur : dÃ©claration, sÃ©curisation interne, organiser le traitement des piÃ¨ces ..."</t>
  </si>
  <si>
    <t>5281,Technicien QualitÃ© Fournisseur (H/F),https://www.france-emploi.com/offre-d-emploi/technicien-qualite-fournisseur-h-f-10690143/,03/01/2023,Craon,CDI,"Annuel, de 29000â‚¬ Ã  31000â‚¬",Annuel,29000â‚¬ ,31000â‚¬,"Pour accompagner son activitÃ©, Qualipac Aluminium recrute un poste de :</t>
  </si>
  <si>
    <t>5282,Technicien QualitÃ© Fournisseur (H/F),https://www.france-emploi.com/offre-d-emploi/technicien-qualite-fournisseur-h-f-10690143/,03/01/2023,OmbrÃ©e d'Anjou,CDI,"Annuel, de 29000â‚¬ Ã  31000â‚¬",Annuel,29000â‚¬ ,31000â‚¬,"Pour accompagner son activitÃ©, Qualipac Aluminium recrute un poste de :</t>
  </si>
  <si>
    <t xml:space="preserve">5283,PrÃ©parateur de commande avec Caces 1 ET 3 OBLIGATOIRE (H/F),https://www.france-emploi.com/offre-d-emploi/preparateur-de-commande-avec-caces-1-et-3-obligatoire-h-f-10050956/,03/01/2023,Carquefou,IntÃ©rim,"Horaire, Ã  partir de 11,23â‚¬",Horaire,"11,23â‚¬",31000â‚¬,"L'agence ARTUS INTERIM de Nantes recherche pour l'un de ses clients un PrÃ©parateur de commande. </t>
  </si>
  <si>
    <t>Vous exÃ©cuterez des opÃ©rations logistiques :</t>
  </si>
  <si>
    <t>- Tenue de stock (FIFOâ€¦)</t>
  </si>
  <si>
    <t>- PrÃ©paration de commande</t>
  </si>
  <si>
    <t>- ExpÃ©dition</t>
  </si>
  <si>
    <t>- Vous garantirez lâ€™intÃ©gritÃ© informatique des stocks et des mouvements de stock qui doivent ..."</t>
  </si>
  <si>
    <t xml:space="preserve">5284,Inventoriste CAEN (H/F),https://www.france-emploi.com/offre-d-emploi/inventoriste-caen-h-f-10952302/,02/01/2023,Calvados,IntÃ©rim,"Horaire, 11,27â‚¬",Horaire," 11,27â‚¬"," 11,27â‚¬","Nous recherchons 20 personnes pour un inventaire qui aura lieu a Caen  dÃ©but janvier  </t>
  </si>
  <si>
    <t xml:space="preserve">Vous aurez en charge de compter les articles dans les rayons. Horaires en journÃ©e ou dÃ©calÃ©s </t>
  </si>
  <si>
    <t>il faut donc Ãªtre disponible sans contrainte  .Une expÃ©rience en commerce serait un plus.  Inventoriste Ã©tudiants toutes personnes souhaitant ..."</t>
  </si>
  <si>
    <t xml:space="preserve">5285,Chauffeur TÂ¨P (H/F),https://www.france-emploi.com/offre-d-emploi/chauffeur-t-p-h-f-10952300/,02/01/2023,Calvados,IntÃ©rim,"Horaire, de 11,27â‚¬ Ã  16â‚¬",Horaire,"11,27â‚¬ ",16â‚¬,"Nous recherchons pour l'un de nos clients spÃ©cialisÃ© dans le bÃ¢timent gros oeuvre un CHAUFFEUR PL/SPL POLYVALENT (H/F). </t>
  </si>
  <si>
    <t>Vous aurez pour mission la conduite de bennes, le chargement et dÃ©chargement des matÃ©riaux Ã  l'aide d'engins de manutention, l'approvisionnement du chantier. Vous participerez Ã  ..."</t>
  </si>
  <si>
    <t>5286,Hotesse de caisse (H/F),https://www.france-emploi.com/offre-d-emploi/hotesse-de-caisse-h-f-10952299/,02/01/2023,Calvados,IntÃ©rim,"Horaire, 11,27â‚¬",Horaire," 11,27â‚¬"," 11,27â‚¬","Pour plusieurs de nos clients Ã  Caen et  aux alentours, nous recherchons des hÃ´tesses de caisse pour la grande distribution. Vous aurez en charge l'accueil physique des clients, les encaissements, la gestion des cartes de fidÃ©litÃ©s, les renseignements clients.</t>
  </si>
  <si>
    <t>Une expÃ©rience sur un mÃªme poste en grande distribution ..."</t>
  </si>
  <si>
    <t>5287,Emballeur en boucherie (H/F),https://www.france-emploi.com/offre-d-emploi/emballeur-en-boucherie-h-f-10952298/,02/01/2023,Calvados,CDI,"Horaire, de 11,27â‚¬ Ã  12â‚¬",Horaire,"11,27â‚¬ ",12â‚¬,"Pour un  de nos clients aux  alentours de Caen  , nous recherchons un  emballeur( euse)  pour la partie boucherie d'un magasin de la grande distribution. Vous possÃ©dez des connaissances dans le secteur de la viande et Ãªtes Ã  mÃªme de diffÃ©rencier les diffÃ©rentes sortes de viande.</t>
  </si>
  <si>
    <t>5288,Cariste (H/F),https://www.france-emploi.com/offre-d-emploi/cariste-h-f-10952296/,02/01/2023,Calvados,IntÃ©rim,"Horaire, de 11,27â‚¬ Ã  13â‚¬",Horaire,"11,27â‚¬ ",13â‚¬,"Nous recherchons pour l'un de nos clients spÃ©cialisÃ© en industrie agro alimentaire situÃ© a 25 mn de caen des caristes dÃ¨s que possible. Vous serez en charge de la prÃ©paration des colis selon les bons de commandes, gerbage en hauteur nÃ©cessitant d'Ãªtre autonome, Ã  7.5m. Une ..."</t>
  </si>
  <si>
    <t xml:space="preserve">5289,Assistante administrative   (H/F),https://www.france-emploi.com/offre-d-emploi/assistante-administrative-h-f-10952290/,02/01/2023,Calvados,IntÃ©rim,"Annuel, de 22000â‚¬ Ã  30000â‚¬",Annuel,22000â‚¬ ,30000â‚¬,"Pour  notre client une entreprise de remise  en Ã©tat aprÃ¨s sinistre nous recherchons de faÃ§on tres urgente  un (e) assistante administrative   vous aurez en charge : </t>
  </si>
  <si>
    <t xml:space="preserve">    </t>
  </si>
  <si>
    <t xml:space="preserve">	Prise de missions sur notre portail</t>
  </si>
  <si>
    <t>-	Ouverture et mise Ã  jour des missions sur notre logiciel interne</t>
  </si>
  <si>
    <t>-	Envoi des devis sur notre portail</t>
  </si>
  <si>
    <t>-	TÃ©lÃ©phone ..."</t>
  </si>
  <si>
    <t xml:space="preserve">5290,Vendeur en charcuterie (H/F),https://www.france-emploi.com/offre-d-emploi/vendeur-en-charcuterie-h-f-10952283/,02/01/2023,Calvados,IntÃ©rim,"Horaire, 11,27â‚¬",Horaire," 11,27â‚¬"," 11,27â‚¬","Pour plusieurs de nos clients sur Caen et alentours  nous recherchons des vendeurs/vendeuses en charcuterie et/ou rayon fromage Ã  la coupe </t>
  </si>
  <si>
    <t>Au sein du rayon de la charcuterie et/ou fromage vous aurez en charge le contact avec la clientÃ¨le , la vente , la dÃ©coupe des produits de ..."</t>
  </si>
  <si>
    <t>5291,Aide-comptable (H/F),https://www.france-emploi.com/offre-d-emploi/aide-comptable-h-f-10952278/,02/01/2023,Ille-et-Vilaine,IntÃ©rim,"Mensuel, 1800â‚¬",Mensuel, 1800â‚¬, 1800â‚¬,"Notre client est un spÃ©cialiste des pompes funÃ¨bres et de marbriers indÃ©pendants, et nous recherchons pour lui un(e) Aide-comptable!</t>
  </si>
  <si>
    <t>Vos missions (non exhaustives) seront les suivantes :</t>
  </si>
  <si>
    <t xml:space="preserve">â€¢	VÃ©rifier les devis des obsÃ¨ques effectuÃ©s par lâ€™entreprise de pompes funÃ¨bres en conformitÃ© avec le contrat dâ€™assurance </t>
  </si>
  <si>
    <t>â€¢	ContrÃ´ler et ..."</t>
  </si>
  <si>
    <t>5292,Aide-comptable (H/F),https://www.france-emploi.com/offre-d-emploi/aide-comptable-h-f-10952278/,02/01/2023,CÃ´tes-d'Armor,IntÃ©rim,"Mensuel, 1800â‚¬",Mensuel, 1800â‚¬, 1800â‚¬,"Notre client est un spÃ©cialiste des pompes funÃ¨bres et de marbriers indÃ©pendants, et nous recherchons pour lui un(e) Aide-comptable!</t>
  </si>
  <si>
    <t>5293,Gestionnaire de Paie en Cabinet H/F,https://www.france-emploi.com/offre-d-emploi/gestionnaire-de-paie-en-cabinet-h-f-10952266/,02/01/2023,Nantes,CDI,"Annuel, de 30000â‚¬ Ã  34000â‚¬",Annuel,30000â‚¬ ,34000â‚¬,"Sous la responsabilitÃ© du responsable de pÃ´le social, et en Ã©troite collaboration avec les autres membres de lâ€™Ã©quipe (13 gestionnaires de paie et une juriste), vous prenez en charge :</t>
  </si>
  <si>
    <t>5294,APPROVISIONNEUR LOGISTIQUE (H/F),https://www.france-emploi.com/offre-d-emploi/approvisionneur-logistique-h-f-10952264/,02/01/2023,Loire-Authion,CDI,"Horaire, de 11,27â‚¬ Ã  12â‚¬",Horaire,"11,27â‚¬ ",12â‚¬,"Pour l'une de nos entreprise adhÃ©rente, vous occupez le poste Ã  l'approvisionnement machine.</t>
  </si>
  <si>
    <t>Vous suivez les fluctuations des stocks Ã  l'aide de logiciels spÃ©cialisÃ©s</t>
  </si>
  <si>
    <t xml:space="preserve"> - modÃ©lisez des plans d'approvisionnement</t>
  </si>
  <si>
    <t>Vous Ãªtes amenÃ©.e Ã  remplir certaines missions commerciales ..."</t>
  </si>
  <si>
    <t>5295,CONDUCTEUR DE LIGNE (H/F),https://www.france-emploi.com/offre-d-emploi/conducteur-de-ligne-h-f-10564017/,02/01/2023,Beaufort-en-Anjou,CDI,"Horaire, de 11,24â‚¬ Ã  12â‚¬",Horaire,"11,24â‚¬ ",12â‚¬,"Vous intÃ©grez une belle entreprise semenciÃ¨re, en tant qu'opÃ©rateur.trice de ligne.</t>
  </si>
  <si>
    <t>Au coeur d'un territoire dont la rÃ©putation n'est plus Ã  faire sur la maÃ®trise du vÃ©gÃ©tal, vous avez la chance d'apprendre tous les savoirs faire autour de la semence.</t>
  </si>
  <si>
    <t>Vous Ãªtes en horaires ..."</t>
  </si>
  <si>
    <t>5296,OpÃ©rateur de ligne (H/F),https://www.france-emploi.com/offre-d-emploi/operateur-de-ligne-h-f-10320944/,02/01/2023,Maine-et-Loire,CDD,"Horaire, de 11,07â‚¬ Ã  12â‚¬",Horaire,"11,07â‚¬ ",12â‚¬,"Au sein dâ€™entreprises de semences reconnues sur notre territoire, nous recherchons plusieurs profils dâ€™opÃ©rateurs(trices) de ligne !</t>
  </si>
  <si>
    <t>Vos atouts :</t>
  </si>
  <si>
    <t>Vous dÃ©butez dans le mÃ©tier ? Vous souhaitez vous reconvertir ? Vous avez besoin dâ€™un nouveau souffle professionnel ? Vous recherchez une entreprise qui saura vous former ?</t>
  </si>
  <si>
    <t xml:space="preserve">5297,TECHNICIEN METHODE (H/F),https://www.france-emploi.com/offre-d-emploi/technicien-methode-h-f-10476481/,02/01/2023,Seiches-sur-le-Loir,CDI,"Annuel, Ã  partir de 30000â‚¬",Annuel,30000â‚¬,12â‚¬,"Le technicien mÃ©thodes </t>
  </si>
  <si>
    <t>-	Impose le maintien des bonnes pratiques industrielles, au quotidien en support des chefs dâ€™Ã©quipe</t>
  </si>
  <si>
    <t>-	DÃ©termine les procÃ©dÃ©s ou les mÃ©thodologies de fabrication des diffÃ©rents produits pour en optimiser la qualitÃ©, et les temps opÃ©ratoires</t>
  </si>
  <si>
    <t>-	Contribue, par ces procÃ©dÃ©s, Ã  garantir la sÃ©curitÃ© lors des opÃ©rations ..."</t>
  </si>
  <si>
    <t>5298,DEVENEZ CONDUCTEUR D'AUTOCAR SCOLAIRE (H/F),https://www.france-emploi.com/offre-d-emploi/devenez-conducteur-d-autocar-scolaire-h-f-10741294/,02/01/2023,Mauges-sur-Loire,CDI,"Horaire, 12,03â‚¬",Horaire," 12,03â‚¬"," 12,03â‚¬","Vous cherchez un travail Ã  temps partiel ou un complÃ©ment de revenu ? Vous aimez conduire et le contact ?</t>
  </si>
  <si>
    <t xml:space="preserve">Vous Ãªtes sÃ©rieux et ponctuel ? Vous souhaitez vous Ã©panouir dans une entreprise familiale bienveillante avec ses salariÃ©s ? </t>
  </si>
  <si>
    <t>Et si vous deveniez conductrice ou conducteur d'un autocar pour assurer les transports ..."</t>
  </si>
  <si>
    <t>5299,DEVENEZ CONDUCTEUR D'AUTOCAR SCOLAIRE (H/F),https://www.france-emploi.com/offre-d-emploi/devenez-conducteur-d-autocar-scolaire-h-f-10741294/,02/01/2023,Montrevault-sur-Ãˆvre,CDI,"Horaire, 12,03â‚¬",Horaire," 12,03â‚¬"," 12,03â‚¬","Vous cherchez un travail Ã  temps partiel ou un complÃ©ment de revenu ? Vous aimez conduire et le contact ?</t>
  </si>
  <si>
    <t>5300,DEVENEZ CONDUCTEUR D'AUTOCAR SCOLAIRE (H/F),https://www.france-emploi.com/offre-d-emploi/devenez-conducteur-d-autocar-scolaire-h-f-10741294/,02/01/2023,BeauprÃ©au-en-Mauges,CDI,"Horaire, 12,03â‚¬",Horaire," 12,03â‚¬"," 12,03â‚¬","Vous cherchez un travail Ã  temps partiel ou un complÃ©ment de revenu ? Vous aimez conduire et le contact ?</t>
  </si>
  <si>
    <t>5301,Devenez Conducteur d'Autocar Scolaire (H/F),https://www.france-emploi.com/offre-d-emploi/devenez-conducteur-d-autocar-scolaire-h-f-9974772/,02/01/2023,Les Herbiers,CDI,"Horaire, 12,65â‚¬",Horaire," 12,65â‚¬"," 12,65â‚¬","Vous cherchez un travail Ã  temps partiel ou un complÃ©ment de revenu ? Vous aimez conduire et le contact ?</t>
  </si>
  <si>
    <t>Vous Ãªtes sÃ©rieux et ponctuel ? Vous souhaitez vous Ã©panouir dans une entreprise bienveillante avec ses salariÃ©s ?</t>
  </si>
  <si>
    <t>Et si vous deveniez conductrice ou conducteur d'un autocar pour assurer les transports scolaires ..."</t>
  </si>
  <si>
    <t>5302,CONDUCTEUR GRAND TOURISME (H/F),https://www.france-emploi.com/offre-d-emploi/conducteur-grand-tourisme-h-f-10262411/,02/01/2023,Saint-Prouant,CDI,"Mensuel, de 2200â‚¬ Ã  2700â‚¬",Mensuel,2200â‚¬ ,2700â‚¬,"Filiale du Groupe familial CORDIER, les AUTOCARS AUGEREAU recrutent un conducteur Grand Tourisme expÃ©rimentÃ© et un conducteur souhaitant devenir conducteur de tourisme.</t>
  </si>
  <si>
    <t>Vos missions principales seront d'assurer des excursions Ã  la journÃ©e, des transferts, des circuits touristiques adultes, du rÃ©ceptif et des sÃ©jours linguistiques avec des enfants. En ..."</t>
  </si>
  <si>
    <t>5303,CONDUCTEUR GRAND TOURISME (H/F),https://www.france-emploi.com/offre-d-emploi/conducteur-grand-tourisme-h-f-10262411/,02/01/2023,SÃ¨vremoine,CDI,"Mensuel, de 2200â‚¬ Ã  2700â‚¬",Mensuel,2200â‚¬ ,2700â‚¬,"Filiale du Groupe familial CORDIER, les AUTOCARS AUGEREAU recrutent un conducteur Grand Tourisme expÃ©rimentÃ© et un conducteur souhaitant devenir conducteur de tourisme.</t>
  </si>
  <si>
    <t>5304,CONDUCTEUR GRAND TOURISME (H/F),https://www.france-emploi.com/offre-d-emploi/conducteur-grand-tourisme-h-f-10262411/,02/01/2023,Maisdon-sur-SÃ¨vre,CDI,"Mensuel, de 2200â‚¬ Ã  2700â‚¬",Mensuel,2200â‚¬ ,2700â‚¬,"Filiale du Groupe familial CORDIER, les AUTOCARS AUGEREAU recrutent un conducteur Grand Tourisme expÃ©rimentÃ© et un conducteur souhaitant devenir conducteur de tourisme.</t>
  </si>
  <si>
    <t>5305,CONDUCTEUR GRAND TOURISME (H/F),https://www.france-emploi.com/offre-d-emploi/conducteur-grand-tourisme-h-f-10262411/,02/01/2023,Carquefou,CDI,"Mensuel, de 2200â‚¬ Ã  2700â‚¬",Mensuel,2200â‚¬ ,2700â‚¬,"Filiale du Groupe familial CORDIER, les AUTOCARS AUGEREAU recrutent un conducteur Grand Tourisme expÃ©rimentÃ© et un conducteur souhaitant devenir conducteur de tourisme.</t>
  </si>
  <si>
    <t>5306,DEVENEZ CONDUCTEUR D'AUTOCAR SCOLAIRE (H/F),https://www.france-emploi.com/offre-d-emploi/devenez-conducteur-d-autocar-scolaire-h-f-10741291/,02/01/2023,Tiffauges,CDI,"Horaire, 12,65â‚¬",Horaire," 12,65â‚¬"," 12,65â‚¬","Vous cherchez un travail Ã  temps partiel ou un complÃ©ment de revenu ? Vous aimez conduire et le contact ?</t>
  </si>
  <si>
    <t>5307,DEVENEZ CONDUCTEUR D'AUTOCAR SCOLAIRE (H/F),https://www.france-emploi.com/offre-d-emploi/devenez-conducteur-d-autocar-scolaire-h-f-10741291/,02/01/2023,Mortagne-sur-SÃ¨vre,CDI,"Horaire, 12,65â‚¬",Horaire," 12,65â‚¬"," 12,65â‚¬","Vous cherchez un travail Ã  temps partiel ou un complÃ©ment de revenu ? Vous aimez conduire et le contact ?</t>
  </si>
  <si>
    <t>5308,DEVENEZ CONDUCTEUR D'AUTOCAR SCOLAIRE (H/F),https://www.france-emploi.com/offre-d-emploi/devenez-conducteur-d-autocar-scolaire-h-f-10741291/,02/01/2023,SÃ¨vremoine,CDI,"Horaire, 12,65â‚¬",Horaire," 12,65â‚¬"," 12,65â‚¬","Vous cherchez un travail Ã  temps partiel ou un complÃ©ment de revenu ? Vous aimez conduire et le contact ?</t>
  </si>
  <si>
    <t>5309,DEVENEZ CONDUCTEUR D'AUTOCAR SCOLAIRE (H/F),https://www.france-emploi.com/offre-d-emploi/devenez-conducteur-d-autocar-scolaire-h-f-10741291/,02/01/2023,Saint-Christophe-du-Bois,CDI,"Horaire, 12,65â‚¬",Horaire," 12,65â‚¬"," 12,65â‚¬","Vous cherchez un travail Ã  temps partiel ou un complÃ©ment de revenu ? Vous aimez conduire et le contact ?</t>
  </si>
  <si>
    <t>5310,DEVENEZ CONDUCTEUR D'AUTOCAR SCOLAIRE (H/F),https://www.france-emploi.com/offre-d-emploi/devenez-conducteur-d-autocar-scolaire-h-f-10741291/,02/01/2023,La Romagne,CDI,"Horaire, 12,65â‚¬",Horaire," 12,65â‚¬"," 12,65â‚¬","Vous cherchez un travail Ã  temps partiel ou un complÃ©ment de revenu ? Vous aimez conduire et le contact ?</t>
  </si>
  <si>
    <t>5311,DEVENEZ CONDUCTEUR D'AUTOCAR SCOLAIRE (H/F),https://www.france-emploi.com/offre-d-emploi/devenez-conducteur-d-autocar-scolaire-h-f-10741290/,02/01/2023,Les Touches,CDI,"Horaire, 12,65â‚¬",Horaire," 12,65â‚¬"," 12,65â‚¬","Vous cherchez un travail Ã  temps partiel ou un complÃ©ment de revenu ? Vous aimez conduire et le contact ?</t>
  </si>
  <si>
    <t>5312,DEVENEZ CONDUCTEUR D'AUTOCAR SCOLAIRE (H/F),https://www.france-emploi.com/offre-d-emploi/devenez-conducteur-d-autocar-scolaire-h-f-10741290/,02/01/2023,SaffrÃ©,CDI,"Horaire, 12,65â‚¬",Horaire," 12,65â‚¬"," 12,65â‚¬","Vous cherchez un travail Ã  temps partiel ou un complÃ©ment de revenu ? Vous aimez conduire et le contact ?</t>
  </si>
  <si>
    <t>5313,DEVENEZ CONDUCTEUR D'AUTOCAR SCOLAIRE (H/F),https://www.france-emploi.com/offre-d-emploi/devenez-conducteur-d-autocar-scolaire-h-f-10741290/,02/01/2023,Petit-Mars,CDI,"Horaire, 12,65â‚¬",Horaire," 12,65â‚¬"," 12,65â‚¬","Vous cherchez un travail Ã  temps partiel ou un complÃ©ment de revenu ? Vous aimez conduire et le contact ?</t>
  </si>
  <si>
    <t>5314,DEVENEZ CONDUCTEUR D'AUTOCAR SCOLAIRE (H/F),https://www.france-emploi.com/offre-d-emploi/devenez-conducteur-d-autocar-scolaire-h-f-10741290/,02/01/2023,Nort-sur-Erdre,CDI,"Horaire, 12,65â‚¬",Horaire," 12,65â‚¬"," 12,65â‚¬","Vous cherchez un travail Ã  temps partiel ou un complÃ©ment de revenu ? Vous aimez conduire et le contact ?</t>
  </si>
  <si>
    <t>5315,DEVENEZ CONDUCTEUR D'AUTOCAR SCOLAIRE (H/F),https://www.france-emploi.com/offre-d-emploi/devenez-conducteur-d-autocar-scolaire-h-f-10741290/,02/01/2023,Casson,CDI,"Horaire, 12,65â‚¬",Horaire," 12,65â‚¬"," 12,65â‚¬","Vous cherchez un travail Ã  temps partiel ou un complÃ©ment de revenu ? Vous aimez conduire et le contact ?</t>
  </si>
  <si>
    <t>5316,DEVENEZ CONDUCTEUR D'AUTOCAR SCOLAIRE (H/F),https://www.france-emploi.com/offre-d-emploi/devenez-conducteur-d-autocar-scolaire-h-f-9910163/,02/01/2023,Vallet,CDI,"Horaire, 12,65â‚¬",Horaire," 12,65â‚¬"," 12,65â‚¬","Vous cherchez un travail Ã  temps partiel ou un complÃ©ment de revenu ? Vous aimez conduire et le contact ?</t>
  </si>
  <si>
    <t>5317,DEVENEZ CONDUCTEUR D'AUTOCAR SCOLAIRE (H/F),https://www.france-emploi.com/offre-d-emploi/devenez-conducteur-d-autocar-scolaire-h-f-9910163/,02/01/2023,Clisson,CDI,"Horaire, 12,65â‚¬",Horaire," 12,65â‚¬"," 12,65â‚¬","Vous cherchez un travail Ã  temps partiel ou un complÃ©ment de revenu ? Vous aimez conduire et le contact ?</t>
  </si>
  <si>
    <t>5318,DEVENEZ CONDUCTEUR D'AUTOCAR SCOLAIRE (H/F),https://www.france-emploi.com/offre-d-emploi/devenez-conducteur-d-autocar-scolaire-h-f-9910163/,02/01/2023,Aigrefeuille-sur-Maine,CDI,"Horaire, 12,65â‚¬",Horaire," 12,65â‚¬"," 12,65â‚¬","Vous cherchez un travail Ã  temps partiel ou un complÃ©ment de revenu ? Vous aimez conduire et le contact ?</t>
  </si>
  <si>
    <t>5319,"Plombier, Ã©lectricien, dessinateur chiffreur ou technicien de maintenance (H/F)",https://www.france-emploi.com/offre-d-emploi/plombier-electricien-dessinateur-chiffreur-ou-technicien-de-maintenance-h-f-10952255/,02/01/2023,Saumur,CDI,"Mensuel, de 1500â‚¬ Ã  2500â‚¬",Mensuel,1500â‚¬ ,2500â‚¬,"Nous sommes Ã  la recherche de :</t>
  </si>
  <si>
    <t>â€¢	Plombiers chauffagistes dans le secteur rÃ©sidentiel et/ou tertiaire Ã  Angers et Saumur</t>
  </si>
  <si>
    <t>â€¢	Electriciens dans le secteur rÃ©sidentiel et/ou tertiaire Ã  Angers et Saumur</t>
  </si>
  <si>
    <t>â€¢	Dessinateur chiffreur dans les domaines du chauffage, de la ventilation, de la climatisation et de lâ€™Ã©lectricitÃ©</t>
  </si>
  <si>
    <t>â€¢	Technicien ..."</t>
  </si>
  <si>
    <t>5320,"Plombier, Ã©lectricien, dessinateur chiffreur ou technicien de maintenance (H/F)",https://www.france-emploi.com/offre-d-emploi/plombier-electricien-dessinateur-chiffreur-ou-technicien-de-maintenance-h-f-10952255/,02/01/2023,Les Ponts-de-CÃ©,CDI,"Mensuel, de 1500â‚¬ Ã  2500â‚¬",Mensuel,1500â‚¬ ,2500â‚¬,"Nous sommes Ã  la recherche de :</t>
  </si>
  <si>
    <t>5321,"Plombier, Ã©lectricien, dessinateur chiffreur ou technicien de maintenance (H/F)",https://www.france-emploi.com/offre-d-emploi/plombier-electricien-dessinateur-chiffreur-ou-technicien-de-maintenance-h-f-10952255/,02/01/2023,BeaucouzÃ©,CDI,"Mensuel, de 1500â‚¬ Ã  2500â‚¬",Mensuel,1500â‚¬ ,2500â‚¬,"Nous sommes Ã  la recherche de :</t>
  </si>
  <si>
    <t>5322,"Plombier, Ã©lectricien, dessinateur chiffreur ou technicien de maintenance (H/F)",https://www.france-emploi.com/offre-d-emploi/plombier-electricien-dessinateur-chiffreur-ou-technicien-de-maintenance-h-f-10952255/,02/01/2023,AvrillÃ©,CDI,"Mensuel, de 1500â‚¬ Ã  2500â‚¬",Mensuel,1500â‚¬ ,2500â‚¬,"Nous sommes Ã  la recherche de :</t>
  </si>
  <si>
    <t>5323,"Plombier, Ã©lectricien, dessinateur chiffreur ou technicien de maintenance (H/F)",https://www.france-emploi.com/offre-d-emploi/plombier-electricien-dessinateur-chiffreur-ou-technicien-de-maintenance-h-f-10952255/,02/01/2023,Angers,CDI,"Mensuel, de 1500â‚¬ Ã  2500â‚¬",Mensuel,1500â‚¬ ,2500â‚¬,"Nous sommes Ã  la recherche de :</t>
  </si>
  <si>
    <t xml:space="preserve">5324,TECHNICO-COMMERCIAL (H/F),https://www.france-emploi.com/offre-d-emploi/technico-commercial-h-f-10952239/,02/01/2023,Quimper,CDI,"Mensuel, 2200â‚¬",Mensuel, 2200â‚¬, 2200â‚¬,"Le Poste : </t>
  </si>
  <si>
    <t>-	 Technico-commercial pour le secteur Sud Est de la France</t>
  </si>
  <si>
    <t xml:space="preserve">-	 BasÃ© sur Quimper ou environ proche </t>
  </si>
  <si>
    <t>-	 Salaire mensuel : 2200,00  Brut (plus commissions sur la vente de matÃ©riels ou SAV)</t>
  </si>
  <si>
    <t>-	 VÃ©hicule fourni type fourgon et frais de route pris en charge par lâ€™entreprise (repas, hÃ´tel)</t>
  </si>
  <si>
    <t>-	 Poste ..."</t>
  </si>
  <si>
    <t>5325,ADMINISTRATEUR SYSTEMES ET RESEAUX (H/F),https://www.france-emploi.com/offre-d-emploi/administrateur-systemes-et-reseaux-h-f-10952237/,02/01/2023,FinistÃ¨re,CDI,"Annuel, de 22000â‚¬ Ã  30000â‚¬",Annuel,22000â‚¬ ,30000â‚¬,"MISSIONS :</t>
  </si>
  <si>
    <t>RattachÃ©(e) au Responsable du pÃ´le infrastructures/rÃ©seaux du service informatique du Groupe SalaÃ¼n et en Ã©troite collaboration avec lâ€™Administrateur systÃ¨mes et rÃ©seaux en place, vos missions seront les suivantes :</t>
  </si>
  <si>
    <t xml:space="preserve">- Participer Ã  la conception et au maintien en condition opÃ©rationnelle du systÃ¨me d'information </t>
  </si>
  <si>
    <t>- Administrer et gÃ©rer ..."</t>
  </si>
  <si>
    <t>5326,Agent de conditionnement en agro alimenta H/F,https://www.france-emploi.com/offre-d-emploi/agent-de-conditionnement-en-agro-alimenta-h-f-10952223/,02/01/2023,Calvados,IntÃ©rim,"Horaire, de 11,27â‚¬ Ã  12â‚¬",Horaire,"11,27â‚¬ ",12â‚¬,"Pour notre client situÃ© a 15 km de Caen,  nous recherchons des agents de conditionnement agro alimentaire .</t>
  </si>
  <si>
    <t>Horaires variables Ã  ..."</t>
  </si>
  <si>
    <t>5327,AGENT DE NETTOYAGE (H/F),https://www.france-emploi.com/offre-d-emploi/agent-de-nettoyage-h-f-10952111/,02/01/2023,Saint-Nazaire,IntÃ©rim,"Horaire, de 11,27â‚¬ Ã  12â‚¬",Horaire,"11,27â‚¬ ",12â‚¬,"Votre agence Interaction Inside 3 de St-Nazaire, recrute pour son client :</t>
  </si>
  <si>
    <t>des agents de service H/F.</t>
  </si>
  <si>
    <t>Vous aurez en charge le nettoyage tertiaire sur le site des Chantiers de l'Atlantique, c'est Ã  dire l'entretien de tous les bÃ¢timents de ce site industriel, sauf les ..."</t>
  </si>
  <si>
    <t>5328,Responsable d'Affaires de la construction - FRANCHISE (H/F),https://www.france-emploi.com/offre-d-emploi/responsable-d-affaires-de-la-construction-franchise-h-f-9969072/,01/01/2023,Montech,Franchise,"Annuel, de 40000â‚¬ Ã  80000â‚¬",Annuel,40000â‚¬ ,80000â‚¬,"Dans le dÃ©partement du 82, une opportunitÃ© de secteur est Ã  pourvoir sur MONTAUBAN.</t>
  </si>
  <si>
    <t>Avec lâ€™enseigne Cybel Extension, 1er rÃ©seau national leader sur le marchÃ© de lâ€™agrandissement de lâ€™habitat (extension de maison et construction de garage), crÃ©er votre votre entreprise et devenez, Responsable d'Affaires de ..."</t>
  </si>
  <si>
    <t>5329,Responsable d'Affaires de la construction - FRANCHISE (H/F),https://www.france-emploi.com/offre-d-emploi/responsable-d-affaires-de-la-construction-franchise-h-f-9969072/,01/01/2023,Montauban,Franchise,"Annuel, de 40000â‚¬ Ã  80000â‚¬",Annuel,40000â‚¬ ,80000â‚¬,"Dans le dÃ©partement du 82, une opportunitÃ© de secteur est Ã  pourvoir sur MONTAUBAN.</t>
  </si>
  <si>
    <t>5330,Responsable d'Affaires de la construction - FRANCHISE (H/F),https://www.france-emploi.com/offre-d-emploi/responsable-d-affaires-de-la-construction-franchise-h-f-9969072/,01/01/2023,Moissac,Franchise,"Annuel, de 40000â‚¬ Ã  80000â‚¬",Annuel,40000â‚¬ ,80000â‚¬,"Dans le dÃ©partement du 82, une opportunitÃ© de secteur est Ã  pourvoir sur MONTAUBAN.</t>
  </si>
  <si>
    <t>5331,Responsable d'Affaires de la construction - FRANCHISE (H/F),https://www.france-emploi.com/offre-d-emploi/responsable-d-affaires-de-la-construction-franchise-h-f-9969072/,01/01/2023,Caussade,Franchise,"Annuel, de 40000â‚¬ Ã  80000â‚¬",Annuel,40000â‚¬ ,80000â‚¬,"Dans le dÃ©partement du 82, une opportunitÃ© de secteur est Ã  pourvoir sur MONTAUBAN.</t>
  </si>
  <si>
    <t>5332,Responsable d'Affaires de la construction - FRANCHISE (H/F),https://www.france-emploi.com/offre-d-emploi/responsable-d-affaires-de-la-construction-franchise-h-f-9969072/,01/01/2023,Castelsarrasin,Franchise,"Annuel, de 40000â‚¬ Ã  80000â‚¬",Annuel,40000â‚¬ ,80000â‚¬,"Dans le dÃ©partement du 82, une opportunitÃ© de secteur est Ã  pourvoir sur MONTAUBAN.</t>
  </si>
  <si>
    <t>5333,Responsable d'Affaires de la construction - FRANCHISE (H/F),https://www.france-emploi.com/offre-d-emploi/responsable-d-affaires-de-la-construction-franchise-h-f-9969070/,01/01/2023,TrÃ¨bes,Franchise,"Annuel, de 40000â‚¬ Ã  80000â‚¬",Annuel,40000â‚¬ ,80000â‚¬,"Dans le dÃ©partement du 11, une opportunitÃ© de secteur est Ã  pourvoir sur CARCASSONNE.</t>
  </si>
  <si>
    <t>5334,Responsable d'Affaires de la construction - FRANCHISE (H/F),https://www.france-emploi.com/offre-d-emploi/responsable-d-affaires-de-la-construction-franchise-h-f-9969070/,01/01/2023,Limoux,Franchise,"Annuel, de 40000â‚¬ Ã  80000â‚¬",Annuel,40000â‚¬ ,80000â‚¬,"Dans le dÃ©partement du 11, une opportunitÃ© de secteur est Ã  pourvoir sur CARCASSONNE.</t>
  </si>
  <si>
    <t>5335,Responsable d'Affaires de la construction - FRANCHISE (H/F),https://www.france-emploi.com/offre-d-emploi/responsable-d-affaires-de-la-construction-franchise-h-f-9969070/,01/01/2023,Castelnaudary,Franchise,"Annuel, de 40000â‚¬ Ã  80000â‚¬",Annuel,40000â‚¬ ,80000â‚¬,"Dans le dÃ©partement du 11, une opportunitÃ© de secteur est Ã  pourvoir sur CARCASSONNE.</t>
  </si>
  <si>
    <t>5336,Responsable d'Affaires de la construction - FRANCHISE (H/F),https://www.france-emploi.com/offre-d-emploi/responsable-d-affaires-de-la-construction-franchise-h-f-9969070/,01/01/2023,Carcassonne,Franchise,"Annuel, de 40000â‚¬ Ã  80000â‚¬",Annuel,40000â‚¬ ,80000â‚¬,"Dans le dÃ©partement du 11, une opportunitÃ© de secteur est Ã  pourvoir sur CARCASSONNE.</t>
  </si>
  <si>
    <t>5337,Responsable d'Affaires de la construction - FRANCHISE (H/F),https://www.france-emploi.com/offre-d-emploi/responsable-d-affaires-de-la-construction-franchise-h-f-9969069/,01/01/2023,MÃ¢con,Franchise,"Annuel, de 40000â‚¬ Ã  80000â‚¬",Annuel,40000â‚¬ ,80000â‚¬,"Dans le dÃ©partement du 71, deux opportunitÃ©s de secteur sont Ã  pourvoir sur MÃ‚CON et CHALON-SUR-SAÃ”NE.</t>
  </si>
  <si>
    <t>Avec lâ€™enseigne Cybel Extension, 1er rÃ©seau national leader sur le marchÃ© de lâ€™agrandissement de lâ€™habitat (extension de maison et construction de garage), crÃ©er votre votre entreprise et devenez ..."</t>
  </si>
  <si>
    <t>5338,Responsable d'Affaires de la construction - FRANCHISE (H/F),https://www.france-emploi.com/offre-d-emploi/responsable-d-affaires-de-la-construction-franchise-h-f-9969069/,01/01/2023,Le Creusot,Franchise,"Annuel, de 40000â‚¬ Ã  80000â‚¬",Annuel,40000â‚¬ ,80000â‚¬,"Dans le dÃ©partement du 71, deux opportunitÃ©s de secteur sont Ã  pourvoir sur MÃ‚CON et CHALON-SUR-SAÃ”NE.</t>
  </si>
  <si>
    <t>5339,Responsable d'Affaires de la construction - FRANCHISE (H/F),https://www.france-emploi.com/offre-d-emploi/responsable-d-affaires-de-la-construction-franchise-h-f-9969069/,01/01/2023,Charnay-lÃ¨s-MÃ¢con,Franchise,"Annuel, de 40000â‚¬ Ã  80000â‚¬",Annuel,40000â‚¬ ,80000â‚¬,"Dans le dÃ©partement du 71, deux opportunitÃ©s de secteur sont Ã  pourvoir sur MÃ‚CON et CHALON-SUR-SAÃ”NE.</t>
  </si>
  <si>
    <t>5340,Responsable d'Affaires de la construction - FRANCHISE (H/F),https://www.france-emploi.com/offre-d-emploi/responsable-d-affaires-de-la-construction-franchise-h-f-9969069/,01/01/2023,Chalon-sur-SaÃ´ne,Franchise,"Annuel, de 40000â‚¬ Ã  80000â‚¬",Annuel,40000â‚¬ ,80000â‚¬,"Dans le dÃ©partement du 71, deux opportunitÃ©s de secteur sont Ã  pourvoir sur MÃ‚CON et CHALON-SUR-SAÃ”NE.</t>
  </si>
  <si>
    <t>5341,Responsable d'Affaires de la construction - FRANCHISE (H/F),https://www.france-emploi.com/offre-d-emploi/responsable-d-affaires-de-la-construction-franchise-h-f-9969068/,01/01/2023,Saint-Ã‰tienne,Franchise,"Annuel, de 40000â‚¬ Ã  80000â‚¬",Annuel,40000â‚¬ ,80000â‚¬,"Dans le dÃ©partement du 42, deux opportunitÃ©s de secteur sont Ã  pourvoir sur SAINT-Ã‰TIENNE et ROANNE.</t>
  </si>
  <si>
    <t>Avec lâ€™enseigne Cybel Extension, 1er rÃ©seau national leader sur le marchÃ© de lâ€™agrandissement de lâ€™habitat (extension de maison et construction de garage), crÃ©er votre votre entreprise et devenez, Responsable ..."</t>
  </si>
  <si>
    <t>5342,Responsable d'Affaires de la construction - FRANCHISE (H/F),https://www.france-emploi.com/offre-d-emploi/responsable-d-affaires-de-la-construction-franchise-h-f-9969068/,01/01/2023,Saint-Chamond,Franchise,"Annuel, de 40000â‚¬ Ã  80000â‚¬",Annuel,40000â‚¬ ,80000â‚¬,"Dans le dÃ©partement du 42, deux opportunitÃ©s de secteur sont Ã  pourvoir sur SAINT-Ã‰TIENNE et ROANNE.</t>
  </si>
  <si>
    <t>5343,Responsable d'Affaires de la construction - FRANCHISE (H/F),https://www.france-emploi.com/offre-d-emploi/responsable-d-affaires-de-la-construction-franchise-h-f-9969068/,01/01/2023,Roanne,Franchise,"Annuel, de 40000â‚¬ Ã  80000â‚¬",Annuel,40000â‚¬ ,80000â‚¬,"Dans le dÃ©partement du 42, deux opportunitÃ©s de secteur sont Ã  pourvoir sur SAINT-Ã‰TIENNE et ROANNE.</t>
  </si>
  <si>
    <t>5344,Responsable d'Affaires de la construction - FRANCHISE (H/F),https://www.france-emploi.com/offre-d-emploi/responsable-d-affaires-de-la-construction-franchise-h-f-9969068/,01/01/2023,Riorges,Franchise,"Annuel, de 40000â‚¬ Ã  80000â‚¬",Annuel,40000â‚¬ ,80000â‚¬,"Dans le dÃ©partement du 42, deux opportunitÃ©s de secteur sont Ã  pourvoir sur SAINT-Ã‰TIENNE et ROANNE.</t>
  </si>
  <si>
    <t>5345,Responsable d'Affaires de la construction - FRANCHISE (H/F),https://www.france-emploi.com/offre-d-emploi/responsable-d-affaires-de-la-construction-franchise-h-f-9969068/,01/01/2023,Mably,Franchise,"Annuel, de 40000â‚¬ Ã  80000â‚¬",Annuel,40000â‚¬ ,80000â‚¬,"Dans le dÃ©partement du 42, deux opportunitÃ©s de secteur sont Ã  pourvoir sur SAINT-Ã‰TIENNE et ROANNE.</t>
  </si>
  <si>
    <t>5346,Responsable d'Affaires de la construction - FRANCHISE (H/F),https://www.france-emploi.com/offre-d-emploi/responsable-d-affaires-de-la-construction-franchise-h-f-9969067/,01/01/2023,PÃ©ronnas,Franchise,"Annuel, de 40000â‚¬ Ã  80000â‚¬",Annuel,40000â‚¬ ,80000â‚¬,"Dans le dÃ©partement du 01, deux opportunitÃ©s de secteur sont Ã  pourvoir aux alentours de BOURG-en-BRESSE et OYONNAX.</t>
  </si>
  <si>
    <t>Avec lâ€™enseigne Cybel Extension, 1er rÃ©seau national leader sur le marchÃ© de lâ€™agrandissement de lâ€™habitat (extension de maison et construction de garage), crÃ©er votre votre entreprise ..."</t>
  </si>
  <si>
    <t>5347,Responsable d'Affaires de la construction - FRANCHISE (H/F),https://www.france-emploi.com/offre-d-emploi/responsable-d-affaires-de-la-construction-franchise-h-f-9969067/,01/01/2023,Oyonnax,Franchise,"Annuel, de 40000â‚¬ Ã  80000â‚¬",Annuel,40000â‚¬ ,80000â‚¬,"Dans le dÃ©partement du 01, deux opportunitÃ©s de secteur sont Ã  pourvoir aux alentours de BOURG-en-BRESSE et OYONNAX.</t>
  </si>
  <si>
    <t>5348,Responsable d'Affaires de la construction - FRANCHISE (H/F),https://www.france-emploi.com/offre-d-emploi/responsable-d-affaires-de-la-construction-franchise-h-f-9969067/,01/01/2023,Bourg-en-Bresse,Franchise,"Annuel, de 40000â‚¬ Ã  80000â‚¬",Annuel,40000â‚¬ ,80000â‚¬,"Dans le dÃ©partement du 01, deux opportunitÃ©s de secteur sont Ã  pourvoir aux alentours de BOURG-en-BRESSE et OYONNAX.</t>
  </si>
  <si>
    <t>5349,Responsable d'Affaires de la construction - FRANCHISE (H/F),https://www.france-emploi.com/offre-d-emploi/responsable-d-affaires-de-la-construction-franchise-h-f-9969067/,01/01/2023,Bellegarde-sur-Valserine,Franchise,"Annuel, de 40000â‚¬ Ã  80000â‚¬",Annuel,40000â‚¬ ,80000â‚¬,"Dans le dÃ©partement du 01, deux opportunitÃ©s de secteur sont Ã  pourvoir aux alentours de BOURG-en-BRESSE et OYONNAX.</t>
  </si>
  <si>
    <t>5350,Responsable d'Affaires de la construction - FRANCHISE (H/F),https://www.france-emploi.com/offre-d-emploi/responsable-d-affaires-de-la-construction-franchise-h-f-9969066/,01/01/2023,Saint-Martin-d'HÃ¨res,Franchise,"Annuel, de 40000â‚¬ Ã  80000â‚¬",Annuel,40000â‚¬ ,80000â‚¬,"Dans l'IsÃ¨re, deux opportunitÃ©s de secteur sont Ã  pourvoir sur GRENOBLE pour couvrir le dÃ©partement 38.</t>
  </si>
  <si>
    <t>5351,Responsable d'Affaires de la construction - FRANCHISE (H/F),https://www.france-emploi.com/offre-d-emploi/responsable-d-affaires-de-la-construction-franchise-h-f-9969066/,01/01/2023,Saint-Ã‰grÃ¨ve,Franchise,"Annuel, de 40000â‚¬ Ã  80000â‚¬",Annuel,40000â‚¬ ,80000â‚¬,"Dans l'IsÃ¨re, deux opportunitÃ©s de secteur sont Ã  pourvoir sur GRENOBLE pour couvrir le dÃ©partement 38.</t>
  </si>
  <si>
    <t>5352,Responsable d'Affaires de la construction - FRANCHISE (H/F),https://www.france-emploi.com/offre-d-emploi/responsable-d-affaires-de-la-construction-franchise-h-f-9969066/,01/01/2023,Meylan,Franchise,"Annuel, de 40000â‚¬ Ã  80000â‚¬",Annuel,40000â‚¬ ,80000â‚¬,"Dans l'IsÃ¨re, deux opportunitÃ©s de secteur sont Ã  pourvoir sur GRENOBLE pour couvrir le dÃ©partement 38.</t>
  </si>
  <si>
    <t>5353,Responsable d'Affaires de la construction - FRANCHISE (H/F),https://www.france-emploi.com/offre-d-emploi/responsable-d-affaires-de-la-construction-franchise-h-f-9969066/,01/01/2023,Grenoble,Franchise,"Annuel, de 40000â‚¬ Ã  80000â‚¬",Annuel,40000â‚¬ ,80000â‚¬,"Dans l'IsÃ¨re, deux opportunitÃ©s de secteur sont Ã  pourvoir sur GRENOBLE pour couvrir le dÃ©partement 38.</t>
  </si>
  <si>
    <t>5354,Responsable d'Affaires de la construction - FRANCHISE (H/F),https://www.france-emploi.com/offre-d-emploi/responsable-d-affaires-de-la-construction-franchise-h-f-9969066/,01/01/2023,Ã‰chirolles,Franchise,"Annuel, de 40000â‚¬ Ã  80000â‚¬",Annuel,40000â‚¬ ,80000â‚¬,"Dans l'IsÃ¨re, deux opportunitÃ©s de secteur sont Ã  pourvoir sur GRENOBLE pour couvrir le dÃ©partement 38.</t>
  </si>
  <si>
    <t>5355,Responsable d'Affaires de la construction - FRANCHISE (H/F),https://www.france-emploi.com/offre-d-emploi/responsable-d-affaires-de-la-construction-franchise-h-f-9969065/,01/01/2023,Villeurbanne,Franchise,"Annuel, de 40000â‚¬ Ã  80000â‚¬",Annuel,40000â‚¬ ,80000â‚¬,"Dans le RhÃ´ne, quatre opportunitÃ©s de secteur sont Ã  pourvoir : 3 sur LYON et 1 sur VILLEFRANCHE-SUR-SAÃ”NE pour couvrir le dÃ©partement 69.</t>
  </si>
  <si>
    <t>Avec lâ€™enseigne Cybel Extension, 1er rÃ©seau national leader sur le marchÃ© de lâ€™agrandissement de lâ€™habitat (extension de maison et construction de garage ..."</t>
  </si>
  <si>
    <t>5356,Responsable d'Affaires de la construction - FRANCHISE (H/F),https://www.france-emploi.com/offre-d-emploi/responsable-d-affaires-de-la-construction-franchise-h-f-9969065/,01/01/2023,Villefranche-sur-SaÃ´ne,Franchise,"Annuel, de 40000â‚¬ Ã  80000â‚¬",Annuel,40000â‚¬ ,80000â‚¬,"Dans le RhÃ´ne, quatre opportunitÃ©s de secteur sont Ã  pourvoir : 3 sur LYON et 1 sur VILLEFRANCHE-SUR-SAÃ”NE pour couvrir le dÃ©partement 69.</t>
  </si>
  <si>
    <t>5357,Responsable d'Affaires de la construction - FRANCHISE (H/F),https://www.france-emploi.com/offre-d-emploi/responsable-d-affaires-de-la-construction-franchise-h-f-9969065/,01/01/2023,VÃ©nissieux,Franchise,"Annuel, de 40000â‚¬ Ã  80000â‚¬",Annuel,40000â‚¬ ,80000â‚¬,"Dans le RhÃ´ne, quatre opportunitÃ©s de secteur sont Ã  pourvoir : 3 sur LYON et 1 sur VILLEFRANCHE-SUR-SAÃ”NE pour couvrir le dÃ©partement 69.</t>
  </si>
  <si>
    <t>5358,Responsable d'Affaires de la construction - FRANCHISE (H/F),https://www.france-emploi.com/offre-d-emploi/responsable-d-affaires-de-la-construction-franchise-h-f-9969065/,01/01/2023,Lyon,Franchise,"Annuel, de 40000â‚¬ Ã  80000â‚¬",Annuel,40000â‚¬ ,80000â‚¬,"Dans le RhÃ´ne, quatre opportunitÃ©s de secteur sont Ã  pourvoir : 3 sur LYON et 1 sur VILLEFRANCHE-SUR-SAÃ”NE pour couvrir le dÃ©partement 69.</t>
  </si>
  <si>
    <t>5359,Responsable d'Affaires de la construction - FRANCHISE (H/F),https://www.france-emploi.com/offre-d-emploi/responsable-d-affaires-de-la-construction-franchise-h-f-9969065/,01/01/2023,Caluire-et-Cuire,Franchise,"Annuel, de 40000â‚¬ Ã  80000â‚¬",Annuel,40000â‚¬ ,80000â‚¬,"Dans le RhÃ´ne, quatre opportunitÃ©s de secteur sont Ã  pourvoir : 3 sur LYON et 1 sur VILLEFRANCHE-SUR-SAÃ”NE pour couvrir le dÃ©partement 69.</t>
  </si>
  <si>
    <t>5360,Responsable d'Affaires de la construction - FRANCHISE (H/F),https://www.france-emploi.com/offre-d-emploi/responsable-d-affaires-de-la-construction-franchise-h-f-9969064/,01/01/2023,Thonon-les-Bains,Franchise,"Annuel, de 40000â‚¬ Ã  80000â‚¬",Annuel,40000â‚¬ ,80000â‚¬,"En Haute-Savoie, une opportunitÃ© de secteur est Ã  pourvoir sur ANNECY ou environs.</t>
  </si>
  <si>
    <t>5361,Responsable d'Affaires de la construction - FRANCHISE (H/F),https://www.france-emploi.com/offre-d-emploi/responsable-d-affaires-de-la-construction-franchise-h-f-9969064/,01/01/2023,Rumilly,Franchise,"Annuel, de 40000â‚¬ Ã  80000â‚¬",Annuel,40000â‚¬ ,80000â‚¬,"En Haute-Savoie, une opportunitÃ© de secteur est Ã  pourvoir sur ANNECY ou environs.</t>
  </si>
  <si>
    <t>5362,Responsable d'Affaires de la construction - FRANCHISE (H/F),https://www.france-emploi.com/offre-d-emploi/responsable-d-affaires-de-la-construction-franchise-h-f-9969064/,01/01/2023,Gaillard,Franchise,"Annuel, de 40000â‚¬ Ã  80000â‚¬",Annuel,40000â‚¬ ,80000â‚¬,"En Haute-Savoie, une opportunitÃ© de secteur est Ã  pourvoir sur ANNECY ou environs.</t>
  </si>
  <si>
    <t>5363,Responsable d'Affaires de la construction - FRANCHISE (H/F),https://www.france-emploi.com/offre-d-emploi/responsable-d-affaires-de-la-construction-franchise-h-f-9969064/,01/01/2023,Annemasse,Franchise,"Annuel, de 40000â‚¬ Ã  80000â‚¬",Annuel,40000â‚¬ ,80000â‚¬,"En Haute-Savoie, une opportunitÃ© de secteur est Ã  pourvoir sur ANNECY ou environs.</t>
  </si>
  <si>
    <t>5364,Responsable d'Affaires de la construction - FRANCHISE (H/F),https://www.france-emploi.com/offre-d-emploi/responsable-d-affaires-de-la-construction-franchise-h-f-9969064/,01/01/2023,Annecy,Franchise,"Annuel, de 40000â‚¬ Ã  80000â‚¬",Annuel,40000â‚¬ ,80000â‚¬,"En Haute-Savoie, une opportunitÃ© de secteur est Ã  pourvoir sur ANNECY ou environs.</t>
  </si>
  <si>
    <t>5365,Responsable d'Affaires de la construction - FRANCHISE (H/F),https://www.france-emploi.com/offre-d-emploi/responsable-d-affaires-de-la-construction-franchise-h-f-9969061/,01/01/2023,La Teste-de-Buch,Franchise,"Annuel, de 40000â‚¬ Ã  80000â‚¬",Annuel,40000â‚¬ ,80000â‚¬,"Dans le dÃ©partement du 33, deux opportunitÃ©s pourvoir sur les secteurs de BORDEAUX OUEST et du BASSIN D'ARCACHON.</t>
  </si>
  <si>
    <t>Avec lâ€™enseigne Cybel Extension, 1er rÃ©seau national leader sur le marchÃ© de lâ€™agrandissement de lâ€™habitat (extension de maison et construction de garage), crÃ©er votre votre entreprise et ..."</t>
  </si>
  <si>
    <t>5366,Responsable d'Affaires de la construction - FRANCHISE (H/F),https://www.france-emploi.com/offre-d-emploi/responsable-d-affaires-de-la-construction-franchise-h-f-9969061/,01/01/2023,Pessac,Franchise,"Annuel, de 40000â‚¬ Ã  80000â‚¬",Annuel,40000â‚¬ ,80000â‚¬,"Dans le dÃ©partement du 33, deux opportunitÃ©s pourvoir sur les secteurs de BORDEAUX OUEST et du BASSIN D'ARCACHON.</t>
  </si>
  <si>
    <t>5367,Responsable d'Affaires de la construction - FRANCHISE (H/F),https://www.france-emploi.com/offre-d-emploi/responsable-d-affaires-de-la-construction-franchise-h-f-9969061/,01/01/2023,MÃ©rignac,Franchise,"Annuel, de 40000â‚¬ Ã  80000â‚¬",Annuel,40000â‚¬ ,80000â‚¬,"Dans le dÃ©partement du 33, deux opportunitÃ©s pourvoir sur les secteurs de BORDEAUX OUEST et du BASSIN D'ARCACHON.</t>
  </si>
  <si>
    <t>5368,Responsable d'Affaires de la construction - FRANCHISE (H/F),https://www.france-emploi.com/offre-d-emploi/responsable-d-affaires-de-la-construction-franchise-h-f-9969061/,01/01/2023,Gujan-Mestras,Franchise,"Annuel, de 40000â‚¬ Ã  80000â‚¬",Annuel,40000â‚¬ ,80000â‚¬,"Dans le dÃ©partement du 33, deux opportunitÃ©s pourvoir sur les secteurs de BORDEAUX OUEST et du BASSIN D'ARCACHON.</t>
  </si>
  <si>
    <t>5369,Responsable d'Affaires de la construction - FRANCHISE (H/F),https://www.france-emploi.com/offre-d-emploi/responsable-d-affaires-de-la-construction-franchise-h-f-9969061/,01/01/2023,Bordeaux,Franchise,"Annuel, de 40000â‚¬ Ã  80000â‚¬",Annuel,40000â‚¬ ,80000â‚¬,"Dans le dÃ©partement du 33, deux opportunitÃ©s pourvoir sur les secteurs de BORDEAUX OUEST et du BASSIN D'ARCACHON.</t>
  </si>
  <si>
    <t>5370,Responsable d'Affaires de la construction - FRANCHISE (H/F),https://www.france-emploi.com/offre-d-emploi/responsable-d-affaires-de-la-construction-franchise-h-f-9969060/,01/01/2023,Saujon,Franchise,"Annuel, de 40000â‚¬ Ã  80000â‚¬",Annuel,40000â‚¬ ,80000â‚¬,"En Charente-Maritime, une opportunitÃ© de secteur est Ã  pourvoir au sud du dÃ©partement, aux alentours de SAINTES et ROYAN.</t>
  </si>
  <si>
    <t>5371,Responsable d'Affaires de la construction - FRANCHISE (H/F),https://www.france-emploi.com/offre-d-emploi/responsable-d-affaires-de-la-construction-franchise-h-f-9969060/,01/01/2023,Saintes,Franchise,"Annuel, de 40000â‚¬ Ã  80000â‚¬",Annuel,40000â‚¬ ,80000â‚¬,"En Charente-Maritime, une opportunitÃ© de secteur est Ã  pourvoir au sud du dÃ©partement, aux alentours de SAINTES et ROYAN.</t>
  </si>
  <si>
    <t>5372,Responsable d'Affaires de la construction - FRANCHISE (H/F),https://www.france-emploi.com/offre-d-emploi/responsable-d-affaires-de-la-construction-franchise-h-f-9969060/,01/01/2023,Royan,Franchise,"Annuel, de 40000â‚¬ Ã  80000â‚¬",Annuel,40000â‚¬ ,80000â‚¬,"En Charente-Maritime, une opportunitÃ© de secteur est Ã  pourvoir au sud du dÃ©partement, aux alentours de SAINTES et ROYAN.</t>
  </si>
  <si>
    <t>5373,Responsable d'Affaires de la construction - FRANCHISE (H/F),https://www.france-emploi.com/offre-d-emploi/responsable-d-affaires-de-la-construction-franchise-h-f-9969058/,01/01/2023,Mainvilliers,Franchise,"Annuel, de 40000â‚¬ Ã  80000â‚¬",Annuel,40000â‚¬ ,80000â‚¬,"Dans le dÃ©partement du 28, une opportunitÃ© est Ã  pourvoir sur le secteur de CHARTRES et alentours.</t>
  </si>
  <si>
    <t>5374,Responsable d'Affaires de la construction - FRANCHISE (H/F),https://www.france-emploi.com/offre-d-emploi/responsable-d-affaires-de-la-construction-franchise-h-f-9969058/,01/01/2023,Luisant,Franchise,"Annuel, de 40000â‚¬ Ã  80000â‚¬",Annuel,40000â‚¬ ,80000â‚¬,"Dans le dÃ©partement du 28, une opportunitÃ© est Ã  pourvoir sur le secteur de CHARTRES et alentours.</t>
  </si>
  <si>
    <t>5375,Responsable d'Affaires de la construction - FRANCHISE (H/F),https://www.france-emploi.com/offre-d-emploi/responsable-d-affaires-de-la-construction-franchise-h-f-9969058/,01/01/2023,LucÃ©,Franchise,"Annuel, de 40000â‚¬ Ã  80000â‚¬",Annuel,40000â‚¬ ,80000â‚¬,"Dans le dÃ©partement du 28, une opportunitÃ© est Ã  pourvoir sur le secteur de CHARTRES et alentours.</t>
  </si>
  <si>
    <t>5376,Responsable d'Affaires de la construction - FRANCHISE (H/F),https://www.france-emploi.com/offre-d-emploi/responsable-d-affaires-de-la-construction-franchise-h-f-9969058/,01/01/2023,Chartres,Franchise,"Annuel, de 40000â‚¬ Ã  80000â‚¬",Annuel,40000â‚¬ ,80000â‚¬,"Dans le dÃ©partement du 28, une opportunitÃ© est Ã  pourvoir sur le secteur de CHARTRES et alentours.</t>
  </si>
  <si>
    <t>5377,Responsable d'Affaires de la construction - FRANCHISE (H/F),https://www.france-emploi.com/offre-d-emploi/responsable-d-affaires-de-la-construction-franchise-h-f-9969058/,01/01/2023,Champhol,Franchise,"Annuel, de 40000â‚¬ Ã  80000â‚¬",Annuel,40000â‚¬ ,80000â‚¬,"Dans le dÃ©partement du 28, une opportunitÃ© est Ã  pourvoir sur le secteur de CHARTRES et alentours.</t>
  </si>
  <si>
    <t>5378,Responsable d'Affaires de la construction - FRANCHISE (H/F),https://www.france-emploi.com/offre-d-emploi/responsable-d-affaires-de-la-construction-franchise-h-f-9969057/,01/01/2023,Saint-Jean-de-la-Ruelle,Franchise,"Annuel, de 40000â‚¬ Ã  80000â‚¬",Annuel,40000â‚¬ ,80000â‚¬,"Dans le dÃ©partement du 45, une opportunitÃ© est Ã  pourvoir sur le secteur d'ORLÃ‰ANS et les alentours.</t>
  </si>
  <si>
    <t>5379,Responsable d'Affaires de la construction - FRANCHISE (H/F),https://www.france-emploi.com/offre-d-emploi/responsable-d-affaires-de-la-construction-franchise-h-f-9969057/,01/01/2023,Saint-Jean-de-Braye,Franchise,"Annuel, de 40000â‚¬ Ã  80000â‚¬",Annuel,40000â‚¬ ,80000â‚¬,"Dans le dÃ©partement du 45, une opportunitÃ© est Ã  pourvoir sur le secteur d'ORLÃ‰ANS et les alentours.</t>
  </si>
  <si>
    <t>5380,Responsable d'Affaires de la construction - FRANCHISE (H/F),https://www.france-emploi.com/offre-d-emploi/responsable-d-affaires-de-la-construction-franchise-h-f-9969057/,01/01/2023,OrlÃ©ans,Franchise,"Annuel, de 40000â‚¬ Ã  80000â‚¬",Annuel,40000â‚¬ ,80000â‚¬,"Dans le dÃ©partement du 45, une opportunitÃ© est Ã  pourvoir sur le secteur d'ORLÃ‰ANS et les alentours.</t>
  </si>
  <si>
    <t>5381,Responsable d'Affaires de la construction - FRANCHISE (H/F),https://www.france-emploi.com/offre-d-emploi/responsable-d-affaires-de-la-construction-franchise-h-f-9969057/,01/01/2023,Olivet,Franchise,"Annuel, de 40000â‚¬ Ã  80000â‚¬",Annuel,40000â‚¬ ,80000â‚¬,"Dans le dÃ©partement du 45, une opportunitÃ© est Ã  pourvoir sur le secteur d'ORLÃ‰ANS et les alentours.</t>
  </si>
  <si>
    <t>5382,Responsable d'Affaires de la construction - FRANCHISE (H/F),https://www.france-emploi.com/offre-d-emploi/responsable-d-affaires-de-la-construction-franchise-h-f-9969057/,01/01/2023,Fleury-les-Aubrais,Franchise,"Annuel, de 40000â‚¬ Ã  80000â‚¬",Annuel,40000â‚¬ ,80000â‚¬,"Dans le dÃ©partement du 45, une opportunitÃ© est Ã  pourvoir sur le secteur d'ORLÃ‰ANS et les alentours.</t>
  </si>
  <si>
    <t>5383,Responsable d'Affaires de la construction - FRANCHISE (H/F),https://www.france-emploi.com/offre-d-emploi/responsable-d-affaires-de-la-construction-franchise-h-f-9969056/,01/01/2023,Tours,Franchise,"Annuel, de 40000â‚¬ Ã  80000â‚¬",Annuel,40000â‚¬ ,80000â‚¬,"Dans le dÃ©partement du 37, une opportunitÃ© de secteur est Ã  pourvoir sur le secteur de TOURS et alentours.</t>
  </si>
  <si>
    <t>5384,Responsable d'Affaires de la construction - FRANCHISE (H/F),https://www.france-emploi.com/offre-d-emploi/responsable-d-affaires-de-la-construction-franchise-h-f-9969056/,01/01/2023,Saint-Pierre-des-Corps,Franchise,"Annuel, de 40000â‚¬ Ã  80000â‚¬",Annuel,40000â‚¬ ,80000â‚¬,"Dans le dÃ©partement du 37, une opportunitÃ© de secteur est Ã  pourvoir sur le secteur de TOURS et alentours.</t>
  </si>
  <si>
    <t>5385,Responsable d'Affaires de la construction - FRANCHISE (H/F),https://www.france-emploi.com/offre-d-emploi/responsable-d-affaires-de-la-construction-franchise-h-f-9969056/,01/01/2023,Saint-Cyr-sur-Loire,Franchise,"Annuel, de 40000â‚¬ Ã  80000â‚¬",Annuel,40000â‚¬ ,80000â‚¬,"Dans le dÃ©partement du 37, une opportunitÃ© de secteur est Ã  pourvoir sur le secteur de TOURS et alentours.</t>
  </si>
  <si>
    <t>5386,Responsable d'Affaires de la construction - FRANCHISE (H/F),https://www.france-emploi.com/offre-d-emploi/responsable-d-affaires-de-la-construction-franchise-h-f-9969056/,01/01/2023,Saint-Avertin,Franchise,"Annuel, de 40000â‚¬ Ã  80000â‚¬",Annuel,40000â‚¬ ,80000â‚¬,"Dans le dÃ©partement du 37, une opportunitÃ© de secteur est Ã  pourvoir sur le secteur de TOURS et alentours.</t>
  </si>
  <si>
    <t>5387,Responsable d'Affaires de la construction - FRANCHISE (H/F),https://www.france-emploi.com/offre-d-emploi/responsable-d-affaires-de-la-construction-franchise-h-f-9969056/,01/01/2023,JouÃ©-lÃ¨s-Tours,Franchise,"Annuel, de 40000â‚¬ Ã  80000â‚¬",Annuel,40000â‚¬ ,80000â‚¬,"Dans le dÃ©partement du 37, une opportunitÃ© de secteur est Ã  pourvoir sur le secteur de TOURS et alentours.</t>
  </si>
  <si>
    <t>5388,Responsable d'Affaires de la construction - FRANCHISE (H/F),https://www.france-emploi.com/offre-d-emploi/responsable-d-affaires-de-la-construction-franchise-h-f-9969055/,01/01/2023,Creil,Franchise,"Annuel, de 40000â‚¬ Ã  80000â‚¬",Annuel,40000â‚¬ ,80000â‚¬,"Dans le dÃ©partement de l'Oise, une opportunitÃ© de secteur est Ã  pourvoir dans le 60, aux alentours de BEAUVAIS.</t>
  </si>
  <si>
    <t>5389,Responsable d'Affaires de la construction - FRANCHISE (H/F),https://www.france-emploi.com/offre-d-emploi/responsable-d-affaires-de-la-construction-franchise-h-f-9969055/,01/01/2023,CompiÃ¨gne,Franchise,"Annuel, de 40000â‚¬ Ã  80000â‚¬",Annuel,40000â‚¬ ,80000â‚¬,"Dans le dÃ©partement de l'Oise, une opportunitÃ© de secteur est Ã  pourvoir dans le 60, aux alentours de BEAUVAIS.</t>
  </si>
  <si>
    <t>5390,Responsable d'Affaires de la construction - FRANCHISE (H/F),https://www.france-emploi.com/offre-d-emploi/responsable-d-affaires-de-la-construction-franchise-h-f-9969055/,01/01/2023,Beauvais,Franchise,"Annuel, de 40000â‚¬ Ã  80000â‚¬",Annuel,40000â‚¬ ,80000â‚¬,"Dans le dÃ©partement de l'Oise, une opportunitÃ© de secteur est Ã  pourvoir dans le 60, aux alentours de BEAUVAIS.</t>
  </si>
  <si>
    <t>5391,Responsable d'Affaires de la construction - FRANCHISE (H/F),https://www.france-emploi.com/offre-d-emploi/responsable-d-affaires-de-la-construction-franchise-h-f-9969054/,01/01/2023,Lens,Franchise,"Annuel, de 40000â‚¬ Ã  80000â‚¬",Annuel,40000â‚¬ ,80000â‚¬,"Dans le dÃ©partement du 62, deux opportunitÃ©s de secteur sont Ã  pourvoir, une sur le nord et littoral (Calais, Boulogne/Mer) et l'autre au sud (Lens, Arras, Bethune).</t>
  </si>
  <si>
    <t>Avec lâ€™enseigne Cybel Extension, 1er rÃ©seau national leader sur le marchÃ© de lâ€™agrandissement de lâ€™habitat (extension de ..."</t>
  </si>
  <si>
    <t>5392,Responsable d'Affaires de la construction - FRANCHISE (H/F),https://www.france-emploi.com/offre-d-emploi/responsable-d-affaires-de-la-construction-franchise-h-f-9969054/,01/01/2023,Calais,Franchise,"Annuel, de 40000â‚¬ Ã  80000â‚¬",Annuel,40000â‚¬ ,80000â‚¬,"Dans le dÃ©partement du 62, deux opportunitÃ©s de secteur sont Ã  pourvoir, une sur le nord et littoral (Calais, Boulogne/Mer) et l'autre au sud (Lens, Arras, Bethune).</t>
  </si>
  <si>
    <t>5393,Responsable d'Affaires de la construction - FRANCHISE (H/F),https://www.france-emploi.com/offre-d-emploi/responsable-d-affaires-de-la-construction-franchise-h-f-9969054/,01/01/2023,Boulogne-sur-Mer,Franchise,"Annuel, de 40000â‚¬ Ã  80000â‚¬",Annuel,40000â‚¬ ,80000â‚¬,"Dans le dÃ©partement du 62, deux opportunitÃ©s de secteur sont Ã  pourvoir, une sur le nord et littoral (Calais, Boulogne/Mer) et l'autre au sud (Lens, Arras, Bethune).</t>
  </si>
  <si>
    <t>5394,Responsable d'Affaires de la construction - FRANCHISE (H/F),https://www.france-emploi.com/offre-d-emploi/responsable-d-affaires-de-la-construction-franchise-h-f-9969054/,01/01/2023,BÃ©thune,Franchise,"Annuel, de 40000â‚¬ Ã  80000â‚¬",Annuel,40000â‚¬ ,80000â‚¬,"Dans le dÃ©partement du 62, deux opportunitÃ©s de secteur sont Ã  pourvoir, une sur le nord et littoral (Calais, Boulogne/Mer) et l'autre au sud (Lens, Arras, Bethune).</t>
  </si>
  <si>
    <t>5395,Responsable d'Affaires de la construction - FRANCHISE (H/F),https://www.france-emploi.com/offre-d-emploi/responsable-d-affaires-de-la-construction-franchise-h-f-9969054/,01/01/2023,Arras,Franchise,"Annuel, de 40000â‚¬ Ã  80000â‚¬",Annuel,40000â‚¬ ,80000â‚¬,"Dans le dÃ©partement du 62, deux opportunitÃ©s de secteur sont Ã  pourvoir, une sur le nord et littoral (Calais, Boulogne/Mer) et l'autre au sud (Lens, Arras, Bethune).</t>
  </si>
  <si>
    <t>5396,Responsable d'Affaires de la construction - FRANCHISE (H/F),https://www.france-emploi.com/offre-d-emploi/responsable-d-affaires-de-la-construction-franchise-h-f-9969053/,01/01/2023,Lille,Franchise,"Annuel, de 40000â‚¬ Ã  80000â‚¬",Annuel,40000â‚¬ ,80000â‚¬,"Dans le dÃ©partement du 59, quatre opportunitÃ©s de secteur sont Ã  pourvoir sur LILLE (3) et DUNKERQUE (1).</t>
  </si>
  <si>
    <t>5397,Responsable d'Affaires de la construction - FRANCHISE (H/F),https://www.france-emploi.com/offre-d-emploi/responsable-d-affaires-de-la-construction-franchise-h-f-9969053/,01/01/2023,Dunkerque,Franchise,"Annuel, de 40000â‚¬ Ã  80000â‚¬",Annuel,40000â‚¬ ,80000â‚¬,"Dans le dÃ©partement du 59, quatre opportunitÃ©s de secteur sont Ã  pourvoir sur LILLE (3) et DUNKERQUE (1).</t>
  </si>
  <si>
    <t>5398,Responsable d'Affaires de la construction - FRANCHISE (H/F),https://www.france-emploi.com/offre-d-emploi/responsable-d-affaires-de-la-construction-franchise-h-f-9969052/,01/01/2023,Somme,Franchise,"Annuel, de 40000â‚¬ Ã  80000â‚¬",Annuel,40000â‚¬ ,80000â‚¬,"Dans la rÃ©gion Hauts-de-France, huit opportunitÃ©s de secteur sont Ã  pourvoir : 4 dans le NORD / 2 dans le PAS DE CALAIS / 1 dans L'OISE / 1 dans la SOMME</t>
  </si>
  <si>
    <t>Avec lâ€™enseigne Cybel Extension, 1er rÃ©seau national leader sur le marchÃ© de lâ€™agrandissement de lâ€™habitat ..."</t>
  </si>
  <si>
    <t>5399,Responsable d'Affaires de la construction - FRANCHISE (H/F),https://www.france-emploi.com/offre-d-emploi/responsable-d-affaires-de-la-construction-franchise-h-f-9969052/,01/01/2023,Pas-de-Calais,Franchise,"Annuel, de 40000â‚¬ Ã  80000â‚¬",Annuel,40000â‚¬ ,80000â‚¬,"Dans la rÃ©gion Hauts-de-France, huit opportunitÃ©s de secteur sont Ã  pourvoir : 4 dans le NORD / 2 dans le PAS DE CALAIS / 1 dans L'OISE / 1 dans la SOMME</t>
  </si>
  <si>
    <t>5400,Responsable d'Affaires de la construction - FRANCHISE (H/F),https://www.france-emploi.com/offre-d-emploi/responsable-d-affaires-de-la-construction-franchise-h-f-9969052/,01/01/2023,Oise,Franchise,"Annuel, de 40000â‚¬ Ã  80000â‚¬",Annuel,40000â‚¬ ,80000â‚¬,"Dans la rÃ©gion Hauts-de-France, huit opportunitÃ©s de secteur sont Ã  pourvoir : 4 dans le NORD / 2 dans le PAS DE CALAIS / 1 dans L'OISE / 1 dans la SOMME</t>
  </si>
  <si>
    <t>5401,Responsable d'Affaires de la construction - FRANCHISE (H/F),https://www.france-emploi.com/offre-d-emploi/responsable-d-affaires-de-la-construction-franchise-h-f-9969052/,01/01/2023,Nord,Franchise,"Annuel, de 40000â‚¬ Ã  80000â‚¬",Annuel,40000â‚¬ ,80000â‚¬,"Dans la rÃ©gion Hauts-de-France, huit opportunitÃ©s de secteur sont Ã  pourvoir : 4 dans le NORD / 2 dans le PAS DE CALAIS / 1 dans L'OISE / 1 dans la SOMME</t>
  </si>
  <si>
    <t>5402,Responsable d'Affaires de la construction - FRANCHISE (H/F),https://www.france-emploi.com/offre-d-emploi/responsable-d-affaires-de-la-construction-franchise-h-f-9969051/,01/01/2023,Pont-l'Ã‰vÃªque,Franchise,"Annuel, de 40000â‚¬ Ã  80000â‚¬",Annuel,40000â‚¬ ,80000â‚¬,"Dans le Calvados, une opportunitÃ© de secteur est Ã  pourvoir sur l'est du dÃ©partement et nord littoral.</t>
  </si>
  <si>
    <t>5403,Responsable d'Affaires de la construction - FRANCHISE (H/F),https://www.france-emploi.com/offre-d-emploi/responsable-d-affaires-de-la-construction-franchise-h-f-9969051/,01/01/2023,Lisieux,Franchise,"Annuel, de 40000â‚¬ Ã  80000â‚¬",Annuel,40000â‚¬ ,80000â‚¬,"Dans le Calvados, une opportunitÃ© de secteur est Ã  pourvoir sur l'est du dÃ©partement et nord littoral.</t>
  </si>
  <si>
    <t>5404,Responsable d'Affaires de la construction - FRANCHISE (H/F),https://www.france-emploi.com/offre-d-emploi/responsable-d-affaires-de-la-construction-franchise-h-f-9969051/,01/01/2023,Honfleur,Franchise,"Annuel, de 40000â‚¬ Ã  80000â‚¬",Annuel,40000â‚¬ ,80000â‚¬,"Dans le Calvados, une opportunitÃ© de secteur est Ã  pourvoir sur l'est du dÃ©partement et nord littoral.</t>
  </si>
  <si>
    <t>5405,Responsable d'Affaires de la construction - FRANCHISE (H/F),https://www.france-emploi.com/offre-d-emploi/responsable-d-affaires-de-la-construction-franchise-h-f-9969051/,01/01/2023,Ã‰quemauville,Franchise,"Annuel, de 40000â‚¬ Ã  80000â‚¬",Annuel,40000â‚¬ ,80000â‚¬,"Dans le Calvados, une opportunitÃ© de secteur est Ã  pourvoir sur l'est du dÃ©partement et nord littoral.</t>
  </si>
  <si>
    <t>5406,Responsable d'Affaires de la construction - FRANCHISE (H/F),https://www.france-emploi.com/offre-d-emploi/responsable-d-affaires-de-la-construction-franchise-h-f-9969051/,01/01/2023,Deauville,Franchise,"Annuel, de 40000â‚¬ Ã  80000â‚¬",Annuel,40000â‚¬ ,80000â‚¬,"Dans le Calvados, une opportunitÃ© de secteur est Ã  pourvoir sur l'est du dÃ©partement et nord littoral.</t>
  </si>
  <si>
    <t>5407,Responsable d'Affaires de la construction - FRANCHISE (H/F),https://www.france-emploi.com/offre-d-emploi/responsable-d-affaires-de-la-construction-franchise-h-f-9969050/,01/01/2023,Rouen,Franchise,"Annuel, de 40000â‚¬ Ã  80000â‚¬",Annuel,40000â‚¬ ,80000â‚¬,"Dans le dÃ©partement du 76, deux opportunitÃ©s de secteur sont Ã  pourvoir sur LE HAVRE et ROUEN.</t>
  </si>
  <si>
    <t>5408,Responsable d'Affaires de la construction - FRANCHISE (H/F),https://www.france-emploi.com/offre-d-emploi/responsable-d-affaires-de-la-construction-franchise-h-f-9969050/,01/01/2023,Le Havre,Franchise,"Annuel, de 40000â‚¬ Ã  80000â‚¬",Annuel,40000â‚¬ ,80000â‚¬,"Dans le dÃ©partement du 76, deux opportunitÃ©s de secteur sont Ã  pourvoir sur LE HAVRE et ROUEN.</t>
  </si>
  <si>
    <t>5409,Responsable d'Affaires de la construction - FRANCHISE (H/F),https://www.france-emploi.com/offre-d-emploi/responsable-d-affaires-de-la-construction-franchise-h-f-9969048/,01/01/2023,Quimper,Franchise,"Annuel, de 40000â‚¬ Ã  80000â‚¬",Annuel,40000â‚¬ ,80000â‚¬,"Dans le dÃ©partement du 29, deux opportunitÃ© de secteur sont Ã  pourvoir sur BREST et QUIMPER.</t>
  </si>
  <si>
    <t>5410,Responsable d'Affaires de la construction - FRANCHISE (H/F),https://www.france-emploi.com/offre-d-emploi/responsable-d-affaires-de-la-construction-franchise-h-f-9969048/,01/01/2023,Landerneau,Franchise,"Annuel, de 40000â‚¬ Ã  80000â‚¬",Annuel,40000â‚¬ ,80000â‚¬,"Dans le dÃ©partement du 29, deux opportunitÃ© de secteur sont Ã  pourvoir sur BREST et QUIMPER.</t>
  </si>
  <si>
    <t>5411,Responsable d'Affaires de la construction - FRANCHISE (H/F),https://www.france-emploi.com/offre-d-emploi/responsable-d-affaires-de-la-construction-franchise-h-f-9969048/,01/01/2023,Concarneau,Franchise,"Annuel, de 40000â‚¬ Ã  80000â‚¬",Annuel,40000â‚¬ ,80000â‚¬,"Dans le dÃ©partement du 29, deux opportunitÃ© de secteur sont Ã  pourvoir sur BREST et QUIMPER.</t>
  </si>
  <si>
    <t>5412,Responsable d'Affaires de la construction - FRANCHISE (H/F),https://www.france-emploi.com/offre-d-emploi/responsable-d-affaires-de-la-construction-franchise-h-f-9969048/,01/01/2023,Brest,Franchise,"Annuel, de 40000â‚¬ Ã  80000â‚¬",Annuel,40000â‚¬ ,80000â‚¬,"Dans le dÃ©partement du 29, deux opportunitÃ© de secteur sont Ã  pourvoir sur BREST et QUIMPER.</t>
  </si>
  <si>
    <t>5413,Responsable d'Affaires de la construction - FRANCHISE (H/F),https://www.france-emploi.com/offre-d-emploi/responsable-d-affaires-de-la-construction-franchise-h-f-9969047/,01/01/2023,Saint-Berthevin,Franchise,"Annuel, de 40000â‚¬ Ã  80000â‚¬",Annuel,40000â‚¬ ,80000â‚¬,"Dans le dÃ©partement du 53, une opportunitÃ© de secteur est Ã  pourvoir sur LAVAL.</t>
  </si>
  <si>
    <t>5414,Responsable d'Affaires de la construction - FRANCHISE (H/F),https://www.france-emploi.com/offre-d-emploi/responsable-d-affaires-de-la-construction-franchise-h-f-9969047/,01/01/2023,Laval,Franchise,"Annuel, de 40000â‚¬ Ã  80000â‚¬",Annuel,40000â‚¬ ,80000â‚¬,"Dans le dÃ©partement du 53, une opportunitÃ© de secteur est Ã  pourvoir sur LAVAL.</t>
  </si>
  <si>
    <t>5415,Responsable d'Affaires de la construction - FRANCHISE (H/F),https://www.france-emploi.com/offre-d-emploi/responsable-d-affaires-de-la-construction-franchise-h-f-9969047/,01/01/2023,L'Huisserie,Franchise,"Annuel, de 40000â‚¬ Ã  80000â‚¬",Annuel,40000â‚¬ ,80000â‚¬,"Dans le dÃ©partement du 53, une opportunitÃ© de secteur est Ã  pourvoir sur LAVAL.</t>
  </si>
  <si>
    <t>5416,Responsable d'Affaires de la construction - FRANCHISE (H/F),https://www.france-emploi.com/offre-d-emploi/responsable-d-affaires-de-la-construction-franchise-h-f-9969047/,01/01/2023,ChangÃ©,Franchise,"Annuel, de 40000â‚¬ Ã  80000â‚¬",Annuel,40000â‚¬ ,80000â‚¬,"Dans le dÃ©partement du 53, une opportunitÃ© de secteur est Ã  pourvoir sur LAVAL.</t>
  </si>
  <si>
    <t>5417,Responsable d'Affaires de la construction - FRANCHISE (H/F),https://www.france-emploi.com/offre-d-emploi/responsable-d-affaires-de-la-construction-franchise-h-f-9969047/,01/01/2023,Bonchamp-lÃ¨s-Laval,Franchise,"Annuel, de 40000â‚¬ Ã  80000â‚¬",Annuel,40000â‚¬ ,80000â‚¬,"Dans le dÃ©partement du 53, une opportunitÃ© de secteur est Ã  pourvoir sur LAVAL.</t>
  </si>
  <si>
    <t>5418,Responsable d'Affaires de la construction - FRANCHISE (H/F),https://www.france-emploi.com/offre-d-emploi/responsable-d-affaires-de-la-construction-franchise-h-f-9969046/,01/01/2023,Le Mans,Franchise,"Annuel, de 40000â‚¬ Ã  80000â‚¬",Annuel,40000â‚¬ ,80000â‚¬,"Dans le dÃ©partement du 72, une opportunitÃ© de secteur est Ã  pourvoir sur LE MANS.</t>
  </si>
  <si>
    <t>Avec lâ€™enseigne Cybel Extension, 1er rÃ©seau national leader sur le marchÃ© de lâ€™agrandissement de lâ€™habitat (extension de maison et construction de garage), crÃ©er votre votre entreprise et devenez, Responsable d'Affaires ..."</t>
  </si>
  <si>
    <t>5419,Responsable d'Affaires de la construction - FRANCHISE (H/F),https://www.france-emploi.com/offre-d-emploi/responsable-d-affaires-de-la-construction-franchise-h-f-9969046/,01/01/2023,Coulaines,Franchise,"Annuel, de 40000â‚¬ Ã  80000â‚¬",Annuel,40000â‚¬ ,80000â‚¬,"Dans le dÃ©partement du 72, une opportunitÃ© de secteur est Ã  pourvoir sur LE MANS.</t>
  </si>
  <si>
    <t>5420,Responsable d'Affaires de la construction - FRANCHISE (H/F),https://www.france-emploi.com/offre-d-emploi/responsable-d-affaires-de-la-construction-franchise-h-f-9969046/,01/01/2023,ChangÃ©,Franchise,"Annuel, de 40000â‚¬ Ã  80000â‚¬",Annuel,40000â‚¬ ,80000â‚¬,"Dans le dÃ©partement du 72, une opportunitÃ© de secteur est Ã  pourvoir sur LE MANS.</t>
  </si>
  <si>
    <t>5421,Responsable d'Affaires de la construction - FRANCHISE (H/F),https://www.france-emploi.com/offre-d-emploi/responsable-d-affaires-de-la-construction-franchise-h-f-9969046/,01/01/2023,Arnage,Franchise,"Annuel, de 40000â‚¬ Ã  80000â‚¬",Annuel,40000â‚¬ ,80000â‚¬,"Dans le dÃ©partement du 72, une opportunitÃ© de secteur est Ã  pourvoir sur LE MANS.</t>
  </si>
  <si>
    <t>5422,Responsable d'Affaires de la construction - FRANCHISE (H/F),https://www.france-emploi.com/offre-d-emploi/responsable-d-affaires-de-la-construction-franchise-h-f-9969046/,01/01/2023,Allonnes,Franchise,"Annuel, de 40000â‚¬ Ã  80000â‚¬",Annuel,40000â‚¬ ,80000â‚¬,"Dans le dÃ©partement du 72, une opportunitÃ© de secteur est Ã  pourvoir sur LE MANS.</t>
  </si>
  <si>
    <t>5423,Responsable d'Affaires de la construction - FRANCHISE (H/F),https://www.france-emploi.com/offre-d-emploi/responsable-d-affaires-de-la-construction-franchise-h-f-9969041/,01/01/2023,TrÃ©lazÃ©,Franchise,"Annuel, de 40000â‚¬ Ã  80000â‚¬",Annuel,40000â‚¬ ,80000â‚¬,"Dans le dÃ©partement du 49, deux opportunitÃ©s de secteur sont Ã  pourvoir dans le MAINE ET LOIRE.</t>
  </si>
  <si>
    <t>5424,Responsable d'Affaires de la construction - FRANCHISE (H/F),https://www.france-emploi.com/offre-d-emploi/responsable-d-affaires-de-la-construction-franchise-h-f-9969041/,01/01/2023,Saumur,Franchise,"Annuel, de 40000â‚¬ Ã  80000â‚¬",Annuel,40000â‚¬ ,80000â‚¬,"Dans le dÃ©partement du 49, deux opportunitÃ©s de secteur sont Ã  pourvoir dans le MAINE ET LOIRE.</t>
  </si>
  <si>
    <t>5425,Responsable d'Affaires de la construction - FRANCHISE (H/F),https://www.france-emploi.com/offre-d-emploi/responsable-d-affaires-de-la-construction-franchise-h-f-9969041/,01/01/2023,Cholet,Franchise,"Annuel, de 40000â‚¬ Ã  80000â‚¬",Annuel,40000â‚¬ ,80000â‚¬,"Dans le dÃ©partement du 49, deux opportunitÃ©s de secteur sont Ã  pourvoir dans le MAINE ET LOIRE.</t>
  </si>
  <si>
    <t>5426,Responsable d'Affaires de la construction - FRANCHISE (H/F),https://www.france-emploi.com/offre-d-emploi/responsable-d-affaires-de-la-construction-franchise-h-f-9969041/,01/01/2023,AvrillÃ©,Franchise,"Annuel, de 40000â‚¬ Ã  80000â‚¬",Annuel,40000â‚¬ ,80000â‚¬,"Dans le dÃ©partement du 49, deux opportunitÃ©s de secteur sont Ã  pourvoir dans le MAINE ET LOIRE.</t>
  </si>
  <si>
    <t>5427,Responsable d'Affaires de la construction - FRANCHISE (H/F),https://www.france-emploi.com/offre-d-emploi/responsable-d-affaires-de-la-construction-franchise-h-f-9969041/,01/01/2023,Angers,Franchise,"Annuel, de 40000â‚¬ Ã  80000â‚¬",Annuel,40000â‚¬ ,80000â‚¬,"Dans le dÃ©partement du 49, deux opportunitÃ©s de secteur sont Ã  pourvoir dans le MAINE ET LOIRE.</t>
  </si>
  <si>
    <t>5428,Responsable d'Affaires de la construction - FRANCHISE (H/F),https://www.france-emploi.com/offre-d-emploi/responsable-d-affaires-de-la-construction-franchise-h-f-9969040/,01/01/2023,Sarthe,Franchise,"Annuel, de 40000â‚¬ Ã  80000â‚¬",Annuel,40000â‚¬ ,80000â‚¬,"Dans la rÃ©gion Pays de Loire, six opportunitÃ©s de secteur sont Ã  pourvoir : 3 en LOIRE ATLANTIQUE / 2 dans le MAINE ET LOIRE / 1 en SARTHE / 1 en MAYENNE</t>
  </si>
  <si>
    <t>5429,Responsable d'Affaires de la construction - FRANCHISE (H/F),https://www.france-emploi.com/offre-d-emploi/responsable-d-affaires-de-la-construction-franchise-h-f-9969040/,01/01/2023,Mayenne,Franchise,"Annuel, de 40000â‚¬ Ã  80000â‚¬",Annuel,40000â‚¬ ,80000â‚¬,"Dans la rÃ©gion Pays de Loire, six opportunitÃ©s de secteur sont Ã  pourvoir : 3 en LOIRE ATLANTIQUE / 2 dans le MAINE ET LOIRE / 1 en SARTHE / 1 en MAYENNE</t>
  </si>
  <si>
    <t>5430,Responsable d'Affaires de la construction - FRANCHISE (H/F),https://www.france-emploi.com/offre-d-emploi/responsable-d-affaires-de-la-construction-franchise-h-f-9969040/,01/01/2023,Maine-et-Loire,Franchise,"Annuel, de 40000â‚¬ Ã  80000â‚¬",Annuel,40000â‚¬ ,80000â‚¬,"Dans la rÃ©gion Pays de Loire, six opportunitÃ©s de secteur sont Ã  pourvoir : 3 en LOIRE ATLANTIQUE / 2 dans le MAINE ET LOIRE / 1 en SARTHE / 1 en MAYENNE</t>
  </si>
  <si>
    <t>5431,Responsable d'Affaires de la construction - FRANCHISE (H/F),https://www.france-emploi.com/offre-d-emploi/responsable-d-affaires-de-la-construction-franchise-h-f-9969040/,01/01/2023,Loire-Atlantique,Franchise,"Annuel, de 40000â‚¬ Ã  80000â‚¬",Annuel,40000â‚¬ ,80000â‚¬,"Dans la rÃ©gion Pays de Loire, six opportunitÃ©s de secteur sont Ã  pourvoir : 3 en LOIRE ATLANTIQUE / 2 dans le MAINE ET LOIRE / 1 en SARTHE / 1 en MAYENNE</t>
  </si>
  <si>
    <t xml:space="preserve">5432,"Chauffeur, livreur (H/F)",https://www.france-emploi.com/offre-d-emploi/chauffeur-livreur-h-f-9759171/,01/01/2023,Carhaix-Plouguer,CDI,"Mensuel, de 1800â‚¬ Ã  2000â‚¬",Mensuel,1800â‚¬ ,2000â‚¬,"Vous cherchez Ã  rejoindre une activitÃ© en plein dÃ©veloppement. </t>
  </si>
  <si>
    <t>OrganisÃ©(e), rigoureux(se) et autonome, vous dÃ©marrez Ã  6h40 au dÃ©part de Carhaix, vous partez sur une tournÃ©e de 50 Ã  60 stop en moyenne.</t>
  </si>
  <si>
    <t>L'activitÃ© de l'entreprise a lieu du Lundi au Samedi. Avec 5 jours ..."</t>
  </si>
  <si>
    <t>5433,Operateur de production H/F,https://www.france-emploi.com/offre-d-emploi/operateur-de-production-h-f-10789767/,01/01/2023,FinistÃ¨re,IntÃ©rim,"Horaire, de 11,07â‚¬ Ã  12â‚¬",Horaire,"11,07â‚¬ ",12â‚¬,"Vous participerez Ã  l'Ã©laboration des produits Premium de notre client.</t>
  </si>
  <si>
    <t>Vous serez amenez Ã  prÃ©parer et Ã  effectuer un contrÃ´le qualitÃ© sur l'ensemble des matiÃ¨res premiÃ¨res en suivant les cahiers des charges.</t>
  </si>
  <si>
    <t>Vous travaillez du Lundi au Vendredi de 5H Ã  14H30 (amplitude maximale).</t>
  </si>
  <si>
    <t>Vous bÃ©nÃ©ficierez d ..."</t>
  </si>
  <si>
    <t>5434,NÃ©gociateur immobilier indÃ©pendant (H/F),https://www.france-emploi.com/offre-d-emploi/negociateur-immobilier-independant-h-f-10788920/,01/01/2023,Val-d'IzÃ©,,"Mensuel, de 4000â‚¬ Ã  8000â‚¬",Mensuel,4000â‚¬ ,8000â‚¬,"Devenez le CONSEILLER IMMOBILIER rÃ©fÃ©rent de votre rÃ©gion : Secteur gÃ©ographique rÃ©servÃ© et prÃ©servÃ© en exclusivitÃ© !</t>
  </si>
  <si>
    <t>5435,NÃ©gociateur immobilier indÃ©pendant (H/F),https://www.france-emploi.com/offre-d-emploi/negociateur-immobilier-independant-h-f-10788920/,01/01/2023,Saint-Jouan-des-GuÃ©rets,,"Mensuel, de 4000â‚¬ Ã  8000â‚¬",Mensuel,4000â‚¬ ,8000â‚¬,"Devenez le CONSEILLER IMMOBILIER rÃ©fÃ©rent de votre rÃ©gion : Secteur gÃ©ographique rÃ©servÃ© et prÃ©servÃ© en exclusivitÃ© !</t>
  </si>
  <si>
    <t>5436,NÃ©gociateur immobilier indÃ©pendant (H/F),https://www.france-emploi.com/offre-d-emploi/negociateur-immobilier-independant-h-f-10788920/,01/01/2023,MartignÃ©-Ferchaud,,"Mensuel, de 4000â‚¬ Ã  8000â‚¬",Mensuel,4000â‚¬ ,8000â‚¬,"Devenez le CONSEILLER IMMOBILIER rÃ©fÃ©rent de votre rÃ©gion : Secteur gÃ©ographique rÃ©servÃ© et prÃ©servÃ© en exclusivitÃ© !</t>
  </si>
  <si>
    <t>5437,NÃ©gociateur immobilier indÃ©pendant (H/F),https://www.france-emploi.com/offre-d-emploi/negociateur-immobilier-independant-h-f-10788920/,01/01/2023,La Fresnais,,"Mensuel, de 4000â‚¬ Ã  8000â‚¬",Mensuel,4000â‚¬ ,8000â‚¬,"Devenez le CONSEILLER IMMOBILIER rÃ©fÃ©rent de votre rÃ©gion : Secteur gÃ©ographique rÃ©servÃ© et prÃ©servÃ© en exclusivitÃ© !</t>
  </si>
  <si>
    <t>5438,NÃ©gociateur immobilier indÃ©pendant (H/F),https://www.france-emploi.com/offre-d-emploi/negociateur-immobilier-independant-h-f-10788920/,01/01/2023,Ã‰trelles,,"Mensuel, de 4000â‚¬ Ã  8000â‚¬",Mensuel,4000â‚¬ ,8000â‚¬,"Devenez le CONSEILLER IMMOBILIER rÃ©fÃ©rent de votre rÃ©gion : Secteur gÃ©ographique rÃ©servÃ© et prÃ©servÃ© en exclusivitÃ© !</t>
  </si>
  <si>
    <t>5439,Conseiller immobilier indÃ©pendant (H/F),https://www.france-emploi.com/offre-d-emploi/conseiller-immobilier-independant-h-f-10788906/,01/01/2023,TintÃ©niac,,"Mensuel, de 4000â‚¬ Ã  8000â‚¬",Mensuel,4000â‚¬ ,8000â‚¬,"Devenez le CONSEILLER IMMOBILIER rÃ©fÃ©rent de votre rÃ©gion : Secteur gÃ©ographique rÃ©servÃ© et prÃ©servÃ© en exclusivitÃ© !</t>
  </si>
  <si>
    <t>5440,Conseiller immobilier indÃ©pendant (H/F),https://www.france-emploi.com/offre-d-emploi/conseiller-immobilier-independant-h-f-10788906/,01/01/2023,Servon-sur-Vilaine,,"Mensuel, de 4000â‚¬ Ã  8000â‚¬",Mensuel,4000â‚¬ ,8000â‚¬,"Devenez le CONSEILLER IMMOBILIER rÃ©fÃ©rent de votre rÃ©gion : Secteur gÃ©ographique rÃ©servÃ© et prÃ©servÃ© en exclusivitÃ© !</t>
  </si>
  <si>
    <t>5441,Conseiller immobilier indÃ©pendant (H/F),https://www.france-emploi.com/offre-d-emploi/conseiller-immobilier-independant-h-f-10788906/,01/01/2023,Saint-Aubin-d'AubignÃ©,,"Mensuel, de 4000â‚¬ Ã  8000â‚¬",Mensuel,4000â‚¬ ,8000â‚¬,"Devenez le CONSEILLER IMMOBILIER rÃ©fÃ©rent de votre rÃ©gion : Secteur gÃ©ographique rÃ©servÃ© et prÃ©servÃ© en exclusivitÃ© !</t>
  </si>
  <si>
    <t>5442,Conseiller immobilier indÃ©pendant (H/F),https://www.france-emploi.com/offre-d-emploi/conseiller-immobilier-independant-h-f-10788906/,01/01/2023,Pipriac,,"Mensuel, de 4000â‚¬ Ã  8000â‚¬",Mensuel,4000â‚¬ ,8000â‚¬,"Devenez le CONSEILLER IMMOBILIER rÃ©fÃ©rent de votre rÃ©gion : Secteur gÃ©ographique rÃ©servÃ© et prÃ©servÃ© en exclusivitÃ© !</t>
  </si>
  <si>
    <t>5443,Conseiller immobilier indÃ©pendant (H/F),https://www.france-emploi.com/offre-d-emploi/conseiller-immobilier-independant-h-f-10788906/,01/01/2023,Guignen,,"Mensuel, de 4000â‚¬ Ã  8000â‚¬",Mensuel,4000â‚¬ ,8000â‚¬,"Devenez le CONSEILLER IMMOBILIER rÃ©fÃ©rent de votre rÃ©gion : Secteur gÃ©ographique rÃ©servÃ© et prÃ©servÃ© en exclusivitÃ© !</t>
  </si>
  <si>
    <t>5444,Conseiller immobilier indÃ©pendant (H/F),https://www.france-emploi.com/offre-d-emploi/conseiller-immobilier-independant-h-f-10788903/,01/01/2023,Saint-Aubin-du-Cormier,,"Mensuel, de 4000â‚¬ Ã  8000â‚¬",Mensuel,4000â‚¬ ,8000â‚¬,"Devenez le CONSEILLER IMMOBILIER rÃ©fÃ©rent de votre rÃ©gion : Secteur gÃ©ographique rÃ©servÃ© et prÃ©servÃ© en exclusivitÃ© !</t>
  </si>
  <si>
    <t>5445,Conseiller immobilier indÃ©pendant (H/F),https://www.france-emploi.com/offre-d-emploi/conseiller-immobilier-independant-h-f-10788903/,01/01/2023,RomillÃ©,,"Mensuel, de 4000â‚¬ Ã  8000â‚¬",Mensuel,4000â‚¬ ,8000â‚¬,"Devenez le CONSEILLER IMMOBILIER rÃ©fÃ©rent de votre rÃ©gion : Secteur gÃ©ographique rÃ©servÃ© et prÃ©servÃ© en exclusivitÃ© !</t>
  </si>
  <si>
    <t>5446,Conseiller immobilier indÃ©pendant (H/F),https://www.france-emploi.com/offre-d-emploi/conseiller-immobilier-independant-h-f-10788903/,01/01/2023,PlÃ©lan-le-Grand,,"Mensuel, de 4000â‚¬ Ã  8000â‚¬",Mensuel,4000â‚¬ ,8000â‚¬,"Devenez le CONSEILLER IMMOBILIER rÃ©fÃ©rent de votre rÃ©gion : Secteur gÃ©ographique rÃ©servÃ© et prÃ©servÃ© en exclusivitÃ© !</t>
  </si>
  <si>
    <t>5447,Conseiller immobilier indÃ©pendant (H/F),https://www.france-emploi.com/offre-d-emploi/conseiller-immobilier-independant-h-f-10788903/,01/01/2023,Miniac-Morvan,,"Mensuel, de 4000â‚¬ Ã  8000â‚¬",Mensuel,4000â‚¬ ,8000â‚¬,"Devenez le CONSEILLER IMMOBILIER rÃ©fÃ©rent de votre rÃ©gion : Secteur gÃ©ographique rÃ©servÃ© et prÃ©servÃ© en exclusivitÃ© !</t>
  </si>
  <si>
    <t>5448,Conseiller immobilier indÃ©pendant (H/F),https://www.france-emploi.com/offre-d-emploi/conseiller-immobilier-independant-h-f-10788903/,01/01/2023,La Guerche-de-Bretagne,,"Mensuel, de 4000â‚¬ Ã  8000â‚¬",Mensuel,4000â‚¬ ,8000â‚¬,"Devenez le CONSEILLER IMMOBILIER rÃ©fÃ©rent de votre rÃ©gion : Secteur gÃ©ographique rÃ©servÃ© et prÃ©servÃ© en exclusivitÃ© !</t>
  </si>
  <si>
    <t>5449,Assistant de formation (H/F),https://www.france-emploi.com/offre-d-emploi/assistant-de-formation-h-f-10788565/,01/01/2023,VerriÃ¨res-en-Anjou,CDI,"Annuel, de 30000â‚¬ Ã  32000â‚¬",Annuel,30000â‚¬ ,32000â‚¬,"Au sein des services de formation interne/externe, sous la responsabilitÃ© de la Responsable DÃ©veloppement RH, vos missions seront les suivantes :</t>
  </si>
  <si>
    <t>â€¢	Administration et logistique de la formation tous organismes confondus.</t>
  </si>
  <si>
    <t>â€¢	Identification des collaborateurs concernÃ©s par les formations dÃ©finies.</t>
  </si>
  <si>
    <t>â€¢	CrÃ©ation des contrats de professionnalisation.</t>
  </si>
  <si>
    <t>â€¢	Suivi des formations obligatoires.</t>
  </si>
  <si>
    <t>â€¢	RÃ©alisation des ..."</t>
  </si>
  <si>
    <t>5450,Gestionnaire RH (H/F),https://www.france-emploi.com/offre-d-emploi/gestionnaire-rh-h-f-10788563/,01/01/2023,VerriÃ¨res-en-Anjou,CDI,"Annuel, de 24000â‚¬ Ã  26000â‚¬",Annuel,24000â‚¬ ,26000â‚¬,"Au sein dâ€™une Ã©quipe RH, vous avez la charge de la gestion individuelle des dossiers du personnel, de leur intÃ©gration Ã  leur sortie.</t>
  </si>
  <si>
    <t>Vous interviendrez dans :</t>
  </si>
  <si>
    <t>-	La gestion des horaires de travail,</t>
  </si>
  <si>
    <t>-	Les absences,</t>
  </si>
  <si>
    <t>-	Le respect des rÃ¨gles et disciplinaire associÃ©,</t>
  </si>
  <si>
    <t>-	Les visites et restrictions mÃ©dicales,</t>
  </si>
  <si>
    <t>-	La procÃ©dure ..."</t>
  </si>
  <si>
    <t>5451,Responsable des SystÃ¨mes d'Information (H/F),https://www.france-emploi.com/offre-d-emploi/responsable-des-systemes-d-information-h-f-10788562/,01/01/2023,VerriÃ¨res-en-Anjou,CDI,"Annuel, de 40000â‚¬ Ã  45000â‚¬",Annuel,40000â‚¬ ,45000â‚¬,"Sous la responsabilitÃ© du Directeur Administratif et Financier et en liaison avec lâ€™ensemble de nos Ã©quipes, vous assurerez lâ€™organisation, le suivi, la mise en Å“uvre et le dÃ©veloppement de toute lâ€™infrastructure systÃ¨me et informatique du Groupe.</t>
  </si>
  <si>
    <t>Voici les missions qui vous seront confiÃ©es :</t>
  </si>
  <si>
    <t>Pilotage du service ..."</t>
  </si>
  <si>
    <t>5452,MECANICIEN AUTOMOBILES (H/F),https://www.france-emploi.com/offre-d-emploi/mecanicien-automobiles-h-f-10788554/,01/01/2023,Les Herbiers,CDI,"Mensuel, de 1800â‚¬ Ã  2000â‚¬",Mensuel,1800â‚¬ ,2000â‚¬,"RattachÃ© au chef d'atelier, vous aurez pour mission :</t>
  </si>
  <si>
    <t>- d'effectuer des opÃ©rations d'entretien</t>
  </si>
  <si>
    <t>- des interventions mÃ©caniques (distribution, embrayage, moteur...)  CAP MÃ©canique / BEP MÃ©canique</t>
  </si>
  <si>
    <t>ExpÃ©rience minium 2 ans dans l'automobile</t>
  </si>
  <si>
    <t>Vous Ãªtes passionnÃ©es de l'automobile, autonome, dynamique, alors venez rejoindre notre Ã©quipe.</t>
  </si>
  <si>
    <t xml:space="preserve">  Beauvois Automobiles Concessionnaire Peugeot ..."</t>
  </si>
  <si>
    <t>5453,TECHNICO COMMERCIAL MENUISERIE - 49/53/72 (H/F),https://www.france-emploi.com/offre-d-emploi/technico-commercial-menuiserie-49-53-72-h-f-10787832/,01/01/2023,Sarthe,CDI,"Annuel, de 45000â‚¬ Ã  50000â‚¬",Annuel,45000â‚¬ ,50000â‚¬,"RattachÃ© au Responsable des Ventes et vÃ©ritable professionnel de la vente et du conseil technique, votre mission premiÃ¨re est le dÃ©veloppement de votre secteur. A ce titre, vos missions sont les suivantes :</t>
  </si>
  <si>
    <t>-	Vous menez des actions dâ€™identification, de prospection et de dÃ©veloppement commercial auprÃ¨s dâ€™une clientÃ¨le d ..."</t>
  </si>
  <si>
    <t>5454,TECHNICO COMMERCIAL MENUISERIE - 49/53/72 (H/F),https://www.france-emploi.com/offre-d-emploi/technico-commercial-menuiserie-49-53-72-h-f-10787832/,01/01/2023,Mayenne,CDI,"Annuel, de 45000â‚¬ Ã  50000â‚¬",Annuel,45000â‚¬ ,50000â‚¬,"RattachÃ© au Responsable des Ventes et vÃ©ritable professionnel de la vente et du conseil technique, votre mission premiÃ¨re est le dÃ©veloppement de votre secteur. A ce titre, vos missions sont les suivantes :</t>
  </si>
  <si>
    <t>5455,TECHNICO COMMERCIAL MENUISERIE - 49/53/72 (H/F),https://www.france-emploi.com/offre-d-emploi/technico-commercial-menuiserie-49-53-72-h-f-10787832/,01/01/2023,Maine-et-Loire,CDI,"Annuel, de 45000â‚¬ Ã  50000â‚¬",Annuel,45000â‚¬ ,50000â‚¬,"RattachÃ© au Responsable des Ventes et vÃ©ritable professionnel de la vente et du conseil technique, votre mission premiÃ¨re est le dÃ©veloppement de votre secteur. A ce titre, vos missions sont les suivantes :</t>
  </si>
  <si>
    <t>5456,ASSISTANT QUALITE (H/F),https://www.france-emploi.com/offre-d-emploi/assistant-qualite-h-f-10787618/,01/01/2023,Rennes,CDI,"Annuel, de 24000â‚¬ Ã  27500â‚¬",Annuel,24000â‚¬ ,27500â‚¬,"RattachÃ©(e) Ã  la Responsable QualitÃ©, vos missions sont les suivantes :</t>
  </si>
  <si>
    <t>â€¢	Maintenir et animer le processus du SystÃ¨me de Management de la QualitÃ©.</t>
  </si>
  <si>
    <t>â€¢	Assurer la mise Ã  jour documentaire du SMQ.</t>
  </si>
  <si>
    <t>â€¢	Garantir la conformitÃ© aux rÃ©fÃ©rentiels par rapport aux exigences et aux rÃ©glementations en vigueur.</t>
  </si>
  <si>
    <t>â€¢	GÃ©rer et suivre les ..."</t>
  </si>
  <si>
    <t xml:space="preserve">5457,CHARGE(E)S D'ASSISTANCE MYKINEXO (H/F),https://www.france-emploi.com/offre-d-emploi/chargees-d-assistance-mykinexo-h-f-10787615/,01/01/2023,Rennes,CDD,"Mensuel, 1724â‚¬",Mensuel, 1724â‚¬, 1724â‚¬,"En tant que chargÃ© dâ€™assistance MyKineXo, votre rÃ´le est dâ€™assister les adhÃ©rents-clients dans lâ€™activation de leur compte MyKineXo, et de leur proposer un accompagnement Ã  la prise en main avec un coach digital.	</t>
  </si>
  <si>
    <t>Dans le cadre de vos missions, vous serez amenÃ©(e) Ã  :</t>
  </si>
  <si>
    <t>â€¢	PrÃ©parer ..."</t>
  </si>
  <si>
    <t>5458,Responsable Adjoint d'agence de Location BTP (H/F),https://www.france-emploi.com/offre-d-emploi/responsable-adjoint-d-agence-de-location-btp-h-f-10787457/,01/01/2023,Caen,CDI,"Mensuel, de 2200â‚¬ Ã  2500â‚¬",Mensuel,2200â‚¬ ,2500â‚¬,"Responsable Adjoint dâ€™agence h/f, vous aimez le challenge !</t>
  </si>
  <si>
    <t>-	lâ€™encadrement et lâ€™accompagnement de 4 collaborateurs,</t>
  </si>
  <si>
    <t>-	lâ€™activitÃ© commerciale sÃ©dentaire et le phoning,</t>
  </si>
  <si>
    <t xml:space="preserve">-	la supervision de lâ€™activitÃ© de lâ€™agence, </t>
  </si>
  <si>
    <t xml:space="preserve">-	le dÃ©veloppement du C.A., </t>
  </si>
  <si>
    <t>-	le suivi des dossiers dans leur intÃ©gralitÃ© du conseil ..."</t>
  </si>
  <si>
    <t>5459,Comptable (H/F),https://www.france-emploi.com/offre-d-emploi/comptable-h-f-10786633/,01/01/2023,Caen,CDI,"Annuel, de 30000â‚¬ Ã  350000â‚¬",Annuel,30000â‚¬ ,350000â‚¬,"Nous recherchons pour le compte de notre client, entreprise de recyclage, un profil comptable.</t>
  </si>
  <si>
    <t>Sous la responsabilitÃ© du PrÃ©sident, vous aurez en charge la gestion de la comptabilitÃ© complÃ¨te des 2 sociÃ©tÃ©s (Chiffres dâ€™affaires : 23 millions dâ€™â‚¬ + Chiffres dâ€™affaires : 3 millions dâ€™â‚¬):</t>
  </si>
  <si>
    <t>- RÃ©aliser les opÃ©rations ..."</t>
  </si>
  <si>
    <t>5460,NÃ©gociateur immobilier indÃ©pendant (H/F),https://www.france-emploi.com/offre-d-emploi/negociateur-immobilier-independant-h-f-10784645/,01/01/2023,Saint-Gilles,,"Mensuel, de 4000â‚¬ Ã  8000â‚¬",Mensuel,4000â‚¬ ,8000â‚¬,"Devenez le CONSEILLER IMMOBILIER rÃ©fÃ©rent de votre rÃ©gion : Secteur gÃ©ographique rÃ©servÃ© et prÃ©servÃ© en exclusivitÃ© !</t>
  </si>
  <si>
    <t>5461,NÃ©gociateur immobilier indÃ©pendant (H/F),https://www.france-emploi.com/offre-d-emploi/negociateur-immobilier-independant-h-f-10784645/,01/01/2023,OrgÃ¨res,,"Mensuel, de 4000â‚¬ Ã  8000â‚¬",Mensuel,4000â‚¬ ,8000â‚¬,"Devenez le CONSEILLER IMMOBILIER rÃ©fÃ©rent de votre rÃ©gion : Secteur gÃ©ographique rÃ©servÃ© et prÃ©servÃ© en exclusivitÃ© !</t>
  </si>
  <si>
    <t>5462,NÃ©gociateur immobilier indÃ©pendant (H/F),https://www.france-emploi.com/offre-d-emploi/negociateur-immobilier-independant-h-f-10784645/,01/01/2023,LaillÃ©,,"Mensuel, de 4000â‚¬ Ã  8000â‚¬",Mensuel,4000â‚¬ ,8000â‚¬,"Devenez le CONSEILLER IMMOBILIER rÃ©fÃ©rent de votre rÃ©gion : Secteur gÃ©ographique rÃ©servÃ© et prÃ©servÃ© en exclusivitÃ© !</t>
  </si>
  <si>
    <t>5463,NÃ©gociateur immobilier indÃ©pendant (H/F),https://www.france-emploi.com/offre-d-emploi/negociateur-immobilier-independant-h-f-10784645/,01/01/2023,GÃ©vezÃ©,,"Mensuel, de 4000â‚¬ Ã  8000â‚¬",Mensuel,4000â‚¬ ,8000â‚¬,"Devenez le CONSEILLER IMMOBILIER rÃ©fÃ©rent de votre rÃ©gion : Secteur gÃ©ographique rÃ©servÃ© et prÃ©servÃ© en exclusivitÃ© !</t>
  </si>
  <si>
    <t>5464,NÃ©gociateur immobilier indÃ©pendant (H/F),https://www.france-emploi.com/offre-d-emploi/negociateur-immobilier-independant-h-f-10784645/,01/01/2023,Cancale,,"Mensuel, de 4000â‚¬ Ã  8000â‚¬",Mensuel,4000â‚¬ ,8000â‚¬,"Devenez le CONSEILLER IMMOBILIER rÃ©fÃ©rent de votre rÃ©gion : Secteur gÃ©ographique rÃ©servÃ© et prÃ©servÃ© en exclusivitÃ© !</t>
  </si>
  <si>
    <t>5465,NÃ©gociateur immobilier indÃ©pendant (H/F),https://www.france-emploi.com/offre-d-emploi/negociateur-immobilier-independant-h-f-10784630/,01/01/2023,Saint-GrÃ©goire,,"Mensuel, de 4000â‚¬ Ã  8000â‚¬",Mensuel,4000â‚¬ ,8000â‚¬,"Devenez le CONSEILLER IMMOBILIER rÃ©fÃ©rent de votre rÃ©gion : Secteur gÃ©ographique rÃ©servÃ© et prÃ©servÃ© en exclusivitÃ© !</t>
  </si>
  <si>
    <t>5466,NÃ©gociateur immobilier indÃ©pendant (H/F),https://www.france-emploi.com/offre-d-emploi/negociateur-immobilier-independant-h-f-10784630/,01/01/2023,Le Rheu,,"Mensuel, de 4000â‚¬ Ã  8000â‚¬",Mensuel,4000â‚¬ ,8000â‚¬,"Devenez le CONSEILLER IMMOBILIER rÃ©fÃ©rent de votre rÃ©gion : Secteur gÃ©ographique rÃ©servÃ© et prÃ©servÃ© en exclusivitÃ© !</t>
  </si>
  <si>
    <t>5467,NÃ©gociateur immobilier indÃ©pendant (H/F),https://www.france-emploi.com/offre-d-emploi/negociateur-immobilier-independant-h-f-10784630/,01/01/2023,Redon,,"Mensuel, de 4000â‚¬ Ã  8000â‚¬",Mensuel,4000â‚¬ ,8000â‚¬,"Devenez le CONSEILLER IMMOBILIER rÃ©fÃ©rent de votre rÃ©gion : Secteur gÃ©ographique rÃ©servÃ© et prÃ©servÃ© en exclusivitÃ© !</t>
  </si>
  <si>
    <t>5468,NÃ©gociateur immobilier indÃ©pendant (H/F),https://www.france-emploi.com/offre-d-emploi/negociateur-immobilier-independant-h-f-10784630/,01/01/2023,Guichen,,"Mensuel, de 4000â‚¬ Ã  8000â‚¬",Mensuel,4000â‚¬ ,8000â‚¬,"Devenez le CONSEILLER IMMOBILIER rÃ©fÃ©rent de votre rÃ©gion : Secteur gÃ©ographique rÃ©servÃ© et prÃ©servÃ© en exclusivitÃ© !</t>
  </si>
  <si>
    <t>5469,NÃ©gociateur immobilier indÃ©pendant (H/F),https://www.france-emploi.com/offre-d-emploi/negociateur-immobilier-independant-h-f-10784630/,01/01/2023,Dinard,,"Mensuel, de 4000â‚¬ Ã  8000â‚¬",Mensuel,4000â‚¬ ,8000â‚¬,"Devenez le CONSEILLER IMMOBILIER rÃ©fÃ©rent de votre rÃ©gion : Secteur gÃ©ographique rÃ©servÃ© et prÃ©servÃ© en exclusivitÃ© !</t>
  </si>
  <si>
    <t>5470,NÃ©gociateur immobilier indÃ©pendant (H/F),https://www.france-emploi.com/offre-d-emploi/negociateur-immobilier-independant-h-f-10784624/,01/01/2023,VitrÃ©,,"Mensuel, de 4000â‚¬ Ã  8000â‚¬",Mensuel,4000â‚¬ ,8000â‚¬,"Devenez le CONSEILLER IMMOBILIER rÃ©fÃ©rent de votre rÃ©gion : Secteur gÃ©ographique rÃ©servÃ© et prÃ©servÃ© en exclusivitÃ© !</t>
  </si>
  <si>
    <t>5471,NÃ©gociateur immobilier indÃ©pendant (H/F),https://www.france-emploi.com/offre-d-emploi/negociateur-immobilier-independant-h-f-10784624/,01/01/2023,Saint-Malo,,"Mensuel, de 4000â‚¬ Ã  8000â‚¬",Mensuel,4000â‚¬ ,8000â‚¬,"Devenez le CONSEILLER IMMOBILIER rÃ©fÃ©rent de votre rÃ©gion : Secteur gÃ©ographique rÃ©servÃ© et prÃ©servÃ© en exclusivitÃ© !</t>
  </si>
  <si>
    <t>5472,NÃ©gociateur immobilier indÃ©pendant (H/F),https://www.france-emploi.com/offre-d-emploi/negociateur-immobilier-independant-h-f-10784624/,01/01/2023,FougÃ¨res,,"Mensuel, de 4000â‚¬ Ã  8000â‚¬",Mensuel,4000â‚¬ ,8000â‚¬,"Devenez le CONSEILLER IMMOBILIER rÃ©fÃ©rent de votre rÃ©gion : Secteur gÃ©ographique rÃ©servÃ© et prÃ©servÃ© en exclusivitÃ© !</t>
  </si>
  <si>
    <t>5473,NÃ©gociateur immobilier indÃ©pendant (H/F),https://www.france-emploi.com/offre-d-emploi/negociateur-immobilier-independant-h-f-10784624/,01/01/2023,Cesson-SÃ©vignÃ©,,"Mensuel, de 4000â‚¬ Ã  8000â‚¬",Mensuel,4000â‚¬ ,8000â‚¬,"Devenez le CONSEILLER IMMOBILIER rÃ©fÃ©rent de votre rÃ©gion : Secteur gÃ©ographique rÃ©servÃ© et prÃ©servÃ© en exclusivitÃ© !</t>
  </si>
  <si>
    <t>5474,NÃ©gociateur immobilier indÃ©pendant (H/F),https://www.france-emploi.com/offre-d-emploi/negociateur-immobilier-independant-h-f-10784624/,01/01/2023,Bruz,,"Mensuel, de 4000â‚¬ Ã  8000â‚¬",Mensuel,4000â‚¬ ,8000â‚¬,"Devenez le CONSEILLER IMMOBILIER rÃ©fÃ©rent de votre rÃ©gion : Secteur gÃ©ographique rÃ©servÃ© et prÃ©servÃ© en exclusivitÃ© !</t>
  </si>
  <si>
    <t>5475,Conseiller immobilier indÃ©pendant (H/F),https://www.france-emploi.com/offre-d-emploi/conseiller-immobilier-independant-h-f-10784209/,01/01/2023,Saint-Georges-sur-Loire,,"Mensuel, de 4000â‚¬ Ã  8000â‚¬",Mensuel,4000â‚¬ ,8000â‚¬,"Devenez le CONSEILLER IMMOBILIER rÃ©fÃ©rent de votre rÃ©gion : Secteur gÃ©ographique rÃ©servÃ© et prÃ©servÃ© en exclusivitÃ© !</t>
  </si>
  <si>
    <t>5476,Conseiller immobilier indÃ©pendant (H/F),https://www.france-emploi.com/offre-d-emploi/conseiller-immobilier-independant-h-f-10784209/,01/01/2023,Morannes sur Sarthe-Daumeray,,"Mensuel, de 4000â‚¬ Ã  8000â‚¬",Mensuel,4000â‚¬ ,8000â‚¬,"Devenez le CONSEILLER IMMOBILIER rÃ©fÃ©rent de votre rÃ©gion : Secteur gÃ©ographique rÃ©servÃ© et prÃ©servÃ© en exclusivitÃ© !</t>
  </si>
  <si>
    <t>5477,Conseiller immobilier indÃ©pendant (H/F),https://www.france-emploi.com/offre-d-emploi/conseiller-immobilier-independant-h-f-10784209/,01/01/2023,Montreuil-Bellay,,"Mensuel, de 4000â‚¬ Ã  8000â‚¬",Mensuel,4000â‚¬ ,8000â‚¬,"Devenez le CONSEILLER IMMOBILIER rÃ©fÃ©rent de votre rÃ©gion : Secteur gÃ©ographique rÃ©servÃ© et prÃ©servÃ© en exclusivitÃ© !</t>
  </si>
  <si>
    <t>5478,Conseiller immobilier indÃ©pendant (H/F),https://www.france-emploi.com/offre-d-emploi/conseiller-immobilier-independant-h-f-10784209/,01/01/2023,Le May-sur-Ãˆvre,,"Mensuel, de 4000â‚¬ Ã  8000â‚¬",Mensuel,4000â‚¬ ,8000â‚¬,"Devenez le CONSEILLER IMMOBILIER rÃ©fÃ©rent de votre rÃ©gion : Secteur gÃ©ographique rÃ©servÃ© et prÃ©servÃ© en exclusivitÃ© !</t>
  </si>
  <si>
    <t>5479,Conseiller immobilier indÃ©pendant (H/F),https://www.france-emploi.com/offre-d-emploi/conseiller-immobilier-independant-h-f-10784209/,01/01/2023,Terranjou,,"Mensuel, de 4000â‚¬ Ã  8000â‚¬",Mensuel,4000â‚¬ ,8000â‚¬,"Devenez le CONSEILLER IMMOBILIER rÃ©fÃ©rent de votre rÃ©gion : Secteur gÃ©ographique rÃ©servÃ© et prÃ©servÃ© en exclusivitÃ© !</t>
  </si>
  <si>
    <t>5480,ChargÃ©(e) de mission Optimisation (H/F),https://www.france-emploi.com/offre-d-emploi/chargee-de-mission-optimisation-h-f-10782014/,01/01/2023,Ploufragan,CDI,"Annuel, de 29176â‚¬ Ã  39387â‚¬",Annuel,29176â‚¬ ,39387â‚¬,"PlacÃ©(e) sous lâ€™autoritÃ© de la Directrice Adjointe en charge des Ressources Humaines, il/elle assure des missions transverses favorisant lâ€™optimisation et la gestion des dÃ©penses, des donnÃ©es et des ressources relatives aux RH. Il/elle contribue au dÃ©ploiement RH des projets stratÃ©giques de lâ€™office en ..."</t>
  </si>
  <si>
    <t>5481,Gestionnaire de Paie (H/F),https://www.france-emploi.com/offre-d-emploi/gestionnaire-de-paie-h-f-10782013/,01/01/2023,La Roche-sur-Yon,CDI,"Mensuel, 1971â‚¬",Mensuel, 1971â‚¬, 1971â‚¬,"Le/la gestionnaire de paie aura dans lâ€™exercice de ses fonctions les</t>
  </si>
  <si>
    <t>missions suivantesÂ :</t>
  </si>
  <si>
    <t>Elaboration des fiches de Paie</t>
  </si>
  <si>
    <t>o PrÃ©parer les bulletins de paie en collectant et en analysant toutes</t>
  </si>
  <si>
    <t>les informations nÃ©cessaires (temps de travail, congÃ©s, RTT,</t>
  </si>
  <si>
    <t>heures supplÃ©mentaires, primes, taxes, primes, cotisations,</t>
  </si>
  <si>
    <t>maladie, augmentationâ€¦)</t>
  </si>
  <si>
    <t>o ..."</t>
  </si>
  <si>
    <t>5482,Tuyauteur naval a bord H/F,https://www.france-emploi.com/offre-d-emploi/tuyauteur-naval-a-bord-h-f-10770521/,01/01/2023,Lorient,IntÃ©rim,"Horaire, de 11â‚¬ Ã  13â‚¬",Horaire,11â‚¬ ,13â‚¬,"Vous intervenez pour une entreprise sous-traitance sur site Naval Group Ã  Lorient.</t>
  </si>
  <si>
    <t>Votre mission consiste Ã  rÃ©aliser des prestations de montage de tuyauterie Ã  bord sur les diffÃ©rents bateaux en cours de construction. Les tÃ¢ches confiÃ©es sont les suivantes:</t>
  </si>
  <si>
    <t>installation de tuyauteries et de traversÃ©es de cloisons Ã  ..."</t>
  </si>
  <si>
    <t>5483,Technicien de maintenance pompe a chaleur F/H,https://www.france-emploi.com/offre-d-emploi/technicien-de-maintenance-pompe-a-chaleur-f-h-10770520/,01/01/2023,Morbihan,IntÃ©rim,"Mensuel, de 2000â‚¬ Ã  2500â‚¬",Mensuel,2000â‚¬ ,2500â‚¬,"Votre mission consistera Ã  :</t>
  </si>
  <si>
    <t>RÃ©aliser les interventions de maintenance, d'entretien et de dÃ©pannage des installations de pompes Ã  chaleur</t>
  </si>
  <si>
    <t>Recherchez et anticipez les dysfonctionnements</t>
  </si>
  <si>
    <t>Diagnostiquez les pannes et rÃ©alisez le dÃ©pannage en autonomie</t>
  </si>
  <si>
    <t>Rendez compte de l'intervention et renseignez les bons d'intervention</t>
  </si>
  <si>
    <t>RÃ©digez les devis des ..."</t>
  </si>
  <si>
    <t>5484,DIRECTEUR MAISON DE QUARTIER (H/F),https://www.france-emploi.com/offre-d-emploi/directeur-maison-de-quartier-h-f-10770450/,01/01/2023,VendÃ©e,CDI,"Mensuel, 2608â‚¬",Mensuel, 2608â‚¬, 2608â‚¬,"LIEU DE TRAVAIL : LA ROCHE SUR YON</t>
  </si>
  <si>
    <t>Quartier : PYRAMIDES</t>
  </si>
  <si>
    <t>La direction des projets de quartier est un, une professionnel(le) de lâ€™action socio-culturelle.</t>
  </si>
  <si>
    <t>Il, elle est hiÃ©rarchiquement rattachÃ© Ã  la Direction gÃ©nÃ©rale et Ã  la Direction de territoire Pyramides/Jean-Yole.</t>
  </si>
  <si>
    <t>Il, elle est responsable de la ..."</t>
  </si>
  <si>
    <t xml:space="preserve">5485,TECHNICO COMMERCIAL METALLURGIE (H/F),https://www.france-emploi.com/offre-d-emploi/technico-commercial-metallurgie-h-f-10770446/,01/01/2023,Nantes,CDI,"Annuel, de 45000â‚¬ Ã  80000â‚¬",Annuel,45000â‚¬ ,80000â‚¬,"RattachÃ© directement Ã  la direction gÃ©nÃ©rale, vous serez en charge des missions suivantes : </t>
  </si>
  <si>
    <t>-	Mettre en place son plan dâ€˜actions commerciales afin de rÃ©aliser votre objectif de chiffre dâ€™affaires,</t>
  </si>
  <si>
    <t>-	Prospecter de nouveaux clients en organisant son activitÃ©</t>
  </si>
  <si>
    <t>-	ÃŠtre force de proposition et de conseil auprÃ¨s des clients dans ..."</t>
  </si>
  <si>
    <t>5486,RESPONSABLE Dâ€™ATELIER H/F    ,https://www.france-emploi.com/offre-d-emploi/responsable-d-atelier-h-f-10770315/,01/01/2023,Orne,CDI,"Annuel, de 30000â‚¬ Ã  40000â‚¬",Annuel,30000â‚¬ ,40000â‚¬,"RattachÃ© Ã  la Direction de production, vous aurez pour principales missions :</t>
  </si>
  <si>
    <t>5487,Gestionnaire Cellule Ressources (H/F),https://www.france-emploi.com/offre-d-emploi/gestionnaire-cellule-ressources-h-f-10770312/,01/01/2023,Ille-et-Vilaine,IntÃ©rim,"Mensuel, 2633â‚¬",Mensuel, 2633â‚¬, 2633â‚¬,"Notre client est un groupe d'entreprises franÃ§aises spÃ©cialisÃ©es dans la maintenance aÃ©ronautique et nous recrutons pour lui un(e) Gestionnaire Cellule Ressources!</t>
  </si>
  <si>
    <t>Vos missions au quotidien:</t>
  </si>
  <si>
    <t xml:space="preserve">- Assurer la gestion globale des ressources humaines allouÃ©es Ã  lâ€™ensemble des chantiers de maintenance </t>
  </si>
  <si>
    <t>- Analyser et optimiser les besoins en fonction ..."</t>
  </si>
  <si>
    <t>5488,Gestionnaire Cellule Ressources (H/F),https://www.france-emploi.com/offre-d-emploi/gestionnaire-cellule-ressources-h-f-10770312/,01/01/2023,CÃ´tes-d'Armor,IntÃ©rim,"Mensuel, 2633â‚¬",Mensuel, 2633â‚¬, 2633â‚¬,"Notre client est un groupe d'entreprises franÃ§aises spÃ©cialisÃ©es dans la maintenance aÃ©ronautique et nous recrutons pour lui un(e) Gestionnaire Cellule Ressources!</t>
  </si>
  <si>
    <t>5489,Travailleur Social Enfance Famille (H/F),https://www.france-emploi.com/offre-d-emploi/travailleur-social-enfance-famille-h-f-10770305/,01/01/2023,Redon,CDD,"Mensuel, de 2090â‚¬ Ã  2600â‚¬",Mensuel,2090â‚¬ ,2600â‚¬,"Notre directeur de lâ€™antenne de Redon doit pourvoir dÃ¨s que possible un poste de Travailleur.euse Social.e Enfance Famille</t>
  </si>
  <si>
    <t>Le poste : Sous la responsabilitÃ© du Directeur dâ€™Antenne et de la cheffe de service, vous pouvez Ãªtre chargÃ©(e) de lâ€™exercice de tout type de mesures ..."</t>
  </si>
  <si>
    <t>5490,Responsable de Production (H/F),https://www.france-emploi.com/offre-d-emploi/responsable-de-production-h-f-10743483/,01/01/2023,Saint-LÃ´,CDI,"Annuel, de 55000â‚¬ Ã  75000â‚¬",Annuel,55000â‚¬ ,75000â‚¬,"Sous la responsabilitÃ© du Directeur Industriel,</t>
  </si>
  <si>
    <t>Vous serez en charge :</t>
  </si>
  <si>
    <t>-	Dâ€™assurer la gestion des ateliers de fabrication, des services planning et logistiques.</t>
  </si>
  <si>
    <t>-	De manager et animer les Ã©quipes de production, environ 120 collaborateurs.</t>
  </si>
  <si>
    <t>-	Faire respecter la conformitÃ© des produits fabriquÃ©s en fonction du cahier des charges clients.</t>
  </si>
  <si>
    <t>-	De ..."</t>
  </si>
  <si>
    <t>5491,Responsable d'atelier de Production (H/F),https://www.france-emploi.com/offre-d-emploi/responsable-d-atelier-de-production-h-f-10743459/,01/01/2023,Livarot-Pays-d'Auge,CDI,"Annuel, de 24000â‚¬ Ã  32000â‚¬",Annuel,24000â‚¬ ,32000â‚¬,"VÃ©ritable chef dâ€™orchestre, vous  coordonnez lâ€™activitÃ© de 3 mÃ©tiers, en appui avec les rÃ©fÃ©rents de chaque dÃ©partement : cartÃ©risation, manutention et BTPâ€¦</t>
  </si>
  <si>
    <t xml:space="preserve">Responsable de 3 ateliers, vous encadrez 20 personnes. </t>
  </si>
  <si>
    <t xml:space="preserve">Vos missions de chef de production h/f sont : </t>
  </si>
  <si>
    <t>-	Ã©tablir les charges de travail et gÃ©rer les ressources ..."</t>
  </si>
  <si>
    <t xml:space="preserve">5492,Conducteur de Travaux T.C.E (H/F),https://www.france-emploi.com/offre-d-emploi/conducteur-de-travaux-t-c-e-h-f-10743378/,01/01/2023,Flers,CDI,"Mensuel, de 2800â‚¬ Ã  3200â‚¬",Mensuel,2800â‚¬ ,3200â‚¬,"Conducteur de travaux T.C.E. (h/f), vous suivez simultanÃ©ment plusieurs chantiers sur le Grand ouest. Vos missions sont : </t>
  </si>
  <si>
    <t>-	lâ€™organisation du chantier : la prÃ©paration, lâ€™installation, le suivi dâ€™exÃ©cution et le contrÃ´le,</t>
  </si>
  <si>
    <t xml:space="preserve">-	lâ€™optimisation des ressources humaines et matÃ©rielles, </t>
  </si>
  <si>
    <t xml:space="preserve">-	lâ€™encadrement des Ã©quipes, </t>
  </si>
  <si>
    <t>-	le suivi du ..."</t>
  </si>
  <si>
    <t>5493,Conseiller immobilier (H/F),https://www.france-emploi.com/offre-d-emploi/conseiller-immobilier-h-f-10743304/,01/01/2023,Mortagne-au-Perche,CDI,"Annuel, de 24000â‚¬ Ã  35000â‚¬",Annuel,24000â‚¬ ,35000â‚¬,"Challenger, vous avez le goÃ»t du rÃ©sultat, vos missions sont :</t>
  </si>
  <si>
    <t>5494,Conseiller immobilier (H/F),https://www.france-emploi.com/offre-d-emploi/conseiller-immobilier-h-f-10743304/,01/01/2023,BellÃªme,CDI,"Annuel, de 24000â‚¬ Ã  35000â‚¬",Annuel,24000â‚¬ ,35000â‚¬,"Challenger, vous avez le goÃ»t du rÃ©sultat, vos missions sont :</t>
  </si>
  <si>
    <t xml:space="preserve">5495,Comptable (H/F),https://www.france-emploi.com/offre-d-emploi/comptable-h-f-10743301/,01/01/2023,Bayeux,CDI,"Mensuel, de 2500â‚¬ Ã  3000â‚¬",Mensuel,2500â‚¬ ,3000â‚¬,"Vos missions sont : </t>
  </si>
  <si>
    <t xml:space="preserve">-	la gestion de 40 dossiers multi-activitÃ©s, en moyenne, </t>
  </si>
  <si>
    <t>-	la rÃ©alisation des rapprochements bancaires,</t>
  </si>
  <si>
    <t xml:space="preserve">-	la rÃ©cupÃ©ration des piÃ¨ces comptables, </t>
  </si>
  <si>
    <t>-	le contrÃ´le de la codification des saisies comptables.</t>
  </si>
  <si>
    <t>-	la prÃ©paration des dÃ©clarations de TVA, DSI, impÃ´ts sur le revenu, CFE, CVAE, TVTS, taxes dâ€™apprentissage et de ..."</t>
  </si>
  <si>
    <t xml:space="preserve">5496,Carrossier peintre (H/F),https://www.france-emploi.com/offre-d-emploi/carrossier-peintre-h-f-10743293/,01/01/2023,Mortagne-au-Perche,CDI,"Mensuel, 2000â‚¬",Mensuel, 2000â‚¬, 2000â‚¬,"Vous intervenez sur les vÃ©hicules lÃ©gers et utilitaires de toutes marques ayant pour but de satisfaire la clientÃ¨le composÃ©e de particuliers et de professionnels. </t>
  </si>
  <si>
    <t>â€¢	DÃ©monter et remplacer les Ã©lÃ©ments endommagÃ©s : pare-chocs, Ã©lÃ©ments de carrosserie en mauvais Ã©tat, vitrageâ€¦</t>
  </si>
  <si>
    <t>â€¢	Redresser et procÃ©der Ã  des opÃ©rations de ..."</t>
  </si>
  <si>
    <t xml:space="preserve">5497,Responsable qualitÃ© (H/F),https://www.france-emploi.com/offre-d-emploi/responsable-qualite-h-f-10743283/,01/01/2023,La Haye,CDI,"Annuel, de 40000â‚¬ Ã  50000â‚¬",Annuel,40000â‚¬ ,50000â‚¬,"Responsable qualitÃ© h/f, rattachÃ© au directeur de site, vous managez votre service. VÃ©ritable rÃ´le dâ€™interface, vos missions sont : </t>
  </si>
  <si>
    <t>-	la mise en place et lâ€™utilisation dâ€™indicateurs et de tableaux de bord,</t>
  </si>
  <si>
    <t>-	la gestion documentaire,</t>
  </si>
  <si>
    <t xml:space="preserve">-	lâ€™animation de rÃ©union, </t>
  </si>
  <si>
    <t>-	lâ€™organisation dâ€™audit,</t>
  </si>
  <si>
    <t>-	la gestion des rÃ©clamations ..."</t>
  </si>
  <si>
    <t>5498,Technicien alarme et vidÃ©osurveillance (H/F),https://www.france-emploi.com/offre-d-emploi/technicien-alarme-et-videosurveillance-h-f-10743275/,01/01/2023,Flers,CDI,"Mensuel, de 2100â‚¬ Ã  2800â‚¬",Mensuel,2100â‚¬ ,2800â‚¬,"Technicien intrusion h/f, vous Ãªtes rattachÃ© au directeur.</t>
  </si>
  <si>
    <t xml:space="preserve">-	lâ€™installation, la mise en service et le dÃ©pannage des systÃ¨mes de surveillance intrusion et de vidÃ©o protection, </t>
  </si>
  <si>
    <t xml:space="preserve">-	le paramÃ©trage et la programmation des Ã©quipements, </t>
  </si>
  <si>
    <t xml:space="preserve">-	la prÃ©paration des chantiers auprÃ¨s des professionnels </t>
  </si>
  <si>
    <t>-	la passation des commandes auprÃ¨s ..."</t>
  </si>
  <si>
    <t xml:space="preserve">5499,Technicien de maintenance (H/F),https://www.france-emploi.com/offre-d-emploi/technicien-de-maintenance-h-f-10743244/,01/01/2023,Flers,CDI,"Mensuel, de 2500â‚¬ Ã  3000â‚¬",Mensuel,2500â‚¬ ,3000â‚¬,"Technicien de maintenance h/f, rejoignez une Ã©quipe soudÃ©e ! </t>
  </si>
  <si>
    <t>-	diagnostiquer des pannes,</t>
  </si>
  <si>
    <t>-	proposer des solutions et rÃ©aliser les travaux,</t>
  </si>
  <si>
    <t xml:space="preserve">-	enregistrer les bons en GMAO, </t>
  </si>
  <si>
    <t>-	contrÃ´ler et surveiller rÃ©guliÃ¨rement les Ã©quipements.</t>
  </si>
  <si>
    <t>-	organiser des activitÃ©s de maintenance.</t>
  </si>
  <si>
    <t>-	installer et contrÃ´ler de nouveau matÃ©riel.</t>
  </si>
  <si>
    <t>-	rendre compte.</t>
  </si>
  <si>
    <t xml:space="preserve">  Issu dâ€™une ..."</t>
  </si>
  <si>
    <t xml:space="preserve">5500,Technicien mÃ©thode (H/F),https://www.france-emploi.com/offre-d-emploi/technicien-methode-h-f-10743243/,01/01/2023,Flers,CDI,"Annuel, de 24000â‚¬ Ã  35000â‚¬",Annuel,24000â‚¬ ,35000â‚¬,"Technicien mÃ©thode ou amÃ©lioration continue h/f, vous apprÃ©ciez la polyvalence et la conduite du changement. Innovant, vous optimisez la vision de demainâ€¦ </t>
  </si>
  <si>
    <t xml:space="preserve">-	la modification des Ã®lots de production, </t>
  </si>
  <si>
    <t xml:space="preserve">-	la dÃ©termination des processus de fabrication, </t>
  </si>
  <si>
    <t xml:space="preserve">-	la dÃ©finition des programmes prÃ©visionnels de production, </t>
  </si>
  <si>
    <t>-	lâ€™analyse de l ..."</t>
  </si>
  <si>
    <t xml:space="preserve">5501,Responsable SÃ©curitÃ© Environnement (H/F),https://www.france-emploi.com/offre-d-emploi/responsable-securite-environnement-h-f-10743214/,01/01/2023,Carentan les Marais,CDI,"Annuel, de 45000â‚¬ Ã  50000â‚¬",Annuel,45000â‚¬ ,50000â‚¬,"Conscient de lâ€™impact de lâ€™alimentation pour une bonne santÃ©, ce poste est pour vous ! </t>
  </si>
  <si>
    <t xml:space="preserve">-	la mise en Å“uvre de prÃ©vention et de sensibilisation, </t>
  </si>
  <si>
    <t xml:space="preserve">-	la surveillance des accidents de travail et des incidents industriels, </t>
  </si>
  <si>
    <t>-	lâ€™analyse, le diagnostic et lâ€™Ã©laboration de plans dâ€™actions ..."</t>
  </si>
  <si>
    <t>5502,Acheteur Industriel (H/F),https://www.france-emploi.com/offre-d-emploi/acheteur-industriel-h-f-10743211/,01/01/2023,L'Hermitage,CDI,"Mensuel, de 2500â‚¬ Ã  3000â‚¬",Mensuel,2500â‚¬ ,3000â‚¬,"Vos principales missions, sous la responsabilitÃ© du Responsable Achat, sont :</t>
  </si>
  <si>
    <t xml:space="preserve">     -	Assurer le suivi dâ€™un portefeuille de fournisseurs, les Ã©valuer et analyser les risques, proposer des solutions alternatives,</t>
  </si>
  <si>
    <t xml:space="preserve">     -	GÃ©rer les achats, les nÃ©gociations et les approvisionnements de familles dâ€™articles,</t>
  </si>
  <si>
    <t xml:space="preserve">     -	Analyser les besoins et cadencer les achats,</t>
  </si>
  <si>
    <t xml:space="preserve">     -	Piloter et ..."</t>
  </si>
  <si>
    <t>5503,Responsable QualitÃ© SÃ©curitÃ© (H/F),https://www.france-emploi.com/offre-d-emploi/responsable-qualite-securite-h-f-10743204/,01/01/2023,Saint-LÃ´,CDI,"Annuel, de 40000â‚¬ Ã  45000â‚¬",Annuel,40000â‚¬ ,45000â‚¬,"Responsable qualitÃ© sÃ©curitÃ© h/f, vous encadrez en transversal une dizaine de personnes et Ãªtes garant la norme PCI.</t>
  </si>
  <si>
    <t xml:space="preserve">-	maintenir la certification ISO 9001, </t>
  </si>
  <si>
    <t>-	conduire les audits,</t>
  </si>
  <si>
    <t xml:space="preserve">-	piloter les actions dâ€™amÃ©lioration et rÃ©soudre les rares cas de non-conformitÃ©s, </t>
  </si>
  <si>
    <t xml:space="preserve">-	sensibiliser et former les collaborateurs, </t>
  </si>
  <si>
    <t>-	veiller ..."</t>
  </si>
  <si>
    <t xml:space="preserve">5504,MÃ©canicien (H/F),https://www.france-emploi.com/offre-d-emploi/mecanicien-h-f-10743199/,01/01/2023,Flers,CDI,"Mensuel, de 1900â‚¬ Ã  2200â‚¬",Mensuel,1900â‚¬ ,2200â‚¬,"MÃ©canicien H/F, </t>
  </si>
  <si>
    <t>-	entretenir et contrÃ´ler le Â« petit Â» matÃ©riel et les engins</t>
  </si>
  <si>
    <t>-	analyser la panne et rÃ©parer</t>
  </si>
  <si>
    <t>-	remettre le matÃ©riel aux clients et le nettoyer</t>
  </si>
  <si>
    <t>-	assurer la rÃ©ception et vÃ©rifier le bon Ã©tat de marche du matÃ©riel</t>
  </si>
  <si>
    <t>-	complÃ©ter tous les documents nÃ©cessaires Ã  la location (bons de location, constat ..."</t>
  </si>
  <si>
    <t xml:space="preserve">5505,Chauffeur (H/F),https://www.france-emploi.com/offre-d-emploi/chauffeur-h-f-10743197/,01/01/2023,Caen,CDI,"Mensuel, de 1800â‚¬ Ã  2150â‚¬",Mensuel,1800â‚¬ ,2150â‚¬,"Chauffeur PL et SPL h/f, vous souhaitez intÃ©grer une Ã©quipe de professionnels Ã  taille humaine, postulez ! Vos missions sont : </t>
  </si>
  <si>
    <t>-	charger, arrimer</t>
  </si>
  <si>
    <t xml:space="preserve">-	transporter, livrer, </t>
  </si>
  <si>
    <t xml:space="preserve">-	reprendre le matÃ©riel restituÃ© par les clients, </t>
  </si>
  <si>
    <t xml:space="preserve">-	expliquer la mise en route aux utilisateurs. </t>
  </si>
  <si>
    <t>Vous complÃ©tez tous les documents nÃ©cessaires Ã  la location (bons de ..."</t>
  </si>
  <si>
    <t xml:space="preserve">5506,MÃ©canicien (H/F),https://www.france-emploi.com/offre-d-emploi/mecanicien-h-f-10743196/,01/01/2023,Caen,CDI,"Mensuel, de 1900â‚¬ Ã  2200â‚¬",Mensuel,1900â‚¬ ,2200â‚¬,"MÃ©canicien H/F, </t>
  </si>
  <si>
    <t xml:space="preserve">5507,Technicien essais laboratoire (H/F),https://www.france-emploi.com/offre-d-emploi/technicien-essais-laboratoire-h-f-10742672/,01/01/2023,Allonnes,CDD,"Horaire, de 11,07â‚¬ Ã  12,50â‚¬",Horaire,"11,07â‚¬ ","12,50â‚¬","Vos missions seront : </t>
  </si>
  <si>
    <t xml:space="preserve">- PrÃ©parer l'ensemble du matÃ©riel nÃ©cessaire aux tests </t>
  </si>
  <si>
    <t xml:space="preserve">- RÃ©aliser les essais sur des connecteurs (tests Ã©lectriques, mÃ©caniques, hyperbariques, climatiques) </t>
  </si>
  <si>
    <t xml:space="preserve">- RÃ©daction des rapports des essais effectuÃ©s </t>
  </si>
  <si>
    <t xml:space="preserve">Poste Ã  pourvoir dÃ¨s que possible en CDD ou intÃ©rim (selon convenance) </t>
  </si>
  <si>
    <t>RÃ©munÃ©ration selon profil.  Votre profil : vous possÃ©der une bonne ..."</t>
  </si>
  <si>
    <t xml:space="preserve">5508,Fraiseur commandes numÃ©riques (H/F),https://www.france-emploi.com/offre-d-emploi/fraiseur-commandes-numeriques-h-f-10742670/,01/01/2023,Allonnes,CDI,"Horaire, de 11,07â‚¬ Ã  13,50â‚¬",Horaire,"11,07â‚¬ ","13,50â‚¬","Votre mission principale sera la production de piÃ¨ces mÃ©caniques. Pour cela, vous serez en charge de choisir vos outils, effectuer les rÃ©glages de la machine. Une fois la production en route, il faudra suivre la production des piÃ¨ces et la conformitÃ© de celles-ci (contrÃ´le dimensionnel). </t>
  </si>
  <si>
    <t>Vous aurez Ã©galement ..."</t>
  </si>
  <si>
    <t xml:space="preserve">5509,GÃ©omÃ¨tre Topographe (H/F),https://www.france-emploi.com/offre-d-emploi/geometre-topographe-h-f-10742600/,01/01/2023,Le Mans,CDI,"Annuel, de 26000â‚¬ Ã  27000â‚¬",Annuel,26000â‚¬ ,27000â‚¬,"RattachÃ© au responsable du bureau dâ€™Ã©tude et aux conducteurs de travaux, vous serez sous lâ€™autoritÃ© du chef dâ€™agence. </t>
  </si>
  <si>
    <t xml:space="preserve">Vous serez en charge de : </t>
  </si>
  <si>
    <t xml:space="preserve">- RÃ©aliser des relevÃ©s topographiques avant le dÃ©but des travaux </t>
  </si>
  <si>
    <t xml:space="preserve">- Effectuer des dessins des projets d'amÃ©nagement de voirie et rÃ©seaux divers, </t>
  </si>
  <si>
    <t>- Etablir et ..."</t>
  </si>
  <si>
    <t>5510,TECHNICO-COMMERCIAL QUINCAILLERIE (H/F),https://www.france-emploi.com/offre-d-emploi/technico-commercial-quincaillerie-h-f-10742591/,01/01/2023,Saint-Nazaire,CDI,"Annuel, de 30000â‚¬ Ã  45000â‚¬",Annuel,30000â‚¬ ,45000â‚¬,"Notre client, trÃ¨s belle PME rÃ©gionale, commercialise des produits et accessoires en quincaillerie ainsi que des menuiseries intÃ©rieures et extÃ©rieures Ã  destination essentiellement de clients professionnels.</t>
  </si>
  <si>
    <t>Dans un contexte particuliÃ¨rement positif portÃ© par la croissance constante de la sociÃ©tÃ©, notre client Ã©toffe sa force commerciale et recherche son futur ..."</t>
  </si>
  <si>
    <t>5511,MENUISIER POSEUR H/F,https://www.france-emploi.com/offre-d-emploi/menuisier-poseur-h-f-10742254/,01/01/2023,CÃ´tes-d'Armor,IntÃ©rim,"Horaire, de 11,07â‚¬ Ã  12â‚¬",Horaire,"11,07â‚¬ ",12â‚¬,"RÃ©gional IntÃ©rim de Lamballe recherche, pour un de ses clients, un MENUISIER POSEUR H/F. Dans une entreprise spÃ©cialisÃ©e dans la fabrication et la pose de menuiserie, vous aurez pour missions :DÃ©pose et pose de menuiseries extÃ©rieures et intÃ©rieuresPose de garde-corps, pergolas et vÃ©randasPose des vitragesRÃ©alisation de l ..."</t>
  </si>
  <si>
    <t>5512,OPERATEUR DE PRODUCTION NOVEMBRE-DECEMBRE (H/F),https://www.france-emploi.com/offre-d-emploi/operateur-de-production-novembre-decembre-h-f-10741950/,01/01/2023,Josselin,CDD,"Mensuel, de 1678,95â‚¬ Ã  1800â‚¬",Mensuel,"1678,95â‚¬ ",1800â‚¬,"RattachÃ©(e) Ã  l'Animateur d'Ã©quipe de votre service, vous contribuerez Ã  la fabrication ou la mise en carton des verrines apÃ©ritives sur une ligne de fabrication.</t>
  </si>
  <si>
    <t>Assurer la fabrication et le garnissage des produits</t>
  </si>
  <si>
    <t>Approvisionner la ligne de production en matiÃ¨res ..."</t>
  </si>
  <si>
    <t>5513,OPERATEUR DE PRODUCTION NOVEMBRE-DECEMBRE (H/F),https://www.france-emploi.com/offre-d-emploi/operateur-de-production-novembre-decembre-h-f-10741950/,01/01/2023,Guer,CDD,"Mensuel, de 1678,95â‚¬ Ã  1800â‚¬",Mensuel,"1678,95â‚¬ ",1800â‚¬,"RattachÃ©(e) Ã  l'Animateur d'Ã©quipe de votre service, vous contribuerez Ã  la fabrication ou la mise en carton des verrines apÃ©ritives sur une ligne de fabrication.</t>
  </si>
  <si>
    <t>5514,Livreur installateur (H/F),https://www.france-emploi.com/offre-d-emploi/livreur-installateur-h-f-10741933/,01/01/2023,Rennes,CDI,"Mensuel, 1800â‚¬",Mensuel, 1800â‚¬, 1800â‚¬,"Vous Ãªtes chargÃ© de l'installation Ã  domicile d'appareils d'aide Ã  la respiration ou l'apnÃ©e du sommeil et vous assurez la maintenance et le suivi. Le poste nÃ©cessite des qualitÃ©s relationnelles, ponctualitÃ©, bonne prÃ©sentation, respect du code de la route et des rÃ¨gles de sÃ©curitÃ© en ..."</t>
  </si>
  <si>
    <t>5515,Livreur installateur (H/F),https://www.france-emploi.com/offre-d-emploi/livreur-installateur-h-f-10741925/,01/01/2023,Morbihan,CDI,"Mensuel, 1800â‚¬",Mensuel, 1800â‚¬, 1800â‚¬,"Vous Ãªtes chargÃ© de l'installation Ã  domicile d'appareils d'aide Ã  la respiration ou l'apnÃ©e du sommeil et vous assurez la maintenance et le suivi. Le poste nÃ©cessite des qualitÃ©s relationnelles, ponctualitÃ©, bonne prÃ©sentation, respect du code de la route et des rÃ¨gles de sÃ©curitÃ© en ..."</t>
  </si>
  <si>
    <t>5516,Responsable d'Affaires de la construction - INDEPENDANT (H/F),https://www.france-emploi.com/offre-d-emploi/responsable-d-affaires-de-la-construction-independant-h-f-10741923/,01/01/2023,Saint-Herblain,Franchise,"Annuel, de 40000â‚¬ Ã  80000â‚¬",Annuel,40000â‚¬ ,80000â‚¬,"Dans le dÃ©partement du 44, trois opportunitÃ©s de secteur sont Ã  pourvoir : Nantes Sud, Nantes Nord et Nantes Ouest Littoral de Pornic.</t>
  </si>
  <si>
    <t>Avec lâ€™enseigne Cybel Extension, 1er rÃ©seau national leader sur le marchÃ© de lâ€™agrandissement de lâ€™habitat (extension de maison et construction de garage), crÃ©er votre ..."</t>
  </si>
  <si>
    <t>5517,Responsable d'Affaires de la construction - INDEPENDANT (H/F),https://www.france-emploi.com/offre-d-emploi/responsable-d-affaires-de-la-construction-independant-h-f-10741923/,01/01/2023,RezÃ©,Franchise,"Annuel, de 40000â‚¬ Ã  80000â‚¬",Annuel,40000â‚¬ ,80000â‚¬,"Dans le dÃ©partement du 44, trois opportunitÃ©s de secteur sont Ã  pourvoir : Nantes Sud, Nantes Nord et Nantes Ouest Littoral de Pornic.</t>
  </si>
  <si>
    <t>5518,Responsable d'Affaires de la construction - INDEPENDANT (H/F),https://www.france-emploi.com/offre-d-emploi/responsable-d-affaires-de-la-construction-independant-h-f-10741923/,01/01/2023,Pornic,Franchise,"Annuel, de 40000â‚¬ Ã  80000â‚¬",Annuel,40000â‚¬ ,80000â‚¬,"Dans le dÃ©partement du 44, trois opportunitÃ©s de secteur sont Ã  pourvoir : Nantes Sud, Nantes Nord et Nantes Ouest Littoral de Pornic.</t>
  </si>
  <si>
    <t>5519,Responsable d'Affaires de la construction - INDEPENDANT (H/F),https://www.france-emploi.com/offre-d-emploi/responsable-d-affaires-de-la-construction-independant-h-f-10741923/,01/01/2023,Orvault,Franchise,"Annuel, de 40000â‚¬ Ã  80000â‚¬",Annuel,40000â‚¬ ,80000â‚¬,"Dans le dÃ©partement du 44, trois opportunitÃ©s de secteur sont Ã  pourvoir : Nantes Sud, Nantes Nord et Nantes Ouest Littoral de Pornic.</t>
  </si>
  <si>
    <t>5520,Responsable d'Affaires de la construction - INDEPENDANT (H/F),https://www.france-emploi.com/offre-d-emploi/responsable-d-affaires-de-la-construction-independant-h-f-10741923/,01/01/2023,Nantes,Franchise,"Annuel, de 40000â‚¬ Ã  80000â‚¬",Annuel,40000â‚¬ ,80000â‚¬,"Dans le dÃ©partement du 44, trois opportunitÃ©s de secteur sont Ã  pourvoir : Nantes Sud, Nantes Nord et Nantes Ouest Littoral de Pornic.</t>
  </si>
  <si>
    <t xml:space="preserve">5521,Comptables conseil marchÃ© agricole (H/F),https://www.france-emploi.com/offre-d-emploi/comptables-conseil-marche-agricole-h-f-10741647/,01/01/2023,Pontivy,CDI,"Annuel, de 34000â‚¬ Ã  43000â‚¬",Annuel,34000â‚¬ ,43000â‚¬,"â€¢	Vous avez en charge la gestion dâ€™un portefeuille dâ€™adhÃ©rents-clients Ã  enjeux relevant du marchÃ© agricole auxquels vous apportez votre savoir-faire comptable et fiscal. </t>
  </si>
  <si>
    <t>â€¢	Vous accompagnez les adhÃ©rents-clients dans leurs projets grÃ¢ce Ã  la pertinence de vos conseils avec l'appui de nos pÃ´les spÃ©cialisÃ©s ..."</t>
  </si>
  <si>
    <t xml:space="preserve">5522,Comptables conseil marchÃ© agricole (H/F),https://www.france-emploi.com/offre-d-emploi/comptables-conseil-marche-agricole-h-f-10741647/,01/01/2023,MorÃ©ac,CDI,"Annuel, de 34000â‚¬ Ã  43000â‚¬",Annuel,34000â‚¬ ,43000â‚¬,"â€¢	Vous avez en charge la gestion dâ€™un portefeuille dâ€™adhÃ©rents-clients Ã  enjeux relevant du marchÃ© agricole auxquels vous apportez votre savoir-faire comptable et fiscal. </t>
  </si>
  <si>
    <t xml:space="preserve">5523,Comptables conseil marchÃ© agricole (H/F),https://www.france-emploi.com/offre-d-emploi/comptables-conseil-marche-agricole-h-f-10741647/,01/01/2023,Dol-de-Bretagne,CDI,"Annuel, de 34000â‚¬ Ã  43000â‚¬",Annuel,34000â‚¬ ,43000â‚¬,"â€¢	Vous avez en charge la gestion dâ€™un portefeuille dâ€™adhÃ©rents-clients Ã  enjeux relevant du marchÃ© agricole auxquels vous apportez votre savoir-faire comptable et fiscal. </t>
  </si>
  <si>
    <t>5524,Consultant en Relations Humaines (H/F),https://www.france-emploi.com/offre-d-emploi/consultant-en-relations-humaines-h-f-10741642/,01/01/2023,Vannes,CDI,"Annuel, de 33000â‚¬ Ã  45000â‚¬",Annuel,33000â‚¬ ,45000â‚¬,"Cerfrance BrocÃ©liande propose au service de nos adhÃ©rents-clients de faire germer les richesses individuelles et collectives, de favoriser la cohÃ©sion, de faciliter la communication en faveur du bien-Ãªtre, de la performance et de la rÃ©ussite des entreprises et de leurs projets.</t>
  </si>
  <si>
    <t>Sous la responsabilitÃ© de la Directrice ..."</t>
  </si>
  <si>
    <t>5525,Consultant en Relations Humaines (H/F),https://www.france-emploi.com/offre-d-emploi/consultant-en-relations-humaines-h-f-10741642/,01/01/2023,Rennes,CDI,"Annuel, de 33000â‚¬ Ã  45000â‚¬",Annuel,33000â‚¬ ,45000â‚¬,"Cerfrance BrocÃ©liande propose au service de nos adhÃ©rents-clients de faire germer les richesses individuelles et collectives, de favoriser la cohÃ©sion, de faciliter la communication en faveur du bien-Ãªtre, de la performance et de la rÃ©ussite des entreprises et de leurs projets.</t>
  </si>
  <si>
    <t>5526,ChargÃ© d'applications (H/F),https://www.france-emploi.com/offre-d-emploi/charge-d-applications-h-f-10741634/,01/01/2023,Vannes,CDI,"Annuel, de 33000â‚¬ Ã  45000â‚¬",Annuel,33000â‚¬ ,45000â‚¬,"Pour mener Ã  bien la transformation de son SI, la Direction des SystÃ¨mes dâ€™Informations sâ€™appuie sur une Ã©quipe interne (Supports, Etude et Infrastructures) et de prestataires qui :</t>
  </si>
  <si>
    <t>Â· DÃ©finissent et mettent en Å“uvre lâ€™Architecture du SI,</t>
  </si>
  <si>
    <t>Â· Recueillent et analysent les besoins des autres directions, mÃ©tiers et fonctions ..."</t>
  </si>
  <si>
    <t>5527,ChargÃ© d'applications (H/F),https://www.france-emploi.com/offre-d-emploi/charge-d-applications-h-f-10741634/,01/01/2023,Rennes,CDI,"Annuel, de 33000â‚¬ Ã  45000â‚¬",Annuel,33000â‚¬ ,45000â‚¬,"Pour mener Ã  bien la transformation de son SI, la Direction des SystÃ¨mes dâ€™Informations sâ€™appuie sur une Ã©quipe interne (Supports, Etude et Infrastructures) et de prestataires qui :</t>
  </si>
  <si>
    <t>5528,TECHNICIEN Ã‰LECTRICIEN ITINÃ‰RANT (F/H),https://www.france-emploi.com/offre-d-emploi/technicien-lectricien-itin-rant-f-h-10741585/,01/01/2023,Caen,CDI,"Mensuel, de 1800â‚¬ Ã  2000â‚¬",Mensuel,1800â‚¬ ,2000â‚¬,"Nous recherchons pour le compte de notre client, entreprise spÃ©cialisÃ©e dans la flexibilitÃ© Ã©lectrique rÃ©sidentiel, un TECHNICIEN Ã‰LECTRICIEN ITINÃ‰RANT (F/H) en CDI.</t>
  </si>
  <si>
    <t>ManagÃ© par le rÃ©fÃ©rent technique de la rÃ©gion, vous rÃ©alisez l'installation ou la maintenance des produits de la gamme chez les adhÃ©rents particuliers. Vous installez ..."</t>
  </si>
  <si>
    <t xml:space="preserve">5529,Technico-commercial sÃ©dentaire (H/F),https://www.france-emploi.com/offre-d-emploi/technico-commercial-sedentaire-h-f-10741329/,01/01/2023,Le Mans,IntÃ©rim,"Horaire, de 11,07â‚¬ Ã  14â‚¬",Horaire,"11,07â‚¬ ",14â‚¬,"Vos missions seront : </t>
  </si>
  <si>
    <t xml:space="preserve">- GÃ©rer les appels clients liÃ©s aux commandes (renseignements, prise de commandes, rÃ©alisation de devis) et proposer une offre adaptÃ©e aux besoins du client, </t>
  </si>
  <si>
    <t xml:space="preserve">- GÃ©rer les dossiers de la prise de commande Ã  la livraison et assurer un lien pendant ce dÃ©lai, </t>
  </si>
  <si>
    <t>- DÃ©velopper le portefeuille clients de ..."</t>
  </si>
  <si>
    <t>5530,Ouvrier Paysagiste (H/F),https://www.france-emploi.com/offre-d-emploi/ouvrier-paysagiste-h-f-10741310/,01/01/2023,Kervignac,CDI,"Annuel, de 21000â‚¬ Ã  23000â‚¬",Annuel,21000â‚¬ ,23000â‚¬,"Nous recherchons pour le compte de notre client spÃ©cialisÃ© dans l'amÃ©nagement et la crÃ©ation paysagÃ¨re, un Ouvrier Paysagiste expÃ©rimentÃ© F/H votre mission est de participer aux chantiers d'amÃ©nagements paysagers sur le territoire morbihannais aux cÃ´tÃ©s d'Ã©quipes dynamiques et conviviales !</t>
  </si>
  <si>
    <t xml:space="preserve">  Au sein d'une entreprise familiale ..."</t>
  </si>
  <si>
    <t>5531,Ouvrier Paysagiste (H/F),https://www.france-emploi.com/offre-d-emploi/ouvrier-paysagiste-h-f-10741310/,01/01/2023,Hennebont,CDI,"Annuel, de 21000â‚¬ Ã  23000â‚¬",Annuel,21000â‚¬ ,23000â‚¬,"Nous recherchons pour le compte de notre client spÃ©cialisÃ© dans l'amÃ©nagement et la crÃ©ation paysagÃ¨re, un Ouvrier Paysagiste expÃ©rimentÃ© F/H votre mission est de participer aux chantiers d'amÃ©nagements paysagers sur le territoire morbihannais aux cÃ´tÃ©s d'Ã©quipes dynamiques et conviviales !</t>
  </si>
  <si>
    <t>5532,Collaborateur commercial en assurances (H/F),https://www.france-emploi.com/offre-d-emploi/collaborateur-commercial-en-assurances-h-f-10732949/,01/01/2023,Saint-Malo,CDI,"Annuel, de 25000â‚¬ Ã  30000â‚¬",Annuel,25000â‚¬ ,30000â‚¬,"Notre client, agence d'assurances basÃ©e Ã  Saint-Malo, recherche un(e) collaborateur(trice) commercial(e) assurances - grand public.</t>
  </si>
  <si>
    <t>Au sein d'une Ã©quipe de 8 personnes, vos missions seront les suivantes :</t>
  </si>
  <si>
    <t>- Accueillir, orienter, informer et identifier les besoins de la clientÃ¨le se prÃ©sentant Ã  l'agence.</t>
  </si>
  <si>
    <t>- RÃ©pondre dans ..."</t>
  </si>
  <si>
    <t xml:space="preserve">5533,Peintre en bÃ¢timent (H/F),https://www.france-emploi.com/offre-d-emploi/peintre-en-batiment-h-f-10722454/,01/01/2023,Laval,CDI,"Mensuel, de 1944â‚¬ Ã  2501â‚¬",Mensuel,1944â‚¬ ,2501â‚¬,"Pinto et Fils vous propose ses services de rÃ©alisation de travaux de dÃ©coration intÃ©rieure et extÃ©rieure depuis trois gÃ©nÃ©rations. </t>
  </si>
  <si>
    <t>Notre entreprise, recrute actuellement un peintre confirmÃ© (H/F) en CDI sur FOUGERES.</t>
  </si>
  <si>
    <t>Nous recherchons des peintres avec une expÃ©rience de quelques annÃ©es et privilÃ©gions un profil avec une expÃ©rience ..."</t>
  </si>
  <si>
    <t xml:space="preserve">5534,Peintre en bÃ¢timent (H/F),https://www.france-emploi.com/offre-d-emploi/peintre-en-batiment-h-f-10722454/,01/01/2023,ErnÃ©e,CDI,"Mensuel, de 1944â‚¬ Ã  2501â‚¬",Mensuel,1944â‚¬ ,2501â‚¬,"Pinto et Fils vous propose ses services de rÃ©alisation de travaux de dÃ©coration intÃ©rieure et extÃ©rieure depuis trois gÃ©nÃ©rations. </t>
  </si>
  <si>
    <t xml:space="preserve">5535,Peintre en bÃ¢timent (H/F),https://www.france-emploi.com/offre-d-emploi/peintre-en-batiment-h-f-10722454/,01/01/2023,VitrÃ©,CDI,"Mensuel, de 1944â‚¬ Ã  2501â‚¬",Mensuel,1944â‚¬ ,2501â‚¬,"Pinto et Fils vous propose ses services de rÃ©alisation de travaux de dÃ©coration intÃ©rieure et extÃ©rieure depuis trois gÃ©nÃ©rations. </t>
  </si>
  <si>
    <t xml:space="preserve">5536,Peintre en bÃ¢timent (H/F),https://www.france-emploi.com/offre-d-emploi/peintre-en-batiment-h-f-10722454/,01/01/2023,RomagnÃ©,CDI,"Mensuel, de 1944â‚¬ Ã  2501â‚¬",Mensuel,1944â‚¬ ,2501â‚¬,"Pinto et Fils vous propose ses services de rÃ©alisation de travaux de dÃ©coration intÃ©rieure et extÃ©rieure depuis trois gÃ©nÃ©rations. </t>
  </si>
  <si>
    <t xml:space="preserve">5537,Peintre en bÃ¢timent (H/F),https://www.france-emploi.com/offre-d-emploi/peintre-en-batiment-h-f-10722454/,01/01/2023,FougÃ¨res,CDI,"Mensuel, de 1944â‚¬ Ã  2501â‚¬",Mensuel,1944â‚¬ ,2501â‚¬,"Pinto et Fils vous propose ses services de rÃ©alisation de travaux de dÃ©coration intÃ©rieure et extÃ©rieure depuis trois gÃ©nÃ©rations. </t>
  </si>
  <si>
    <t>5538,Peintre en bÃ¢timent (H/F),https://www.france-emploi.com/offre-d-emploi/peintre-en-batiment-h-f-10722453/,01/01/2023,Saint-GrÃ©goire,CDI,"Mensuel, de 1944â‚¬ Ã  2501â‚¬",Mensuel,1944â‚¬ ,2501â‚¬,"Notre entreprise la sociÃ©tÃ© JC RADOUX basÃ©e Ã  Saint-GrÃ©goire, spÃ©cialisÃ©s dans les domaines de peinture intÃ©rieure-extÃ©rieure, et revÃªtements de sols recrute des peintres en bÃ¢timent en contrat 39h.</t>
  </si>
  <si>
    <t>Nous recherchons des peintres avec une expÃ©rience de quelques annÃ©es et privilÃ©gions un profil avec une expÃ©rience antÃ©rieure stable ..."</t>
  </si>
  <si>
    <t>5539,Peintre en bÃ¢timent (H/F),https://www.france-emploi.com/offre-d-emploi/peintre-en-batiment-h-f-10722453/,01/01/2023,Rennes,CDI,"Mensuel, de 1944â‚¬ Ã  2501â‚¬",Mensuel,1944â‚¬ ,2501â‚¬,"Notre entreprise la sociÃ©tÃ© JC RADOUX basÃ©e Ã  Saint-GrÃ©goire, spÃ©cialisÃ©s dans les domaines de peinture intÃ©rieure-extÃ©rieure, et revÃªtements de sols recrute des peintres en bÃ¢timent en contrat 39h.</t>
  </si>
  <si>
    <t>5540,Peintre en bÃ¢timent (H/F),https://www.france-emploi.com/offre-d-emploi/peintre-en-batiment-h-f-10722453/,01/01/2023,PacÃ©,CDI,"Mensuel, de 1944â‚¬ Ã  2501â‚¬",Mensuel,1944â‚¬ ,2501â‚¬,"Notre entreprise la sociÃ©tÃ© JC RADOUX basÃ©e Ã  Saint-GrÃ©goire, spÃ©cialisÃ©s dans les domaines de peinture intÃ©rieure-extÃ©rieure, et revÃªtements de sols recrute des peintres en bÃ¢timent en contrat 39h.</t>
  </si>
  <si>
    <t>5541,Peintre en bÃ¢timent (H/F),https://www.france-emploi.com/offre-d-emploi/peintre-en-batiment-h-f-10722453/,01/01/2023,Cesson-SÃ©vignÃ©,CDI,"Mensuel, de 1944â‚¬ Ã  2501â‚¬",Mensuel,1944â‚¬ ,2501â‚¬,"Notre entreprise la sociÃ©tÃ© JC RADOUX basÃ©e Ã  Saint-GrÃ©goire, spÃ©cialisÃ©s dans les domaines de peinture intÃ©rieure-extÃ©rieure, et revÃªtements de sols recrute des peintres en bÃ¢timent en contrat 39h.</t>
  </si>
  <si>
    <t>5542,Peintre en bÃ¢timent (H/F),https://www.france-emploi.com/offre-d-emploi/peintre-en-batiment-h-f-10722453/,01/01/2023,Bruz,CDI,"Mensuel, de 1944â‚¬ Ã  2501â‚¬",Mensuel,1944â‚¬ ,2501â‚¬,"Notre entreprise la sociÃ©tÃ© JC RADOUX basÃ©e Ã  Saint-GrÃ©goire, spÃ©cialisÃ©s dans les domaines de peinture intÃ©rieure-extÃ©rieure, et revÃªtements de sols recrute des peintres en bÃ¢timent en contrat 39h.</t>
  </si>
  <si>
    <t>5543,Animateur/trice de sÃ©jours adaptÃ©s pour adultes en situation de handicap (H/F),https://www.france-emploi.com/offre-d-emploi/animateur-trice-de-sejours-adaptes-pour-adultes-en-situation-de-handicap-h-f-10722355/,01/01/2023,SaÃ´ne-et-Loire,Saisonnier,"Mensuel, 1539,42â‚¬",Mensuel," 1539,42â‚¬"," 1539,42â‚¬","Postes proposÃ©s : Animateur / animatrice sÃ©jour de vacances adaptÃ©s pour adultes en situation de handicap mental.</t>
  </si>
  <si>
    <t>PÃ©riode : DÃ©cembre/janvier : du 23 dÃ©cembre 2022 au 02 janvier 2023</t>
  </si>
  <si>
    <t>Nous recrutons des animateurs(trices) et responsables de sÃ©jours adaptÃ©s afin dâ€™encadrer et animer des sÃ©jours de vacances pour des adultes en ..."</t>
  </si>
  <si>
    <t>5544,Animateur/trice de sÃ©jours adaptÃ©s pour adultes en situation de handicap (H/F),https://www.france-emploi.com/offre-d-emploi/animateur-trice-de-sejours-adaptes-pour-adultes-en-situation-de-handicap-h-f-10722355/,01/01/2023,RhÃ´ne,Saisonnier,"Mensuel, 1539,42â‚¬",Mensuel," 1539,42â‚¬"," 1539,42â‚¬","Postes proposÃ©s : Animateur / animatrice sÃ©jour de vacances adaptÃ©s pour adultes en situation de handicap mental.</t>
  </si>
  <si>
    <t>5545,Animateur/trice de sÃ©jours adaptÃ©s pour adultes en situation de handicap (H/F),https://www.france-emploi.com/offre-d-emploi/animateur-trice-de-sejours-adaptes-pour-adultes-en-situation-de-handicap-h-f-10722355/,01/01/2023,Haute-Loire,Saisonnier,"Mensuel, 1539,42â‚¬",Mensuel," 1539,42â‚¬"," 1539,42â‚¬","Postes proposÃ©s : Animateur / animatrice sÃ©jour de vacances adaptÃ©s pour adultes en situation de handicap mental.</t>
  </si>
  <si>
    <t>5546,Animateur/trice de sÃ©jours adaptÃ©s pour adultes en situation de handicap (H/F),https://www.france-emploi.com/offre-d-emploi/animateur-trice-de-sejours-adaptes-pour-adultes-en-situation-de-handicap-h-f-10722355/,01/01/2023,Loire,Saisonnier,"Mensuel, 1539,42â‚¬",Mensuel," 1539,42â‚¬"," 1539,42â‚¬","Postes proposÃ©s : Animateur / animatrice sÃ©jour de vacances adaptÃ©s pour adultes en situation de handicap mental.</t>
  </si>
  <si>
    <t>5547,Animateur/trice de sÃ©jours adaptÃ©s pour adultes en situation de handicap (H/F),https://www.france-emploi.com/offre-d-emploi/animateur-trice-de-sejours-adaptes-pour-adultes-en-situation-de-handicap-h-f-10722355/,01/01/2023,Ain,Saisonnier,"Mensuel, 1539,42â‚¬",Mensuel," 1539,42â‚¬"," 1539,42â‚¬","Postes proposÃ©s : Animateur / animatrice sÃ©jour de vacances adaptÃ©s pour adultes en situation de handicap mental.</t>
  </si>
  <si>
    <t>5548,Animateur/trice de sÃ©jours adaptÃ©s pour adultes en situation de handicap (H/F),https://www.france-emploi.com/offre-d-emploi/animateur-trice-de-sejours-adaptes-pour-adultes-en-situation-de-handicap-h-f-10722354/,01/01/2023,Puy-de-DÃ´me,Saisonnier,"Mensuel, 1539,42â‚¬",Mensuel," 1539,42â‚¬"," 1539,42â‚¬","Postes proposÃ©s : Animateur / animatrice sÃ©jour de vacances adaptÃ©s pour adultes en situation de handicap mental.</t>
  </si>
  <si>
    <t>5549,Animateur/trice de sÃ©jours adaptÃ©s pour adultes en situation de handicap (H/F),https://www.france-emploi.com/offre-d-emploi/animateur-trice-de-sejours-adaptes-pour-adultes-en-situation-de-handicap-h-f-10722354/,01/01/2023,Gironde,Saisonnier,"Mensuel, 1539,42â‚¬",Mensuel," 1539,42â‚¬"," 1539,42â‚¬","Postes proposÃ©s : Animateur / animatrice sÃ©jour de vacances adaptÃ©s pour adultes en situation de handicap mental.</t>
  </si>
  <si>
    <t>5550,Animateur/trice de sÃ©jours adaptÃ©s pour adultes en situation de handicap (H/F),https://www.france-emploi.com/offre-d-emploi/animateur-trice-de-sejours-adaptes-pour-adultes-en-situation-de-handicap-h-f-10722354/,01/01/2023,Dordogne,Saisonnier,"Mensuel, 1539,42â‚¬",Mensuel," 1539,42â‚¬"," 1539,42â‚¬","Postes proposÃ©s : Animateur / animatrice sÃ©jour de vacances adaptÃ©s pour adultes en situation de handicap mental.</t>
  </si>
  <si>
    <t>5551,Animateur/trice de sÃ©jours adaptÃ©s pour adultes en situation de handicap (H/F),https://www.france-emploi.com/offre-d-emploi/animateur-trice-de-sejours-adaptes-pour-adultes-en-situation-de-handicap-h-f-10722354/,01/01/2023,CorrÃ¨ze,Saisonnier,"Mensuel, 1539,42â‚¬",Mensuel," 1539,42â‚¬"," 1539,42â‚¬","Postes proposÃ©s : Animateur / animatrice sÃ©jour de vacances adaptÃ©s pour adultes en situation de handicap mental.</t>
  </si>
  <si>
    <t>5552,Animateur/trice de sÃ©jours adaptÃ©s pour adultes en situation de handicap (H/F),https://www.france-emploi.com/offre-d-emploi/animateur-trice-de-sejours-adaptes-pour-adultes-en-situation-de-handicap-h-f-10722354/,01/01/2023,Cantal,Saisonnier,"Mensuel, 1539,42â‚¬",Mensuel," 1539,42â‚¬"," 1539,42â‚¬","Postes proposÃ©s : Animateur / animatrice sÃ©jour de vacances adaptÃ©s pour adultes en situation de handicap mental.</t>
  </si>
  <si>
    <t>5553,Animateur/trice de sÃ©jours adaptÃ©s pour adultes en situation de handicap (H/F),https://www.france-emploi.com/offre-d-emploi/animateur-trice-de-sejours-adaptes-pour-adultes-en-situation-de-handicap-h-f-10722353/,01/01/2023,Val-d'Oise,Saisonnier,"Mensuel, 1539,42â‚¬",Mensuel," 1539,42â‚¬"," 1539,42â‚¬","Postes proposÃ©s : Animateur / animatrice sÃ©jour de vacances adaptÃ©s pour adultes en situation de handicap mental.</t>
  </si>
  <si>
    <t>5554,Animateur/trice de sÃ©jours adaptÃ©s pour adultes en situation de handicap (H/F),https://www.france-emploi.com/offre-d-emploi/animateur-trice-de-sejours-adaptes-pour-adultes-en-situation-de-handicap-h-f-10722353/,01/01/2023,Oise,Saisonnier,"Mensuel, 1539,42â‚¬",Mensuel," 1539,42â‚¬"," 1539,42â‚¬","Postes proposÃ©s : Animateur / animatrice sÃ©jour de vacances adaptÃ©s pour adultes en situation de handicap mental.</t>
  </si>
  <si>
    <t>5555,Animateur/trice de sÃ©jours adaptÃ©s pour adultes en situation de handicap (H/F),https://www.france-emploi.com/offre-d-emploi/animateur-trice-de-sejours-adaptes-pour-adultes-en-situation-de-handicap-h-f-10722353/,01/01/2023,Marne,Saisonnier,"Mensuel, 1539,42â‚¬",Mensuel," 1539,42â‚¬"," 1539,42â‚¬","Postes proposÃ©s : Animateur / animatrice sÃ©jour de vacances adaptÃ©s pour adultes en situation de handicap mental.</t>
  </si>
  <si>
    <t>5556,Animateur/trice de sÃ©jours adaptÃ©s pour adultes en situation de handicap (H/F),https://www.france-emploi.com/offre-d-emploi/animateur-trice-de-sejours-adaptes-pour-adultes-en-situation-de-handicap-h-f-10722353/,01/01/2023,Aube,Saisonnier,"Mensuel, 1539,42â‚¬",Mensuel," 1539,42â‚¬"," 1539,42â‚¬","Postes proposÃ©s : Animateur / animatrice sÃ©jour de vacances adaptÃ©s pour adultes en situation de handicap mental.</t>
  </si>
  <si>
    <t>5557,Animateur/trice de sÃ©jours adaptÃ©s pour adultes en situation de handicap (H/F),https://www.france-emploi.com/offre-d-emploi/animateur-trice-de-sejours-adaptes-pour-adultes-en-situation-de-handicap-h-f-10722353/,01/01/2023,Aisne,Saisonnier,"Mensuel, 1539,42â‚¬",Mensuel," 1539,42â‚¬"," 1539,42â‚¬","Postes proposÃ©s : Animateur / animatrice sÃ©jour de vacances adaptÃ©s pour adultes en situation de handicap mental.</t>
  </si>
  <si>
    <t>5558,Animateur/trice de sÃ©jours adaptÃ©s pour adultes en situation de handicap (H/F),https://www.france-emploi.com/offre-d-emploi/animateur-trice-de-sejours-adaptes-pour-adultes-en-situation-de-handicap-h-f-10722351/,01/01/2023,Val-de-Marne,Saisonnier,"Mensuel, 1539,42â‚¬",Mensuel," 1539,42â‚¬"," 1539,42â‚¬","Postes proposÃ©s : Animateur / animatrice sÃ©jour de vacances adaptÃ©s pour adultes en situation de handicap mental.</t>
  </si>
  <si>
    <t>5559,Animateur/trice de sÃ©jours adaptÃ©s pour adultes en situation de handicap (H/F),https://www.france-emploi.com/offre-d-emploi/animateur-trice-de-sejours-adaptes-pour-adultes-en-situation-de-handicap-h-f-10722351/,01/01/2023,Hauts-de-Seine,Saisonnier,"Mensuel, 1539,42â‚¬",Mensuel," 1539,42â‚¬"," 1539,42â‚¬","Postes proposÃ©s : Animateur / animatrice sÃ©jour de vacances adaptÃ©s pour adultes en situation de handicap mental.</t>
  </si>
  <si>
    <t>5560,Animateur/trice de sÃ©jours adaptÃ©s pour adultes en situation de handicap (H/F),https://www.france-emploi.com/offre-d-emploi/animateur-trice-de-sejours-adaptes-pour-adultes-en-situation-de-handicap-h-f-10722351/,01/01/2023,Essonne,Saisonnier,"Mensuel, 1539,42â‚¬",Mensuel," 1539,42â‚¬"," 1539,42â‚¬","Postes proposÃ©s : Animateur / animatrice sÃ©jour de vacances adaptÃ©s pour adultes en situation de handicap mental.</t>
  </si>
  <si>
    <t>5561,Animateur/trice de sÃ©jours adaptÃ©s pour adultes en situation de handicap (H/F),https://www.france-emploi.com/offre-d-emploi/animateur-trice-de-sejours-adaptes-pour-adultes-en-situation-de-handicap-h-f-10722351/,01/01/2023,Yvelines,Saisonnier,"Mensuel, 1539,42â‚¬",Mensuel," 1539,42â‚¬"," 1539,42â‚¬","Postes proposÃ©s : Animateur / animatrice sÃ©jour de vacances adaptÃ©s pour adultes en situation de handicap mental.</t>
  </si>
  <si>
    <t>5562,Animateur/trice de sÃ©jours adaptÃ©s pour adultes en situation de handicap (H/F),https://www.france-emploi.com/offre-d-emploi/animateur-trice-de-sejours-adaptes-pour-adultes-en-situation-de-handicap-h-f-10722351/,01/01/2023,Seine-et-Marne,Saisonnier,"Mensuel, 1539,42â‚¬",Mensuel," 1539,42â‚¬"," 1539,42â‚¬","Postes proposÃ©s : Animateur / animatrice sÃ©jour de vacances adaptÃ©s pour adultes en situation de handicap mental.</t>
  </si>
  <si>
    <t>5563,Animateur/trice de sÃ©jours adaptÃ©s pour adultes en situation de handicap (H/F),https://www.france-emploi.com/offre-d-emploi/animateur-trice-de-sejours-adaptes-pour-adultes-en-situation-de-handicap-h-f-10722350/,01/01/2023,Seine-Maritime,Saisonnier,"Mensuel, 1539,42â‚¬",Mensuel," 1539,42â‚¬"," 1539,42â‚¬","Postes proposÃ©s : Animateur / animatrice sÃ©jour de vacances adaptÃ©s pour adultes en situation de handicap mental.</t>
  </si>
  <si>
    <t>5564,Animateur/trice de sÃ©jours adaptÃ©s pour adultes en situation de handicap (H/F),https://www.france-emploi.com/offre-d-emploi/animateur-trice-de-sejours-adaptes-pour-adultes-en-situation-de-handicap-h-f-10722350/,01/01/2023,Orne,Saisonnier,"Mensuel, 1539,42â‚¬",Mensuel," 1539,42â‚¬"," 1539,42â‚¬","Postes proposÃ©s : Animateur / animatrice sÃ©jour de vacances adaptÃ©s pour adultes en situation de handicap mental.</t>
  </si>
  <si>
    <t>5565,Animateur/trice de sÃ©jours adaptÃ©s pour adultes en situation de handicap (H/F),https://www.france-emploi.com/offre-d-emploi/animateur-trice-de-sejours-adaptes-pour-adultes-en-situation-de-handicap-h-f-10722350/,01/01/2023,Eure-et-Loir,Saisonnier,"Mensuel, 1539,42â‚¬",Mensuel," 1539,42â‚¬"," 1539,42â‚¬","Postes proposÃ©s : Animateur / animatrice sÃ©jour de vacances adaptÃ©s pour adultes en situation de handicap mental.</t>
  </si>
  <si>
    <t>5566,Animateur/trice de sÃ©jours adaptÃ©s pour adultes en situation de handicap (H/F),https://www.france-emploi.com/offre-d-emploi/animateur-trice-de-sejours-adaptes-pour-adultes-en-situation-de-handicap-h-f-10722350/,01/01/2023,Eure,Saisonnier,"Mensuel, 1539,42â‚¬",Mensuel," 1539,42â‚¬"," 1539,42â‚¬","Postes proposÃ©s : Animateur / animatrice sÃ©jour de vacances adaptÃ©s pour adultes en situation de handicap mental.</t>
  </si>
  <si>
    <t>5567,Animateur/trice de sÃ©jours adaptÃ©s pour adultes en situation de handicap (H/F),https://www.france-emploi.com/offre-d-emploi/animateur-trice-de-sejours-adaptes-pour-adultes-en-situation-de-handicap-h-f-10722350/,01/01/2023,Calvados,Saisonnier,"Mensuel, 1539,42â‚¬",Mensuel," 1539,42â‚¬"," 1539,42â‚¬","Postes proposÃ©s : Animateur / animatrice sÃ©jour de vacances adaptÃ©s pour adultes en situation de handicap mental.</t>
  </si>
  <si>
    <t>5568,Animateur/trice de sÃ©jours adaptÃ©s pour adultes en situation de handicap (H/F),https://www.france-emploi.com/offre-d-emploi/animateur-trice-de-sejours-adaptes-pour-adultes-en-situation-de-handicap-h-f-10722348/,01/01/2023,Morbihan,Saisonnier,"Mensuel, 1539,42â‚¬",Mensuel," 1539,42â‚¬"," 1539,42â‚¬","Postes proposÃ©s : Animateur / animatrice sÃ©jour de vacances adaptÃ©s pour adultes en situation de handicap mental.</t>
  </si>
  <si>
    <t>5569,Animateur/trice de sÃ©jours adaptÃ©s pour adultes en situation de handicap (H/F),https://www.france-emploi.com/offre-d-emploi/animateur-trice-de-sejours-adaptes-pour-adultes-en-situation-de-handicap-h-f-10722348/,01/01/2023,Manche,Saisonnier,"Mensuel, 1539,42â‚¬",Mensuel," 1539,42â‚¬"," 1539,42â‚¬","Postes proposÃ©s : Animateur / animatrice sÃ©jour de vacances adaptÃ©s pour adultes en situation de handicap mental.</t>
  </si>
  <si>
    <t>5570,Animateur/trice de sÃ©jours adaptÃ©s pour adultes en situation de handicap (H/F),https://www.france-emploi.com/offre-d-emploi/animateur-trice-de-sejours-adaptes-pour-adultes-en-situation-de-handicap-h-f-10722348/,01/01/2023,Ille-et-Vilaine,Saisonnier,"Mensuel, 1539,42â‚¬",Mensuel," 1539,42â‚¬"," 1539,42â‚¬","Postes proposÃ©s : Animateur / animatrice sÃ©jour de vacances adaptÃ©s pour adultes en situation de handicap mental.</t>
  </si>
  <si>
    <t>5571,Animateur/trice de sÃ©jours adaptÃ©s pour adultes en situation de handicap (H/F),https://www.france-emploi.com/offre-d-emploi/animateur-trice-de-sejours-adaptes-pour-adultes-en-situation-de-handicap-h-f-10722348/,01/01/2023,FinistÃ¨re,Saisonnier,"Mensuel, 1539,42â‚¬",Mensuel," 1539,42â‚¬"," 1539,42â‚¬","Postes proposÃ©s : Animateur / animatrice sÃ©jour de vacances adaptÃ©s pour adultes en situation de handicap mental.</t>
  </si>
  <si>
    <t>5572,Animateur/trice de sÃ©jours adaptÃ©s pour adultes en situation de handicap (H/F),https://www.france-emploi.com/offre-d-emploi/animateur-trice-de-sejours-adaptes-pour-adultes-en-situation-de-handicap-h-f-10722348/,01/01/2023,CÃ´tes-d'Armor,Saisonnier,"Mensuel, 1539,42â‚¬",Mensuel," 1539,42â‚¬"," 1539,42â‚¬","Postes proposÃ©s : Animateur / animatrice sÃ©jour de vacances adaptÃ©s pour adultes en situation de handicap mental.</t>
  </si>
  <si>
    <t>5573,Animateur/trice de sÃ©jours adaptÃ©s pour adultes en situation de handicap (H/F),https://www.france-emploi.com/offre-d-emploi/animateur-trice-de-sejours-adaptes-pour-adultes-en-situation-de-handicap-h-f-10722346/,01/01/2023,Yonne,Saisonnier,"Mensuel, 1539,42â‚¬",Mensuel," 1539,42â‚¬"," 1539,42â‚¬","Postes proposÃ©s : Animateur / animatrice sÃ©jour de vacances adaptÃ©s pour adultes en situation de handicap mental.</t>
  </si>
  <si>
    <t>5574,Animateur/trice de sÃ©jours adaptÃ©s pour adultes en situation de handicap (H/F),https://www.france-emploi.com/offre-d-emploi/animateur-trice-de-sejours-adaptes-pour-adultes-en-situation-de-handicap-h-f-10722346/,01/01/2023,NiÃ¨vre,Saisonnier,"Mensuel, 1539,42â‚¬",Mensuel," 1539,42â‚¬"," 1539,42â‚¬","Postes proposÃ©s : Animateur / animatrice sÃ©jour de vacances adaptÃ©s pour adultes en situation de handicap mental.</t>
  </si>
  <si>
    <t>5575,Animateur/trice de sÃ©jours adaptÃ©s pour adultes en situation de handicap (H/F),https://www.france-emploi.com/offre-d-emploi/animateur-trice-de-sejours-adaptes-pour-adultes-en-situation-de-handicap-h-f-10722346/,01/01/2023,Loiret,Saisonnier,"Mensuel, 1539,42â‚¬",Mensuel," 1539,42â‚¬"," 1539,42â‚¬","Postes proposÃ©s : Animateur / animatrice sÃ©jour de vacances adaptÃ©s pour adultes en situation de handicap mental.</t>
  </si>
  <si>
    <t>5576,Animateur/trice de sÃ©jours adaptÃ©s pour adultes en situation de handicap (H/F),https://www.france-emploi.com/offre-d-emploi/animateur-trice-de-sejours-adaptes-pour-adultes-en-situation-de-handicap-h-f-10722346/,01/01/2023,CÃ´te-d'Or,Saisonnier,"Mensuel, 1539,42â‚¬",Mensuel," 1539,42â‚¬"," 1539,42â‚¬","Postes proposÃ©s : Animateur / animatrice sÃ©jour de vacances adaptÃ©s pour adultes en situation de handicap mental.</t>
  </si>
  <si>
    <t>5577,Animateur/trice de sÃ©jours adaptÃ©s pour adultes en situation de handicap (H/F),https://www.france-emploi.com/offre-d-emploi/animateur-trice-de-sejours-adaptes-pour-adultes-en-situation-de-handicap-h-f-10722346/,01/01/2023,Cher,Saisonnier,"Mensuel, 1539,42â‚¬",Mensuel," 1539,42â‚¬"," 1539,42â‚¬","Postes proposÃ©s : Animateur / animatrice sÃ©jour de vacances adaptÃ©s pour adultes en situation de handicap mental.</t>
  </si>
  <si>
    <t>5578,Animateur/trice de sÃ©jours adaptÃ©s pour adultes en situation de handicap (H/F),https://www.france-emploi.com/offre-d-emploi/animateur-trice-de-sejours-adaptes-pour-adultes-en-situation-de-handicap-h-f-10722345/,01/01/2023,Haute-Vienne,Saisonnier,"Mensuel, 1539,42â‚¬",Mensuel," 1539,42â‚¬"," 1539,42â‚¬","Postes proposÃ©s : Animateur / animatrice sÃ©jour de vacances adaptÃ©s pour adultes en situation de handicap mental.</t>
  </si>
  <si>
    <t>5579,Animateur/trice de sÃ©jours adaptÃ©s pour adultes en situation de handicap (H/F),https://www.france-emploi.com/offre-d-emploi/animateur-trice-de-sejours-adaptes-pour-adultes-en-situation-de-handicap-h-f-10722345/,01/01/2023,Creuse,Saisonnier,"Mensuel, 1539,42â‚¬",Mensuel," 1539,42â‚¬"," 1539,42â‚¬","Postes proposÃ©s : Animateur / animatrice sÃ©jour de vacances adaptÃ©s pour adultes en situation de handicap mental.</t>
  </si>
  <si>
    <t>5580,Animateur/trice de sÃ©jours adaptÃ©s pour adultes en situation de handicap (H/F),https://www.france-emploi.com/offre-d-emploi/animateur-trice-de-sejours-adaptes-pour-adultes-en-situation-de-handicap-h-f-10722345/,01/01/2023,Charente-Maritime,Saisonnier,"Mensuel, 1539,42â‚¬",Mensuel," 1539,42â‚¬"," 1539,42â‚¬","Postes proposÃ©s : Animateur / animatrice sÃ©jour de vacances adaptÃ©s pour adultes en situation de handicap mental.</t>
  </si>
  <si>
    <t>5581,Animateur/trice de sÃ©jours adaptÃ©s pour adultes en situation de handicap (H/F),https://www.france-emploi.com/offre-d-emploi/animateur-trice-de-sejours-adaptes-pour-adultes-en-situation-de-handicap-h-f-10722345/,01/01/2023,Charente,Saisonnier,"Mensuel, 1539,42â‚¬",Mensuel," 1539,42â‚¬"," 1539,42â‚¬","Postes proposÃ©s : Animateur / animatrice sÃ©jour de vacances adaptÃ©s pour adultes en situation de handicap mental.</t>
  </si>
  <si>
    <t>5582,Animateur/trice de sÃ©jours adaptÃ©s pour adultes en situation de handicap (H/F),https://www.france-emploi.com/offre-d-emploi/animateur-trice-de-sejours-adaptes-pour-adultes-en-situation-de-handicap-h-f-10722345/,01/01/2023,Allier,Saisonnier,"Mensuel, 1539,42â‚¬",Mensuel," 1539,42â‚¬"," 1539,42â‚¬","Postes proposÃ©s : Animateur / animatrice sÃ©jour de vacances adaptÃ©s pour adultes en situation de handicap mental.</t>
  </si>
  <si>
    <t>5583,Directeur Commercial (H/F),https://www.france-emploi.com/offre-d-emploi/directeur-commercial-h-f-10722320/,01/01/2023,L'Hermitage,CDI,"Annuel, de 45000â‚¬ Ã  55000â‚¬",Annuel,45000â‚¬ ,55000â‚¬,"En collaboration avec la direction gÃ©nÃ©rale vos missions sont :</t>
  </si>
  <si>
    <t>- Animer et encadrer lâ€™Ã©quipe commerciale composÃ©e de 7 commerciaux en France et Ã  lâ€™Export,</t>
  </si>
  <si>
    <t>- Participer Ã  lâ€™Ã©laboration des tarifs et des actions commerciales</t>
  </si>
  <si>
    <t>- ÃŠtre force de proposition pour le dÃ©veloppement de la stratÃ©gie commerciale,</t>
  </si>
  <si>
    <t>- Assurer les relations ..."</t>
  </si>
  <si>
    <t>5584,Chef d'Ã©quipe usinage (H/F),https://www.france-emploi.com/offre-d-emploi/chef-d-equipe-usinage-h-f-10722316/,01/01/2023,L'Hermitage,CDI,"Annuel, de 25000â‚¬ Ã  30000â‚¬",Annuel,25000â‚¬ ,30000â‚¬,"En collaboration avec le responsable du secteur vos missions sont :</t>
  </si>
  <si>
    <t>- Organiser le travail des Ã©quipes en fonction des plannings de production :</t>
  </si>
  <si>
    <t xml:space="preserve">     . Fraisage</t>
  </si>
  <si>
    <t xml:space="preserve">     . Tournage</t>
  </si>
  <si>
    <t xml:space="preserve">     . DÃ©bit</t>
  </si>
  <si>
    <t>- Veiller au respect des tolÃ©rances et Ã  la qualitÃ© globale des piÃ¨ces</t>
  </si>
  <si>
    <t>- Valider la faisabilitÃ© ..."</t>
  </si>
  <si>
    <t>5585,RESPONSABLE ADMINISTRATIF ET FINANCIER (H/F),https://www.france-emploi.com/offre-d-emploi/responsable-administratif-et-financier-h-f-10719879/,01/01/2023,Nantes,CDI,"Annuel, de 38000â‚¬ Ã  45000â‚¬",Annuel,38000â‚¬ ,45000â‚¬,"Dans le cadre de sa croissance et des projets dâ€™amÃ©liorations, notre client souhaite renforcer ses Ã©quipes en recrutant un responsable administratif et financier H/F.</t>
  </si>
  <si>
    <t>Directement rattachÃ© au Directeur GÃ©nÃ©ral du groupe, vous accompagnerez au quotidien la direction dans le dÃ©veloppement de lâ€™entreprise, vous saurez Ãªtre polyvalent ..."</t>
  </si>
  <si>
    <t>5586,NÃ©gociateur immobilier indÃ©pendant (H/F),https://www.france-emploi.com/offre-d-emploi/negociateur-immobilier-independant-h-f-10719740/,01/01/2023,RÃ©guiny,,"Mensuel, de 4000â‚¬ Ã  8000â‚¬",Mensuel,4000â‚¬ ,8000â‚¬,"Devenez le CONSEILLER IMMOBILIER rÃ©fÃ©rent de votre rÃ©gion : Secteur gÃ©ographique rÃ©servÃ© et prÃ©servÃ© en exclusivitÃ© !</t>
  </si>
  <si>
    <t>5587,NÃ©gociateur immobilier indÃ©pendant (H/F),https://www.france-emploi.com/offre-d-emploi/negociateur-immobilier-independant-h-f-10719740/,01/01/2023,PÃ©nestin,,"Mensuel, de 4000â‚¬ Ã  8000â‚¬",Mensuel,4000â‚¬ ,8000â‚¬,"Devenez le CONSEILLER IMMOBILIER rÃ©fÃ©rent de votre rÃ©gion : Secteur gÃ©ographique rÃ©servÃ© et prÃ©servÃ© en exclusivitÃ© !</t>
  </si>
  <si>
    <t>5588,NÃ©gociateur immobilier indÃ©pendant (H/F),https://www.france-emploi.com/offre-d-emploi/negociateur-immobilier-independant-h-f-10719740/,01/01/2023,Berric,,"Mensuel, de 4000â‚¬ Ã  8000â‚¬",Mensuel,4000â‚¬ ,8000â‚¬,"Devenez le CONSEILLER IMMOBILIER rÃ©fÃ©rent de votre rÃ©gion : Secteur gÃ©ographique rÃ©servÃ© et prÃ©servÃ© en exclusivitÃ© !</t>
  </si>
  <si>
    <t>5589,NÃ©gociateur immobilier indÃ©pendant (H/F),https://www.france-emploi.com/offre-d-emploi/negociateur-immobilier-independant-h-f-10719740/,01/01/2023,Beignon,,"Mensuel, de 4000â‚¬ Ã  8000â‚¬",Mensuel,4000â‚¬ ,8000â‚¬,"Devenez le CONSEILLER IMMOBILIER rÃ©fÃ©rent de votre rÃ©gion : Secteur gÃ©ographique rÃ©servÃ© et prÃ©servÃ© en exclusivitÃ© !</t>
  </si>
  <si>
    <t>5590,NÃ©gociateur immobilier indÃ©pendant (H/F),https://www.france-emploi.com/offre-d-emploi/negociateur-immobilier-independant-h-f-10719740/,01/01/2023,Ambon,,"Mensuel, de 4000â‚¬ Ã  8000â‚¬",Mensuel,4000â‚¬ ,8000â‚¬,"Devenez le CONSEILLER IMMOBILIER rÃ©fÃ©rent de votre rÃ©gion : Secteur gÃ©ographique rÃ©servÃ© et prÃ©servÃ© en exclusivitÃ© !</t>
  </si>
  <si>
    <t>5591,Conseiller immobilier indÃ©pendant (H/F),https://www.france-emploi.com/offre-d-emploi/conseiller-immobilier-independant-h-f-10719738/,01/01/2023,RÃ©guiny,,"Mensuel, de 4000â‚¬ Ã  8000â‚¬",Mensuel,4000â‚¬ ,8000â‚¬,"Devenez le CONSEILLER IMMOBILIER rÃ©fÃ©rent de votre rÃ©gion : Secteur gÃ©ographique rÃ©servÃ© et prÃ©servÃ© en exclusivitÃ© !</t>
  </si>
  <si>
    <t>5592,Conseiller immobilier indÃ©pendant (H/F),https://www.france-emploi.com/offre-d-emploi/conseiller-immobilier-independant-h-f-10719738/,01/01/2023,PÃ©nestin,,"Mensuel, de 4000â‚¬ Ã  8000â‚¬",Mensuel,4000â‚¬ ,8000â‚¬,"Devenez le CONSEILLER IMMOBILIER rÃ©fÃ©rent de votre rÃ©gion : Secteur gÃ©ographique rÃ©servÃ© et prÃ©servÃ© en exclusivitÃ© !</t>
  </si>
  <si>
    <t>5593,Conseiller immobilier indÃ©pendant (H/F),https://www.france-emploi.com/offre-d-emploi/conseiller-immobilier-independant-h-f-10719738/,01/01/2023,Berric,,"Mensuel, de 4000â‚¬ Ã  8000â‚¬",Mensuel,4000â‚¬ ,8000â‚¬,"Devenez le CONSEILLER IMMOBILIER rÃ©fÃ©rent de votre rÃ©gion : Secteur gÃ©ographique rÃ©servÃ© et prÃ©servÃ© en exclusivitÃ© !</t>
  </si>
  <si>
    <t>5594,Conseiller immobilier indÃ©pendant (H/F),https://www.france-emploi.com/offre-d-emploi/conseiller-immobilier-independant-h-f-10719738/,01/01/2023,Beignon,,"Mensuel, de 4000â‚¬ Ã  8000â‚¬",Mensuel,4000â‚¬ ,8000â‚¬,"Devenez le CONSEILLER IMMOBILIER rÃ©fÃ©rent de votre rÃ©gion : Secteur gÃ©ographique rÃ©servÃ© et prÃ©servÃ© en exclusivitÃ© !</t>
  </si>
  <si>
    <t>5595,Conseiller immobilier indÃ©pendant (H/F),https://www.france-emploi.com/offre-d-emploi/conseiller-immobilier-independant-h-f-10719738/,01/01/2023,Ambon,,"Mensuel, de 4000â‚¬ Ã  8000â‚¬",Mensuel,4000â‚¬ ,8000â‚¬,"Devenez le CONSEILLER IMMOBILIER rÃ©fÃ©rent de votre rÃ©gion : Secteur gÃ©ographique rÃ©servÃ© et prÃ©servÃ© en exclusivitÃ© !</t>
  </si>
  <si>
    <t>5596,NÃ©gociateur immobilier indÃ©pendant (H/F),https://www.france-emploi.com/offre-d-emploi/negociateur-immobilier-independant-h-f-10719730/,01/01/2023,Meucon,,"Mensuel, de 4000â‚¬ Ã  8000â‚¬",Mensuel,4000â‚¬ ,8000â‚¬,"Devenez le CONSEILLER IMMOBILIER rÃ©fÃ©rent de votre rÃ©gion : Secteur gÃ©ographique rÃ©servÃ© et prÃ©servÃ© en exclusivitÃ© !</t>
  </si>
  <si>
    <t>5597,NÃ©gociateur immobilier indÃ©pendant (H/F),https://www.france-emploi.com/offre-d-emploi/negociateur-immobilier-independant-h-f-10719730/,01/01/2023,GuÃ©gon,,"Mensuel, de 4000â‚¬ Ã  8000â‚¬",Mensuel,4000â‚¬ ,8000â‚¬,"Devenez le CONSEILLER IMMOBILIER rÃ©fÃ©rent de votre rÃ©gion : Secteur gÃ©ographique rÃ©servÃ© et prÃ©servÃ© en exclusivitÃ© !</t>
  </si>
  <si>
    <t>5598,NÃ©gociateur immobilier indÃ©pendant (H/F),https://www.france-emploi.com/offre-d-emploi/negociateur-immobilier-independant-h-f-10719730/,01/01/2023,Groix,,"Mensuel, de 4000â‚¬ Ã  8000â‚¬",Mensuel,4000â‚¬ ,8000â‚¬,"Devenez le CONSEILLER IMMOBILIER rÃ©fÃ©rent de votre rÃ©gion : Secteur gÃ©ographique rÃ©servÃ© et prÃ©servÃ© en exclusivitÃ© !</t>
  </si>
  <si>
    <t>5599,NÃ©gociateur immobilier indÃ©pendant (H/F),https://www.france-emploi.com/offre-d-emploi/negociateur-immobilier-independant-h-f-10719730/,01/01/2023,Bubry,,"Mensuel, de 4000â‚¬ Ã  8000â‚¬",Mensuel,4000â‚¬ ,8000â‚¬,"Devenez le CONSEILLER IMMOBILIER rÃ©fÃ©rent de votre rÃ©gion : Secteur gÃ©ographique rÃ©servÃ© et prÃ©servÃ© en exclusivitÃ© !</t>
  </si>
  <si>
    <t>5600,NÃ©gociateur immobilier indÃ©pendant (H/F),https://www.france-emploi.com/offre-d-emploi/negociateur-immobilier-independant-h-f-10719730/,01/01/2023,BrÃ©han,,"Mensuel, de 4000â‚¬ Ã  8000â‚¬",Mensuel,4000â‚¬ ,8000â‚¬,"Devenez le CONSEILLER IMMOBILIER rÃ©fÃ©rent de votre rÃ©gion : Secteur gÃ©ographique rÃ©servÃ© et prÃ©servÃ© en exclusivitÃ© !</t>
  </si>
  <si>
    <t>5601,mandataire immobilier indÃ©pendant (H/F),https://www.france-emploi.com/offre-d-emploi/mandataire-immobilier-independant-h-f-10719728/,01/01/2023,Meucon,,"Mensuel, de 4000â‚¬ Ã  8000â‚¬",Mensuel,4000â‚¬ ,8000â‚¬,"Devenez le CONSEILLER IMMOBILIER rÃ©fÃ©rent de votre rÃ©gion : Secteur gÃ©ographique rÃ©servÃ© et prÃ©servÃ© en exclusivitÃ© !</t>
  </si>
  <si>
    <t>5602,mandataire immobilier indÃ©pendant (H/F),https://www.france-emploi.com/offre-d-emploi/mandataire-immobilier-independant-h-f-10719728/,01/01/2023,GuÃ©gon,,"Mensuel, de 4000â‚¬ Ã  8000â‚¬",Mensuel,4000â‚¬ ,8000â‚¬,"Devenez le CONSEILLER IMMOBILIER rÃ©fÃ©rent de votre rÃ©gion : Secteur gÃ©ographique rÃ©servÃ© et prÃ©servÃ© en exclusivitÃ© !</t>
  </si>
  <si>
    <t>5603,mandataire immobilier indÃ©pendant (H/F),https://www.france-emploi.com/offre-d-emploi/mandataire-immobilier-independant-h-f-10719728/,01/01/2023,Groix,,"Mensuel, de 4000â‚¬ Ã  8000â‚¬",Mensuel,4000â‚¬ ,8000â‚¬,"Devenez le CONSEILLER IMMOBILIER rÃ©fÃ©rent de votre rÃ©gion : Secteur gÃ©ographique rÃ©servÃ© et prÃ©servÃ© en exclusivitÃ© !</t>
  </si>
  <si>
    <t>5604,mandataire immobilier indÃ©pendant (H/F),https://www.france-emploi.com/offre-d-emploi/mandataire-immobilier-independant-h-f-10719728/,01/01/2023,Bubry,,"Mensuel, de 4000â‚¬ Ã  8000â‚¬",Mensuel,4000â‚¬ ,8000â‚¬,"Devenez le CONSEILLER IMMOBILIER rÃ©fÃ©rent de votre rÃ©gion : Secteur gÃ©ographique rÃ©servÃ© et prÃ©servÃ© en exclusivitÃ© !</t>
  </si>
  <si>
    <t>5605,mandataire immobilier indÃ©pendant (H/F),https://www.france-emploi.com/offre-d-emploi/mandataire-immobilier-independant-h-f-10719728/,01/01/2023,BrÃ©han,,"Mensuel, de 4000â‚¬ Ã  8000â‚¬",Mensuel,4000â‚¬ ,8000â‚¬,"Devenez le CONSEILLER IMMOBILIER rÃ©fÃ©rent de votre rÃ©gion : Secteur gÃ©ographique rÃ©servÃ© et prÃ©servÃ© en exclusivitÃ© !</t>
  </si>
  <si>
    <t>5606,NÃ©gociateur immobilier indÃ©pendant (H/F),https://www.france-emploi.com/offre-d-emploi/negociateur-immobilier-independant-h-f-10719718/,01/01/2023,Val d'Oust,,"Mensuel, de 4000â‚¬ Ã  8000â‚¬",Mensuel,4000â‚¬ ,8000â‚¬,"Devenez le CONSEILLER IMMOBILIER rÃ©fÃ©rent de votre rÃ©gion : Secteur gÃ©ographique rÃ©servÃ© et prÃ©servÃ© en exclusivitÃ© !</t>
  </si>
  <si>
    <t>5607,NÃ©gociateur immobilier indÃ©pendant (H/F),https://www.france-emploi.com/offre-d-emploi/negociateur-immobilier-independant-h-f-10719718/,01/01/2023,Port-Louis,,"Mensuel, de 4000â‚¬ Ã  8000â‚¬",Mensuel,4000â‚¬ ,8000â‚¬,"Devenez le CONSEILLER IMMOBILIER rÃ©fÃ©rent de votre rÃ©gion : Secteur gÃ©ographique rÃ©servÃ© et prÃ©servÃ© en exclusivitÃ© !</t>
  </si>
  <si>
    <t>5608,NÃ©gociateur immobilier indÃ©pendant (H/F),https://www.france-emploi.com/offre-d-emploi/negociateur-immobilier-independant-h-f-10719718/,01/01/2023,Plumelec,,"Mensuel, de 4000â‚¬ Ã  8000â‚¬",Mensuel,4000â‚¬ ,8000â‚¬,"Devenez le CONSEILLER IMMOBILIER rÃ©fÃ©rent de votre rÃ©gion : Secteur gÃ©ographique rÃ©servÃ© et prÃ©servÃ© en exclusivitÃ© !</t>
  </si>
  <si>
    <t>5609,NÃ©gociateur immobilier indÃ©pendant (H/F),https://www.france-emploi.com/offre-d-emploi/negociateur-immobilier-independant-h-f-10719718/,01/01/2023,PÃ©aule,,"Mensuel, de 4000â‚¬ Ã  8000â‚¬",Mensuel,4000â‚¬ ,8000â‚¬,"Devenez le CONSEILLER IMMOBILIER rÃ©fÃ©rent de votre rÃ©gion : Secteur gÃ©ographique rÃ©servÃ© et prÃ©servÃ© en exclusivitÃ© !</t>
  </si>
  <si>
    <t>5610,NÃ©gociateur immobilier indÃ©pendant (H/F),https://www.france-emploi.com/offre-d-emploi/negociateur-immobilier-independant-h-f-10719718/,01/01/2023,Gestel,,"Mensuel, de 4000â‚¬ Ã  8000â‚¬",Mensuel,4000â‚¬ ,8000â‚¬,"Devenez le CONSEILLER IMMOBILIER rÃ©fÃ©rent de votre rÃ©gion : Secteur gÃ©ographique rÃ©servÃ© et prÃ©servÃ© en exclusivitÃ© !</t>
  </si>
  <si>
    <t>5611,Conseiller immobilier indÃ©pendant (H/F),https://www.france-emploi.com/offre-d-emploi/conseiller-immobilier-independant-h-f-10715722/,01/01/2023,Saint-Nolff,,"Mensuel, de 4000â‚¬ Ã  8000â‚¬",Mensuel,4000â‚¬ ,8000â‚¬,"Devenez le CONSEILLER IMMOBILIER rÃ©fÃ©rent de votre rÃ©gion : Secteur gÃ©ographique rÃ©servÃ© et prÃ©servÃ© en exclusivitÃ© !</t>
  </si>
  <si>
    <t>5612,Conseiller immobilier indÃ©pendant (H/F),https://www.france-emploi.com/offre-d-emploi/conseiller-immobilier-independant-h-f-10715722/,01/01/2023,LandÃ©vant,,"Mensuel, de 4000â‚¬ Ã  8000â‚¬",Mensuel,4000â‚¬ ,8000â‚¬,"Devenez le CONSEILLER IMMOBILIER rÃ©fÃ©rent de votre rÃ©gion : Secteur gÃ©ographique rÃ©servÃ© et prÃ©servÃ© en exclusivitÃ© !</t>
  </si>
  <si>
    <t>5613,Conseiller immobilier indÃ©pendant (H/F),https://www.france-emploi.com/offre-d-emploi/conseiller-immobilier-independant-h-f-10715722/,01/01/2023,La Gacilly,,"Mensuel, de 4000â‚¬ Ã  8000â‚¬",Mensuel,4000â‚¬ ,8000â‚¬,"Devenez le CONSEILLER IMMOBILIER rÃ©fÃ©rent de votre rÃ©gion : Secteur gÃ©ographique rÃ©servÃ© et prÃ©servÃ© en exclusivitÃ© !</t>
  </si>
  <si>
    <t>5614,Conseiller immobilier indÃ©pendant (H/F),https://www.france-emploi.com/offre-d-emploi/conseiller-immobilier-independant-h-f-10715722/,01/01/2023,Erdeven,,"Mensuel, de 4000â‚¬ Ã  8000â‚¬",Mensuel,4000â‚¬ ,8000â‚¬,"Devenez le CONSEILLER IMMOBILIER rÃ©fÃ©rent de votre rÃ©gion : Secteur gÃ©ographique rÃ©servÃ© et prÃ©servÃ© en exclusivitÃ© !</t>
  </si>
  <si>
    <t>5615,Conseiller immobilier indÃ©pendant (H/F),https://www.france-emploi.com/offre-d-emploi/conseiller-immobilier-independant-h-f-10715722/,01/01/2023,Allaire,,"Mensuel, de 4000â‚¬ Ã  8000â‚¬",Mensuel,4000â‚¬ ,8000â‚¬,"Devenez le CONSEILLER IMMOBILIER rÃ©fÃ©rent de votre rÃ©gion : Secteur gÃ©ographique rÃ©servÃ© et prÃ©servÃ© en exclusivitÃ© !</t>
  </si>
  <si>
    <t>5616,Conseiller immobilier indÃ©pendant (H/F),https://www.france-emploi.com/offre-d-emploi/conseiller-immobilier-independant-h-f-10715695/,01/01/2023,Surzur,,"Mensuel, de 4000â‚¬ Ã  8000â‚¬",Mensuel,4000â‚¬ ,8000â‚¬,"Devenez le CONSEILLER IMMOBILIER rÃ©fÃ©rent de votre rÃ©gion : Secteur gÃ©ographique rÃ©servÃ© et prÃ©servÃ© en exclusivitÃ© !</t>
  </si>
  <si>
    <t>5617,Conseiller immobilier indÃ©pendant (H/F),https://www.france-emploi.com/offre-d-emploi/conseiller-immobilier-independant-h-f-10715695/,01/01/2023,Quiberon,,"Mensuel, de 4000â‚¬ Ã  8000â‚¬",Mensuel,4000â‚¬ ,8000â‚¬,"Devenez le CONSEILLER IMMOBILIER rÃ©fÃ©rent de votre rÃ©gion : Secteur gÃ©ographique rÃ©servÃ© et prÃ©servÃ© en exclusivitÃ© !</t>
  </si>
  <si>
    <t>5618,Conseiller immobilier indÃ©pendant (H/F),https://www.france-emploi.com/offre-d-emploi/conseiller-immobilier-independant-h-f-10715695/,01/01/2023,Nivillac,,"Mensuel, de 4000â‚¬ Ã  8000â‚¬",Mensuel,4000â‚¬ ,8000â‚¬,"Devenez le CONSEILLER IMMOBILIER rÃ©fÃ©rent de votre rÃ©gion : Secteur gÃ©ographique rÃ©servÃ© et prÃ©servÃ© en exclusivitÃ© !</t>
  </si>
  <si>
    <t>5619,Conseiller immobilier indÃ©pendant (H/F),https://www.france-emploi.com/offre-d-emploi/conseiller-immobilier-independant-h-f-10715695/,01/01/2023,Muzillac,,"Mensuel, de 4000â‚¬ Ã  8000â‚¬",Mensuel,4000â‚¬ ,8000â‚¬,"Devenez le CONSEILLER IMMOBILIER rÃ©fÃ©rent de votre rÃ©gion : Secteur gÃ©ographique rÃ©servÃ© et prÃ©servÃ© en exclusivitÃ© !</t>
  </si>
  <si>
    <t>5620,Conseiller immobilier indÃ©pendant (H/F),https://www.france-emploi.com/offre-d-emploi/conseiller-immobilier-independant-h-f-10715695/,01/01/2023,LocminÃ©,,"Mensuel, de 4000â‚¬ Ã  8000â‚¬",Mensuel,4000â‚¬ ,8000â‚¬,"Devenez le CONSEILLER IMMOBILIER rÃ©fÃ©rent de votre rÃ©gion : Secteur gÃ©ographique rÃ©servÃ© et prÃ©servÃ© en exclusivitÃ© !</t>
  </si>
  <si>
    <t>5621,mandataire immobilier indÃ©pendant (H/F),https://www.france-emploi.com/offre-d-emploi/mandataire-immobilier-independant-h-f-10715694/,01/01/2023,Surzur,,"Mensuel, de 4000â‚¬ Ã  8000â‚¬",Mensuel,4000â‚¬ ,8000â‚¬,"Devenez le CONSEILLER IMMOBILIER rÃ©fÃ©rent de votre rÃ©gion : Secteur gÃ©ographique rÃ©servÃ© et prÃ©servÃ© en exclusivitÃ© !</t>
  </si>
  <si>
    <t>5622,mandataire immobilier indÃ©pendant (H/F),https://www.france-emploi.com/offre-d-emploi/mandataire-immobilier-independant-h-f-10715694/,01/01/2023,Quiberon,,"Mensuel, de 4000â‚¬ Ã  8000â‚¬",Mensuel,4000â‚¬ ,8000â‚¬,"Devenez le CONSEILLER IMMOBILIER rÃ©fÃ©rent de votre rÃ©gion : Secteur gÃ©ographique rÃ©servÃ© et prÃ©servÃ© en exclusivitÃ© !</t>
  </si>
  <si>
    <t>5623,mandataire immobilier indÃ©pendant (H/F),https://www.france-emploi.com/offre-d-emploi/mandataire-immobilier-independant-h-f-10715694/,01/01/2023,Nivillac,,"Mensuel, de 4000â‚¬ Ã  8000â‚¬",Mensuel,4000â‚¬ ,8000â‚¬,"Devenez le CONSEILLER IMMOBILIER rÃ©fÃ©rent de votre rÃ©gion : Secteur gÃ©ographique rÃ©servÃ© et prÃ©servÃ© en exclusivitÃ© !</t>
  </si>
  <si>
    <t>5624,mandataire immobilier indÃ©pendant (H/F),https://www.france-emploi.com/offre-d-emploi/mandataire-immobilier-independant-h-f-10715694/,01/01/2023,Muzillac,,"Mensuel, de 4000â‚¬ Ã  8000â‚¬",Mensuel,4000â‚¬ ,8000â‚¬,"Devenez le CONSEILLER IMMOBILIER rÃ©fÃ©rent de votre rÃ©gion : Secteur gÃ©ographique rÃ©servÃ© et prÃ©servÃ© en exclusivitÃ© !</t>
  </si>
  <si>
    <t>5625,mandataire immobilier indÃ©pendant (H/F),https://www.france-emploi.com/offre-d-emploi/mandataire-immobilier-independant-h-f-10715694/,01/01/2023,LocminÃ©,,"Mensuel, de 4000â‚¬ Ã  8000â‚¬",Mensuel,4000â‚¬ ,8000â‚¬,"Devenez le CONSEILLER IMMOBILIER rÃ©fÃ©rent de votre rÃ©gion : Secteur gÃ©ographique rÃ©servÃ© et prÃ©servÃ© en exclusivitÃ© !</t>
  </si>
  <si>
    <t>5626,NÃ©gociateur immobilier indÃ©pendant (H/F),https://www.france-emploi.com/offre-d-emploi/negociateur-immobilier-independant-h-f-10715693/,01/01/2023,Surzur,,"Mensuel, de 4000â‚¬ Ã  8000â‚¬",Mensuel,4000â‚¬ ,8000â‚¬,"Devenez le CONSEILLER IMMOBILIER rÃ©fÃ©rent de votre rÃ©gion : Secteur gÃ©ographique rÃ©servÃ© et prÃ©servÃ© en exclusivitÃ© !</t>
  </si>
  <si>
    <t>5627,NÃ©gociateur immobilier indÃ©pendant (H/F),https://www.france-emploi.com/offre-d-emploi/negociateur-immobilier-independant-h-f-10715693/,01/01/2023,Quiberon,,"Mensuel, de 4000â‚¬ Ã  8000â‚¬",Mensuel,4000â‚¬ ,8000â‚¬,"Devenez le CONSEILLER IMMOBILIER rÃ©fÃ©rent de votre rÃ©gion : Secteur gÃ©ographique rÃ©servÃ© et prÃ©servÃ© en exclusivitÃ© !</t>
  </si>
  <si>
    <t>5628,NÃ©gociateur immobilier indÃ©pendant (H/F),https://www.france-emploi.com/offre-d-emploi/negociateur-immobilier-independant-h-f-10715693/,01/01/2023,Nivillac,,"Mensuel, de 4000â‚¬ Ã  8000â‚¬",Mensuel,4000â‚¬ ,8000â‚¬,"Devenez le CONSEILLER IMMOBILIER rÃ©fÃ©rent de votre rÃ©gion : Secteur gÃ©ographique rÃ©servÃ© et prÃ©servÃ© en exclusivitÃ© !</t>
  </si>
  <si>
    <t>5629,NÃ©gociateur immobilier indÃ©pendant (H/F),https://www.france-emploi.com/offre-d-emploi/negociateur-immobilier-independant-h-f-10715693/,01/01/2023,Muzillac,,"Mensuel, de 4000â‚¬ Ã  8000â‚¬",Mensuel,4000â‚¬ ,8000â‚¬,"Devenez le CONSEILLER IMMOBILIER rÃ©fÃ©rent de votre rÃ©gion : Secteur gÃ©ographique rÃ©servÃ© et prÃ©servÃ© en exclusivitÃ© !</t>
  </si>
  <si>
    <t>5630,NÃ©gociateur immobilier indÃ©pendant (H/F),https://www.france-emploi.com/offre-d-emploi/negociateur-immobilier-independant-h-f-10715693/,01/01/2023,LocminÃ©,,"Mensuel, de 4000â‚¬ Ã  8000â‚¬",Mensuel,4000â‚¬ ,8000â‚¬,"Devenez le CONSEILLER IMMOBILIER rÃ©fÃ©rent de votre rÃ©gion : Secteur gÃ©ographique rÃ©servÃ© et prÃ©servÃ© en exclusivitÃ© !</t>
  </si>
  <si>
    <t>5631,MAGASINIER PREPARATEUR DE COMMANDE (H/F),https://www.france-emploi.com/offre-d-emploi/magasinier-preparateur-de-commande-h-f-10713673/,01/01/2023,ThouarÃ©-sur-Loire,CDI,"Mensuel, de 1940â‚¬ Ã  2000â‚¬",Mensuel,1940â‚¬ ,2000â‚¬,"CrÃ©Ã©e en 1996, notre coopÃ©rative, situÃ©e sur Ste-Luce-sur-Loire et au Loroux-Bottereau est spÃ©cialisÃ©e dans la distribution de matÃ©riaux de construction et de lâ€™amÃ©nagement de la maison.</t>
  </si>
  <si>
    <t>Dans le cadre du dÃ©veloppement de notre activitÃ©, nous recrutons pour nos diffÃ©rents sites des magasiniers prÃ©parateurs de ..."</t>
  </si>
  <si>
    <t>5632,MAGASINIER PREPARATEUR DE COMMANDE (H/F),https://www.france-emploi.com/offre-d-emploi/magasinier-preparateur-de-commande-h-f-10713673/,01/01/2023,Sainte-Luce-sur-Loire,CDI,"Mensuel, de 1940â‚¬ Ã  2000â‚¬",Mensuel,1940â‚¬ ,2000â‚¬,"CrÃ©Ã©e en 1996, notre coopÃ©rative, situÃ©e sur Ste-Luce-sur-Loire et au Loroux-Bottereau est spÃ©cialisÃ©e dans la distribution de matÃ©riaux de construction et de lâ€™amÃ©nagement de la maison.</t>
  </si>
  <si>
    <t>5633,MAGASINIER PREPARATEUR DE COMMANDE (H/F),https://www.france-emploi.com/offre-d-emploi/magasinier-preparateur-de-commande-h-f-10713673/,01/01/2023,Nantes,CDI,"Mensuel, de 1940â‚¬ Ã  2000â‚¬",Mensuel,1940â‚¬ ,2000â‚¬,"CrÃ©Ã©e en 1996, notre coopÃ©rative, situÃ©e sur Ste-Luce-sur-Loire et au Loroux-Bottereau est spÃ©cialisÃ©e dans la distribution de matÃ©riaux de construction et de lâ€™amÃ©nagement de la maison.</t>
  </si>
  <si>
    <t>5634,MAGASINIER PREPARATEUR DE COMMANDE (H/F),https://www.france-emploi.com/offre-d-emploi/magasinier-preparateur-de-commande-h-f-10713673/,01/01/2023,Le Loroux-Bottereau,CDI,"Mensuel, de 1940â‚¬ Ã  2000â‚¬",Mensuel,1940â‚¬ ,2000â‚¬,"CrÃ©Ã©e en 1996, notre coopÃ©rative, situÃ©e sur Ste-Luce-sur-Loire et au Loroux-Bottereau est spÃ©cialisÃ©e dans la distribution de matÃ©riaux de construction et de lâ€™amÃ©nagement de la maison.</t>
  </si>
  <si>
    <t>5635,MAGASINIER PREPARATEUR DE COMMANDE (H/F),https://www.france-emploi.com/offre-d-emploi/magasinier-preparateur-de-commande-h-f-10713673/,01/01/2023,Haute-Goulaine,CDI,"Mensuel, de 1940â‚¬ Ã  2000â‚¬",Mensuel,1940â‚¬ ,2000â‚¬,"CrÃ©Ã©e en 1996, notre coopÃ©rative, situÃ©e sur Ste-Luce-sur-Loire et au Loroux-Bottereau est spÃ©cialisÃ©e dans la distribution de matÃ©riaux de construction et de lâ€™amÃ©nagement de la maison.</t>
  </si>
  <si>
    <t xml:space="preserve">5636,Dessinateur BTP (H/F),https://www.france-emploi.com/offre-d-emploi/dessinateur-btp-h-f-10713618/,01/01/2023,Le Mans,CDI,"Mensuel, de 2000â‚¬ Ã  2500â‚¬",Mensuel,2000â‚¬ ,2500â‚¬,"Vous aurez pour principales missions : </t>
  </si>
  <si>
    <t xml:space="preserve">- La rÃ©alisation des plans (sur AUTOCAD et REVIT) et chiffrages des avants projets, </t>
  </si>
  <si>
    <t xml:space="preserve">- La rÃ©alisation des plans dâ€™exÃ©cution, des nomenclatures, </t>
  </si>
  <si>
    <t>- Le suivi de l'avancement des chantiers.  DiplÃ´mes BAC+ 2 minimum (ex : BTS Travaux publics, BTS BÃ¢timent, BTS Constructions mÃ©talliques, DUT GCCD, etc ..."</t>
  </si>
  <si>
    <t xml:space="preserve">5637,Conducteur de travaux (H/F),https://www.france-emploi.com/offre-d-emploi/conducteur-de-travaux-h-f-10713615/,01/01/2023,Le Mans,CDI,"Mensuel, de 2000â‚¬ Ã  4000â‚¬",Mensuel,2000â‚¬ ,4000â‚¬,"En tant que conducteur de travaux, vous aurez pour mission : </t>
  </si>
  <si>
    <t xml:space="preserve">- La gestion administrative des travaux : gÃ©rer toutes les dÃ©marches administratives pour le dÃ©marrage du chantier, lâ€™Ã©tude des plans des architectes, Ã©valuer le budget des travaux, contacter les sous-traitants et les fournisseurs, etc. </t>
  </si>
  <si>
    <t>- La gestion opÃ©rationnelle du chantier ..."</t>
  </si>
  <si>
    <t>5638,Conseiller immobilier indÃ©pendant (H/F),https://www.france-emploi.com/offre-d-emploi/conseiller-immobilier-independant-h-f-10702488/,01/01/2023,Pluneret,,"Mensuel, de 4000â‚¬ Ã  8000â‚¬",Mensuel,4000â‚¬ ,8000â‚¬,"Devenez le CONSEILLER IMMOBILIER rÃ©fÃ©rent de votre rÃ©gion : Secteur gÃ©ographique rÃ©servÃ© et prÃ©servÃ© en exclusivitÃ© !</t>
  </si>
  <si>
    <t>5639,Conseiller immobilier indÃ©pendant (H/F),https://www.france-emploi.com/offre-d-emploi/conseiller-immobilier-independant-h-f-10702488/,01/01/2023,Plescop,,"Mensuel, de 4000â‚¬ Ã  8000â‚¬",Mensuel,4000â‚¬ ,8000â‚¬,"Devenez le CONSEILLER IMMOBILIER rÃ©fÃ©rent de votre rÃ©gion : Secteur gÃ©ographique rÃ©servÃ© et prÃ©servÃ© en exclusivitÃ© !</t>
  </si>
  <si>
    <t>5640,Conseiller immobilier indÃ©pendant (H/F),https://www.france-emploi.com/offre-d-emploi/conseiller-immobilier-independant-h-f-10702488/,01/01/2023,Guer,,"Mensuel, de 4000â‚¬ Ã  8000â‚¬",Mensuel,4000â‚¬ ,8000â‚¬,"Devenez le CONSEILLER IMMOBILIER rÃ©fÃ©rent de votre rÃ©gion : Secteur gÃ©ographique rÃ©servÃ© et prÃ©servÃ© en exclusivitÃ© !</t>
  </si>
  <si>
    <t>5641,Conseiller immobilier indÃ©pendant (H/F),https://www.france-emploi.com/offre-d-emploi/conseiller-immobilier-independant-h-f-10702488/,01/01/2023,Elven,,"Mensuel, de 4000â‚¬ Ã  8000â‚¬",Mensuel,4000â‚¬ ,8000â‚¬,"Devenez le CONSEILLER IMMOBILIER rÃ©fÃ©rent de votre rÃ©gion : Secteur gÃ©ographique rÃ©servÃ© et prÃ©servÃ© en exclusivitÃ© !</t>
  </si>
  <si>
    <t>5642,Conseiller immobilier indÃ©pendant (H/F),https://www.france-emploi.com/offre-d-emploi/conseiller-immobilier-independant-h-f-10702488/,01/01/2023,Baud,,"Mensuel, de 4000â‚¬ Ã  8000â‚¬",Mensuel,4000â‚¬ ,8000â‚¬,"Devenez le CONSEILLER IMMOBILIER rÃ©fÃ©rent de votre rÃ©gion : Secteur gÃ©ographique rÃ©servÃ© et prÃ©servÃ© en exclusivitÃ© !</t>
  </si>
  <si>
    <t>5643,mandataire immobilier indÃ©pendant (H/F),https://www.france-emploi.com/offre-d-emploi/mandataire-immobilier-independant-h-f-10702487/,01/01/2023,Pluneret,,"Mensuel, de 4000â‚¬ Ã  8000â‚¬",Mensuel,4000â‚¬ ,8000â‚¬,"Devenez le CONSEILLER IMMOBILIER rÃ©fÃ©rent de votre rÃ©gion : Secteur gÃ©ographique rÃ©servÃ© et prÃ©servÃ© en exclusivitÃ© !</t>
  </si>
  <si>
    <t>5644,mandataire immobilier indÃ©pendant (H/F),https://www.france-emploi.com/offre-d-emploi/mandataire-immobilier-independant-h-f-10702487/,01/01/2023,Plescop,,"Mensuel, de 4000â‚¬ Ã  8000â‚¬",Mensuel,4000â‚¬ ,8000â‚¬,"Devenez le CONSEILLER IMMOBILIER rÃ©fÃ©rent de votre rÃ©gion : Secteur gÃ©ographique rÃ©servÃ© et prÃ©servÃ© en exclusivitÃ© !</t>
  </si>
  <si>
    <t>5645,mandataire immobilier indÃ©pendant (H/F),https://www.france-emploi.com/offre-d-emploi/mandataire-immobilier-independant-h-f-10702487/,01/01/2023,Guer,,"Mensuel, de 4000â‚¬ Ã  8000â‚¬",Mensuel,4000â‚¬ ,8000â‚¬,"Devenez le CONSEILLER IMMOBILIER rÃ©fÃ©rent de votre rÃ©gion : Secteur gÃ©ographique rÃ©servÃ© et prÃ©servÃ© en exclusivitÃ© !</t>
  </si>
  <si>
    <t>5646,mandataire immobilier indÃ©pendant (H/F),https://www.france-emploi.com/offre-d-emploi/mandataire-immobilier-independant-h-f-10702487/,01/01/2023,Elven,,"Mensuel, de 4000â‚¬ Ã  8000â‚¬",Mensuel,4000â‚¬ ,8000â‚¬,"Devenez le CONSEILLER IMMOBILIER rÃ©fÃ©rent de votre rÃ©gion : Secteur gÃ©ographique rÃ©servÃ© et prÃ©servÃ© en exclusivitÃ© !</t>
  </si>
  <si>
    <t>5647,mandataire immobilier indÃ©pendant (H/F),https://www.france-emploi.com/offre-d-emploi/mandataire-immobilier-independant-h-f-10702487/,01/01/2023,Baud,,"Mensuel, de 4000â‚¬ Ã  8000â‚¬",Mensuel,4000â‚¬ ,8000â‚¬,"Devenez le CONSEILLER IMMOBILIER rÃ©fÃ©rent de votre rÃ©gion : Secteur gÃ©ographique rÃ©servÃ© et prÃ©servÃ© en exclusivitÃ© !</t>
  </si>
  <si>
    <t>5648,Conseiller immobilier indÃ©pendant (H/F),https://www.france-emploi.com/offre-d-emploi/conseiller-immobilier-independant-h-f-10702481/,01/01/2023,Theix-Noyalo,,"Mensuel, de 4000â‚¬ Ã  8000â‚¬",Mensuel,4000â‚¬ ,8000â‚¬,"Devenez le CONSEILLER IMMOBILIER rÃ©fÃ©rent de votre rÃ©gion : Secteur gÃ©ographique rÃ©servÃ© et prÃ©servÃ© en exclusivitÃ© !</t>
  </si>
  <si>
    <t>5649,Conseiller immobilier indÃ©pendant (H/F),https://www.france-emploi.com/offre-d-emploi/conseiller-immobilier-independant-h-f-10702481/,01/01/2023,Questembert,,"Mensuel, de 4000â‚¬ Ã  8000â‚¬",Mensuel,4000â‚¬ ,8000â‚¬,"Devenez le CONSEILLER IMMOBILIER rÃ©fÃ©rent de votre rÃ©gion : Secteur gÃ©ographique rÃ©servÃ© et prÃ©servÃ© en exclusivitÃ© !</t>
  </si>
  <si>
    <t>5650,Conseiller immobilier indÃ©pendant (H/F),https://www.france-emploi.com/offre-d-emploi/conseiller-immobilier-independant-h-f-10702481/,01/01/2023,Pluvigner,,"Mensuel, de 4000â‚¬ Ã  8000â‚¬",Mensuel,4000â‚¬ ,8000â‚¬,"Devenez le CONSEILLER IMMOBILIER rÃ©fÃ©rent de votre rÃ©gion : Secteur gÃ©ographique rÃ©servÃ© et prÃ©servÃ© en exclusivitÃ© !</t>
  </si>
  <si>
    <t>5651,Conseiller immobilier indÃ©pendant (H/F),https://www.france-emploi.com/offre-d-emploi/conseiller-immobilier-independant-h-f-10702481/,01/01/2023,Larmor-Plage,,"Mensuel, de 4000â‚¬ Ã  8000â‚¬",Mensuel,4000â‚¬ ,8000â‚¬,"Devenez le CONSEILLER IMMOBILIER rÃ©fÃ©rent de votre rÃ©gion : Secteur gÃ©ographique rÃ©servÃ© et prÃ©servÃ© en exclusivitÃ© !</t>
  </si>
  <si>
    <t>5652,Conseiller immobilier indÃ©pendant (H/F),https://www.france-emploi.com/offre-d-emploi/conseiller-immobilier-independant-h-f-10702481/,01/01/2023,Languidic,,"Mensuel, de 4000â‚¬ Ã  8000â‚¬",Mensuel,4000â‚¬ ,8000â‚¬,"Devenez le CONSEILLER IMMOBILIER rÃ©fÃ©rent de votre rÃ©gion : Secteur gÃ©ographique rÃ©servÃ© et prÃ©servÃ© en exclusivitÃ© !</t>
  </si>
  <si>
    <t>5653,Conseiller immobilier indÃ©pendant (H/F),https://www.france-emploi.com/offre-d-emploi/conseiller-immobilier-independant-h-f-10702477/,01/01/2023,SÃ©nÃ©,,"Mensuel, de 4000â‚¬ Ã  8000â‚¬",Mensuel,4000â‚¬ ,8000â‚¬,"Devenez le CONSEILLER IMMOBILIER rÃ©fÃ©rent de votre rÃ©gion : Secteur gÃ©ographique rÃ©servÃ© et prÃ©servÃ© en exclusivitÃ© !</t>
  </si>
  <si>
    <t>5654,Conseiller immobilier indÃ©pendant (H/F),https://www.france-emploi.com/offre-d-emploi/conseiller-immobilier-independant-h-f-10702477/,01/01/2023,Sarzeau,,"Mensuel, de 4000â‚¬ Ã  8000â‚¬",Mensuel,4000â‚¬ ,8000â‚¬,"Devenez le CONSEILLER IMMOBILIER rÃ©fÃ©rent de votre rÃ©gion : Secteur gÃ©ographique rÃ©servÃ© et prÃ©servÃ© en exclusivitÃ© !</t>
  </si>
  <si>
    <t>5655,Conseiller immobilier indÃ©pendant (H/F),https://www.france-emploi.com/offre-d-emploi/conseiller-immobilier-independant-h-f-10702477/,01/01/2023,QuÃ©ven,,"Mensuel, de 4000â‚¬ Ã  8000â‚¬",Mensuel,4000â‚¬ ,8000â‚¬,"Devenez le CONSEILLER IMMOBILIER rÃ©fÃ©rent de votre rÃ©gion : Secteur gÃ©ographique rÃ©servÃ© et prÃ©servÃ© en exclusivitÃ© !</t>
  </si>
  <si>
    <t>5656,Conseiller immobilier indÃ©pendant (H/F),https://www.france-emploi.com/offre-d-emploi/conseiller-immobilier-independant-h-f-10702477/,01/01/2023,PloÃ«rmel,,"Mensuel, de 4000â‚¬ Ã  8000â‚¬",Mensuel,4000â‚¬ ,8000â‚¬,"Devenez le CONSEILLER IMMOBILIER rÃ©fÃ©rent de votre rÃ©gion : Secteur gÃ©ographique rÃ©servÃ© et prÃ©servÃ© en exclusivitÃ© !</t>
  </si>
  <si>
    <t>5657,Conseiller immobilier indÃ©pendant (H/F),https://www.france-emploi.com/offre-d-emploi/conseiller-immobilier-independant-h-f-10702477/,01/01/2023,Guidel,,"Mensuel, de 4000â‚¬ Ã  8000â‚¬",Mensuel,4000â‚¬ ,8000â‚¬,"Devenez le CONSEILLER IMMOBILIER rÃ©fÃ©rent de votre rÃ©gion : Secteur gÃ©ographique rÃ©servÃ© et prÃ©servÃ© en exclusivitÃ© !</t>
  </si>
  <si>
    <t>5658,Conseiller immobilier indÃ©pendant (H/F),https://www.france-emploi.com/offre-d-emploi/conseiller-immobilier-independant-h-f-10702427/,01/01/2023,Vannes,,"Mensuel, de 4000â‚¬ Ã  8000â‚¬",Mensuel,4000â‚¬ ,8000â‚¬,"Devenez le CONSEILLER IMMOBILIER rÃ©fÃ©rent de votre rÃ©gion : Secteur gÃ©ographique rÃ©servÃ© et prÃ©servÃ© en exclusivitÃ© !</t>
  </si>
  <si>
    <t>5659,Conseiller immobilier indÃ©pendant (H/F),https://www.france-emploi.com/offre-d-emploi/conseiller-immobilier-independant-h-f-10702427/,01/01/2023,Saint-AvÃ©,,"Mensuel, de 4000â‚¬ Ã  8000â‚¬",Mensuel,4000â‚¬ ,8000â‚¬,"Devenez le CONSEILLER IMMOBILIER rÃ©fÃ©rent de votre rÃ©gion : Secteur gÃ©ographique rÃ©servÃ© et prÃ©servÃ© en exclusivitÃ© !</t>
  </si>
  <si>
    <t>5660,Conseiller immobilier indÃ©pendant (H/F),https://www.france-emploi.com/offre-d-emploi/conseiller-immobilier-independant-h-f-10702427/,01/01/2023,Pontivy,,"Mensuel, de 4000â‚¬ Ã  8000â‚¬",Mensuel,4000â‚¬ ,8000â‚¬,"Devenez le CONSEILLER IMMOBILIER rÃ©fÃ©rent de votre rÃ©gion : Secteur gÃ©ographique rÃ©servÃ© et prÃ©servÃ© en exclusivitÃ© !</t>
  </si>
  <si>
    <t>5661,Conseiller immobilier indÃ©pendant (H/F),https://www.france-emploi.com/offre-d-emploi/conseiller-immobilier-independant-h-f-10702427/,01/01/2023,Hennebont,,"Mensuel, de 4000â‚¬ Ã  8000â‚¬",Mensuel,4000â‚¬ ,8000â‚¬,"Devenez le CONSEILLER IMMOBILIER rÃ©fÃ©rent de votre rÃ©gion : Secteur gÃ©ographique rÃ©servÃ© et prÃ©servÃ© en exclusivitÃ© !</t>
  </si>
  <si>
    <t>5662,Conseiller immobilier indÃ©pendant (H/F),https://www.france-emploi.com/offre-d-emploi/conseiller-immobilier-independant-h-f-10702427/,01/01/2023,Auray,,"Mensuel, de 4000â‚¬ Ã  8000â‚¬",Mensuel,4000â‚¬ ,8000â‚¬,"Devenez le CONSEILLER IMMOBILIER rÃ©fÃ©rent de votre rÃ©gion : Secteur gÃ©ographique rÃ©servÃ© et prÃ©servÃ© en exclusivitÃ© !</t>
  </si>
  <si>
    <t>5663,mandataire immobilier indÃ©pendant (H/F),https://www.france-emploi.com/offre-d-emploi/mandataire-immobilier-independant-h-f-10702404/,01/01/2023,Vannes,,"Mensuel, de 4000â‚¬ Ã  8000â‚¬",Mensuel,4000â‚¬ ,8000â‚¬,"Devenez le CONSEILLER IMMOBILIER rÃ©fÃ©rent de votre rÃ©gion : Secteur gÃ©ographique rÃ©servÃ© et prÃ©servÃ© en exclusivitÃ© !</t>
  </si>
  <si>
    <t>5664,mandataire immobilier indÃ©pendant (H/F),https://www.france-emploi.com/offre-d-emploi/mandataire-immobilier-independant-h-f-10702404/,01/01/2023,Saint-AvÃ©,,"Mensuel, de 4000â‚¬ Ã  8000â‚¬",Mensuel,4000â‚¬ ,8000â‚¬,"Devenez le CONSEILLER IMMOBILIER rÃ©fÃ©rent de votre rÃ©gion : Secteur gÃ©ographique rÃ©servÃ© et prÃ©servÃ© en exclusivitÃ© !</t>
  </si>
  <si>
    <t>5665,mandataire immobilier indÃ©pendant (H/F),https://www.france-emploi.com/offre-d-emploi/mandataire-immobilier-independant-h-f-10702404/,01/01/2023,Pontivy,,"Mensuel, de 4000â‚¬ Ã  8000â‚¬",Mensuel,4000â‚¬ ,8000â‚¬,"Devenez le CONSEILLER IMMOBILIER rÃ©fÃ©rent de votre rÃ©gion : Secteur gÃ©ographique rÃ©servÃ© et prÃ©servÃ© en exclusivitÃ© !</t>
  </si>
  <si>
    <t>5666,mandataire immobilier indÃ©pendant (H/F),https://www.france-emploi.com/offre-d-emploi/mandataire-immobilier-independant-h-f-10702404/,01/01/2023,Hennebont,,"Mensuel, de 4000â‚¬ Ã  8000â‚¬",Mensuel,4000â‚¬ ,8000â‚¬,"Devenez le CONSEILLER IMMOBILIER rÃ©fÃ©rent de votre rÃ©gion : Secteur gÃ©ographique rÃ©servÃ© et prÃ©servÃ© en exclusivitÃ© !</t>
  </si>
  <si>
    <t>5667,mandataire immobilier indÃ©pendant (H/F),https://www.france-emploi.com/offre-d-emploi/mandataire-immobilier-independant-h-f-10702404/,01/01/2023,Auray,,"Mensuel, de 4000â‚¬ Ã  8000â‚¬",Mensuel,4000â‚¬ ,8000â‚¬,"Devenez le CONSEILLER IMMOBILIER rÃ©fÃ©rent de votre rÃ©gion : Secteur gÃ©ographique rÃ©servÃ© et prÃ©servÃ© en exclusivitÃ© !</t>
  </si>
  <si>
    <t>5668,Conseiller immobilier indÃ©pendant (H/F),https://www.france-emploi.com/offre-d-emploi/conseiller-immobilier-independant-h-f-10702398/,01/01/2023,Saint-Ã‰tienne-du-Bois,,"Mensuel, de 4000â‚¬ Ã  8000â‚¬",Mensuel,4000â‚¬ ,8000â‚¬,"Devenez le CONSEILLER IMMOBILIER rÃ©fÃ©rent de votre rÃ©gion : Secteur gÃ©ographique rÃ©servÃ© et prÃ©servÃ© en exclusivitÃ© !</t>
  </si>
  <si>
    <t>5669,Conseiller immobilier indÃ©pendant (H/F),https://www.france-emploi.com/offre-d-emploi/conseiller-immobilier-independant-h-f-10702398/,01/01/2023,Notre-Dame-de-Riez,,"Mensuel, de 4000â‚¬ Ã  8000â‚¬",Mensuel,4000â‚¬ ,8000â‚¬,"Devenez le CONSEILLER IMMOBILIER rÃ©fÃ©rent de votre rÃ©gion : Secteur gÃ©ographique rÃ©servÃ© et prÃ©servÃ© en exclusivitÃ© !</t>
  </si>
  <si>
    <t>5670,Conseiller immobilier indÃ©pendant (H/F),https://www.france-emploi.com/offre-d-emploi/conseiller-immobilier-independant-h-f-10702398/,01/01/2023,Notre-Dame-de-Monts,,"Mensuel, de 4000â‚¬ Ã  8000â‚¬",Mensuel,4000â‚¬ ,8000â‚¬,"Devenez le CONSEILLER IMMOBILIER rÃ©fÃ©rent de votre rÃ©gion : Secteur gÃ©ographique rÃ©servÃ© et prÃ©servÃ© en exclusivitÃ© !</t>
  </si>
  <si>
    <t>5671,Conseiller immobilier indÃ©pendant (H/F),https://www.france-emploi.com/offre-d-emploi/conseiller-immobilier-independant-h-f-10702398/,01/01/2023,Bouin,,"Mensuel, de 4000â‚¬ Ã  8000â‚¬",Mensuel,4000â‚¬ ,8000â‚¬,"Devenez le CONSEILLER IMMOBILIER rÃ©fÃ©rent de votre rÃ©gion : Secteur gÃ©ographique rÃ©servÃ© et prÃ©servÃ© en exclusivitÃ© !</t>
  </si>
  <si>
    <t>5672,Conseiller immobilier indÃ©pendant (H/F),https://www.france-emploi.com/offre-d-emploi/conseiller-immobilier-independant-h-f-10702398/,01/01/2023,La Barre-de-Monts,,"Mensuel, de 4000â‚¬ Ã  8000â‚¬",Mensuel,4000â‚¬ ,8000â‚¬,"Devenez le CONSEILLER IMMOBILIER rÃ©fÃ©rent de votre rÃ©gion : Secteur gÃ©ographique rÃ©servÃ© et prÃ©servÃ© en exclusivitÃ© !</t>
  </si>
  <si>
    <t>5673,NÃ©gociateur immobilier indÃ©pendant (H/F),https://www.france-emploi.com/offre-d-emploi/negociateur-immobilier-independant-h-f-10702396/,01/01/2023,Saint-Ã‰tienne-du-Bois,,"Mensuel, de 4000â‚¬ Ã  8000â‚¬",Mensuel,4000â‚¬ ,8000â‚¬,"Devenez le CONSEILLER IMMOBILIER rÃ©fÃ©rent de votre rÃ©gion : Secteur gÃ©ographique rÃ©servÃ© et prÃ©servÃ© en exclusivitÃ© !</t>
  </si>
  <si>
    <t>5674,NÃ©gociateur immobilier indÃ©pendant (H/F),https://www.france-emploi.com/offre-d-emploi/negociateur-immobilier-independant-h-f-10702396/,01/01/2023,Notre-Dame-de-Riez,,"Mensuel, de 4000â‚¬ Ã  8000â‚¬",Mensuel,4000â‚¬ ,8000â‚¬,"Devenez le CONSEILLER IMMOBILIER rÃ©fÃ©rent de votre rÃ©gion : Secteur gÃ©ographique rÃ©servÃ© et prÃ©servÃ© en exclusivitÃ© !</t>
  </si>
  <si>
    <t>5675,NÃ©gociateur immobilier indÃ©pendant (H/F),https://www.france-emploi.com/offre-d-emploi/negociateur-immobilier-independant-h-f-10702396/,01/01/2023,Notre-Dame-de-Monts,,"Mensuel, de 4000â‚¬ Ã  8000â‚¬",Mensuel,4000â‚¬ ,8000â‚¬,"Devenez le CONSEILLER IMMOBILIER rÃ©fÃ©rent de votre rÃ©gion : Secteur gÃ©ographique rÃ©servÃ© et prÃ©servÃ© en exclusivitÃ© !</t>
  </si>
  <si>
    <t>5676,NÃ©gociateur immobilier indÃ©pendant (H/F),https://www.france-emploi.com/offre-d-emploi/negociateur-immobilier-independant-h-f-10702396/,01/01/2023,Bouin,,"Mensuel, de 4000â‚¬ Ã  8000â‚¬",Mensuel,4000â‚¬ ,8000â‚¬,"Devenez le CONSEILLER IMMOBILIER rÃ©fÃ©rent de votre rÃ©gion : Secteur gÃ©ographique rÃ©servÃ© et prÃ©servÃ© en exclusivitÃ© !</t>
  </si>
  <si>
    <t>5677,NÃ©gociateur immobilier indÃ©pendant (H/F),https://www.france-emploi.com/offre-d-emploi/negociateur-immobilier-independant-h-f-10702396/,01/01/2023,La Barre-de-Monts,,"Mensuel, de 4000â‚¬ Ã  8000â‚¬",Mensuel,4000â‚¬ ,8000â‚¬,"Devenez le CONSEILLER IMMOBILIER rÃ©fÃ©rent de votre rÃ©gion : Secteur gÃ©ographique rÃ©servÃ© et prÃ©servÃ© en exclusivitÃ© !</t>
  </si>
  <si>
    <t>5678,Conseiller immobilier indÃ©pendant (H/F),https://www.france-emploi.com/offre-d-emploi/conseiller-immobilier-independant-h-f-10702375/,01/01/2023,Saint-Gervais,,"Mensuel, de 4000â‚¬ Ã  8000â‚¬",Mensuel,4000â‚¬ ,8000â‚¬,"Devenez le CONSEILLER IMMOBILIER rÃ©fÃ©rent de votre rÃ©gion : Secteur gÃ©ographique rÃ©servÃ© et prÃ©servÃ© en exclusivitÃ© !</t>
  </si>
  <si>
    <t>5679,Conseiller immobilier indÃ©pendant (H/F),https://www.france-emploi.com/offre-d-emploi/conseiller-immobilier-independant-h-f-10702375/,01/01/2023,Saint-Christophe-du-Ligneron,,"Mensuel, de 4000â‚¬ Ã  8000â‚¬",Mensuel,4000â‚¬ ,8000â‚¬,"Devenez le CONSEILLER IMMOBILIER rÃ©fÃ©rent de votre rÃ©gion : Secteur gÃ©ographique rÃ©servÃ© et prÃ©servÃ© en exclusivitÃ© !</t>
  </si>
  <si>
    <t>5680,Conseiller immobilier indÃ©pendant (H/F),https://www.france-emploi.com/offre-d-emploi/conseiller-immobilier-independant-h-f-10702375/,01/01/2023,Nieul-le-Dolent,,"Mensuel, de 4000â‚¬ Ã  8000â‚¬",Mensuel,4000â‚¬ ,8000â‚¬,"Devenez le CONSEILLER IMMOBILIER rÃ©fÃ©rent de votre rÃ©gion : Secteur gÃ©ographique rÃ©servÃ© et prÃ©servÃ© en exclusivitÃ© !</t>
  </si>
  <si>
    <t>5681,Conseiller immobilier indÃ©pendant (H/F),https://www.france-emploi.com/offre-d-emploi/conseiller-immobilier-independant-h-f-10702375/,01/01/2023,Jard-sur-Mer,,"Mensuel, de 4000â‚¬ Ã  8000â‚¬",Mensuel,4000â‚¬ ,8000â‚¬,"Devenez le CONSEILLER IMMOBILIER rÃ©fÃ©rent de votre rÃ©gion : Secteur gÃ©ographique rÃ©servÃ© et prÃ©servÃ© en exclusivitÃ© !</t>
  </si>
  <si>
    <t>5682,Conseiller immobilier indÃ©pendant (H/F),https://www.france-emploi.com/offre-d-emploi/conseiller-immobilier-independant-h-f-10702375/,01/01/2023,La ChÃ¢taigneraie,,"Mensuel, de 4000â‚¬ Ã  8000â‚¬",Mensuel,4000â‚¬ ,8000â‚¬,"Devenez le CONSEILLER IMMOBILIER rÃ©fÃ©rent de votre rÃ©gion : Secteur gÃ©ographique rÃ©servÃ© et prÃ©servÃ© en exclusivitÃ© !</t>
  </si>
  <si>
    <t>5683,mandataire immobilier indÃ©pendant (H/F),https://www.france-emploi.com/offre-d-emploi/mandataire-immobilier-independant-h-f-10702355/,01/01/2023,Treize-Septiers,,"Mensuel, de 4000â‚¬ Ã  8000â‚¬",Mensuel,4000â‚¬ ,8000â‚¬,"Devenez le CONSEILLER IMMOBILIER rÃ©fÃ©rent de votre rÃ©gion : Secteur gÃ©ographique rÃ©servÃ© et prÃ©servÃ© en exclusivitÃ© !</t>
  </si>
  <si>
    <t>5684,mandataire immobilier indÃ©pendant (H/F),https://www.france-emploi.com/offre-d-emploi/mandataire-immobilier-independant-h-f-10702355/,01/01/2023,Sallertaine,,"Mensuel, de 4000â‚¬ Ã  8000â‚¬",Mensuel,4000â‚¬ ,8000â‚¬,"Devenez le CONSEILLER IMMOBILIER rÃ©fÃ©rent de votre rÃ©gion : Secteur gÃ©ographique rÃ©servÃ© et prÃ©servÃ© en exclusivitÃ© !</t>
  </si>
  <si>
    <t>5685,mandataire immobilier indÃ©pendant (H/F),https://www.france-emploi.com/offre-d-emploi/mandataire-immobilier-independant-h-f-10702355/,01/01/2023,Sainte-Hermine,,"Mensuel, de 4000â‚¬ Ã  8000â‚¬",Mensuel,4000â‚¬ ,8000â‚¬,"Devenez le CONSEILLER IMMOBILIER rÃ©fÃ©rent de votre rÃ©gion : Secteur gÃ©ographique rÃ©servÃ© et prÃ©servÃ© en exclusivitÃ© !</t>
  </si>
  <si>
    <t>5686,mandataire immobilier indÃ©pendant (H/F),https://www.france-emploi.com/offre-d-emploi/mandataire-immobilier-independant-h-f-10702355/,01/01/2023,La GaubretiÃ¨re,,"Mensuel, de 4000â‚¬ Ã  8000â‚¬",Mensuel,4000â‚¬ ,8000â‚¬,"Devenez le CONSEILLER IMMOBILIER rÃ©fÃ©rent de votre rÃ©gion : Secteur gÃ©ographique rÃ©servÃ© et prÃ©servÃ© en exclusivitÃ© !</t>
  </si>
  <si>
    <t>5687,mandataire immobilier indÃ©pendant (H/F),https://www.france-emploi.com/offre-d-emploi/mandataire-immobilier-independant-h-f-10702355/,01/01/2023,Le BoupÃ¨re,,"Mensuel, de 4000â‚¬ Ã  8000â‚¬",Mensuel,4000â‚¬ ,8000â‚¬,"Devenez le CONSEILLER IMMOBILIER rÃ©fÃ©rent de votre rÃ©gion : Secteur gÃ©ographique rÃ©servÃ© et prÃ©servÃ© en exclusivitÃ© !</t>
  </si>
  <si>
    <t>5688,Conseiller immobilier indÃ©pendant (H/F),https://www.france-emploi.com/offre-d-emploi/conseiller-immobilier-independant-h-f-10702208/,01/01/2023,Talmont-Saint-Hilaire,,"Mensuel, de 4000â‚¬ Ã  8000â‚¬",Mensuel,4000â‚¬ ,8000â‚¬,"Devenez le CONSEILLER IMMOBILIER rÃ©fÃ©rent de votre rÃ©gion : Secteur gÃ©ographique rÃ©servÃ© et prÃ©servÃ© en exclusivitÃ© !</t>
  </si>
  <si>
    <t>5689,Conseiller immobilier indÃ©pendant (H/F),https://www.france-emploi.com/offre-d-emploi/conseiller-immobilier-independant-h-f-10702208/,01/01/2023,Saint-Jean-de-Monts,,"Mensuel, de 4000â‚¬ Ã  8000â‚¬",Mensuel,4000â‚¬ ,8000â‚¬,"Devenez le CONSEILLER IMMOBILIER rÃ©fÃ©rent de votre rÃ©gion : Secteur gÃ©ographique rÃ©servÃ© et prÃ©servÃ© en exclusivitÃ© !</t>
  </si>
  <si>
    <t>5690,Conseiller immobilier indÃ©pendant (H/F),https://www.france-emploi.com/offre-d-emploi/conseiller-immobilier-independant-h-f-10702208/,01/01/2023,Saint-Gilles-Croix-de-Vie,,"Mensuel, de 4000â‚¬ Ã  8000â‚¬",Mensuel,4000â‚¬ ,8000â‚¬,"Devenez le CONSEILLER IMMOBILIER rÃ©fÃ©rent de votre rÃ©gion : Secteur gÃ©ographique rÃ©servÃ© et prÃ©servÃ© en exclusivitÃ© !</t>
  </si>
  <si>
    <t>5691,Conseiller immobilier indÃ©pendant (H/F),https://www.france-emploi.com/offre-d-emploi/conseiller-immobilier-independant-h-f-10702208/,01/01/2023,Essarts en Bocage,,"Mensuel, de 4000â‚¬ Ã  8000â‚¬",Mensuel,4000â‚¬ ,8000â‚¬,"Devenez le CONSEILLER IMMOBILIER rÃ©fÃ©rent de votre rÃ©gion : Secteur gÃ©ographique rÃ©servÃ© et prÃ©servÃ© en exclusivitÃ© !</t>
  </si>
  <si>
    <t>5692,Conseiller immobilier indÃ©pendant (H/F),https://www.france-emploi.com/offre-d-emploi/conseiller-immobilier-independant-h-f-10702208/,01/01/2023,Chantonnay,,"Mensuel, de 4000â‚¬ Ã  8000â‚¬",Mensuel,4000â‚¬ ,8000â‚¬,"Devenez le CONSEILLER IMMOBILIER rÃ©fÃ©rent de votre rÃ©gion : Secteur gÃ©ographique rÃ©servÃ© et prÃ©servÃ© en exclusivitÃ© !</t>
  </si>
  <si>
    <t>5693,NÃ©gociateur immobilier indÃ©pendant (H/F),https://www.france-emploi.com/offre-d-emploi/negociateur-immobilier-independant-h-f-10702203/,01/01/2023,Saint-Hilaire-de-Riez,,"Mensuel, de 4000â‚¬ Ã  8000â‚¬",Mensuel,4000â‚¬ ,8000â‚¬,"Devenez le CONSEILLER IMMOBILIER rÃ©fÃ©rent de votre rÃ©gion : Secteur gÃ©ographique rÃ©servÃ© et prÃ©servÃ© en exclusivitÃ© !</t>
  </si>
  <si>
    <t>5694,NÃ©gociateur immobilier indÃ©pendant (H/F),https://www.france-emploi.com/offre-d-emploi/negociateur-immobilier-independant-h-f-10702203/,01/01/2023,Les Sables-d'Olonne,,"Mensuel, de 4000â‚¬ Ã  8000â‚¬",Mensuel,4000â‚¬ ,8000â‚¬,"Devenez le CONSEILLER IMMOBILIER rÃ©fÃ©rent de votre rÃ©gion : Secteur gÃ©ographique rÃ©servÃ© et prÃ©servÃ© en exclusivitÃ© !</t>
  </si>
  <si>
    <t>5695,NÃ©gociateur immobilier indÃ©pendant (H/F),https://www.france-emploi.com/offre-d-emploi/negociateur-immobilier-independant-h-f-10702203/,01/01/2023,LuÃ§on,,"Mensuel, de 4000â‚¬ Ã  8000â‚¬",Mensuel,4000â‚¬ ,8000â‚¬,"Devenez le CONSEILLER IMMOBILIER rÃ©fÃ©rent de votre rÃ©gion : Secteur gÃ©ographique rÃ©servÃ© et prÃ©servÃ© en exclusivitÃ© !</t>
  </si>
  <si>
    <t>5696,NÃ©gociateur immobilier indÃ©pendant (H/F),https://www.france-emploi.com/offre-d-emploi/negociateur-immobilier-independant-h-f-10702203/,01/01/2023,Les Herbiers,,"Mensuel, de 4000â‚¬ Ã  8000â‚¬",Mensuel,4000â‚¬ ,8000â‚¬,"Devenez le CONSEILLER IMMOBILIER rÃ©fÃ©rent de votre rÃ©gion : Secteur gÃ©ographique rÃ©servÃ© et prÃ©servÃ© en exclusivitÃ© !</t>
  </si>
  <si>
    <t>5697,NÃ©gociateur immobilier indÃ©pendant (H/F),https://www.france-emploi.com/offre-d-emploi/negociateur-immobilier-independant-h-f-10702203/,01/01/2023,Fontenay-le-Comte,,"Mensuel, de 4000â‚¬ Ã  8000â‚¬",Mensuel,4000â‚¬ ,8000â‚¬,"Devenez le CONSEILLER IMMOBILIER rÃ©fÃ©rent de votre rÃ©gion : Secteur gÃ©ographique rÃ©servÃ© et prÃ©servÃ© en exclusivitÃ© !</t>
  </si>
  <si>
    <t>5698,Conseiller immobilier indÃ©pendant (H/F),https://www.france-emploi.com/offre-d-emploi/conseiller-immobilier-independant-h-f-10699898/,01/01/2023,Sainte-Reine-de-Bretagne,,"Mensuel, de 4000â‚¬ Ã  8000â‚¬",Mensuel,4000â‚¬ ,8000â‚¬,"Devenez le CONSEILLER IMMOBILIER rÃ©fÃ©rent de votre rÃ©gion : Secteur gÃ©ographique rÃ©servÃ© et prÃ©servÃ© en exclusivitÃ© !</t>
  </si>
  <si>
    <t>5699,Conseiller immobilier indÃ©pendant (H/F),https://www.france-emploi.com/offre-d-emploi/conseiller-immobilier-independant-h-f-10699898/,01/01/2023,Saint-Hilaire-de-Clisson,,"Mensuel, de 4000â‚¬ Ã  8000â‚¬",Mensuel,4000â‚¬ ,8000â‚¬,"Devenez le CONSEILLER IMMOBILIER rÃ©fÃ©rent de votre rÃ©gion : Secteur gÃ©ographique rÃ©servÃ© et prÃ©servÃ© en exclusivitÃ© !</t>
  </si>
  <si>
    <t>5700,Conseiller immobilier indÃ©pendant (H/F),https://www.france-emploi.com/offre-d-emploi/conseiller-immobilier-independant-h-f-10699898/,01/01/2023,Saint-Hilaire-de-ChalÃ©ons,,"Mensuel, de 4000â‚¬ Ã  8000â‚¬",Mensuel,4000â‚¬ ,8000â‚¬,"Devenez le CONSEILLER IMMOBILIER rÃ©fÃ©rent de votre rÃ©gion : Secteur gÃ©ographique rÃ©servÃ© et prÃ©servÃ© en exclusivitÃ© !</t>
  </si>
  <si>
    <t>5701,Conseiller immobilier indÃ©pendant (H/F),https://www.france-emploi.com/offre-d-emploi/conseiller-immobilier-independant-h-f-10699898/,01/01/2023,RiaillÃ©,,"Mensuel, de 4000â‚¬ Ã  8000â‚¬",Mensuel,4000â‚¬ ,8000â‚¬,"Devenez le CONSEILLER IMMOBILIER rÃ©fÃ©rent de votre rÃ©gion : Secteur gÃ©ographique rÃ©servÃ© et prÃ©servÃ© en exclusivitÃ© !</t>
  </si>
  <si>
    <t>5702,Conseiller immobilier indÃ©pendant (H/F),https://www.france-emploi.com/offre-d-emploi/conseiller-immobilier-independant-h-f-10699898/,01/01/2023,FÃ©grÃ©ac,,"Mensuel, de 4000â‚¬ Ã  8000â‚¬",Mensuel,4000â‚¬ ,8000â‚¬,"Devenez le CONSEILLER IMMOBILIER rÃ©fÃ©rent de votre rÃ©gion : Secteur gÃ©ographique rÃ©servÃ© et prÃ©servÃ© en exclusivitÃ© !</t>
  </si>
  <si>
    <t>5703,Conseiller immobilier indÃ©pendant (H/F),https://www.france-emploi.com/offre-d-emploi/conseiller-immobilier-independant-h-f-10699764/,01/01/2023,TreilliÃ¨res,,"Mensuel, de 4000â‚¬ Ã  8000â‚¬",Mensuel,4000â‚¬ ,8000â‚¬,"Devenez le CONSEILLER IMMOBILIER rÃ©fÃ©rent de votre rÃ©gion : Secteur gÃ©ographique rÃ©servÃ© et prÃ©servÃ© en exclusivitÃ© !</t>
  </si>
  <si>
    <t>5704,Conseiller immobilier indÃ©pendant (H/F),https://www.france-emploi.com/offre-d-emploi/conseiller-immobilier-independant-h-f-10699764/,01/01/2023,Les SoriniÃ¨res,,"Mensuel, de 4000â‚¬ Ã  8000â‚¬",Mensuel,4000â‚¬ ,8000â‚¬,"Devenez le CONSEILLER IMMOBILIER rÃ©fÃ©rent de votre rÃ©gion : Secteur gÃ©ographique rÃ©servÃ© et prÃ©servÃ© en exclusivitÃ© !</t>
  </si>
  <si>
    <t>5705,Conseiller immobilier indÃ©pendant (H/F),https://www.france-emploi.com/offre-d-emploi/conseiller-immobilier-independant-h-f-10699764/,01/01/2023,Savenay,,"Mensuel, de 4000â‚¬ Ã  8000â‚¬",Mensuel,4000â‚¬ ,8000â‚¬,"Devenez le CONSEILLER IMMOBILIER rÃ©fÃ©rent de votre rÃ©gion : Secteur gÃ©ographique rÃ©servÃ© et prÃ©servÃ© en exclusivitÃ© !</t>
  </si>
  <si>
    <t>5706,Conseiller immobilier indÃ©pendant (H/F),https://www.france-emploi.com/offre-d-emploi/conseiller-immobilier-independant-h-f-10699764/,01/01/2023,Nort-sur-Erdre,,"Mensuel, de 4000â‚¬ Ã  8000â‚¬",Mensuel,4000â‚¬ ,8000â‚¬,"Devenez le CONSEILLER IMMOBILIER rÃ©fÃ©rent de votre rÃ©gion : Secteur gÃ©ographique rÃ©servÃ© et prÃ©servÃ© en exclusivitÃ© !</t>
  </si>
  <si>
    <t>5707,Conseiller immobilier indÃ©pendant (H/F),https://www.france-emploi.com/offre-d-emploi/conseiller-immobilier-independant-h-f-10699764/,01/01/2023,Basse-Goulaine,,"Mensuel, de 4000â‚¬ Ã  8000â‚¬",Mensuel,4000â‚¬ ,8000â‚¬,"Devenez le CONSEILLER IMMOBILIER rÃ©fÃ©rent de votre rÃ©gion : Secteur gÃ©ographique rÃ©servÃ© et prÃ©servÃ© en exclusivitÃ© !</t>
  </si>
  <si>
    <t>5708,Conseiller immobilier indÃ©pendant (H/F),https://www.france-emploi.com/offre-d-emploi/conseiller-immobilier-independant-h-f-10699758/,01/01/2023,ThouarÃ©-sur-Loire,,"Mensuel, de 4000â‚¬ Ã  8000â‚¬",Mensuel,4000â‚¬ ,8000â‚¬,"Devenez le CONSEILLER IMMOBILIER rÃ©fÃ©rent de votre rÃ©gion : Secteur gÃ©ographique rÃ©servÃ© et prÃ©servÃ© en exclusivitÃ© !</t>
  </si>
  <si>
    <t>5709,Conseiller immobilier indÃ©pendant (H/F),https://www.france-emploi.com/offre-d-emploi/conseiller-immobilier-independant-h-f-10699758/,01/01/2023,Pornichet,,"Mensuel, de 4000â‚¬ Ã  8000â‚¬",Mensuel,4000â‚¬ ,8000â‚¬,"Devenez le CONSEILLER IMMOBILIER rÃ©fÃ©rent de votre rÃ©gion : Secteur gÃ©ographique rÃ©servÃ© et prÃ©servÃ© en exclusivitÃ© !</t>
  </si>
  <si>
    <t>5710,Conseiller immobilier indÃ©pendant (H/F),https://www.france-emploi.com/offre-d-emploi/conseiller-immobilier-independant-h-f-10699758/,01/01/2023,PontchÃ¢teau,,"Mensuel, de 4000â‚¬ Ã  8000â‚¬",Mensuel,4000â‚¬ ,8000â‚¬,"Devenez le CONSEILLER IMMOBILIER rÃ©fÃ©rent de votre rÃ©gion : Secteur gÃ©ographique rÃ©servÃ© et prÃ©servÃ© en exclusivitÃ© !</t>
  </si>
  <si>
    <t>5711,Conseiller immobilier indÃ©pendant (H/F),https://www.france-emploi.com/offre-d-emploi/conseiller-immobilier-independant-h-f-10699758/,01/01/2023,Blain,,"Mensuel, de 4000â‚¬ Ã  8000â‚¬",Mensuel,4000â‚¬ ,8000â‚¬,"Devenez le CONSEILLER IMMOBILIER rÃ©fÃ©rent de votre rÃ©gion : Secteur gÃ©ographique rÃ©servÃ© et prÃ©servÃ© en exclusivitÃ© !</t>
  </si>
  <si>
    <t>5712,Conseiller immobilier indÃ©pendant (H/F),https://www.france-emploi.com/offre-d-emploi/conseiller-immobilier-independant-h-f-10699758/,01/01/2023,Ancenis,,"Mensuel, de 4000â‚¬ Ã  8000â‚¬",Mensuel,4000â‚¬ ,8000â‚¬,"Devenez le CONSEILLER IMMOBILIER rÃ©fÃ©rent de votre rÃ©gion : Secteur gÃ©ographique rÃ©servÃ© et prÃ©servÃ© en exclusivitÃ© !</t>
  </si>
  <si>
    <t>5713,mandataire immobilier indÃ©pendant (H/F),https://www.france-emploi.com/offre-d-emploi/mandataire-immobilier-independant-h-f-10699757/,01/01/2023,ThouarÃ©-sur-Loire,,"Mensuel, de 4000â‚¬ Ã  8000â‚¬",Mensuel,4000â‚¬ ,8000â‚¬,"Devenez le CONSEILLER IMMOBILIER rÃ©fÃ©rent de votre rÃ©gion : Secteur gÃ©ographique rÃ©servÃ© et prÃ©servÃ© en exclusivitÃ© !</t>
  </si>
  <si>
    <t>5714,mandataire immobilier indÃ©pendant (H/F),https://www.france-emploi.com/offre-d-emploi/mandataire-immobilier-independant-h-f-10699757/,01/01/2023,Pornichet,,"Mensuel, de 4000â‚¬ Ã  8000â‚¬",Mensuel,4000â‚¬ ,8000â‚¬,"Devenez le CONSEILLER IMMOBILIER rÃ©fÃ©rent de votre rÃ©gion : Secteur gÃ©ographique rÃ©servÃ© et prÃ©servÃ© en exclusivitÃ© !</t>
  </si>
  <si>
    <t>5715,mandataire immobilier indÃ©pendant (H/F),https://www.france-emploi.com/offre-d-emploi/mandataire-immobilier-independant-h-f-10699757/,01/01/2023,PontchÃ¢teau,,"Mensuel, de 4000â‚¬ Ã  8000â‚¬",Mensuel,4000â‚¬ ,8000â‚¬,"Devenez le CONSEILLER IMMOBILIER rÃ©fÃ©rent de votre rÃ©gion : Secteur gÃ©ographique rÃ©servÃ© et prÃ©servÃ© en exclusivitÃ© !</t>
  </si>
  <si>
    <t>5716,mandataire immobilier indÃ©pendant (H/F),https://www.france-emploi.com/offre-d-emploi/mandataire-immobilier-independant-h-f-10699757/,01/01/2023,Blain,,"Mensuel, de 4000â‚¬ Ã  8000â‚¬",Mensuel,4000â‚¬ ,8000â‚¬,"Devenez le CONSEILLER IMMOBILIER rÃ©fÃ©rent de votre rÃ©gion : Secteur gÃ©ographique rÃ©servÃ© et prÃ©servÃ© en exclusivitÃ© !</t>
  </si>
  <si>
    <t>5717,mandataire immobilier indÃ©pendant (H/F),https://www.france-emploi.com/offre-d-emploi/mandataire-immobilier-independant-h-f-10699757/,01/01/2023,Ancenis,,"Mensuel, de 4000â‚¬ Ã  8000â‚¬",Mensuel,4000â‚¬ ,8000â‚¬,"Devenez le CONSEILLER IMMOBILIER rÃ©fÃ©rent de votre rÃ©gion : Secteur gÃ©ographique rÃ©servÃ© et prÃ©servÃ© en exclusivitÃ© !</t>
  </si>
  <si>
    <t>5718,NÃ©gociateur immobilier indÃ©pendant (H/F),https://www.france-emploi.com/offre-d-emploi/negociateur-immobilier-independant-h-f-10699756/,01/01/2023,ThouarÃ©-sur-Loire,,"Mensuel, de 4000â‚¬ Ã  8000â‚¬",Mensuel,4000â‚¬ ,8000â‚¬,"Devenez le CONSEILLER IMMOBILIER rÃ©fÃ©rent de votre rÃ©gion : Secteur gÃ©ographique rÃ©servÃ© et prÃ©servÃ© en exclusivitÃ© !</t>
  </si>
  <si>
    <t>5719,NÃ©gociateur immobilier indÃ©pendant (H/F),https://www.france-emploi.com/offre-d-emploi/negociateur-immobilier-independant-h-f-10699756/,01/01/2023,Pornichet,,"Mensuel, de 4000â‚¬ Ã  8000â‚¬",Mensuel,4000â‚¬ ,8000â‚¬,"Devenez le CONSEILLER IMMOBILIER rÃ©fÃ©rent de votre rÃ©gion : Secteur gÃ©ographique rÃ©servÃ© et prÃ©servÃ© en exclusivitÃ© !</t>
  </si>
  <si>
    <t>5720,NÃ©gociateur immobilier indÃ©pendant (H/F),https://www.france-emploi.com/offre-d-emploi/negociateur-immobilier-independant-h-f-10699756/,01/01/2023,PontchÃ¢teau,,"Mensuel, de 4000â‚¬ Ã  8000â‚¬",Mensuel,4000â‚¬ ,8000â‚¬,"Devenez le CONSEILLER IMMOBILIER rÃ©fÃ©rent de votre rÃ©gion : Secteur gÃ©ographique rÃ©servÃ© et prÃ©servÃ© en exclusivitÃ© !</t>
  </si>
  <si>
    <t>5721,NÃ©gociateur immobilier indÃ©pendant (H/F),https://www.france-emploi.com/offre-d-emploi/negociateur-immobilier-independant-h-f-10699756/,01/01/2023,Blain,,"Mensuel, de 4000â‚¬ Ã  8000â‚¬",Mensuel,4000â‚¬ ,8000â‚¬,"Devenez le CONSEILLER IMMOBILIER rÃ©fÃ©rent de votre rÃ©gion : Secteur gÃ©ographique rÃ©servÃ© et prÃ©servÃ© en exclusivitÃ© !</t>
  </si>
  <si>
    <t>5722,NÃ©gociateur immobilier indÃ©pendant (H/F),https://www.france-emploi.com/offre-d-emploi/negociateur-immobilier-independant-h-f-10699756/,01/01/2023,Ancenis,,"Mensuel, de 4000â‚¬ Ã  8000â‚¬",Mensuel,4000â‚¬ ,8000â‚¬,"Devenez le CONSEILLER IMMOBILIER rÃ©fÃ©rent de votre rÃ©gion : Secteur gÃ©ographique rÃ©servÃ© et prÃ©servÃ© en exclusivitÃ© !</t>
  </si>
  <si>
    <t>5723,Conseiller immobilier indÃ©pendant (H/F),https://www.france-emploi.com/offre-d-emploi/conseiller-immobilier-independant-h-f-10699755/,01/01/2023,Sainte-Luce-sur-Loire,,"Mensuel, de 4000â‚¬ Ã  8000â‚¬",Mensuel,4000â‚¬ ,8000â‚¬,"Devenez le CONSEILLER IMMOBILIER rÃ©fÃ©rent de votre rÃ©gion : Secteur gÃ©ographique rÃ©servÃ© et prÃ©servÃ© en exclusivitÃ© !</t>
  </si>
  <si>
    <t>5724,Conseiller immobilier indÃ©pendant (H/F),https://www.france-emploi.com/offre-d-emploi/conseiller-immobilier-independant-h-f-10699755/,01/01/2023,Saint-Brevin-les-Pins,,"Mensuel, de 4000â‚¬ Ã  8000â‚¬",Mensuel,4000â‚¬ ,8000â‚¬,"Devenez le CONSEILLER IMMOBILIER rÃ©fÃ©rent de votre rÃ©gion : Secteur gÃ©ographique rÃ©servÃ© et prÃ©servÃ© en exclusivitÃ© !</t>
  </si>
  <si>
    <t>5725,Conseiller immobilier indÃ©pendant (H/F),https://www.france-emploi.com/offre-d-emploi/conseiller-immobilier-independant-h-f-10699755/,01/01/2023,Pornic,,"Mensuel, de 4000â‚¬ Ã  8000â‚¬",Mensuel,4000â‚¬ ,8000â‚¬,"Devenez le CONSEILLER IMMOBILIER rÃ©fÃ©rent de votre rÃ©gion : Secteur gÃ©ographique rÃ©servÃ© et prÃ©servÃ© en exclusivitÃ© !</t>
  </si>
  <si>
    <t>5726,Conseiller immobilier indÃ©pendant (H/F),https://www.france-emploi.com/offre-d-emploi/conseiller-immobilier-independant-h-f-10699755/,01/01/2023,GuÃ©rande,,"Mensuel, de 4000â‚¬ Ã  8000â‚¬",Mensuel,4000â‚¬ ,8000â‚¬,"Devenez le CONSEILLER IMMOBILIER rÃ©fÃ©rent de votre rÃ©gion : Secteur gÃ©ographique rÃ©servÃ© et prÃ©servÃ© en exclusivitÃ© !</t>
  </si>
  <si>
    <t>5727,Conseiller immobilier indÃ©pendant (H/F),https://www.france-emploi.com/offre-d-emploi/conseiller-immobilier-independant-h-f-10699755/,01/01/2023,La Baule-Escoublac,,"Mensuel, de 4000â‚¬ Ã  8000â‚¬",Mensuel,4000â‚¬ ,8000â‚¬,"Devenez le CONSEILLER IMMOBILIER rÃ©fÃ©rent de votre rÃ©gion : Secteur gÃ©ographique rÃ©servÃ© et prÃ©servÃ© en exclusivitÃ© !</t>
  </si>
  <si>
    <t>5728,mandataire immobilier indÃ©pendant (H/F),https://www.france-emploi.com/offre-d-emploi/mandataire-immobilier-independant-h-f-10699333/,01/01/2023,Challans,,"Mensuel, de 4000â‚¬ Ã  8000â‚¬",Mensuel,4000â‚¬ ,8000â‚¬,"Devenez le CONSEILLER IMMOBILIER rÃ©fÃ©rent de votre rÃ©gion : Secteur gÃ©ographique rÃ©servÃ© et prÃ©servÃ© en exclusivitÃ© !</t>
  </si>
  <si>
    <t>5729,mandataire immobilier indÃ©pendant (H/F),https://www.france-emploi.com/offre-d-emploi/mandataire-immobilier-independant-h-f-10699333/,01/01/2023,Ploemeur,,"Mensuel, de 4000â‚¬ Ã  8000â‚¬",Mensuel,4000â‚¬ ,8000â‚¬,"Devenez le CONSEILLER IMMOBILIER rÃ©fÃ©rent de votre rÃ©gion : Secteur gÃ©ographique rÃ©servÃ© et prÃ©servÃ© en exclusivitÃ© !</t>
  </si>
  <si>
    <t>5730,mandataire immobilier indÃ©pendant (H/F),https://www.france-emploi.com/offre-d-emploi/mandataire-immobilier-independant-h-f-10699333/,01/01/2023,Cholet,,"Mensuel, de 4000â‚¬ Ã  8000â‚¬",Mensuel,4000â‚¬ ,8000â‚¬,"Devenez le CONSEILLER IMMOBILIER rÃ©fÃ©rent de votre rÃ©gion : Secteur gÃ©ographique rÃ©servÃ© et prÃ©servÃ© en exclusivitÃ© !</t>
  </si>
  <si>
    <t>5731,mandataire immobilier indÃ©pendant (H/F),https://www.france-emploi.com/offre-d-emploi/mandataire-immobilier-independant-h-f-10699333/,01/01/2023,ChÃ¢teaubriant,,"Mensuel, de 4000â‚¬ Ã  8000â‚¬",Mensuel,4000â‚¬ ,8000â‚¬,"Devenez le CONSEILLER IMMOBILIER rÃ©fÃ©rent de votre rÃ©gion : Secteur gÃ©ographique rÃ©servÃ© et prÃ©servÃ© en exclusivitÃ© !</t>
  </si>
  <si>
    <t>5732,mandataire immobilier indÃ©pendant (H/F),https://www.france-emploi.com/offre-d-emploi/mandataire-immobilier-independant-h-f-10699333/,01/01/2023,FougÃ¨res,,"Mensuel, de 4000â‚¬ Ã  8000â‚¬",Mensuel,4000â‚¬ ,8000â‚¬,"Devenez le CONSEILLER IMMOBILIER rÃ©fÃ©rent de votre rÃ©gion : Secteur gÃ©ographique rÃ©servÃ© et prÃ©servÃ© en exclusivitÃ© !</t>
  </si>
  <si>
    <t>5733,Conseiller immobilier indÃ©pendant (H/F),https://www.france-emploi.com/offre-d-emploi/conseiller-immobilier-independant-h-f-10699327/,01/01/2023,Challans,,"Mensuel, de 4000â‚¬ Ã  8000â‚¬",Mensuel,4000â‚¬ ,8000â‚¬,"Devenez le CONSEILLER IMMOBILIER rÃ©fÃ©rent de votre rÃ©gion : Secteur gÃ©ographique rÃ©servÃ© et prÃ©servÃ© en exclusivitÃ© !</t>
  </si>
  <si>
    <t>5734,Conseiller immobilier indÃ©pendant (H/F),https://www.france-emploi.com/offre-d-emploi/conseiller-immobilier-independant-h-f-10699327/,01/01/2023,Ploemeur,,"Mensuel, de 4000â‚¬ Ã  8000â‚¬",Mensuel,4000â‚¬ ,8000â‚¬,"Devenez le CONSEILLER IMMOBILIER rÃ©fÃ©rent de votre rÃ©gion : Secteur gÃ©ographique rÃ©servÃ© et prÃ©servÃ© en exclusivitÃ© !</t>
  </si>
  <si>
    <t>5735,Conseiller immobilier indÃ©pendant (H/F),https://www.france-emploi.com/offre-d-emploi/conseiller-immobilier-independant-h-f-10699327/,01/01/2023,Cholet,,"Mensuel, de 4000â‚¬ Ã  8000â‚¬",Mensuel,4000â‚¬ ,8000â‚¬,"Devenez le CONSEILLER IMMOBILIER rÃ©fÃ©rent de votre rÃ©gion : Secteur gÃ©ographique rÃ©servÃ© et prÃ©servÃ© en exclusivitÃ© !</t>
  </si>
  <si>
    <t>5736,Conseiller immobilier indÃ©pendant (H/F),https://www.france-emploi.com/offre-d-emploi/conseiller-immobilier-independant-h-f-10699327/,01/01/2023,ChÃ¢teaubriant,,"Mensuel, de 4000â‚¬ Ã  8000â‚¬",Mensuel,4000â‚¬ ,8000â‚¬,"Devenez le CONSEILLER IMMOBILIER rÃ©fÃ©rent de votre rÃ©gion : Secteur gÃ©ographique rÃ©servÃ© et prÃ©servÃ© en exclusivitÃ© !</t>
  </si>
  <si>
    <t>5737,Conseiller immobilier indÃ©pendant (H/F),https://www.france-emploi.com/offre-d-emploi/conseiller-immobilier-independant-h-f-10699327/,01/01/2023,FougÃ¨res,,"Mensuel, de 4000â‚¬ Ã  8000â‚¬",Mensuel,4000â‚¬ ,8000â‚¬,"Devenez le CONSEILLER IMMOBILIER rÃ©fÃ©rent de votre rÃ©gion : Secteur gÃ©ographique rÃ©servÃ© et prÃ©servÃ© en exclusivitÃ© !</t>
  </si>
  <si>
    <t>5738,mandataire immobilier indÃ©pendant (H/F),https://www.france-emploi.com/offre-d-emploi/mandataire-immobilier-independant-h-f-10699319/,01/01/2023,La Roche-sur-Yon,,"Mensuel, de 4000â‚¬ Ã  8000â‚¬",Mensuel,4000â‚¬ ,8000â‚¬,"Devenez le CONSEILLER IMMOBILIER rÃ©fÃ©rent de votre rÃ©gion : Secteur gÃ©ographique rÃ©servÃ© et prÃ©servÃ© en exclusivitÃ© !</t>
  </si>
  <si>
    <t>5739,mandataire immobilier indÃ©pendant (H/F),https://www.france-emploi.com/offre-d-emploi/mandataire-immobilier-independant-h-f-10699319/,01/01/2023,Lorient,,"Mensuel, de 4000â‚¬ Ã  8000â‚¬",Mensuel,4000â‚¬ ,8000â‚¬,"Devenez le CONSEILLER IMMOBILIER rÃ©fÃ©rent de votre rÃ©gion : Secteur gÃ©ographique rÃ©servÃ© et prÃ©servÃ© en exclusivitÃ© !</t>
  </si>
  <si>
    <t>5740,mandataire immobilier indÃ©pendant (H/F),https://www.france-emploi.com/offre-d-emploi/mandataire-immobilier-independant-h-f-10699319/,01/01/2023,Angers,,"Mensuel, de 4000â‚¬ Ã  8000â‚¬",Mensuel,4000â‚¬ ,8000â‚¬,"Devenez le CONSEILLER IMMOBILIER rÃ©fÃ©rent de votre rÃ©gion : Secteur gÃ©ographique rÃ©servÃ© et prÃ©servÃ© en exclusivitÃ© !</t>
  </si>
  <si>
    <t>5741,mandataire immobilier indÃ©pendant (H/F),https://www.france-emploi.com/offre-d-emploi/mandataire-immobilier-independant-h-f-10699319/,01/01/2023,Nantes,,"Mensuel, de 4000â‚¬ Ã  8000â‚¬",Mensuel,4000â‚¬ ,8000â‚¬,"Devenez le CONSEILLER IMMOBILIER rÃ©fÃ©rent de votre rÃ©gion : Secteur gÃ©ographique rÃ©servÃ© et prÃ©servÃ© en exclusivitÃ© !</t>
  </si>
  <si>
    <t>5742,mandataire immobilier indÃ©pendant (H/F),https://www.france-emploi.com/offre-d-emploi/mandataire-immobilier-independant-h-f-10699319/,01/01/2023,Rennes,,"Mensuel, de 4000â‚¬ Ã  8000â‚¬",Mensuel,4000â‚¬ ,8000â‚¬,"Devenez le CONSEILLER IMMOBILIER rÃ©fÃ©rent de votre rÃ©gion : Secteur gÃ©ographique rÃ©servÃ© et prÃ©servÃ© en exclusivitÃ© !</t>
  </si>
  <si>
    <t>5743,NÃ©gociateur immobilier indÃ©pendant (H/F),https://www.france-emploi.com/offre-d-emploi/negociateur-immobilier-independant-h-f-10699316/,01/01/2023,La Roche-sur-Yon,,"Mensuel, de 4000â‚¬ Ã  8000â‚¬",Mensuel,4000â‚¬ ,8000â‚¬,"Devenez le CONSEILLER IMMOBILIER rÃ©fÃ©rent de votre rÃ©gion : Secteur gÃ©ographique rÃ©servÃ© et prÃ©servÃ© en exclusivitÃ© !</t>
  </si>
  <si>
    <t>5744,NÃ©gociateur immobilier indÃ©pendant (H/F),https://www.france-emploi.com/offre-d-emploi/negociateur-immobilier-independant-h-f-10699316/,01/01/2023,Lorient,,"Mensuel, de 4000â‚¬ Ã  8000â‚¬",Mensuel,4000â‚¬ ,8000â‚¬,"Devenez le CONSEILLER IMMOBILIER rÃ©fÃ©rent de votre rÃ©gion : Secteur gÃ©ographique rÃ©servÃ© et prÃ©servÃ© en exclusivitÃ© !</t>
  </si>
  <si>
    <t>5745,NÃ©gociateur immobilier indÃ©pendant (H/F),https://www.france-emploi.com/offre-d-emploi/negociateur-immobilier-independant-h-f-10699316/,01/01/2023,Angers,,"Mensuel, de 4000â‚¬ Ã  8000â‚¬",Mensuel,4000â‚¬ ,8000â‚¬,"Devenez le CONSEILLER IMMOBILIER rÃ©fÃ©rent de votre rÃ©gion : Secteur gÃ©ographique rÃ©servÃ© et prÃ©servÃ© en exclusivitÃ© !</t>
  </si>
  <si>
    <t>5746,NÃ©gociateur immobilier indÃ©pendant (H/F),https://www.france-emploi.com/offre-d-emploi/negociateur-immobilier-independant-h-f-10699316/,01/01/2023,Nantes,,"Mensuel, de 4000â‚¬ Ã  8000â‚¬",Mensuel,4000â‚¬ ,8000â‚¬,"Devenez le CONSEILLER IMMOBILIER rÃ©fÃ©rent de votre rÃ©gion : Secteur gÃ©ographique rÃ©servÃ© et prÃ©servÃ© en exclusivitÃ© !</t>
  </si>
  <si>
    <t>5747,NÃ©gociateur immobilier indÃ©pendant (H/F),https://www.france-emploi.com/offre-d-emploi/negociateur-immobilier-independant-h-f-10699316/,01/01/2023,Rennes,,"Mensuel, de 4000â‚¬ Ã  8000â‚¬",Mensuel,4000â‚¬ ,8000â‚¬,"Devenez le CONSEILLER IMMOBILIER rÃ©fÃ©rent de votre rÃ©gion : Secteur gÃ©ographique rÃ©servÃ© et prÃ©servÃ© en exclusivitÃ© !</t>
  </si>
  <si>
    <t>5748,Conseiller immobilier indÃ©pendant (H/F),https://www.france-emploi.com/offre-d-emploi/conseiller-immobilier-independant-h-f-10699315/,01/01/2023,Saint-Brieuc,,"Mensuel, de 4000â‚¬ Ã  8000â‚¬",Mensuel,4000â‚¬ ,8000â‚¬,"Devenez le CONSEILLER IMMOBILIER rÃ©fÃ©rent de votre rÃ©gion : Secteur gÃ©ographique rÃ©servÃ© et prÃ©servÃ© en exclusivitÃ© !</t>
  </si>
  <si>
    <t>5749,Conseiller immobilier indÃ©pendant (H/F),https://www.france-emploi.com/offre-d-emploi/conseiller-immobilier-independant-h-f-10699315/,01/01/2023,La Rochelle,,"Mensuel, de 4000â‚¬ Ã  8000â‚¬",Mensuel,4000â‚¬ ,8000â‚¬,"Devenez le CONSEILLER IMMOBILIER rÃ©fÃ©rent de votre rÃ©gion : Secteur gÃ©ographique rÃ©servÃ© et prÃ©servÃ© en exclusivitÃ© !</t>
  </si>
  <si>
    <t>5750,Conseiller immobilier indÃ©pendant (H/F),https://www.france-emploi.com/offre-d-emploi/conseiller-immobilier-independant-h-f-10699315/,01/01/2023,Niort,,"Mensuel, de 4000â‚¬ Ã  8000â‚¬",Mensuel,4000â‚¬ ,8000â‚¬,"Devenez le CONSEILLER IMMOBILIER rÃ©fÃ©rent de votre rÃ©gion : Secteur gÃ©ographique rÃ©servÃ© et prÃ©servÃ© en exclusivitÃ© !</t>
  </si>
  <si>
    <t>5751,Conseiller immobilier indÃ©pendant (H/F),https://www.france-emploi.com/offre-d-emploi/conseiller-immobilier-independant-h-f-10699315/,01/01/2023,Laval,,"Mensuel, de 4000â‚¬ Ã  8000â‚¬",Mensuel,4000â‚¬ ,8000â‚¬,"Devenez le CONSEILLER IMMOBILIER rÃ©fÃ©rent de votre rÃ©gion : Secteur gÃ©ographique rÃ©servÃ© et prÃ©servÃ© en exclusivitÃ© !</t>
  </si>
  <si>
    <t>5752,Conseiller immobilier indÃ©pendant (H/F),https://www.france-emploi.com/offre-d-emploi/conseiller-immobilier-independant-h-f-10699315/,01/01/2023,Brest,,"Mensuel, de 4000â‚¬ Ã  8000â‚¬",Mensuel,4000â‚¬ ,8000â‚¬,"Devenez le CONSEILLER IMMOBILIER rÃ©fÃ©rent de votre rÃ©gion : Secteur gÃ©ographique rÃ©servÃ© et prÃ©servÃ© en exclusivitÃ© !</t>
  </si>
  <si>
    <t>5753,Conseiller immobilier indÃ©pendant (H/F),https://www.france-emploi.com/offre-d-emploi/conseiller-immobilier-independant-h-f-10699313/,01/01/2023,La Roche-sur-Yon,,"Mensuel, de 4000â‚¬ Ã  8000â‚¬",Mensuel,4000â‚¬ ,8000â‚¬,"Devenez le CONSEILLER IMMOBILIER rÃ©fÃ©rent de votre rÃ©gion : Secteur gÃ©ographique rÃ©servÃ© et prÃ©servÃ© en exclusivitÃ© !</t>
  </si>
  <si>
    <t>5754,Conseiller immobilier indÃ©pendant (H/F),https://www.france-emploi.com/offre-d-emploi/conseiller-immobilier-independant-h-f-10699313/,01/01/2023,Lorient,,"Mensuel, de 4000â‚¬ Ã  8000â‚¬",Mensuel,4000â‚¬ ,8000â‚¬,"Devenez le CONSEILLER IMMOBILIER rÃ©fÃ©rent de votre rÃ©gion : Secteur gÃ©ographique rÃ©servÃ© et prÃ©servÃ© en exclusivitÃ© !</t>
  </si>
  <si>
    <t>5755,Conseiller immobilier indÃ©pendant (H/F),https://www.france-emploi.com/offre-d-emploi/conseiller-immobilier-independant-h-f-10699313/,01/01/2023,Angers,,"Mensuel, de 4000â‚¬ Ã  8000â‚¬",Mensuel,4000â‚¬ ,8000â‚¬,"Devenez le CONSEILLER IMMOBILIER rÃ©fÃ©rent de votre rÃ©gion : Secteur gÃ©ographique rÃ©servÃ© et prÃ©servÃ© en exclusivitÃ© !</t>
  </si>
  <si>
    <t>5756,Conseiller immobilier indÃ©pendant (H/F),https://www.france-emploi.com/offre-d-emploi/conseiller-immobilier-independant-h-f-10699313/,01/01/2023,Nantes,,"Mensuel, de 4000â‚¬ Ã  8000â‚¬",Mensuel,4000â‚¬ ,8000â‚¬,"Devenez le CONSEILLER IMMOBILIER rÃ©fÃ©rent de votre rÃ©gion : Secteur gÃ©ographique rÃ©servÃ© et prÃ©servÃ© en exclusivitÃ© !</t>
  </si>
  <si>
    <t>5757,Conseiller immobilier indÃ©pendant (H/F),https://www.france-emploi.com/offre-d-emploi/conseiller-immobilier-independant-h-f-10699313/,01/01/2023,Rennes,,"Mensuel, de 4000â‚¬ Ã  8000â‚¬",Mensuel,4000â‚¬ ,8000â‚¬,"Devenez le CONSEILLER IMMOBILIER rÃ©fÃ©rent de votre rÃ©gion : Secteur gÃ©ographique rÃ©servÃ© et prÃ©servÃ© en exclusivitÃ© !</t>
  </si>
  <si>
    <t>5758,mandataire immobilier indÃ©pendant (H/F),https://www.france-emploi.com/offre-d-emploi/mandataire-immobilier-independant-h-f-10699305/,01/01/2023,VendÃ©e,,"Mensuel, de 4000â‚¬ Ã  8000â‚¬",Mensuel,4000â‚¬ ,8000â‚¬,"Devenez le CONSEILLER IMMOBILIER rÃ©fÃ©rent de votre rÃ©gion : Secteur gÃ©ographique rÃ©servÃ© et prÃ©servÃ© en exclusivitÃ© !</t>
  </si>
  <si>
    <t>5759,mandataire immobilier indÃ©pendant (H/F),https://www.france-emploi.com/offre-d-emploi/mandataire-immobilier-independant-h-f-10699305/,01/01/2023,Morbihan,,"Mensuel, de 4000â‚¬ Ã  8000â‚¬",Mensuel,4000â‚¬ ,8000â‚¬,"Devenez le CONSEILLER IMMOBILIER rÃ©fÃ©rent de votre rÃ©gion : Secteur gÃ©ographique rÃ©servÃ© et prÃ©servÃ© en exclusivitÃ© !</t>
  </si>
  <si>
    <t>5760,mandataire immobilier indÃ©pendant (H/F),https://www.france-emploi.com/offre-d-emploi/mandataire-immobilier-independant-h-f-10699305/,01/01/2023,Maine-et-Loire,,"Mensuel, de 4000â‚¬ Ã  8000â‚¬",Mensuel,4000â‚¬ ,8000â‚¬,"Devenez le CONSEILLER IMMOBILIER rÃ©fÃ©rent de votre rÃ©gion : Secteur gÃ©ographique rÃ©servÃ© et prÃ©servÃ© en exclusivitÃ© !</t>
  </si>
  <si>
    <t>5761,mandataire immobilier indÃ©pendant (H/F),https://www.france-emploi.com/offre-d-emploi/mandataire-immobilier-independant-h-f-10699305/,01/01/2023,Loire-Atlantique,,"Mensuel, de 4000â‚¬ Ã  8000â‚¬",Mensuel,4000â‚¬ ,8000â‚¬,"Devenez le CONSEILLER IMMOBILIER rÃ©fÃ©rent de votre rÃ©gion : Secteur gÃ©ographique rÃ©servÃ© et prÃ©servÃ© en exclusivitÃ© !</t>
  </si>
  <si>
    <t>5762,mandataire immobilier indÃ©pendant (H/F),https://www.france-emploi.com/offre-d-emploi/mandataire-immobilier-independant-h-f-10699305/,01/01/2023,Ille-et-Vilaine,,"Mensuel, de 4000â‚¬ Ã  8000â‚¬",Mensuel,4000â‚¬ ,8000â‚¬,"Devenez le CONSEILLER IMMOBILIER rÃ©fÃ©rent de votre rÃ©gion : Secteur gÃ©ographique rÃ©servÃ© et prÃ©servÃ© en exclusivitÃ© !</t>
  </si>
  <si>
    <t>5763,NÃ©gociateur immobilier indÃ©pendant (H/F),https://www.france-emploi.com/offre-d-emploi/negociateur-immobilier-independant-h-f-10699304/,01/01/2023,VendÃ©e,,"Mensuel, de 4000â‚¬ Ã  8000â‚¬",Mensuel,4000â‚¬ ,8000â‚¬,"Devenez le CONSEILLER IMMOBILIER rÃ©fÃ©rent de votre rÃ©gion : Secteur gÃ©ographique rÃ©servÃ© et prÃ©servÃ© en exclusivitÃ© !</t>
  </si>
  <si>
    <t>5764,NÃ©gociateur immobilier indÃ©pendant (H/F),https://www.france-emploi.com/offre-d-emploi/negociateur-immobilier-independant-h-f-10699304/,01/01/2023,Morbihan,,"Mensuel, de 4000â‚¬ Ã  8000â‚¬",Mensuel,4000â‚¬ ,8000â‚¬,"Devenez le CONSEILLER IMMOBILIER rÃ©fÃ©rent de votre rÃ©gion : Secteur gÃ©ographique rÃ©servÃ© et prÃ©servÃ© en exclusivitÃ© !</t>
  </si>
  <si>
    <t>5765,NÃ©gociateur immobilier indÃ©pendant (H/F),https://www.france-emploi.com/offre-d-emploi/negociateur-immobilier-independant-h-f-10699304/,01/01/2023,Maine-et-Loire,,"Mensuel, de 4000â‚¬ Ã  8000â‚¬",Mensuel,4000â‚¬ ,8000â‚¬,"Devenez le CONSEILLER IMMOBILIER rÃ©fÃ©rent de votre rÃ©gion : Secteur gÃ©ographique rÃ©servÃ© et prÃ©servÃ© en exclusivitÃ© !</t>
  </si>
  <si>
    <t>5766,NÃ©gociateur immobilier indÃ©pendant (H/F),https://www.france-emploi.com/offre-d-emploi/negociateur-immobilier-independant-h-f-10699304/,01/01/2023,Loire-Atlantique,,"Mensuel, de 4000â‚¬ Ã  8000â‚¬",Mensuel,4000â‚¬ ,8000â‚¬,"Devenez le CONSEILLER IMMOBILIER rÃ©fÃ©rent de votre rÃ©gion : Secteur gÃ©ographique rÃ©servÃ© et prÃ©servÃ© en exclusivitÃ© !</t>
  </si>
  <si>
    <t>5767,NÃ©gociateur immobilier indÃ©pendant (H/F),https://www.france-emploi.com/offre-d-emploi/negociateur-immobilier-independant-h-f-10699304/,01/01/2023,Ille-et-Vilaine,,"Mensuel, de 4000â‚¬ Ã  8000â‚¬",Mensuel,4000â‚¬ ,8000â‚¬,"Devenez le CONSEILLER IMMOBILIER rÃ©fÃ©rent de votre rÃ©gion : Secteur gÃ©ographique rÃ©servÃ© et prÃ©servÃ© en exclusivitÃ© !</t>
  </si>
  <si>
    <t>5768,Conseiller immobilier indÃ©pendant (H/F),https://www.france-emploi.com/offre-d-emploi/conseiller-immobilier-independant-h-f-10699300/,01/01/2023,Deux-SÃ¨vres,,"Mensuel, de 4000â‚¬ Ã  8000â‚¬",Mensuel,4000â‚¬ ,8000â‚¬,"Devenez le CONSEILLER IMMOBILIER rÃ©fÃ©rent de votre rÃ©gion : Secteur gÃ©ographique rÃ©servÃ© et prÃ©servÃ© en exclusivitÃ© !</t>
  </si>
  <si>
    <t>5769,Conseiller immobilier indÃ©pendant (H/F),https://www.france-emploi.com/offre-d-emploi/conseiller-immobilier-independant-h-f-10699300/,01/01/2023,Mayenne,,"Mensuel, de 4000â‚¬ Ã  8000â‚¬",Mensuel,4000â‚¬ ,8000â‚¬,"Devenez le CONSEILLER IMMOBILIER rÃ©fÃ©rent de votre rÃ©gion : Secteur gÃ©ographique rÃ©servÃ© et prÃ©servÃ© en exclusivitÃ© !</t>
  </si>
  <si>
    <t>5770,Conseiller immobilier indÃ©pendant (H/F),https://www.france-emploi.com/offre-d-emploi/conseiller-immobilier-independant-h-f-10699300/,01/01/2023,FinistÃ¨re,,"Mensuel, de 4000â‚¬ Ã  8000â‚¬",Mensuel,4000â‚¬ ,8000â‚¬,"Devenez le CONSEILLER IMMOBILIER rÃ©fÃ©rent de votre rÃ©gion : Secteur gÃ©ographique rÃ©servÃ© et prÃ©servÃ© en exclusivitÃ© !</t>
  </si>
  <si>
    <t>5771,Conseiller immobilier indÃ©pendant (H/F),https://www.france-emploi.com/offre-d-emploi/conseiller-immobilier-independant-h-f-10699300/,01/01/2023,CÃ´tes-d'Armor,,"Mensuel, de 4000â‚¬ Ã  8000â‚¬",Mensuel,4000â‚¬ ,8000â‚¬,"Devenez le CONSEILLER IMMOBILIER rÃ©fÃ©rent de votre rÃ©gion : Secteur gÃ©ographique rÃ©servÃ© et prÃ©servÃ© en exclusivitÃ© !</t>
  </si>
  <si>
    <t>5772,Conseiller immobilier indÃ©pendant (H/F),https://www.france-emploi.com/offre-d-emploi/conseiller-immobilier-independant-h-f-10699300/,01/01/2023,Charente-Maritime,,"Mensuel, de 4000â‚¬ Ã  8000â‚¬",Mensuel,4000â‚¬ ,8000â‚¬,"Devenez le CONSEILLER IMMOBILIER rÃ©fÃ©rent de votre rÃ©gion : Secteur gÃ©ographique rÃ©servÃ© et prÃ©servÃ© en exclusivitÃ© !</t>
  </si>
  <si>
    <t>5773,mandataire immobilier indÃ©pendant (H/F),https://www.france-emploi.com/offre-d-emploi/mandataire-immobilier-independant-h-f-10699299/,01/01/2023,Deux-SÃ¨vres,,"Mensuel, de 4000â‚¬ Ã  8000â‚¬",Mensuel,4000â‚¬ ,8000â‚¬,"Devenez le CONSEILLER IMMOBILIER rÃ©fÃ©rent de votre rÃ©gion : Secteur gÃ©ographique rÃ©servÃ© et prÃ©servÃ© en exclusivitÃ© !</t>
  </si>
  <si>
    <t>5774,mandataire immobilier indÃ©pendant (H/F),https://www.france-emploi.com/offre-d-emploi/mandataire-immobilier-independant-h-f-10699299/,01/01/2023,Mayenne,,"Mensuel, de 4000â‚¬ Ã  8000â‚¬",Mensuel,4000â‚¬ ,8000â‚¬,"Devenez le CONSEILLER IMMOBILIER rÃ©fÃ©rent de votre rÃ©gion : Secteur gÃ©ographique rÃ©servÃ© et prÃ©servÃ© en exclusivitÃ© !</t>
  </si>
  <si>
    <t>5775,mandataire immobilier indÃ©pendant (H/F),https://www.france-emploi.com/offre-d-emploi/mandataire-immobilier-independant-h-f-10699299/,01/01/2023,FinistÃ¨re,,"Mensuel, de 4000â‚¬ Ã  8000â‚¬",Mensuel,4000â‚¬ ,8000â‚¬,"Devenez le CONSEILLER IMMOBILIER rÃ©fÃ©rent de votre rÃ©gion : Secteur gÃ©ographique rÃ©servÃ© et prÃ©servÃ© en exclusivitÃ© !</t>
  </si>
  <si>
    <t>5776,mandataire immobilier indÃ©pendant (H/F),https://www.france-emploi.com/offre-d-emploi/mandataire-immobilier-independant-h-f-10699299/,01/01/2023,CÃ´tes-d'Armor,,"Mensuel, de 4000â‚¬ Ã  8000â‚¬",Mensuel,4000â‚¬ ,8000â‚¬,"Devenez le CONSEILLER IMMOBILIER rÃ©fÃ©rent de votre rÃ©gion : Secteur gÃ©ographique rÃ©servÃ© et prÃ©servÃ© en exclusivitÃ© !</t>
  </si>
  <si>
    <t>5777,mandataire immobilier indÃ©pendant (H/F),https://www.france-emploi.com/offre-d-emploi/mandataire-immobilier-independant-h-f-10699299/,01/01/2023,Charente-Maritime,,"Mensuel, de 4000â‚¬ Ã  8000â‚¬",Mensuel,4000â‚¬ ,8000â‚¬,"Devenez le CONSEILLER IMMOBILIER rÃ©fÃ©rent de votre rÃ©gion : Secteur gÃ©ographique rÃ©servÃ© et prÃ©servÃ© en exclusivitÃ© !</t>
  </si>
  <si>
    <t>5778,NÃ©gociateur immobilier indÃ©pendant (H/F),https://www.france-emploi.com/offre-d-emploi/negociateur-immobilier-independant-h-f-10699297/,01/01/2023,Deux-SÃ¨vres,,"Mensuel, de 4000â‚¬ Ã  8000â‚¬",Mensuel,4000â‚¬ ,8000â‚¬,"Devenez le CONSEILLER IMMOBILIER rÃ©fÃ©rent de votre rÃ©gion : Secteur gÃ©ographique rÃ©servÃ© et prÃ©servÃ© en exclusivitÃ© !</t>
  </si>
  <si>
    <t>5779,NÃ©gociateur immobilier indÃ©pendant (H/F),https://www.france-emploi.com/offre-d-emploi/negociateur-immobilier-independant-h-f-10699297/,01/01/2023,Mayenne,,"Mensuel, de 4000â‚¬ Ã  8000â‚¬",Mensuel,4000â‚¬ ,8000â‚¬,"Devenez le CONSEILLER IMMOBILIER rÃ©fÃ©rent de votre rÃ©gion : Secteur gÃ©ographique rÃ©servÃ© et prÃ©servÃ© en exclusivitÃ© !</t>
  </si>
  <si>
    <t>5780,NÃ©gociateur immobilier indÃ©pendant (H/F),https://www.france-emploi.com/offre-d-emploi/negociateur-immobilier-independant-h-f-10699297/,01/01/2023,FinistÃ¨re,,"Mensuel, de 4000â‚¬ Ã  8000â‚¬",Mensuel,4000â‚¬ ,8000â‚¬,"Devenez le CONSEILLER IMMOBILIER rÃ©fÃ©rent de votre rÃ©gion : Secteur gÃ©ographique rÃ©servÃ© et prÃ©servÃ© en exclusivitÃ© !</t>
  </si>
  <si>
    <t>5781,NÃ©gociateur immobilier indÃ©pendant (H/F),https://www.france-emploi.com/offre-d-emploi/negociateur-immobilier-independant-h-f-10699297/,01/01/2023,CÃ´tes-d'Armor,,"Mensuel, de 4000â‚¬ Ã  8000â‚¬",Mensuel,4000â‚¬ ,8000â‚¬,"Devenez le CONSEILLER IMMOBILIER rÃ©fÃ©rent de votre rÃ©gion : Secteur gÃ©ographique rÃ©servÃ© et prÃ©servÃ© en exclusivitÃ© !</t>
  </si>
  <si>
    <t>5782,NÃ©gociateur immobilier indÃ©pendant (H/F),https://www.france-emploi.com/offre-d-emploi/negociateur-immobilier-independant-h-f-10699297/,01/01/2023,Charente-Maritime,,"Mensuel, de 4000â‚¬ Ã  8000â‚¬",Mensuel,4000â‚¬ ,8000â‚¬,"Devenez le CONSEILLER IMMOBILIER rÃ©fÃ©rent de votre rÃ©gion : Secteur gÃ©ographique rÃ©servÃ© et prÃ©servÃ© en exclusivitÃ© !</t>
  </si>
  <si>
    <t>5783,Conseiller immobilier indÃ©pendant (H/F),https://www.france-emploi.com/offre-d-emploi/conseiller-immobilier-independant-h-f-10699295/,01/01/2023,VendÃ©e,,"Mensuel, de 4000â‚¬ Ã  8000â‚¬",Mensuel,4000â‚¬ ,8000â‚¬,"Devenez le CONSEILLER IMMOBILIER rÃ©fÃ©rent de votre rÃ©gion : Secteur gÃ©ographique rÃ©servÃ© et prÃ©servÃ© en exclusivitÃ© !</t>
  </si>
  <si>
    <t>5784,Conseiller immobilier indÃ©pendant (H/F),https://www.france-emploi.com/offre-d-emploi/conseiller-immobilier-independant-h-f-10699295/,01/01/2023,Morbihan,,"Mensuel, de 4000â‚¬ Ã  8000â‚¬",Mensuel,4000â‚¬ ,8000â‚¬,"Devenez le CONSEILLER IMMOBILIER rÃ©fÃ©rent de votre rÃ©gion : Secteur gÃ©ographique rÃ©servÃ© et prÃ©servÃ© en exclusivitÃ© !</t>
  </si>
  <si>
    <t>5785,Conseiller immobilier indÃ©pendant (H/F),https://www.france-emploi.com/offre-d-emploi/conseiller-immobilier-independant-h-f-10699295/,01/01/2023,Maine-et-Loire,,"Mensuel, de 4000â‚¬ Ã  8000â‚¬",Mensuel,4000â‚¬ ,8000â‚¬,"Devenez le CONSEILLER IMMOBILIER rÃ©fÃ©rent de votre rÃ©gion : Secteur gÃ©ographique rÃ©servÃ© et prÃ©servÃ© en exclusivitÃ© !</t>
  </si>
  <si>
    <t>5786,Conseiller immobilier indÃ©pendant (H/F),https://www.france-emploi.com/offre-d-emploi/conseiller-immobilier-independant-h-f-10699295/,01/01/2023,Loire-Atlantique,,"Mensuel, de 4000â‚¬ Ã  8000â‚¬",Mensuel,4000â‚¬ ,8000â‚¬,"Devenez le CONSEILLER IMMOBILIER rÃ©fÃ©rent de votre rÃ©gion : Secteur gÃ©ographique rÃ©servÃ© et prÃ©servÃ© en exclusivitÃ© !</t>
  </si>
  <si>
    <t>5787,Conseiller immobilier indÃ©pendant (H/F),https://www.france-emploi.com/offre-d-emploi/conseiller-immobilier-independant-h-f-10699295/,01/01/2023,Ille-et-Vilaine,,"Mensuel, de 4000â‚¬ Ã  8000â‚¬",Mensuel,4000â‚¬ ,8000â‚¬,"Devenez le CONSEILLER IMMOBILIER rÃ©fÃ©rent de votre rÃ©gion : Secteur gÃ©ographique rÃ©servÃ© et prÃ©servÃ© en exclusivitÃ© !</t>
  </si>
  <si>
    <t>5788,Technicien de Maintenance (H/F),https://www.france-emploi.com/offre-d-emploi/technicien-de-maintenance-h-f-10687031/,01/01/2023,Saint-Philbert-de-Bouaine,CDI,"Annuel, de 30000â‚¬ Ã  34000â‚¬",Annuel,30000â‚¬ ,34000â‚¬,"Au sein du service technique, dans lâ€™Ã©quipe maintenance composÃ©e de 8 personnes et rattachÃ©(e) au Chef dâ€™Ã©quipe Maintenance, sur des Ã©quipements automatisÃ©s et Ã  commande numÃ©rique, avec une production en flux tendu :</t>
  </si>
  <si>
    <t>1. Maintenance curative</t>
  </si>
  <si>
    <t>â€¢ RÃ©pondre aux sollicitations de la production et des services ..."</t>
  </si>
  <si>
    <t>5789,Animateur/trice de sÃ©jours adaptÃ©s pour adultes en situation de handicap (H/F),https://www.france-emploi.com/offre-d-emploi/animateur-trice-de-sejours-adaptes-pour-adultes-en-situation-de-handicap-h-f-10681927/,01/01/2023,Vienne,Saisonnier,"Mensuel, 1539,42â‚¬",Mensuel," 1539,42â‚¬"," 1539,42â‚¬","Postes proposÃ©s : Animateur / animatrice sÃ©jour de vacances adaptÃ©s pour adultes en situation de handicap mental.</t>
  </si>
  <si>
    <t>5790,Animateur/trice de sÃ©jours adaptÃ©s pour adultes en situation de handicap (H/F),https://www.france-emploi.com/offre-d-emploi/animateur-trice-de-sejours-adaptes-pour-adultes-en-situation-de-handicap-h-f-10681927/,01/01/2023,VendÃ©e,Saisonnier,"Mensuel, 1539,42â‚¬",Mensuel," 1539,42â‚¬"," 1539,42â‚¬","Postes proposÃ©s : Animateur / animatrice sÃ©jour de vacances adaptÃ©s pour adultes en situation de handicap mental.</t>
  </si>
  <si>
    <t>5791,Animateur/trice de sÃ©jours adaptÃ©s pour adultes en situation de handicap (H/F),https://www.france-emploi.com/offre-d-emploi/animateur-trice-de-sejours-adaptes-pour-adultes-en-situation-de-handicap-h-f-10681927/,01/01/2023,Deux-SÃ¨vres,Saisonnier,"Mensuel, 1539,42â‚¬",Mensuel," 1539,42â‚¬"," 1539,42â‚¬","Postes proposÃ©s : Animateur / animatrice sÃ©jour de vacances adaptÃ©s pour adultes en situation de handicap mental.</t>
  </si>
  <si>
    <t>5792,Animateur/trice de sÃ©jours adaptÃ©s pour adultes en situation de handicap (H/F),https://www.france-emploi.com/offre-d-emploi/animateur-trice-de-sejours-adaptes-pour-adultes-en-situation-de-handicap-h-f-10681927/,01/01/2023,Mayenne,Saisonnier,"Mensuel, 1539,42â‚¬",Mensuel," 1539,42â‚¬"," 1539,42â‚¬","Postes proposÃ©s : Animateur / animatrice sÃ©jour de vacances adaptÃ©s pour adultes en situation de handicap mental.</t>
  </si>
  <si>
    <t>5793,Animateur/trice de sÃ©jours adaptÃ©s pour adultes en situation de handicap (H/F),https://www.france-emploi.com/offre-d-emploi/animateur-trice-de-sejours-adaptes-pour-adultes-en-situation-de-handicap-h-f-10681927/,01/01/2023,Loire-Atlantique,Saisonnier,"Mensuel, 1539,42â‚¬",Mensuel," 1539,42â‚¬"," 1539,42â‚¬","Postes proposÃ©s : Animateur / animatrice sÃ©jour de vacances adaptÃ©s pour adultes en situation de handicap mental.</t>
  </si>
  <si>
    <t>5794,Animateur/trice de sÃ©jours adaptÃ©s pour adultes en situation de handicap (H/F),https://www.france-emploi.com/offre-d-emploi/animateur-trice-de-sejours-adaptes-pour-adultes-en-situation-de-handicap-h-f-10681926/,01/01/2023,Sarthe,Saisonnier,"Mensuel, 1539,42â‚¬",Mensuel," 1539,42â‚¬"," 1539,42â‚¬","Postes proposÃ©s : Animateur / animatrice sÃ©jour de vacances adaptÃ©s pour adultes en situation de handicap mental.</t>
  </si>
  <si>
    <t>5795,Animateur/trice de sÃ©jours adaptÃ©s pour adultes en situation de handicap (H/F),https://www.france-emploi.com/offre-d-emploi/animateur-trice-de-sejours-adaptes-pour-adultes-en-situation-de-handicap-h-f-10681926/,01/01/2023,Maine-et-Loire,Saisonnier,"Mensuel, 1539,42â‚¬",Mensuel," 1539,42â‚¬"," 1539,42â‚¬","Postes proposÃ©s : Animateur / animatrice sÃ©jour de vacances adaptÃ©s pour adultes en situation de handicap mental.</t>
  </si>
  <si>
    <t>5796,Animateur/trice de sÃ©jours adaptÃ©s pour adultes en situation de handicap (H/F),https://www.france-emploi.com/offre-d-emploi/animateur-trice-de-sejours-adaptes-pour-adultes-en-situation-de-handicap-h-f-10681926/,01/01/2023,Loir-et-Cher,Saisonnier,"Mensuel, 1539,42â‚¬",Mensuel," 1539,42â‚¬"," 1539,42â‚¬","Postes proposÃ©s : Animateur / animatrice sÃ©jour de vacances adaptÃ©s pour adultes en situation de handicap mental.</t>
  </si>
  <si>
    <t>5797,Animateur/trice de sÃ©jours adaptÃ©s pour adultes en situation de handicap (H/F),https://www.france-emploi.com/offre-d-emploi/animateur-trice-de-sejours-adaptes-pour-adultes-en-situation-de-handicap-h-f-10681926/,01/01/2023,Indre-et-Loire,Saisonnier,"Mensuel, 1539,42â‚¬",Mensuel," 1539,42â‚¬"," 1539,42â‚¬","Postes proposÃ©s : Animateur / animatrice sÃ©jour de vacances adaptÃ©s pour adultes en situation de handicap mental.</t>
  </si>
  <si>
    <t>5798,Animateur/trice de sÃ©jours adaptÃ©s pour adultes en situation de handicap (H/F),https://www.france-emploi.com/offre-d-emploi/animateur-trice-de-sejours-adaptes-pour-adultes-en-situation-de-handicap-h-f-10681926/,01/01/2023,Indre,Saisonnier,"Mensuel, 1539,42â‚¬",Mensuel," 1539,42â‚¬"," 1539,42â‚¬","Postes proposÃ©s : Animateur / animatrice sÃ©jour de vacances adaptÃ©s pour adultes en situation de handicap mental.</t>
  </si>
  <si>
    <t>5799,CARROSSIER / PEINTRE (H/F),https://www.france-emploi.com/offre-d-emploi/carrossier-peintre-h-f-10673817/,01/01/2023,PontchÃ¢teau,IntÃ©rim,"Horaire, de 11,80â‚¬ Ã  13,50â‚¬",Horaire,"11,80â‚¬ ","13,50â‚¬","tu es Ã  la recherche d'un emploi ? La solution ? ARTUS VANNES ! L'Ã©quipe Artus de Vannes est Ã  ton Ã©coute afin de te proposer des offres qui te correspondent. Tu l'as devinÃ© ! Nous sommes Ã  la recherche pour l'un de nos spÃ©cialisÃ© dans la mÃ©tallurgie, la ..."</t>
  </si>
  <si>
    <t xml:space="preserve">5800,Magasinier tri faÃ§ades sous-traitance (H/F),https://www.france-emploi.com/offre-d-emploi/magasinier-tri-facades-sous-traitance-h-f-10653431/,01/01/2023,Saint-Philbert-de-Bouaine,CDI,"Annuel, de 23500â‚¬ Ã  24500â‚¬",Annuel,23500â‚¬ ,24500â‚¬,"Au sein dâ€™une Ã©quipe de 3 personnes et rattachÃ©(e) au Coordinateur sous-traitance, vous avez en charge la rÃ©ception, le contrÃ´le qualitÃ©, le tri et le suivi des portes/faÃ§ades brutes de cuisines. </t>
  </si>
  <si>
    <t>â€¢ RÃ©ceptionner et prÃ©parer les piÃ¨ces de nos sous-traitants et/ou de ..."</t>
  </si>
  <si>
    <t>5801,NEGOCIATEURS(TRICES) (H/F),https://www.france-emploi.com/offre-d-emploi/negociateurstrices-h-f-10520557/,01/01/2023,Trignac,CDI,"Annuel, de 30000â‚¬ Ã  50000â‚¬",Annuel,30000â‚¬ ,50000â‚¬,"Nous recherchons nÃ©gociateur H/F, afin de dÃ©velopper les secteurs libre. Vous aurez en charge une clientÃ¨le de particulier voir professionnelle qui nous font confiance depuis des annÃ©es, mais vous devrez Ã©galement en prospecter une nouvelle. Force de proposition vous participerez aux rÃ©unions hebdomadaires. Vous serez Ã©galement garant de ..."</t>
  </si>
  <si>
    <t>5802,NEGOCIATEURS(TRICES) (H/F),https://www.france-emploi.com/offre-d-emploi/negociateurstrices-h-f-10520557/,01/01/2023,Saint-Nazaire,CDI,"Annuel, de 30000â‚¬ Ã  50000â‚¬",Annuel,30000â‚¬ ,50000â‚¬,"Nous recherchons nÃ©gociateur H/F, afin de dÃ©velopper les secteurs libre. Vous aurez en charge une clientÃ¨le de particulier voir professionnelle qui nous font confiance depuis des annÃ©es, mais vous devrez Ã©galement en prospecter une nouvelle. Force de proposition vous participerez aux rÃ©unions hebdomadaires. Vous serez Ã©galement garant de ..."</t>
  </si>
  <si>
    <t>5803,NEGOCIATEURS(TRICES) (H/F),https://www.france-emploi.com/offre-d-emploi/negociateurstrices-h-f-10520557/,01/01/2023,Pornichet,CDI,"Annuel, de 30000â‚¬ Ã  50000â‚¬",Annuel,30000â‚¬ ,50000â‚¬,"Nous recherchons nÃ©gociateur H/F, afin de dÃ©velopper les secteurs libre. Vous aurez en charge une clientÃ¨le de particulier voir professionnelle qui nous font confiance depuis des annÃ©es, mais vous devrez Ã©galement en prospecter une nouvelle. Force de proposition vous participerez aux rÃ©unions hebdomadaires. Vous serez Ã©galement garant de ..."</t>
  </si>
  <si>
    <t>5804,NEGOCIATEURS(TRICES) (H/F),https://www.france-emploi.com/offre-d-emploi/negociateurstrices-h-f-10520557/,01/01/2023,Montoir-de-Bretagne,CDI,"Annuel, de 30000â‚¬ Ã  50000â‚¬",Annuel,30000â‚¬ ,50000â‚¬,"Nous recherchons nÃ©gociateur H/F, afin de dÃ©velopper les secteurs libre. Vous aurez en charge une clientÃ¨le de particulier voir professionnelle qui nous font confiance depuis des annÃ©es, mais vous devrez Ã©galement en prospecter une nouvelle. Force de proposition vous participerez aux rÃ©unions hebdomadaires. Vous serez Ã©galement garant de ..."</t>
  </si>
  <si>
    <t>5805,COORDINATEUR LOGISTIQUE (H/F),https://www.france-emploi.com/offre-d-emploi/coordinateur-logistique-h-f-10467952/,01/01/2023,Nogent-le-Rotrou,CDI,"Annuel, de 28000â‚¬ Ã  32000â‚¬",Annuel,28000â‚¬ ,32000â‚¬,"Nous recherchons pour lâ€™un de nos clients basÃ© sur Nogent le Rotrou (28) et Ã©voluant dans le domaine industriel un Coordinateur logistique h/f. RattachÃ©(e) au directeur du site vous travaillerez en Ã©troite collaboration avec lâ€™ensemble de lâ€™usine et du groupe.</t>
  </si>
  <si>
    <t xml:space="preserve"> Vos tÃ¢ches seront :</t>
  </si>
  <si>
    <t>5806,ANIMATEUR DES VENTES IMMOBILIER (H/F),https://www.france-emploi.com/offre-d-emploi/animateur-des-ventes-immobilier-h-f-10461272/,01/01/2023,Deux-SÃ¨vres,,"Annuel, de 50000â‚¬ Ã  75000â‚¬",Annuel,50000â‚¬ ,75000â‚¬,"SPiTi immobilier recherche son Manager-Responsable dâ€™Ã©quipe et de Secteur immobilier sur votre dÃ©partement et/ou rÃ©gion.</t>
  </si>
  <si>
    <t>VÃ©ritable Manager, vous aurez la responsabilitÃ© de recruter, de construire, dâ€™animer et de manager votre future Ã©quipe commerciale.</t>
  </si>
  <si>
    <t>ParallÃ¨lement, vous devrez aussi produire votre propre chiffre dâ€™affaires sur votre ..."</t>
  </si>
  <si>
    <t>5807,ANIMATEUR DES VENTES IMMOBILIER (H/F),https://www.france-emploi.com/offre-d-emploi/animateur-des-ventes-immobilier-h-f-10461272/,01/01/2023,Mayenne,,"Annuel, de 50000â‚¬ Ã  75000â‚¬",Annuel,50000â‚¬ ,75000â‚¬,"SPiTi immobilier recherche son Manager-Responsable dâ€™Ã©quipe et de Secteur immobilier sur votre dÃ©partement et/ou rÃ©gion.</t>
  </si>
  <si>
    <t>5808,ANIMATEUR DES VENTES IMMOBILIER (H/F),https://www.france-emploi.com/offre-d-emploi/animateur-des-ventes-immobilier-h-f-10461272/,01/01/2023,FinistÃ¨re,,"Annuel, de 50000â‚¬ Ã  75000â‚¬",Annuel,50000â‚¬ ,75000â‚¬,"SPiTi immobilier recherche son Manager-Responsable dâ€™Ã©quipe et de Secteur immobilier sur votre dÃ©partement et/ou rÃ©gion.</t>
  </si>
  <si>
    <t>5809,ANIMATEUR DES VENTES IMMOBILIER (H/F),https://www.france-emploi.com/offre-d-emploi/animateur-des-ventes-immobilier-h-f-10461272/,01/01/2023,CÃ´tes-d'Armor,,"Annuel, de 50000â‚¬ Ã  75000â‚¬",Annuel,50000â‚¬ ,75000â‚¬,"SPiTi immobilier recherche son Manager-Responsable dâ€™Ã©quipe et de Secteur immobilier sur votre dÃ©partement et/ou rÃ©gion.</t>
  </si>
  <si>
    <t>5810,ANIMATEUR DES VENTES IMMOBILIER (H/F),https://www.france-emploi.com/offre-d-emploi/animateur-des-ventes-immobilier-h-f-10461272/,01/01/2023,Charente-Maritime,,"Annuel, de 50000â‚¬ Ã  75000â‚¬",Annuel,50000â‚¬ ,75000â‚¬,"SPiTi immobilier recherche son Manager-Responsable dâ€™Ã©quipe et de Secteur immobilier sur votre dÃ©partement et/ou rÃ©gion.</t>
  </si>
  <si>
    <t>5811,ANIMATEUR DES VENTES IMMOBILIER (H/F),https://www.france-emploi.com/offre-d-emploi/animateur-des-ventes-immobilier-h-f-10461271/,01/01/2023,Saint-Brieuc,,"Annuel, de 50000â‚¬ Ã  75000â‚¬",Annuel,50000â‚¬ ,75000â‚¬,"SPiTi immobilier recherche son Manager-Responsable dâ€™Ã©quipe et de Secteur immobilier sur votre dÃ©partement et/ou rÃ©gion.</t>
  </si>
  <si>
    <t>5812,ANIMATEUR DES VENTES IMMOBILIER (H/F),https://www.france-emploi.com/offre-d-emploi/animateur-des-ventes-immobilier-h-f-10461271/,01/01/2023,La Rochelle,,"Annuel, de 50000â‚¬ Ã  75000â‚¬",Annuel,50000â‚¬ ,75000â‚¬,"SPiTi immobilier recherche son Manager-Responsable dâ€™Ã©quipe et de Secteur immobilier sur votre dÃ©partement et/ou rÃ©gion.</t>
  </si>
  <si>
    <t>5813,ANIMATEUR DES VENTES IMMOBILIER (H/F),https://www.france-emploi.com/offre-d-emploi/animateur-des-ventes-immobilier-h-f-10461271/,01/01/2023,Niort,,"Annuel, de 50000â‚¬ Ã  75000â‚¬",Annuel,50000â‚¬ ,75000â‚¬,"SPiTi immobilier recherche son Manager-Responsable dâ€™Ã©quipe et de Secteur immobilier sur votre dÃ©partement et/ou rÃ©gion.</t>
  </si>
  <si>
    <t>5814,ANIMATEUR DES VENTES IMMOBILIER (H/F),https://www.france-emploi.com/offre-d-emploi/animateur-des-ventes-immobilier-h-f-10461271/,01/01/2023,Laval,,"Annuel, de 50000â‚¬ Ã  75000â‚¬",Annuel,50000â‚¬ ,75000â‚¬,"SPiTi immobilier recherche son Manager-Responsable dâ€™Ã©quipe et de Secteur immobilier sur votre dÃ©partement et/ou rÃ©gion.</t>
  </si>
  <si>
    <t>5815,ANIMATEUR DES VENTES IMMOBILIER (H/F),https://www.france-emploi.com/offre-d-emploi/animateur-des-ventes-immobilier-h-f-10461271/,01/01/2023,Brest,,"Annuel, de 50000â‚¬ Ã  75000â‚¬",Annuel,50000â‚¬ ,75000â‚¬,"SPiTi immobilier recherche son Manager-Responsable dâ€™Ã©quipe et de Secteur immobilier sur votre dÃ©partement et/ou rÃ©gion.</t>
  </si>
  <si>
    <t>5816,Responsable d'Affaires de la construction (H/F),https://www.france-emploi.com/offre-d-emploi/responsable-d-affaires-de-la-construction-h-f-10217316/,01/01/2023,Saint-Herblain,Franchise,"Annuel, de 40000â‚¬ Ã  80000â‚¬",Annuel,40000â‚¬ ,80000â‚¬,"Dans le dÃ©partement du 44, trois opportunitÃ©s de secteur sont Ã  pourvoir : Nantes Sud, Nantes Ouest et Littoral de Pornic.</t>
  </si>
  <si>
    <t>5817,Responsable d'Affaires de la construction (H/F),https://www.france-emploi.com/offre-d-emploi/responsable-d-affaires-de-la-construction-h-f-10217316/,01/01/2023,RezÃ©,Franchise,"Annuel, de 40000â‚¬ Ã  80000â‚¬",Annuel,40000â‚¬ ,80000â‚¬,"Dans le dÃ©partement du 44, trois opportunitÃ©s de secteur sont Ã  pourvoir : Nantes Sud, Nantes Ouest et Littoral de Pornic.</t>
  </si>
  <si>
    <t>5818,Responsable d'Affaires de la construction (H/F),https://www.france-emploi.com/offre-d-emploi/responsable-d-affaires-de-la-construction-h-f-10217316/,01/01/2023,Pornic,Franchise,"Annuel, de 40000â‚¬ Ã  80000â‚¬",Annuel,40000â‚¬ ,80000â‚¬,"Dans le dÃ©partement du 44, trois opportunitÃ©s de secteur sont Ã  pourvoir : Nantes Sud, Nantes Ouest et Littoral de Pornic.</t>
  </si>
  <si>
    <t>5819,Responsable d'Affaires de la construction (H/F),https://www.france-emploi.com/offre-d-emploi/responsable-d-affaires-de-la-construction-h-f-10217316/,01/01/2023,Orvault,Franchise,"Annuel, de 40000â‚¬ Ã  80000â‚¬",Annuel,40000â‚¬ ,80000â‚¬,"Dans le dÃ©partement du 44, trois opportunitÃ©s de secteur sont Ã  pourvoir : Nantes Sud, Nantes Ouest et Littoral de Pornic.</t>
  </si>
  <si>
    <t>5820,Responsable d'Affaires de la construction (H/F),https://www.france-emploi.com/offre-d-emploi/responsable-d-affaires-de-la-construction-h-f-10217316/,01/01/2023,Nantes,Franchise,"Annuel, de 40000â‚¬ Ã  80000â‚¬",Annuel,40000â‚¬ ,80000â‚¬,"Dans le dÃ©partement du 44, trois opportunitÃ©s de secteur sont Ã  pourvoir : Nantes Sud, Nantes Ouest et Littoral de Pornic.</t>
  </si>
  <si>
    <t xml:space="preserve">5821,AIDE SOIGNANT / AIDE SOIGNANTE (H/F),https://www.france-emploi.com/offre-d-emploi/aide-soignant-aide-soignante-h-f-10144682/,01/01/2023,Nivillac,CDD,"Mensuel, de 2150â‚¬ Ã  2400â‚¬",Mensuel,2150â‚¬ ,2400â‚¬,"Le Centre Hospitalier Basse Vilaine recherche un ou une aide-soignant(e) pour un poste de jour en unitÃ© pour personnes Ã¢gÃ©es (EHPAD). </t>
  </si>
  <si>
    <t>Au sein d'une Ã©quipe pluridisciplinaire, vous assurerez les missions suivantes :</t>
  </si>
  <si>
    <t xml:space="preserve">- Dispenser des soins propres au rÃ©fÃ©rentiel de compÃ©tences du diplÃ´me d'Aide-Soignante </t>
  </si>
  <si>
    <t>- PrÃ©server et ..."</t>
  </si>
  <si>
    <t>5822,Responsable d'Affaires de la construction - FRANCHISE (H/F),https://www.france-emploi.com/offre-d-emploi/responsable-d-affaires-de-la-construction-franchise-h-f-10026401/,01/01/2023,La Ravoire,Franchise,"Annuel, de 40000â‚¬ Ã  80000â‚¬",Annuel,40000â‚¬ ,80000â‚¬,"En Savoie, une opportunitÃ© de secteur est Ã  pourvoir sur CHAMBÃ‰RY ou alentours.</t>
  </si>
  <si>
    <t>Avec lâ€™enseigne Cybel Extension, 1er rÃ©seau national leader sur le marchÃ© de lâ€™agrandissement de lâ€™habitat (extension de maison et construction de garage), crÃ©er votre votre entreprise et devenez, Responsable d'Affaires de la ..."</t>
  </si>
  <si>
    <t>5823,Responsable d'Affaires de la construction - FRANCHISE (H/F),https://www.france-emploi.com/offre-d-emploi/responsable-d-affaires-de-la-construction-franchise-h-f-10026401/,01/01/2023,La Motte-Servolex,Franchise,"Annuel, de 40000â‚¬ Ã  80000â‚¬",Annuel,40000â‚¬ ,80000â‚¬,"En Savoie, une opportunitÃ© de secteur est Ã  pourvoir sur CHAMBÃ‰RY ou alentours.</t>
  </si>
  <si>
    <t>5824,Responsable d'Affaires de la construction - FRANCHISE (H/F),https://www.france-emploi.com/offre-d-emploi/responsable-d-affaires-de-la-construction-franchise-h-f-10026401/,01/01/2023,Cognin,Franchise,"Annuel, de 40000â‚¬ Ã  80000â‚¬",Annuel,40000â‚¬ ,80000â‚¬,"En Savoie, une opportunitÃ© de secteur est Ã  pourvoir sur CHAMBÃ‰RY ou alentours.</t>
  </si>
  <si>
    <t>5825,Responsable d'Affaires de la construction - FRANCHISE (H/F),https://www.france-emploi.com/offre-d-emploi/responsable-d-affaires-de-la-construction-franchise-h-f-10026401/,01/01/2023,ChambÃ©ry,Franchise,"Annuel, de 40000â‚¬ Ã  80000â‚¬",Annuel,40000â‚¬ ,80000â‚¬,"En Savoie, une opportunitÃ© de secteur est Ã  pourvoir sur CHAMBÃ‰RY ou alentours.</t>
  </si>
  <si>
    <t>5826,Responsable d'Affaires de la construction - FRANCHISE (H/F),https://www.france-emploi.com/offre-d-emploi/responsable-d-affaires-de-la-construction-franchise-h-f-10026401/,01/01/2023,Aix-les-Bains,Franchise,"Annuel, de 40000â‚¬ Ã  80000â‚¬",Annuel,40000â‚¬ ,80000â‚¬,"En Savoie, une opportunitÃ© de secteur est Ã  pourvoir sur CHAMBÃ‰RY ou alentours.</t>
  </si>
  <si>
    <t>5827,Responsable d'Affaires de la construction - FRANCHISE (H/F),https://www.france-emploi.com/offre-d-emploi/responsable-d-affaires-de-la-construction-franchise-h-f-10026400/,01/01/2023,SaÃ´ne-et-Loire,Franchise,"Annuel, de 40000â‚¬ Ã  80000â‚¬",Annuel,40000â‚¬ ,80000â‚¬,"Dans le dÃ©partement du 71, deux opportunitÃ©s de secteur sont Ã  pourvoir sur MÃ‚CON et CHALON-SUR-SAÃ”NE.</t>
  </si>
  <si>
    <t>5828,Responsable d'Affaires de la construction - FRANCHISE (H/F),https://www.france-emploi.com/offre-d-emploi/responsable-d-affaires-de-la-construction-franchise-h-f-10026399/,01/01/2023,Haute-Savoie,Franchise,"Annuel, de 40000â‚¬ Ã  80000â‚¬",Annuel,40000â‚¬ ,80000â‚¬,"Dans la rÃ©gion RhÃ´ne-Alpes, et plus prÃ©cisÃ©ment en Pays de Savoie, deux opportunitÃ©s de secteur sont Ã  pourvoir : 1 en Savoie et 1 en Haute-Savoie.</t>
  </si>
  <si>
    <t>Avec lâ€™enseigne Cybel Extension, 1er rÃ©seau national leader sur le marchÃ© de lâ€™agrandissement de lâ€™habitat (extension de maison et ..."</t>
  </si>
  <si>
    <t>5829,Responsable d'Affaires de la construction - FRANCHISE (H/F),https://www.france-emploi.com/offre-d-emploi/responsable-d-affaires-de-la-construction-franchise-h-f-10026399/,01/01/2023,Savoie,Franchise,"Annuel, de 40000â‚¬ Ã  80000â‚¬",Annuel,40000â‚¬ ,80000â‚¬,"Dans la rÃ©gion RhÃ´ne-Alpes, et plus prÃ©cisÃ©ment en Pays de Savoie, deux opportunitÃ©s de secteur sont Ã  pourvoir : 1 en Savoie et 1 en Haute-Savoie.</t>
  </si>
  <si>
    <t>5830,Responsable d'Affaires de la construction - FRANCHISE (H/F),https://www.france-emploi.com/offre-d-emploi/responsable-d-affaires-de-la-construction-franchise-h-f-10026398/,01/01/2023,RhÃ´ne,Franchise,"Annuel, de 40000â‚¬ Ã  80000â‚¬",Annuel,40000â‚¬ ,80000â‚¬,"Dans la rÃ©gion RhÃ´ne-Alpes, douze opportunitÃ©s de secteur sont Ã  pourvoir : 4 dans le RHÃ”NE / 2 dans la LOIRE / 2 dans l'AIN / 2 dans lâ€™ISÃˆRE / 2 dans les ALPES</t>
  </si>
  <si>
    <t>Avec lâ€™enseigne Cybel Extension, 1er rÃ©seau national leader sur le marchÃ© de lâ€™agrandissement de l ..."</t>
  </si>
  <si>
    <t>5831,Responsable d'Affaires de la construction - FRANCHISE (H/F),https://www.france-emploi.com/offre-d-emploi/responsable-d-affaires-de-la-construction-franchise-h-f-10026398/,01/01/2023,Loire,Franchise,"Annuel, de 40000â‚¬ Ã  80000â‚¬",Annuel,40000â‚¬ ,80000â‚¬,"Dans la rÃ©gion RhÃ´ne-Alpes, douze opportunitÃ©s de secteur sont Ã  pourvoir : 4 dans le RHÃ”NE / 2 dans la LOIRE / 2 dans l'AIN / 2 dans lâ€™ISÃˆRE / 2 dans les ALPES</t>
  </si>
  <si>
    <t>5832,Responsable d'Affaires de la construction - FRANCHISE (H/F),https://www.france-emploi.com/offre-d-emploi/responsable-d-affaires-de-la-construction-franchise-h-f-10026398/,01/01/2023,IsÃ¨re,Franchise,"Annuel, de 40000â‚¬ Ã  80000â‚¬",Annuel,40000â‚¬ ,80000â‚¬,"Dans la rÃ©gion RhÃ´ne-Alpes, douze opportunitÃ©s de secteur sont Ã  pourvoir : 4 dans le RHÃ”NE / 2 dans la LOIRE / 2 dans l'AIN / 2 dans lâ€™ISÃˆRE / 2 dans les ALPES</t>
  </si>
  <si>
    <t>5833,Responsable d'Affaires de la construction - FRANCHISE (H/F),https://www.france-emploi.com/offre-d-emploi/responsable-d-affaires-de-la-construction-franchise-h-f-10026398/,01/01/2023,Ain,Franchise,"Annuel, de 40000â‚¬ Ã  80000â‚¬",Annuel,40000â‚¬ ,80000â‚¬,"Dans la rÃ©gion RhÃ´ne-Alpes, douze opportunitÃ©s de secteur sont Ã  pourvoir : 4 dans le RHÃ”NE / 2 dans la LOIRE / 2 dans l'AIN / 2 dans lâ€™ISÃˆRE / 2 dans les ALPES</t>
  </si>
  <si>
    <t>5834,Responsable d'Affaires de la construction - FRANCHISE (H/F),https://www.france-emploi.com/offre-d-emploi/responsable-d-affaires-de-la-construction-franchise-h-f-10026397/,01/01/2023,Lavaur,Franchise,"Annuel, de 40000â‚¬ Ã  80000â‚¬",Annuel,40000â‚¬ ,80000â‚¬,"Dans le dÃ©partement du 81, une opportunitÃ© de secteur est Ã  pourvoir sur le alentours d'ALBI ou CASTRES.</t>
  </si>
  <si>
    <t>5835,Responsable d'Affaires de la construction - FRANCHISE (H/F),https://www.france-emploi.com/offre-d-emploi/responsable-d-affaires-de-la-construction-franchise-h-f-10026397/,01/01/2023,Graulhet,Franchise,"Annuel, de 40000â‚¬ Ã  80000â‚¬",Annuel,40000â‚¬ ,80000â‚¬,"Dans le dÃ©partement du 81, une opportunitÃ© de secteur est Ã  pourvoir sur le alentours d'ALBI ou CASTRES.</t>
  </si>
  <si>
    <t>5836,Responsable d'Affaires de la construction - FRANCHISE (H/F),https://www.france-emploi.com/offre-d-emploi/responsable-d-affaires-de-la-construction-franchise-h-f-10026397/,01/01/2023,Gaillac,Franchise,"Annuel, de 40000â‚¬ Ã  80000â‚¬",Annuel,40000â‚¬ ,80000â‚¬,"Dans le dÃ©partement du 81, une opportunitÃ© de secteur est Ã  pourvoir sur le alentours d'ALBI ou CASTRES.</t>
  </si>
  <si>
    <t>5837,Responsable d'Affaires de la construction - FRANCHISE (H/F),https://www.france-emploi.com/offre-d-emploi/responsable-d-affaires-de-la-construction-franchise-h-f-10026397/,01/01/2023,Castres,Franchise,"Annuel, de 40000â‚¬ Ã  80000â‚¬",Annuel,40000â‚¬ ,80000â‚¬,"Dans le dÃ©partement du 81, une opportunitÃ© de secteur est Ã  pourvoir sur le alentours d'ALBI ou CASTRES.</t>
  </si>
  <si>
    <t>5838,Responsable d'Affaires de la construction - FRANCHISE (H/F),https://www.france-emploi.com/offre-d-emploi/responsable-d-affaires-de-la-construction-franchise-h-f-10026397/,01/01/2023,Albi,Franchise,"Annuel, de 40000â‚¬ Ã  80000â‚¬",Annuel,40000â‚¬ ,80000â‚¬,"Dans le dÃ©partement du 81, une opportunitÃ© de secteur est Ã  pourvoir sur le alentours d'ALBI ou CASTRES.</t>
  </si>
  <si>
    <t>5839,Responsable d'Affaires de la construction - FRANCHISE (H/F),https://www.france-emploi.com/offre-d-emploi/responsable-d-affaires-de-la-construction-franchise-h-f-10026396/,01/01/2023,Pavie,Franchise,"Annuel, de 40000â‚¬ Ã  80000â‚¬",Annuel,40000â‚¬ ,80000â‚¬,"Dans le dÃ©partement du 32, une opportunitÃ© de secteur est Ã  pourvoir sur AUCH et alentours.</t>
  </si>
  <si>
    <t>5840,Responsable d'Affaires de la construction - FRANCHISE (H/F),https://www.france-emploi.com/offre-d-emploi/responsable-d-affaires-de-la-construction-franchise-h-f-10026396/,01/01/2023,Auch,Franchise,"Annuel, de 40000â‚¬ Ã  80000â‚¬",Annuel,40000â‚¬ ,80000â‚¬,"Dans le dÃ©partement du 32, une opportunitÃ© de secteur est Ã  pourvoir sur AUCH et alentours.</t>
  </si>
  <si>
    <t>5841,Responsable d'Affaires de la construction - FRANCHISE (H/F),https://www.france-emploi.com/offre-d-emploi/responsable-d-affaires-de-la-construction-franchise-h-f-10026395/,01/01/2023,Pradines,Franchise,"Annuel, de 40000â‚¬ Ã  80000â‚¬",Annuel,40000â‚¬ ,80000â‚¬,"Dans le dÃ©partement du 46, une opportunitÃ© de secteur est Ã  pourvoir sur CAHORS et alentours.</t>
  </si>
  <si>
    <t>5842,Responsable d'Affaires de la construction - FRANCHISE (H/F),https://www.france-emploi.com/offre-d-emploi/responsable-d-affaires-de-la-construction-franchise-h-f-10026395/,01/01/2023,Cahors,Franchise,"Annuel, de 40000â‚¬ Ã  80000â‚¬",Annuel,40000â‚¬ ,80000â‚¬,"Dans le dÃ©partement du 46, une opportunitÃ© de secteur est Ã  pourvoir sur CAHORS et alentours.</t>
  </si>
  <si>
    <t>5843,Responsable d'Affaires de la construction - FRANCHISE (H/F),https://www.france-emploi.com/offre-d-emploi/responsable-d-affaires-de-la-construction-franchise-h-f-10026394/,01/01/2023,Tarbes,Franchise,"Annuel, de 40000â‚¬ Ã  80000â‚¬",Annuel,40000â‚¬ ,80000â‚¬,"Dans le dÃ©partement du 65, une opportunitÃ© de secteur est Ã  pourvoir sur TARBES et alentours.</t>
  </si>
  <si>
    <t>5844,Responsable d'Affaires de la construction - FRANCHISE (H/F),https://www.france-emploi.com/offre-d-emploi/responsable-d-affaires-de-la-construction-franchise-h-f-10026394/,01/01/2023,SÃ©mÃ©ac,Franchise,"Annuel, de 40000â‚¬ Ã  80000â‚¬",Annuel,40000â‚¬ ,80000â‚¬,"Dans le dÃ©partement du 65, une opportunitÃ© de secteur est Ã  pourvoir sur TARBES et alentours.</t>
  </si>
  <si>
    <t>5845,Responsable d'Affaires de la construction - FRANCHISE (H/F),https://www.france-emploi.com/offre-d-emploi/responsable-d-affaires-de-la-construction-franchise-h-f-10026394/,01/01/2023,Juillan,Franchise,"Annuel, de 40000â‚¬ Ã  80000â‚¬",Annuel,40000â‚¬ ,80000â‚¬,"Dans le dÃ©partement du 65, une opportunitÃ© de secteur est Ã  pourvoir sur TARBES et alentours.</t>
  </si>
  <si>
    <t>5846,Responsable d'Affaires de la construction - FRANCHISE (H/F),https://www.france-emploi.com/offre-d-emploi/responsable-d-affaires-de-la-construction-franchise-h-f-10026394/,01/01/2023,BordÃ¨res-sur-l'Ã‰chez,Franchise,"Annuel, de 40000â‚¬ Ã  80000â‚¬",Annuel,40000â‚¬ ,80000â‚¬,"Dans le dÃ©partement du 65, une opportunitÃ© de secteur est Ã  pourvoir sur TARBES et alentours.</t>
  </si>
  <si>
    <t>5847,Responsable d'Affaires de la construction - FRANCHISE (H/F),https://www.france-emploi.com/offre-d-emploi/responsable-d-affaires-de-la-construction-franchise-h-f-10026394/,01/01/2023,Aureilhan,Franchise,"Annuel, de 40000â‚¬ Ã  80000â‚¬",Annuel,40000â‚¬ ,80000â‚¬,"Dans le dÃ©partement du 65, une opportunitÃ© de secteur est Ã  pourvoir sur TARBES et alentours.</t>
  </si>
  <si>
    <t>5848,Responsable d'Affaires de la construction - FRANCHISE (H/F),https://www.france-emploi.com/offre-d-emploi/responsable-d-affaires-de-la-construction-franchise-h-f-10026393/,01/01/2023,Tarn-et-Garonne,Franchise,"Annuel, de 40000â‚¬ Ã  80000â‚¬",Annuel,40000â‚¬ ,80000â‚¬,"Dans la rÃ©gion Occitanie et plus prÃ©cisÃ©ment en Midi-PyrÃ©nÃ©es, cinq opportunitÃ©s de secteur sont Ã  pourvoir : 1 dans le LOT / 1 dans le TARN-et-GARONNE / 1 dans le TARN / 1 dans le GERS / 1 dans les HAUTES-PYRÃ‰NÃ‰ES</t>
  </si>
  <si>
    <t>Avec lâ€™enseigne Cybel Extension, 1er rÃ©seau national leader ..."</t>
  </si>
  <si>
    <t>5849,Responsable d'Affaires de la construction - FRANCHISE (H/F),https://www.france-emploi.com/offre-d-emploi/responsable-d-affaires-de-la-construction-franchise-h-f-10026393/,01/01/2023,Tarn,Franchise,"Annuel, de 40000â‚¬ Ã  80000â‚¬",Annuel,40000â‚¬ ,80000â‚¬,"Dans la rÃ©gion Occitanie et plus prÃ©cisÃ©ment en Midi-PyrÃ©nÃ©es, cinq opportunitÃ©s de secteur sont Ã  pourvoir : 1 dans le LOT / 1 dans le TARN-et-GARONNE / 1 dans le TARN / 1 dans le GERS / 1 dans les HAUTES-PYRÃ‰NÃ‰ES</t>
  </si>
  <si>
    <t>5850,Responsable d'Affaires de la construction - FRANCHISE (H/F),https://www.france-emploi.com/offre-d-emploi/responsable-d-affaires-de-la-construction-franchise-h-f-10026393/,01/01/2023,Hautes-PyrÃ©nÃ©es,Franchise,"Annuel, de 40000â‚¬ Ã  80000â‚¬",Annuel,40000â‚¬ ,80000â‚¬,"Dans la rÃ©gion Occitanie et plus prÃ©cisÃ©ment en Midi-PyrÃ©nÃ©es, cinq opportunitÃ©s de secteur sont Ã  pourvoir : 1 dans le LOT / 1 dans le TARN-et-GARONNE / 1 dans le TARN / 1 dans le GERS / 1 dans les HAUTES-PYRÃ‰NÃ‰ES</t>
  </si>
  <si>
    <t>5851,Responsable d'Affaires de la construction - FRANCHISE (H/F),https://www.france-emploi.com/offre-d-emploi/responsable-d-affaires-de-la-construction-franchise-h-f-10026393/,01/01/2023,Lot,Franchise,"Annuel, de 40000â‚¬ Ã  80000â‚¬",Annuel,40000â‚¬ ,80000â‚¬,"Dans la rÃ©gion Occitanie et plus prÃ©cisÃ©ment en Midi-PyrÃ©nÃ©es, cinq opportunitÃ©s de secteur sont Ã  pourvoir : 1 dans le LOT / 1 dans le TARN-et-GARONNE / 1 dans le TARN / 1 dans le GERS / 1 dans les HAUTES-PYRÃ‰NÃ‰ES</t>
  </si>
  <si>
    <t>5852,Responsable d'Affaires de la construction - FRANCHISE (H/F),https://www.france-emploi.com/offre-d-emploi/responsable-d-affaires-de-la-construction-franchise-h-f-10026393/,01/01/2023,Gers,Franchise,"Annuel, de 40000â‚¬ Ã  80000â‚¬",Annuel,40000â‚¬ ,80000â‚¬,"Dans la rÃ©gion Occitanie et plus prÃ©cisÃ©ment en Midi-PyrÃ©nÃ©es, cinq opportunitÃ©s de secteur sont Ã  pourvoir : 1 dans le LOT / 1 dans le TARN-et-GARONNE / 1 dans le TARN / 1 dans le GERS / 1 dans les HAUTES-PYRÃ‰NÃ‰ES</t>
  </si>
  <si>
    <t>5853,Responsable d'Affaires de la construction - FRANCHISE (H/F),https://www.france-emploi.com/offre-d-emploi/responsable-d-affaires-de-la-construction-franchise-h-f-10026392/,01/01/2023,Biarritz,Franchise,"Annuel, de 40000â‚¬ Ã  80000â‚¬",Annuel,40000â‚¬ ,80000â‚¬,"Dans le dÃ©partement du 64, une opportunitÃ© de secteur est Ã  pourvoir sur la CÃ”TE BASQUE.</t>
  </si>
  <si>
    <t>5854,Responsable d'Affaires de la construction - FRANCHISE (H/F),https://www.france-emploi.com/offre-d-emploi/responsable-d-affaires-de-la-construction-franchise-h-f-10026392/,01/01/2023,Bayonne,Franchise,"Annuel, de 40000â‚¬ Ã  80000â‚¬",Annuel,40000â‚¬ ,80000â‚¬,"Dans le dÃ©partement du 64, une opportunitÃ© de secteur est Ã  pourvoir sur la CÃ”TE BASQUE.</t>
  </si>
  <si>
    <t>5855,Responsable d'Affaires de la construction - FRANCHISE (H/F),https://www.france-emploi.com/offre-d-emploi/responsable-d-affaires-de-la-construction-franchise-h-f-10026392/,01/01/2023,Anglet,Franchise,"Annuel, de 40000â‚¬ Ã  80000â‚¬",Annuel,40000â‚¬ ,80000â‚¬,"Dans le dÃ©partement du 64, une opportunitÃ© de secteur est Ã  pourvoir sur la CÃ”TE BASQUE.</t>
  </si>
  <si>
    <t>5856,Responsable d'Affaires de la construction - FRANCHISE (H/F),https://www.france-emploi.com/offre-d-emploi/responsable-d-affaires-de-la-construction-franchise-h-f-10026391/,01/01/2023,Saint-Pierre-du-Mont,Franchise,"Annuel, de 40000â‚¬ Ã  80000â‚¬",Annuel,40000â‚¬ ,80000â‚¬,"Dans le dÃ©partement du 40, deux opportunitÃ©s sont Ã  pourvoir sur les secteurs de MONT-de-MARSAN et de DAX.</t>
  </si>
  <si>
    <t>5857,Responsable d'Affaires de la construction - FRANCHISE (H/F),https://www.france-emploi.com/offre-d-emploi/responsable-d-affaires-de-la-construction-franchise-h-f-10026391/,01/01/2023,Saint-Paul-lÃ¨s-Dax,Franchise,"Annuel, de 40000â‚¬ Ã  80000â‚¬",Annuel,40000â‚¬ ,80000â‚¬,"Dans le dÃ©partement du 40, deux opportunitÃ©s sont Ã  pourvoir sur les secteurs de MONT-de-MARSAN et de DAX.</t>
  </si>
  <si>
    <t>5858,Responsable d'Affaires de la construction - FRANCHISE (H/F),https://www.france-emploi.com/offre-d-emploi/responsable-d-affaires-de-la-construction-franchise-h-f-10026391/,01/01/2023,Mont-de-Marsan,Franchise,"Annuel, de 40000â‚¬ Ã  80000â‚¬",Annuel,40000â‚¬ ,80000â‚¬,"Dans le dÃ©partement du 40, deux opportunitÃ©s sont Ã  pourvoir sur les secteurs de MONT-de-MARSAN et de DAX.</t>
  </si>
  <si>
    <t>5859,Responsable d'Affaires de la construction - FRANCHISE (H/F),https://www.france-emploi.com/offre-d-emploi/responsable-d-affaires-de-la-construction-franchise-h-f-10026391/,01/01/2023,Dax,Franchise,"Annuel, de 40000â‚¬ Ã  80000â‚¬",Annuel,40000â‚¬ ,80000â‚¬,"Dans le dÃ©partement du 40, deux opportunitÃ©s sont Ã  pourvoir sur les secteurs de MONT-de-MARSAN et de DAX.</t>
  </si>
  <si>
    <t>5860,Responsable d'Affaires de la construction - FRANCHISE (H/F),https://www.france-emploi.com/offre-d-emploi/responsable-d-affaires-de-la-construction-franchise-h-f-10026390/,01/01/2023,Villeneuve-sur-Lot,Franchise,"Annuel, de 40000â‚¬ Ã  80000â‚¬",Annuel,40000â‚¬ ,80000â‚¬,"Dans le dÃ©partement du 47, deux opportunitÃ©s sont Ã  pourvoir sur les secteurs d'AGEN et de MARMANDE.</t>
  </si>
  <si>
    <t>5861,Responsable d'Affaires de la construction - FRANCHISE (H/F),https://www.france-emploi.com/offre-d-emploi/responsable-d-affaires-de-la-construction-franchise-h-f-10026390/,01/01/2023,Tonneins,Franchise,"Annuel, de 40000â‚¬ Ã  80000â‚¬",Annuel,40000â‚¬ ,80000â‚¬,"Dans le dÃ©partement du 47, deux opportunitÃ©s sont Ã  pourvoir sur les secteurs d'AGEN et de MARMANDE.</t>
  </si>
  <si>
    <t>5862,Responsable d'Affaires de la construction - FRANCHISE (H/F),https://www.france-emploi.com/offre-d-emploi/responsable-d-affaires-de-la-construction-franchise-h-f-10026390/,01/01/2023,Le Passage,Franchise,"Annuel, de 40000â‚¬ Ã  80000â‚¬",Annuel,40000â‚¬ ,80000â‚¬,"Dans le dÃ©partement du 47, deux opportunitÃ©s sont Ã  pourvoir sur les secteurs d'AGEN et de MARMANDE.</t>
  </si>
  <si>
    <t>5863,Responsable d'Affaires de la construction - FRANCHISE (H/F),https://www.france-emploi.com/offre-d-emploi/responsable-d-affaires-de-la-construction-franchise-h-f-10026390/,01/01/2023,Marmande,Franchise,"Annuel, de 40000â‚¬ Ã  80000â‚¬",Annuel,40000â‚¬ ,80000â‚¬,"Dans le dÃ©partement du 47, deux opportunitÃ©s sont Ã  pourvoir sur les secteurs d'AGEN et de MARMANDE.</t>
  </si>
  <si>
    <t>5864,Responsable d'Affaires de la construction - FRANCHISE (H/F),https://www.france-emploi.com/offre-d-emploi/responsable-d-affaires-de-la-construction-franchise-h-f-10026390/,01/01/2023,Agen,Franchise,"Annuel, de 40000â‚¬ Ã  80000â‚¬",Annuel,40000â‚¬ ,80000â‚¬,"Dans le dÃ©partement du 47, deux opportunitÃ©s sont Ã  pourvoir sur les secteurs d'AGEN et de MARMANDE.</t>
  </si>
  <si>
    <t>5865,Responsable d'Affaires de la construction - FRANCHISE (H/F),https://www.france-emploi.com/offre-d-emploi/responsable-d-affaires-de-la-construction-franchise-h-f-10026389/,01/01/2023,PyrÃ©nÃ©es-Atlantiques,Franchise,"Annuel, de 40000â‚¬ Ã  80000â‚¬",Annuel,40000â‚¬ ,80000â‚¬,"Dans la rÃ©gion Nouvelle-Aquitaine et plus prÃ©cisÃ©ment en Aquitaine, 8 opportunitÃ©s de secteur sont Ã  pourvoir : 2 en GIRONDE / 2 dans le LOT-et-GARONNE / 2 dans les LANDES / 2 dans les PYRÃ‰NÃ‰ES-ATLANTIQUES</t>
  </si>
  <si>
    <t>Avec lâ€™enseigne Cybel Extension, 1er rÃ©seau national leader sur le marchÃ© de l ..."</t>
  </si>
  <si>
    <t>5866,Responsable d'Affaires de la construction - FRANCHISE (H/F),https://www.france-emploi.com/offre-d-emploi/responsable-d-affaires-de-la-construction-franchise-h-f-10026389/,01/01/2023,Lot-et-Garonne,Franchise,"Annuel, de 40000â‚¬ Ã  80000â‚¬",Annuel,40000â‚¬ ,80000â‚¬,"Dans la rÃ©gion Nouvelle-Aquitaine et plus prÃ©cisÃ©ment en Aquitaine, 8 opportunitÃ©s de secteur sont Ã  pourvoir : 2 en GIRONDE / 2 dans le LOT-et-GARONNE / 2 dans les LANDES / 2 dans les PYRÃ‰NÃ‰ES-ATLANTIQUES</t>
  </si>
  <si>
    <t>5867,Responsable d'Affaires de la construction - FRANCHISE (H/F),https://www.france-emploi.com/offre-d-emploi/responsable-d-affaires-de-la-construction-franchise-h-f-10026389/,01/01/2023,Landes,Franchise,"Annuel, de 40000â‚¬ Ã  80000â‚¬",Annuel,40000â‚¬ ,80000â‚¬,"Dans la rÃ©gion Nouvelle-Aquitaine et plus prÃ©cisÃ©ment en Aquitaine, 8 opportunitÃ©s de secteur sont Ã  pourvoir : 2 en GIRONDE / 2 dans le LOT-et-GARONNE / 2 dans les LANDES / 2 dans les PYRÃ‰NÃ‰ES-ATLANTIQUES</t>
  </si>
  <si>
    <t>5868,Responsable d'Affaires de la construction - FRANCHISE (H/F),https://www.france-emploi.com/offre-d-emploi/responsable-d-affaires-de-la-construction-franchise-h-f-10026389/,01/01/2023,Gironde,Franchise,"Annuel, de 40000â‚¬ Ã  80000â‚¬",Annuel,40000â‚¬ ,80000â‚¬,"Dans la rÃ©gion Nouvelle-Aquitaine et plus prÃ©cisÃ©ment en Aquitaine, 8 opportunitÃ©s de secteur sont Ã  pourvoir : 2 en GIRONDE / 2 dans le LOT-et-GARONNE / 2 dans les LANDES / 2 dans les PYRÃ‰NÃ‰ES-ATLANTIQUES</t>
  </si>
  <si>
    <t>5869,Responsable d'Affaires de la construction - FRANCHISE (H/F),https://www.france-emploi.com/offre-d-emploi/responsable-d-affaires-de-la-construction-franchise-h-f-10026388/,01/01/2023,Soyaux,Franchise,"Annuel, de 40000â‚¬ Ã  80000â‚¬",Annuel,40000â‚¬ ,80000â‚¬,"Dans le dÃ©partement du 16, une opportunitÃ© de secteur est Ã  pourvoir sur ANGOULÃŠME et alentours.</t>
  </si>
  <si>
    <t>5870,Responsable d'Affaires de la construction - FRANCHISE (H/F),https://www.france-emploi.com/offre-d-emploi/responsable-d-affaires-de-la-construction-franchise-h-f-10026388/,01/01/2023,Saint-Yrieix-sur-Charente,Franchise,"Annuel, de 40000â‚¬ Ã  80000â‚¬",Annuel,40000â‚¬ ,80000â‚¬,"Dans le dÃ©partement du 16, une opportunitÃ© de secteur est Ã  pourvoir sur ANGOULÃŠME et alentours.</t>
  </si>
  <si>
    <t>5871,Responsable d'Affaires de la construction - FRANCHISE (H/F),https://www.france-emploi.com/offre-d-emploi/responsable-d-affaires-de-la-construction-franchise-h-f-10026388/,01/01/2023,Ruelle-sur-Touvre,Franchise,"Annuel, de 40000â‚¬ Ã  80000â‚¬",Annuel,40000â‚¬ ,80000â‚¬,"Dans le dÃ©partement du 16, une opportunitÃ© de secteur est Ã  pourvoir sur ANGOULÃŠME et alentours.</t>
  </si>
  <si>
    <t>5872,Responsable d'Affaires de la construction - FRANCHISE (H/F),https://www.france-emploi.com/offre-d-emploi/responsable-d-affaires-de-la-construction-franchise-h-f-10026388/,01/01/2023,La Couronne,Franchise,"Annuel, de 40000â‚¬ Ã  80000â‚¬",Annuel,40000â‚¬ ,80000â‚¬,"Dans le dÃ©partement du 16, une opportunitÃ© de secteur est Ã  pourvoir sur ANGOULÃŠME et alentours.</t>
  </si>
  <si>
    <t>5873,Responsable d'Affaires de la construction - FRANCHISE (H/F),https://www.france-emploi.com/offre-d-emploi/responsable-d-affaires-de-la-construction-franchise-h-f-10026388/,01/01/2023,AngoulÃªme,Franchise,"Annuel, de 40000â‚¬ Ã  80000â‚¬",Annuel,40000â‚¬ ,80000â‚¬,"Dans le dÃ©partement du 16, une opportunitÃ© de secteur est Ã  pourvoir sur ANGOULÃŠME et alentours.</t>
  </si>
  <si>
    <t>5874,Responsable d'Affaires de la construction - FRANCHISE (H/F),https://www.france-emploi.com/offre-d-emploi/responsable-d-affaires-de-la-construction-franchise-h-f-10026387/,01/01/2023,Vouneuil-sous-Biard,Franchise,"Annuel, de 40000â‚¬ Ã  80000â‚¬",Annuel,40000â‚¬ ,80000â‚¬,"Dans le dÃ©partement du 86, une opportunitÃ© de secteur est Ã  pourvoir sur POITIERS et alentours.</t>
  </si>
  <si>
    <t>5875,Responsable d'Affaires de la construction - FRANCHISE (H/F),https://www.france-emploi.com/offre-d-emploi/responsable-d-affaires-de-la-construction-franchise-h-f-10026387/,01/01/2023,Saint-BenoÃ®t,Franchise,"Annuel, de 40000â‚¬ Ã  80000â‚¬",Annuel,40000â‚¬ ,80000â‚¬,"Dans le dÃ©partement du 86, une opportunitÃ© de secteur est Ã  pourvoir sur POITIERS et alentours.</t>
  </si>
  <si>
    <t>5876,Responsable d'Affaires de la construction - FRANCHISE (H/F),https://www.france-emploi.com/offre-d-emploi/responsable-d-affaires-de-la-construction-franchise-h-f-10026387/,01/01/2023,Poitiers,Franchise,"Annuel, de 40000â‚¬ Ã  80000â‚¬",Annuel,40000â‚¬ ,80000â‚¬,"Dans le dÃ©partement du 86, une opportunitÃ© de secteur est Ã  pourvoir sur POITIERS et alentours.</t>
  </si>
  <si>
    <t>5877,Responsable d'Affaires de la construction - FRANCHISE (H/F),https://www.france-emploi.com/offre-d-emploi/responsable-d-affaires-de-la-construction-franchise-h-f-10026387/,01/01/2023,MignÃ©-Auxances,Franchise,"Annuel, de 40000â‚¬ Ã  80000â‚¬",Annuel,40000â‚¬ ,80000â‚¬,"Dans le dÃ©partement du 86, une opportunitÃ© de secteur est Ã  pourvoir sur POITIERS et alentours.</t>
  </si>
  <si>
    <t>5878,Responsable d'Affaires de la construction - FRANCHISE (H/F),https://www.france-emploi.com/offre-d-emploi/responsable-d-affaires-de-la-construction-franchise-h-f-10026387/,01/01/2023,Buxerolles,Franchise,"Annuel, de 40000â‚¬ Ã  80000â‚¬",Annuel,40000â‚¬ ,80000â‚¬,"Dans le dÃ©partement du 86, une opportunitÃ© de secteur est Ã  pourvoir sur POITIERS et alentours.</t>
  </si>
  <si>
    <t>5879,Responsable d'Affaires de la construction - FRANCHISE (H/F),https://www.france-emploi.com/offre-d-emploi/responsable-d-affaires-de-la-construction-franchise-h-f-10026386/,01/01/2023,Vienne,Franchise,"Annuel, de 40000â‚¬ Ã  80000â‚¬",Annuel,40000â‚¬ ,80000â‚¬,"Dans la rÃ©gion Nouvelle-Aquitaine et plus prÃ©cisÃ©ment en Poitou-Charente, 3 opportunitÃ©s de secteur sont Ã  pourvoir : 1 dans la VIENNE / 1 en CHARENTE / 1 au sud de la CHARENTE-MARITIME</t>
  </si>
  <si>
    <t>5880,Responsable d'Affaires de la construction - FRANCHISE (H/F),https://www.france-emploi.com/offre-d-emploi/responsable-d-affaires-de-la-construction-franchise-h-f-10026386/,01/01/2023,Charente-Maritime,Franchise,"Annuel, de 40000â‚¬ Ã  80000â‚¬",Annuel,40000â‚¬ ,80000â‚¬,"Dans la rÃ©gion Nouvelle-Aquitaine et plus prÃ©cisÃ©ment en Poitou-Charente, 3 opportunitÃ©s de secteur sont Ã  pourvoir : 1 dans la VIENNE / 1 en CHARENTE / 1 au sud de la CHARENTE-MARITIME</t>
  </si>
  <si>
    <t>5881,Responsable d'Affaires de la construction - FRANCHISE (H/F),https://www.france-emploi.com/offre-d-emploi/responsable-d-affaires-de-la-construction-franchise-h-f-10026386/,01/01/2023,Charente,Franchise,"Annuel, de 40000â‚¬ Ã  80000â‚¬",Annuel,40000â‚¬ ,80000â‚¬,"Dans la rÃ©gion Nouvelle-Aquitaine et plus prÃ©cisÃ©ment en Poitou-Charente, 3 opportunitÃ©s de secteur sont Ã  pourvoir : 1 dans la VIENNE / 1 en CHARENTE / 1 au sud de la CHARENTE-MARITIME</t>
  </si>
  <si>
    <t>5882,Responsable d'Affaires de la construction - FRANCHISE (H/F),https://www.france-emploi.com/offre-d-emploi/responsable-d-affaires-de-la-construction-franchise-h-f-10026384/,01/01/2023,Saint-Maur,Franchise,"Annuel, de 40000â‚¬ Ã  80000â‚¬",Annuel,40000â‚¬ ,80000â‚¬,"Dans le dÃ©partement du 36, une opportunitÃ© de secteur est Ã  pourvoir sur CHÃ‚TEAUROUX et alentours.</t>
  </si>
  <si>
    <t>5883,Responsable d'Affaires de la construction - FRANCHISE (H/F),https://www.france-emploi.com/offre-d-emploi/responsable-d-affaires-de-la-construction-franchise-h-f-10026384/,01/01/2023,Le PoinÃ§onnet,Franchise,"Annuel, de 40000â‚¬ Ã  80000â‚¬",Annuel,40000â‚¬ ,80000â‚¬,"Dans le dÃ©partement du 36, une opportunitÃ© de secteur est Ã  pourvoir sur CHÃ‚TEAUROUX et alentours.</t>
  </si>
  <si>
    <t>5884,Responsable d'Affaires de la construction - FRANCHISE (H/F),https://www.france-emploi.com/offre-d-emploi/responsable-d-affaires-de-la-construction-franchise-h-f-10026384/,01/01/2023,DÃ©ols,Franchise,"Annuel, de 40000â‚¬ Ã  80000â‚¬",Annuel,40000â‚¬ ,80000â‚¬,"Dans le dÃ©partement du 36, une opportunitÃ© de secteur est Ã  pourvoir sur CHÃ‚TEAUROUX et alentours.</t>
  </si>
  <si>
    <t>5885,Responsable d'Affaires de la construction - FRANCHISE (H/F),https://www.france-emploi.com/offre-d-emploi/responsable-d-affaires-de-la-construction-franchise-h-f-10026384/,01/01/2023,ChÃ¢teauroux,Franchise,"Annuel, de 40000â‚¬ Ã  80000â‚¬",Annuel,40000â‚¬ ,80000â‚¬,"Dans le dÃ©partement du 36, une opportunitÃ© de secteur est Ã  pourvoir sur CHÃ‚TEAUROUX et alentours.</t>
  </si>
  <si>
    <t>5886,Responsable d'Affaires de la construction - FRANCHISE (H/F),https://www.france-emploi.com/offre-d-emploi/responsable-d-affaires-de-la-construction-franchise-h-f-10026382/,01/01/2023,Loiret,Franchise,"Annuel, de 40000â‚¬ Ã  80000â‚¬",Annuel,40000â‚¬ ,80000â‚¬,"Dans la rÃ©gion Centre-Val-de-Loire, six opportunitÃ©s de secteur sont Ã  pourvoir : 1 dans l'INDRE-et-LOIRE / 1 dans l'INDRE / 1 dans L'EURE-et-LOIR / 1 dans le CHER / 1 dans le LOIRET</t>
  </si>
  <si>
    <t>Avec lâ€™enseigne Cybel Extension, 1er rÃ©seau national leader sur le ..."</t>
  </si>
  <si>
    <t>5887,Responsable d'Affaires de la construction - FRANCHISE (H/F),https://www.france-emploi.com/offre-d-emploi/responsable-d-affaires-de-la-construction-franchise-h-f-10026382/,01/01/2023,Indre-et-Loire,Franchise,"Annuel, de 40000â‚¬ Ã  80000â‚¬",Annuel,40000â‚¬ ,80000â‚¬,"Dans la rÃ©gion Centre-Val-de-Loire, six opportunitÃ©s de secteur sont Ã  pourvoir : 1 dans l'INDRE-et-LOIRE / 1 dans l'INDRE / 1 dans L'EURE-et-LOIR / 1 dans le CHER / 1 dans le LOIRET</t>
  </si>
  <si>
    <t>5888,Responsable d'Affaires de la construction - FRANCHISE (H/F),https://www.france-emploi.com/offre-d-emploi/responsable-d-affaires-de-la-construction-franchise-h-f-10026382/,01/01/2023,Indre,Franchise,"Annuel, de 40000â‚¬ Ã  80000â‚¬",Annuel,40000â‚¬ ,80000â‚¬,"Dans la rÃ©gion Centre-Val-de-Loire, six opportunitÃ©s de secteur sont Ã  pourvoir : 1 dans l'INDRE-et-LOIRE / 1 dans l'INDRE / 1 dans L'EURE-et-LOIR / 1 dans le CHER / 1 dans le LOIRET</t>
  </si>
  <si>
    <t>5889,Responsable d'Affaires de la construction - FRANCHISE (H/F),https://www.france-emploi.com/offre-d-emploi/responsable-d-affaires-de-la-construction-franchise-h-f-10026382/,01/01/2023,Eure-et-Loir,Franchise,"Annuel, de 40000â‚¬ Ã  80000â‚¬",Annuel,40000â‚¬ ,80000â‚¬,"Dans la rÃ©gion Centre-Val-de-Loire, six opportunitÃ©s de secteur sont Ã  pourvoir : 1 dans l'INDRE-et-LOIRE / 1 dans l'INDRE / 1 dans L'EURE-et-LOIR / 1 dans le CHER / 1 dans le LOIRET</t>
  </si>
  <si>
    <t>5890,Responsable d'Affaires de la construction - FRANCHISE (H/F),https://www.france-emploi.com/offre-d-emploi/responsable-d-affaires-de-la-construction-franchise-h-f-10026382/,01/01/2023,Cher,Franchise,"Annuel, de 40000â‚¬ Ã  80000â‚¬",Annuel,40000â‚¬ ,80000â‚¬,"Dans la rÃ©gion Centre-Val-de-Loire, six opportunitÃ©s de secteur sont Ã  pourvoir : 1 dans l'INDRE-et-LOIRE / 1 dans l'INDRE / 1 dans L'EURE-et-LOIR / 1 dans le CHER / 1 dans le LOIRET</t>
  </si>
  <si>
    <t>5891,Responsable d'Affaires de la construction - FRANCHISE (H/F),https://www.france-emploi.com/offre-d-emploi/responsable-d-affaires-de-la-construction-franchise-h-f-10026381/,01/01/2023,Amiens,Franchise,"Annuel, de 40000â‚¬ Ã  80000â‚¬",Annuel,40000â‚¬ ,80000â‚¬,"Dans le dÃ©partement de la Somme, une opportunitÃ© est Ã  pourvoir sur le secteur d'AMIENS et alentours.</t>
  </si>
  <si>
    <t>5892,Responsable d'Affaires de la construction - FRANCHISE (H/F),https://www.france-emploi.com/offre-d-emploi/responsable-d-affaires-de-la-construction-franchise-h-f-10026379/,01/01/2023,Seine-Maritime,Franchise,"Annuel, de 40000â‚¬ Ã  80000â‚¬",Annuel,40000â‚¬ ,80000â‚¬,"Dans la rÃ©gion Normandie, quatre opportunitÃ©s de secteur sont Ã  pourvoir : 2 en SEINE MARITIME / 1 dans l'est du CALVADOS</t>
  </si>
  <si>
    <t>Avec lâ€™enseigne Cybel Extension, 1er rÃ©seau national leader sur le marchÃ© de lâ€™agrandissement de lâ€™habitat (extension de maison et construction de garage), crÃ©er votre votre ..."</t>
  </si>
  <si>
    <t>5893,Responsable d'Affaires de la construction - FRANCHISE (H/F),https://www.france-emploi.com/offre-d-emploi/responsable-d-affaires-de-la-construction-franchise-h-f-10026379/,01/01/2023,Calvados,Franchise,"Annuel, de 40000â‚¬ Ã  80000â‚¬",Annuel,40000â‚¬ ,80000â‚¬,"Dans la rÃ©gion Normandie, quatre opportunitÃ©s de secteur sont Ã  pourvoir : 2 en SEINE MARITIME / 1 dans l'est du CALVADOS</t>
  </si>
  <si>
    <t>5894,Electrotechnicien de maintenance (H/F),https://www.france-emploi.com/offre-d-emploi/electrotechnicien-de-maintenance-h-f-10746634/,31/12/2022,Le Bignon,CDI,"Horaire, 12â‚¬",Horaire, 12â‚¬, 12â‚¬,"Et si vous rejoignez notre Ã©quipe ?</t>
  </si>
  <si>
    <t>Temporis Nantes Est, une team dynamique, impliquÃ©e et professionnelle composÃ©e de Marie,</t>
  </si>
  <si>
    <t>Diane, Salima, Camille et Eric !</t>
  </si>
  <si>
    <t>Aujourd'hui, nous recherchons un Electrotechnicien de maintenance H/F</t>
  </si>
  <si>
    <t>5895,ChargÃ©(e) de Recrutement (H/F),https://www.france-emploi.com/offre-d-emploi/chargee-de-recrutement-h-f-10609843/,31/12/2022,Nantes,CDI,"Mensuel, de 1750â‚¬ Ã  1900â‚¬",Mensuel,1750â‚¬ ,1900â‚¬,"Et si tu rejoignais notre Ã©quipe ?</t>
  </si>
  <si>
    <t>Temporis est le 1er rÃ©seau national d'agences de travail temporaire et de recrutement en franchise !</t>
  </si>
  <si>
    <t xml:space="preserve">Nous proposons les moyens dâ€™un grand groupe alliÃ©s Ã  la souplesse de chefs dâ€™entreprise indÃ©pendant. </t>
  </si>
  <si>
    <t>Notre prioritÃ© : Trouver les meilleurs profils pour nos clients mais ..."</t>
  </si>
  <si>
    <t>5896,Conducteur de bus/car (H/F),https://www.france-emploi.com/offre-d-emploi/conducteur-de-bus-car-h-f-10214431/,31/12/2022,Nantes,IntÃ©rim,"Horaire, de 11,15â‚¬ Ã  11,26â‚¬",Horaire,"11,15â‚¬ ","11,26â‚¬","Et si vous rejoignez notre Ã©quipe ?</t>
  </si>
  <si>
    <t xml:space="preserve">Temporis Nantes Est, une team dynamique, impliquÃ©e et professionnelle composÃ©e de Salima, Marie, </t>
  </si>
  <si>
    <t xml:space="preserve">Diane et Ã‰ric ! </t>
  </si>
  <si>
    <t>Aujourd'hui, nous recherchons des Conducteurs de Bus/Car H/F</t>
  </si>
  <si>
    <t>5897,CHARGE(E) DE RECRUTEMENT H/F,https://www.france-emploi.com/offre-d-emploi/chargee-de-recrutement-h-f-10934382/,30/12/2022,Vertou,CDI,"Annuel, de 22000â‚¬ Ã  25000â‚¬",Annuel,22000â‚¬ ,25000â‚¬,"Vous tournez en rond dans votre poste actuel, vous rÃªvez de vous Ã©panouir et de relever de nouveaux dÃ©fis en faisant valoir vos compÃ©tences techniques et vos qualitÃ©s humainesÂ ? Talents Nature est sans doute lâ€™agence quâ€™il vous fautÂ !</t>
  </si>
  <si>
    <t>Notre expertise dans les mÃ©tiers de la Terre et ..."</t>
  </si>
  <si>
    <t>5898,CHARGE(E) DE RECRUTEMENT H/F,https://www.france-emploi.com/offre-d-emploi/chargee-de-recrutement-h-f-10934382/,30/12/2022,Les SoriniÃ¨res,CDI,"Annuel, de 22000â‚¬ Ã  25000â‚¬",Annuel,22000â‚¬ ,25000â‚¬,"Vous tournez en rond dans votre poste actuel, vous rÃªvez de vous Ã©panouir et de relever de nouveaux dÃ©fis en faisant valoir vos compÃ©tences techniques et vos qualitÃ©s humainesÂ ? Talents Nature est sans doute lâ€™agence quâ€™il vous fautÂ !</t>
  </si>
  <si>
    <t>5899,CHARGE(E) DE RECRUTEMENT H/F,https://www.france-emploi.com/offre-d-emploi/chargee-de-recrutement-h-f-10934382/,30/12/2022,Pont-Saint-Martin,CDI,"Annuel, de 22000â‚¬ Ã  25000â‚¬",Annuel,22000â‚¬ ,25000â‚¬,"Vous tournez en rond dans votre poste actuel, vous rÃªvez de vous Ã©panouir et de relever de nouveaux dÃ©fis en faisant valoir vos compÃ©tences techniques et vos qualitÃ©s humainesÂ ? Talents Nature est sans doute lâ€™agence quâ€™il vous fautÂ !</t>
  </si>
  <si>
    <t>5900,CHARGE(E) DE RECRUTEMENT H/F,https://www.france-emploi.com/offre-d-emploi/chargee-de-recrutement-h-f-10934382/,30/12/2022,Nantes,CDI,"Annuel, de 22000â‚¬ Ã  25000â‚¬",Annuel,22000â‚¬ ,25000â‚¬,"Vous tournez en rond dans votre poste actuel, vous rÃªvez de vous Ã©panouir et de relever de nouveaux dÃ©fis en faisant valoir vos compÃ©tences techniques et vos qualitÃ©s humainesÂ ? Talents Nature est sans doute lâ€™agence quâ€™il vous fautÂ !</t>
  </si>
  <si>
    <t>5901,CHARGE(E) DE RECRUTEMENT H/F,https://www.france-emploi.com/offre-d-emploi/chargee-de-recrutement-h-f-10934382/,30/12/2022,Le Bignon,CDI,"Annuel, de 22000â‚¬ Ã  25000â‚¬",Annuel,22000â‚¬ ,25000â‚¬,"Vous tournez en rond dans votre poste actuel, vous rÃªvez de vous Ã©panouir et de relever de nouveaux dÃ©fis en faisant valoir vos compÃ©tences techniques et vos qualitÃ©s humainesÂ ? Talents Nature est sans doute lâ€™agence quâ€™il vous fautÂ !</t>
  </si>
  <si>
    <t>5902,Infirmier(Ã¨re) (H/F),https://www.france-emploi.com/offre-d-emploi/infirmierere-h-f-10818810/,30/12/2022,La Roche-sur-Yon,CDI,"Annuel, de 26026â‚¬ Ã  35000â‚¬",Annuel,26026â‚¬ ,35000â‚¬,"Nous sommes Ã  la recherche d'un(e) infirmier(e) de nuit pour un poste en CDI Ã  0.90 ETP.</t>
  </si>
  <si>
    <t>Nous recherchons une personne diplÃ´mÃ©e sans forcÃ©ment d'expÃ©rience.</t>
  </si>
  <si>
    <t>Vos missions consistent Ã  accompagner les rÃ©sidents pour leur suivi mÃ©dical et social :</t>
  </si>
  <si>
    <t>Lâ€™INFIRMIER(E) ACCOMPAGNE LE RESIDENT ..."</t>
  </si>
  <si>
    <t>5903,Infirmier(Ã¨re) (H/F),https://www.france-emploi.com/offre-d-emploi/infirmierere-h-f-10818810/,30/12/2022,Challans,CDI,"Annuel, de 26026â‚¬ Ã  35000â‚¬",Annuel,26026â‚¬ ,35000â‚¬,"Nous sommes Ã  la recherche d'un(e) infirmier(e) de nuit pour un poste en CDI Ã  0.90 ETP.</t>
  </si>
  <si>
    <t>5904,Infirmier(Ã¨re) (H/F),https://www.france-emploi.com/offre-d-emploi/infirmierere-h-f-10818810/,30/12/2022,Nantes,CDI,"Annuel, de 26026â‚¬ Ã  35000â‚¬",Annuel,26026â‚¬ ,35000â‚¬,"Nous sommes Ã  la recherche d'un(e) infirmier(e) de nuit pour un poste en CDI Ã  0.90 ETP.</t>
  </si>
  <si>
    <t>5905,Infirmier(Ã¨re) (H/F),https://www.france-emploi.com/offre-d-emploi/infirmierere-h-f-10818810/,30/12/2022,La LimouziniÃ¨re,CDI,"Annuel, de 26026â‚¬ Ã  35000â‚¬",Annuel,26026â‚¬ ,35000â‚¬,"Nous sommes Ã  la recherche d'un(e) infirmier(e) de nuit pour un poste en CDI Ã  0.90 ETP.</t>
  </si>
  <si>
    <t>5906,Infirmier(Ã¨re) (H/F),https://www.france-emploi.com/offre-d-emploi/infirmierere-h-f-10818810/,30/12/2022,LegÃ©,CDI,"Annuel, de 26026â‚¬ Ã  35000â‚¬",Annuel,26026â‚¬ ,35000â‚¬,"Nous sommes Ã  la recherche d'un(e) infirmier(e) de nuit pour un poste en CDI Ã  0.90 ETP.</t>
  </si>
  <si>
    <t xml:space="preserve">5907,Cordiste (H/F),https://www.france-emploi.com/offre-d-emploi/cordiste-h-f-10947544/,30/12/2022,Loire-Atlantique,IntÃ©rim,"Mensuel, de 1600â‚¬ Ã  2000â‚¬",Mensuel,1600â‚¬ ,2000â‚¬,"L'agence Aboutir Emploi Orvault recrute sur Nantes UN CORDISTE (H/F) </t>
  </si>
  <si>
    <t xml:space="preserve">Horaire : 8h00 - 17h00 </t>
  </si>
  <si>
    <t>Lieu de travail : Nantes et Saint-Nazaire</t>
  </si>
  <si>
    <t>Type de contrat : intÃ©rim</t>
  </si>
  <si>
    <t xml:space="preserve">RÃ©munÃ©ration : 12.00 Ã  15.00  </t>
  </si>
  <si>
    <t>L'Ã©quipe d'ABOUTIR EMPLOI- ARTMAN INTERIM d ..."</t>
  </si>
  <si>
    <t xml:space="preserve">5908,cariste magasinier (H/F),https://www.france-emploi.com/offre-d-emploi/cariste-magasinier-h-f-10947535/,30/12/2022,Loire-Atlantique,IntÃ©rim,"Mensuel, de 1600â‚¬ Ã  2000â‚¬",Mensuel,1600â‚¬ ,2000â‚¬,"L'agence Aboutir Emploi Orvault recrute sur Nantes UN CARISTE (H/F) </t>
  </si>
  <si>
    <t>- PrÃ©parer les commandes</t>
  </si>
  <si>
    <t>- RÃ©aliser des inventaires</t>
  </si>
  <si>
    <t>Horaire : 8H00 - 17H00</t>
  </si>
  <si>
    <t>RÃ©munÃ©ration : 2013 euros + primes intÃ©ressement</t>
  </si>
  <si>
    <t>L'Ã©quipe ..."</t>
  </si>
  <si>
    <t xml:space="preserve">5909,Electricien (H/F),https://www.france-emploi.com/offre-d-emploi/electricien-h-f-10947534/,30/12/2022,Loire-Atlantique,IntÃ©rim,"Mensuel, de 1600â‚¬ Ã  2000â‚¬",Mensuel,1600â‚¬ ,2000â‚¬,"L'agence Aboutir Emploi Orvault recrute sur Nantes UN ELECTRICIEN (H/F) </t>
  </si>
  <si>
    <t xml:space="preserve">- Tout type d'Ã©lectricitÃ© sur les routes </t>
  </si>
  <si>
    <t xml:space="preserve">- DÃ©placements et grands dÃ©placements Ã  prÃ©voir </t>
  </si>
  <si>
    <t xml:space="preserve">Horaire : 8h00 17h00 </t>
  </si>
  <si>
    <t xml:space="preserve">RÃ©munÃ©ration : 1709 Ã  2000 EUR + primes </t>
  </si>
  <si>
    <t xml:space="preserve">5910,Peintre (H/F),https://www.france-emploi.com/offre-d-emploi/peintre-h-f-10947533/,30/12/2022,Loire-Atlantique,IntÃ©rim,"Mensuel, de 1600â‚¬ Ã  2000â‚¬",Mensuel,1600â‚¬ ,2000â‚¬,"L'agence Aboutir Emploi Orvault recrute sur Nantes UN PEINTRE en BATIMENT (H/F) </t>
  </si>
  <si>
    <t xml:space="preserve">- PrÃ©paration de peinture </t>
  </si>
  <si>
    <t xml:space="preserve">- Application sur bÃ©ton </t>
  </si>
  <si>
    <t>Horaire : 08h00 - 17h00</t>
  </si>
  <si>
    <t xml:space="preserve">RÃ©munÃ©ration : 11.07 et 11.50 EUR </t>
  </si>
  <si>
    <t xml:space="preserve">5911,Preparateur de commandes (H/F),https://www.france-emploi.com/offre-d-emploi/preparateur-de-commandes-h-f-10947530/,30/12/2022,Loire-Atlantique,IntÃ©rim,"Mensuel, de 1600â‚¬ Ã  2500â‚¬",Mensuel,1600â‚¬ ,2500â‚¬,"L'agence Aboutir Emploi Orvault recrute Ã  Mauves-sur-Loire UN PREPARATEUR DE COMMANDES (H/F) </t>
  </si>
  <si>
    <t xml:space="preserve">-	PrÃ©paration de produits Ã  partir du bon de prÃ©paration. </t>
  </si>
  <si>
    <t>Horaire : 17h - 01h00</t>
  </si>
  <si>
    <t>Lieu de travail : Mauves-sur-Loire</t>
  </si>
  <si>
    <t>Type de contrat : IntÃ©rim</t>
  </si>
  <si>
    <t>RÃ©munÃ©ration : 2 000 euros + primes de froid, vestimentaire, panier ..."</t>
  </si>
  <si>
    <t>5912,Gestionnaire formation F/H,https://www.france-emploi.com/offre-d-emploi/gestionnaire-formation-f-h-10947527/,30/12/2022,Ille-et-Vilaine,CDI,"Annuel, de 25000â‚¬ Ã  30000â‚¬",Annuel,25000â‚¬ ,30000â‚¬,"Notre crÃ©do : Â« LibertÃ© d'Ãªtre et de grandir ensemble Â» ! C'est en plaÃ§ant l'humain au coeur du projet d'entreprise que l'on construit l'avenir avec responsabilitÃ© et sens Ã©thique.</t>
  </si>
  <si>
    <t xml:space="preserve">	-Â L'envie de conquÃªte brÃ»le en vous </t>
  </si>
  <si>
    <t xml:space="preserve">	-Â Le recrutement vous passionne  </t>
  </si>
  <si>
    <t>Devenez Gestionnaire Formation au sein du ..."</t>
  </si>
  <si>
    <t>5913,Animateur/ Animatrice en sÃ©jour adaptÃ© - Job d'Ã©tÃ© (H/F),https://www.france-emploi.com/offre-d-emploi/animateur-animatrice-en-sejour-adapte-job-d-ete-h-f-10947519/,30/12/2022,Rennes,Saisonnier,"Mensuel, 1700â‚¬",Mensuel, 1700â‚¬, 1700â‚¬,"Pour un job dâ€™Ã©tÃ© enrichissant et pour vivre des moments inoubliables, rejoins VACANCES ADAPTÃ‰ES.</t>
  </si>
  <si>
    <t>Depuis plus de 10 ans, nous organisons des sÃ©jours Ã  destination dâ€™adultes en situation de handicap mental. Nous accueillons des groupes de 3 Ã  15 vacanciers selon lâ€™autonomie, accompagnÃ©s de 2 ou ..."</t>
  </si>
  <si>
    <t>5914,Animateur/ Animatrice en sÃ©jour adaptÃ© - Job d'Ã©tÃ© (H/F),https://www.france-emploi.com/offre-d-emploi/animateur-animatrice-en-sejour-adapte-job-d-ete-h-f-10947518/,30/12/2022,Le Mans,Saisonnier,"Mensuel, 1700â‚¬",Mensuel, 1700â‚¬, 1700â‚¬,"Pour un job dâ€™Ã©tÃ© enrichissant et pour vivre des moments inoubliables, rejoins VACANCES ADAPTÃ‰ES.</t>
  </si>
  <si>
    <t>5915,Animateur/ Animatrice en sÃ©jour adaptÃ© - Job d'Ã©tÃ© (H/F),https://www.france-emploi.com/offre-d-emploi/animateur-animatrice-en-sejour-adapte-job-d-ete-h-f-10947518/,30/12/2022,Laval,Saisonnier,"Mensuel, 1700â‚¬",Mensuel, 1700â‚¬, 1700â‚¬,"Pour un job dâ€™Ã©tÃ© enrichissant et pour vivre des moments inoubliables, rejoins VACANCES ADAPTÃ‰ES.</t>
  </si>
  <si>
    <t>5916,Animateur/ Animatrice en sÃ©jour adaptÃ© - Job d'Ã©tÃ© (H/F),https://www.france-emploi.com/offre-d-emploi/animateur-animatrice-en-sejour-adapte-job-d-ete-h-f-10947518/,30/12/2022,ChÃ¢teau-Gontier,Saisonnier,"Mensuel, 1700â‚¬",Mensuel, 1700â‚¬, 1700â‚¬,"Pour un job dâ€™Ã©tÃ© enrichissant et pour vivre des moments inoubliables, rejoins VACANCES ADAPTÃ‰ES.</t>
  </si>
  <si>
    <t>5917,Animateur/ Animatrice en sÃ©jour adaptÃ© - Job d'Ã©tÃ© (H/F),https://www.france-emploi.com/offre-d-emploi/animateur-animatrice-en-sejour-adapte-job-d-ete-h-f-10947518/,30/12/2022,Saumur,Saisonnier,"Mensuel, 1700â‚¬",Mensuel, 1700â‚¬, 1700â‚¬,"Pour un job dâ€™Ã©tÃ© enrichissant et pour vivre des moments inoubliables, rejoins VACANCES ADAPTÃ‰ES.</t>
  </si>
  <si>
    <t>5918,Animateur/ Animatrice en sÃ©jour adaptÃ© - Job d'Ã©tÃ© (H/F),https://www.france-emploi.com/offre-d-emploi/animateur-animatrice-en-sejour-adapte-job-d-ete-h-f-10947518/,30/12/2022,Cholet,Saisonnier,"Mensuel, 1700â‚¬",Mensuel, 1700â‚¬, 1700â‚¬,"Pour un job dâ€™Ã©tÃ© enrichissant et pour vivre des moments inoubliables, rejoins VACANCES ADAPTÃ‰ES.</t>
  </si>
  <si>
    <t>5919,Animateur/ Animatrice en sÃ©jour adaptÃ© - Job d'Ã©tÃ© (H/F),https://www.france-emploi.com/offre-d-emploi/animateur-animatrice-en-sejour-adapte-job-d-ete-h-f-10947517/,30/12/2022,SegrÃ©-en-Anjou Bleu,Saisonnier,"Mensuel, 1700â‚¬",Mensuel, 1700â‚¬, 1700â‚¬,"Pour un job dâ€™Ã©tÃ© enrichissant et pour vivre des moments inoubliables, rejoins VACANCES ADAPTÃ‰ES.</t>
  </si>
  <si>
    <t>5920,Animateur/ Animatrice en sÃ©jour adaptÃ© - Job d'Ã©tÃ© (H/F),https://www.france-emploi.com/offre-d-emploi/animateur-animatrice-en-sejour-adapte-job-d-ete-h-f-10947517/,30/12/2022,Angers,Saisonnier,"Mensuel, 1700â‚¬",Mensuel, 1700â‚¬, 1700â‚¬,"Pour un job dâ€™Ã©tÃ© enrichissant et pour vivre des moments inoubliables, rejoins VACANCES ADAPTÃ‰ES.</t>
  </si>
  <si>
    <t>5921,Animateur/ Animatrice en sÃ©jour adaptÃ© - Job d'Ã©tÃ© (H/F),https://www.france-emploi.com/offre-d-emploi/animateur-animatrice-en-sejour-adapte-job-d-ete-h-f-10947517/,30/12/2022,Nantes,Saisonnier,"Mensuel, 1700â‚¬",Mensuel, 1700â‚¬, 1700â‚¬,"Pour un job dâ€™Ã©tÃ© enrichissant et pour vivre des moments inoubliables, rejoins VACANCES ADAPTÃ‰ES.</t>
  </si>
  <si>
    <t>5922,Animateur/ Animatrice en sÃ©jour adaptÃ© - Job d'Ã©tÃ© (H/F),https://www.france-emploi.com/offre-d-emploi/animateur-animatrice-en-sejour-adapte-job-d-ete-h-f-10947517/,30/12/2022,ChÃ¢teaubriant,Saisonnier,"Mensuel, 1700â‚¬",Mensuel, 1700â‚¬, 1700â‚¬,"Pour un job dâ€™Ã©tÃ© enrichissant et pour vivre des moments inoubliables, rejoins VACANCES ADAPTÃ‰ES.</t>
  </si>
  <si>
    <t>5923,Animateur/ Animatrice en sÃ©jour adaptÃ© - Job d'Ã©tÃ© (H/F),https://www.france-emploi.com/offre-d-emploi/animateur-animatrice-en-sejour-adapte-job-d-ete-h-f-10947517/,30/12/2022,Ancenis,Saisonnier,"Mensuel, 1700â‚¬",Mensuel, 1700â‚¬, 1700â‚¬,"Pour un job dâ€™Ã©tÃ© enrichissant et pour vivre des moments inoubliables, rejoins VACANCES ADAPTÃ‰ES.</t>
  </si>
  <si>
    <t xml:space="preserve">5924,Agent de conditionnement (H/F),https://www.france-emploi.com/offre-d-emploi/agent-de-conditionnement-h-f-10947417/,30/12/2022,Loire-Atlantique,IntÃ©rim,"Mensuel, de 1600â‚¬ Ã  2000â‚¬",Mensuel,1600â‚¬ ,2000â‚¬,"L'agence Aboutir Emploi Orvault recrute sur Sainte-Luce-Sur-Loire UN AGENT DE CONDITIONNEMENT (H/F) </t>
  </si>
  <si>
    <t>- Suivre les bons de prÃ©paration</t>
  </si>
  <si>
    <t>- DÃ©couper et conditionner le produit</t>
  </si>
  <si>
    <t>- Ranger et nettoyer le matÃ©riel et les Ã©quipements</t>
  </si>
  <si>
    <t xml:space="preserve">Horaire : 6h-15h </t>
  </si>
  <si>
    <t>Lieu de travail : Sainte-Luce-sur-Loire</t>
  </si>
  <si>
    <t>Type de ..."</t>
  </si>
  <si>
    <t xml:space="preserve">5925,CHARGE DE MISSION (H/F),https://www.france-emploi.com/offre-d-emploi/charge-de-mission-h-f-10947367/,30/12/2022,Nantes,CDI,"Annuel, de 30000â‚¬ Ã  40000â‚¬",Annuel,30000â‚¬ ,40000â‚¬,"Reconnu sur le territoire, notre client est une fÃ©dÃ©ration ayant pour vocation de reprÃ©senter, accompagner et agir au quotidien dans lâ€™intÃ©rÃªt de diffÃ©rents secteurs.  </t>
  </si>
  <si>
    <t xml:space="preserve">Dans lâ€™optique dâ€™une structuration constante, nous recherchons un ChargÃ© de mission H/F sur le secteur des Pays de la Loire. </t>
  </si>
  <si>
    <t>Le ..."</t>
  </si>
  <si>
    <t>5926,CHEF D'EQUIPE ELECTRICITE (H/F),https://www.france-emploi.com/offre-d-emploi/chef-d-equipe-electricite-h-f-9432293/,30/12/2022,La Roche-sur-Yon,CDI,"Mensuel, de 2150â‚¬ Ã  2500â‚¬",Mensuel,2150â‚¬ ,2500â‚¬,"Nous te proposons un poste de Chef dâ€™Ã‰quipe Ã‰lectricitÃ©, pour intervenir sur des chantiers en logements collectifs.</t>
  </si>
  <si>
    <t xml:space="preserve">RattachÃ©(e) au ChargÃ© dâ€™Affaires, tu auras la responsabilitÃ© : </t>
  </si>
  <si>
    <t xml:space="preserve">- Dâ€™encadrer une Ã©quipe </t>
  </si>
  <si>
    <t>- De travailler en Ã©troite collaboration avec le ChargÃ© dâ€™Affaires, le Bureau dâ€™Etudes, les autres corps ..."</t>
  </si>
  <si>
    <t>5927,CHEF D'EQUIPE ELECTRICITE (H/F),https://www.france-emploi.com/offre-d-emploi/chef-d-equipe-electricite-h-f-9432293/,30/12/2022,Nantes,CDI,"Mensuel, de 2150â‚¬ Ã  2500â‚¬",Mensuel,2150â‚¬ ,2500â‚¬,"Nous te proposons un poste de Chef dâ€™Ã‰quipe Ã‰lectricitÃ©, pour intervenir sur des chantiers en logements collectifs.</t>
  </si>
  <si>
    <t xml:space="preserve">5928,CHEF D'EQUIPE PLOMBIER CHAUFFAGISTE (H/F),https://www.france-emploi.com/offre-d-emploi/chef-d-equipe-plombier-chauffagiste-h-f-9432290/,30/12/2022,La Roche-sur-Yon,CDI,"Mensuel, de 2150â‚¬ Ã  2600â‚¬",Mensuel,2150â‚¬ ,2600â‚¬,"Nous recherchons un(e) Chef dâ€™Ã‰quipe Plombier/Chauffagiste, pour intervenir sur des chantiers en logements collectifs. </t>
  </si>
  <si>
    <t xml:space="preserve">RattachÃ©(e) au ChargÃ© dâ€™Affaires, tes missions seront les suivantes : </t>
  </si>
  <si>
    <t xml:space="preserve">- Encadrer une Ã©quipe </t>
  </si>
  <si>
    <t>- Travailler en Ã©troite collaboration avec le ChargÃ© dâ€™Affaires, le Bureau dâ€™Etudes, les autres corps dâ€™Ã©tat ..."</t>
  </si>
  <si>
    <t xml:space="preserve">5929,CHEF D'EQUIPE PLOMBIER CHAUFFAGISTE (H/F),https://www.france-emploi.com/offre-d-emploi/chef-d-equipe-plombier-chauffagiste-h-f-9432290/,30/12/2022,Nantes,CDI,"Mensuel, de 2150â‚¬ Ã  2600â‚¬",Mensuel,2150â‚¬ ,2600â‚¬,"Nous recherchons un(e) Chef dâ€™Ã‰quipe Plombier/Chauffagiste, pour intervenir sur des chantiers en logements collectifs. </t>
  </si>
  <si>
    <t>5930,Conseiller assurances entreprises (H/F),https://www.france-emploi.com/offre-d-emploi/conseiller-assurances-entreprises-h-f-10843569/,30/12/2022,Caen,CDI,"Annuel, de 28000â‚¬ Ã  36000â‚¬",Annuel,28000â‚¬ ,36000â‚¬,"Vous rÃ©alisez en lien direct avec nos clients et nos compagnies partenaires :</t>
  </si>
  <si>
    <t>- La gestion administrative des contrats (gestion des flottes, mise Ã  jour des contrats)</t>
  </si>
  <si>
    <t>- La prÃ©paration des devis et la souscription des affaires nouvelles pour les Â« particuliers Â» et Â« professionnels Â»</t>
  </si>
  <si>
    <t>â€‹- La gestion des sinistres y compris pour les clients ..."</t>
  </si>
  <si>
    <t xml:space="preserve">5931,TECHNICIEN DE MAINTENANCE (H/F),https://www.france-emploi.com/offre-d-emploi/technicien-de-maintenance-h-f-10838850/,30/12/2022,Vire Normandie,CDI,"Annuel, de 29000â‚¬ Ã  40000â‚¬",Annuel,29000â‚¬ ,40000â‚¬,"ARTUS INTERIM-CDD-CDI SAINT LO recherche, un technicien de maintenance  H/F, pour l'un de ses clients sur le secteur de VIRE . </t>
  </si>
  <si>
    <t>-ProcÃ©der au dÃ©pannage des installations du site, Ã  lâ€™installation de nouveau matÃ©riel, lâ€™entretien et la surveillance des installations qui lui ..."</t>
  </si>
  <si>
    <t>5932,ELECTRICIEN (H/F),https://www.france-emploi.com/offre-d-emploi/electricien-h-f-10838740/,30/12/2022,Saint-LÃ´,IntÃ©rim,"Horaire, de 11,07â‚¬ Ã  14â‚¬",Horaire,"11,07â‚¬ ",14â‚¬,"ARTUS INTERIM-CDD-CDI SAINT LO recherche pour l'un de ses clients un Ã©lectricien bÃ¢timent H/F.</t>
  </si>
  <si>
    <t xml:space="preserve">Titulaire d'une formation en Ã©lectricitÃ©, vous justifiez d'une expÃ©rience sur des chantiers bÃ¢timent ou tertiaire. </t>
  </si>
  <si>
    <t>Vous savez tirer des gaines et cÃ¢bles, installer les appareillages Ã©lectriques, vÃ©rifier la concordance ..."</t>
  </si>
  <si>
    <t>5933,ELECTRICIEN (H/F),https://www.france-emploi.com/offre-d-emploi/electricien-h-f-10838737/,30/12/2022,Saint-LÃ´,IntÃ©rim,"Horaire, de 11,07â‚¬ Ã  14â‚¬",Horaire,"11,07â‚¬ ",14â‚¬,"ARTUS INTERIM-CDD-CDI SAINT LO recherche pour l'un de ses clients un Ã©lectricien bÃ¢timent H/F.</t>
  </si>
  <si>
    <t>5934,PLAQUISTE (H/F),https://www.france-emploi.com/offre-d-emploi/plaquiste-h-f-10838656/,30/12/2022,Saint-LÃ´,IntÃ©rim,"Horaire, de 11,07â‚¬ Ã  14â‚¬",Horaire,"11,07â‚¬ ",14â‚¬,"ARTUS INTERIM-CDD-CDI SAINT LO recherche pour l'un de ses clients un plaquiste H/F.</t>
  </si>
  <si>
    <t>Vous aurez pour mission la pose de rails, placos et bandes pour des chantiers en neuf ou rÃ©novation.</t>
  </si>
  <si>
    <t>Nous recherchons des personnes fiables avec lâ€™envie dâ€™apprendre. Une formation en interne ..."</t>
  </si>
  <si>
    <t>5935,mandataire immobilier indÃ©pendant (H/F),https://www.france-emploi.com/offre-d-emploi/mandataire-immobilier-independant-h-f-10832242/,30/12/2022,MauzÃ©-sur-le-Mignon,,"Mensuel, de 4000â‚¬ Ã  8000â‚¬",Mensuel,4000â‚¬ ,8000â‚¬,"Devenez le CONSEILLER IMMOBILIER rÃ©fÃ©rent de votre rÃ©gion : Secteur gÃ©ographique rÃ©servÃ© et prÃ©servÃ© en exclusivitÃ© !</t>
  </si>
  <si>
    <t>5936,mandataire immobilier indÃ©pendant (H/F),https://www.france-emploi.com/offre-d-emploi/mandataire-immobilier-independant-h-f-10832242/,30/12/2022,MagnÃ©,,"Mensuel, de 4000â‚¬ Ã  8000â‚¬",Mensuel,4000â‚¬ ,8000â‚¬,"Devenez le CONSEILLER IMMOBILIER rÃ©fÃ©rent de votre rÃ©gion : Secteur gÃ©ographique rÃ©servÃ© et prÃ©servÃ© en exclusivitÃ© !</t>
  </si>
  <si>
    <t>5937,mandataire immobilier indÃ©pendant (H/F),https://www.france-emploi.com/offre-d-emploi/mandataire-immobilier-independant-h-f-10832242/,30/12/2022,Courlay,,"Mensuel, de 4000â‚¬ Ã  8000â‚¬",Mensuel,4000â‚¬ ,8000â‚¬,"Devenez le CONSEILLER IMMOBILIER rÃ©fÃ©rent de votre rÃ©gion : Secteur gÃ©ographique rÃ©servÃ© et prÃ©servÃ© en exclusivitÃ© !</t>
  </si>
  <si>
    <t>5938,mandataire immobilier indÃ©pendant (H/F),https://www.france-emploi.com/offre-d-emploi/mandataire-immobilier-independant-h-f-10832242/,30/12/2022,Chef-Boutonne,,"Mensuel, de 4000â‚¬ Ã  8000â‚¬",Mensuel,4000â‚¬ ,8000â‚¬,"Devenez le CONSEILLER IMMOBILIER rÃ©fÃ©rent de votre rÃ©gion : Secteur gÃ©ographique rÃ©servÃ© et prÃ©servÃ© en exclusivitÃ© !</t>
  </si>
  <si>
    <t>5939,mandataire immobilier indÃ©pendant (H/F),https://www.france-emploi.com/offre-d-emploi/mandataire-immobilier-independant-h-f-10832242/,30/12/2022,ChÃ¢tillon-sur-Thouet,,"Mensuel, de 4000â‚¬ Ã  8000â‚¬",Mensuel,4000â‚¬ ,8000â‚¬,"Devenez le CONSEILLER IMMOBILIER rÃ©fÃ©rent de votre rÃ©gion : Secteur gÃ©ographique rÃ©servÃ© et prÃ©servÃ© en exclusivitÃ© !</t>
  </si>
  <si>
    <t>5940,NÃ©gociateur immobilier indÃ©pendant (H/F),https://www.france-emploi.com/offre-d-emploi/negociateur-immobilier-independant-h-f-10832197/,30/12/2022,Saint-BenoÃ®t,,"Mensuel, de 4000â‚¬ Ã  8000â‚¬",Mensuel,4000â‚¬ ,8000â‚¬,"Devenez le CONSEILLER IMMOBILIER rÃ©fÃ©rent de votre rÃ©gion : Secteur gÃ©ographique rÃ©servÃ© et prÃ©servÃ© en exclusivitÃ© !</t>
  </si>
  <si>
    <t>5941,NÃ©gociateur immobilier indÃ©pendant (H/F),https://www.france-emploi.com/offre-d-emploi/negociateur-immobilier-independant-h-f-10832197/,30/12/2022,Poitiers,,"Mensuel, de 4000â‚¬ Ã  8000â‚¬",Mensuel,4000â‚¬ ,8000â‚¬,"Devenez le CONSEILLER IMMOBILIER rÃ©fÃ©rent de votre rÃ©gion : Secteur gÃ©ographique rÃ©servÃ© et prÃ©servÃ© en exclusivitÃ© !</t>
  </si>
  <si>
    <t>5942,NÃ©gociateur immobilier indÃ©pendant (H/F),https://www.france-emploi.com/offre-d-emploi/negociateur-immobilier-independant-h-f-10832197/,30/12/2022,Chauvigny,,"Mensuel, de 4000â‚¬ Ã  8000â‚¬",Mensuel,4000â‚¬ ,8000â‚¬,"Devenez le CONSEILLER IMMOBILIER rÃ©fÃ©rent de votre rÃ©gion : Secteur gÃ©ographique rÃ©servÃ© et prÃ©servÃ© en exclusivitÃ© !</t>
  </si>
  <si>
    <t>5943,NÃ©gociateur immobilier indÃ©pendant (H/F),https://www.france-emploi.com/offre-d-emploi/negociateur-immobilier-independant-h-f-10832197/,30/12/2022,ChÃ¢tellerault,,"Mensuel, de 4000â‚¬ Ã  8000â‚¬",Mensuel,4000â‚¬ ,8000â‚¬,"Devenez le CONSEILLER IMMOBILIER rÃ©fÃ©rent de votre rÃ©gion : Secteur gÃ©ographique rÃ©servÃ© et prÃ©servÃ© en exclusivitÃ© !</t>
  </si>
  <si>
    <t>5944,NÃ©gociateur immobilier indÃ©pendant (H/F),https://www.france-emploi.com/offre-d-emploi/negociateur-immobilier-independant-h-f-10832197/,30/12/2022,Buxerolles,,"Mensuel, de 4000â‚¬ Ã  8000â‚¬",Mensuel,4000â‚¬ ,8000â‚¬,"Devenez le CONSEILLER IMMOBILIER rÃ©fÃ©rent de votre rÃ©gion : Secteur gÃ©ographique rÃ©servÃ© et prÃ©servÃ© en exclusivitÃ© !</t>
  </si>
  <si>
    <t>5945,assistante commerciale (H/F),https://www.france-emploi.com/offre-d-emploi/assitante-commerciale-h-f-10826454/,30/12/2022,Carquefou,CDI,"Annuel, de 21500â‚¬ Ã  31000â‚¬",Annuel,21500â‚¬ ,31000â‚¬,"L'assistante commerciale assite les commerciaux, gÃ¨re toute la partie administrative et informatique de l'agence et la communication externe sur diffÃ©rents supports ainsi que les rÃ©seaux sociaux.</t>
  </si>
  <si>
    <t>Avec le responsable d'agence, elle assure le suivi des compromis de vente ainsi que les baux de location.</t>
  </si>
  <si>
    <t>Elle s ..."</t>
  </si>
  <si>
    <t>5946,ACASTILLEUR (H/F),https://www.france-emploi.com/offre-d-emploi/acastilleur-h-f-10821417/,30/12/2022,VendÃ©e,CDI,"Mensuel, de 1200â‚¬ Ã  2000â‚¬",Mensuel,1200â‚¬ ,2000â‚¬,"L'agence de Saint Jean de BeugnÃ© recherche pour l'un de ses clients un ACASTILLEUR (H/F).</t>
  </si>
  <si>
    <t xml:space="preserve"> Au sein d'un atelier, vous serez chargÃ© du montage, de la pose, de l'ajustage et du rÃ©glage du matÃ©riel d'Ã©quipement sur les ponts des bateaux.</t>
  </si>
  <si>
    <t>Vous travaillez en ..."</t>
  </si>
  <si>
    <t xml:space="preserve">5947,CHEF DE VENTE PIECE DE RECHANGE (H/F),https://www.france-emploi.com/offre-d-emploi/chef-de-vente-piece-de-rechange-h-f-10799722/,30/12/2022,Saint-Nazaire,CDI,"Mensuel, de 3500â‚¬ Ã  4500â‚¬",Mensuel,3500â‚¬ ,4500â‚¬,"Membre du comitÃ© de direction, il est responsable du fonctionnement et du dÃ©veloppement de son service dans le cadre de la dÃ©marche de progrÃ¨s continu de la concession.   </t>
  </si>
  <si>
    <t xml:space="preserve">Il est responsable de la qualitÃ© des prestations fournies par le magasin ainsi que des services qui lui sont attachÃ©s.  </t>
  </si>
  <si>
    <t>En ..."</t>
  </si>
  <si>
    <t>5948,Soudeur / Soudeuse Ã  l'arc semi-automatique (H/F),https://www.france-emploi.com/offre-d-emploi/soudeur-soudeuse-a-l-arc-semi-automatique-h-f-10788662/,30/12/2022,ChÃ¢teaubriant,IntÃ©rim,"Horaire, 12,19â‚¬",Horaire," 12,19â‚¬"," 12,19â‚¬","'agence d'emploi (CDI, intÃ©rim et formation) Temporis ChÃ¢teaubriant (44110) recherche pour un de ses clients un Â»Soudeur.se Â« H/F</t>
  </si>
  <si>
    <t>Au sein dâ€™une entreprise spÃ©cialisÃ©e dans la fabrication de machines agricoles sur mesures :</t>
  </si>
  <si>
    <t>- RÃ©alisez diffÃ©rentes opÃ©rations de soudure manuelle (semi-auto) ou Ã  l'aide ..."</t>
  </si>
  <si>
    <t>5949,Usineur / Usineuse (H/F),https://www.france-emploi.com/offre-d-emploi/usineur-usineuse-h-f-10788594/,30/12/2022,ChÃ¢teaubriant,IntÃ©rim,"Horaire, 12,19â‚¬",Horaire," 12,19â‚¬"," 12,19â‚¬","L'agence d'emploi (CDI, intÃ©rim et formation) Temporis ChÃ¢teaubriant (44110) recherche pour un de ses clients un Usineur / Usineuse (H/F)</t>
  </si>
  <si>
    <t>5950,Peintre Industriel (H/F),https://www.france-emploi.com/offre-d-emploi/peintre-industriel-h-f-10629549/,30/12/2022,Vallons-de-l'Erdre,IntÃ©rim,"Horaire, de 11,07â‚¬ Ã  14â‚¬",Horaire,"11,07â‚¬ ",14â‚¬,"L'agence d'emploi (CDI, intÃ©rim et formation) Temporis ChÃ¢teaubriant (44110) recherche pour un de ses clients un peintre industriel H/F</t>
  </si>
  <si>
    <t>- PrÃ©parer la peinture, le matÃ©riel et l'environnement de travail</t>
  </si>
  <si>
    <t>- RÃ©aliser les contrÃ´les</t>
  </si>
  <si>
    <t>- RÃ©aliser les retouches</t>
  </si>
  <si>
    <t>- Nettoyer les instruments et l'environnement ..."</t>
  </si>
  <si>
    <t xml:space="preserve">5951,Peintre en bÃ¢timent (H/F),https://www.france-emploi.com/offre-d-emploi/peintre-en-batiment-h-f-10900071/,29/12/2022,Plougoumelen,CDI,"Horaire, de 12,39â‚¬ Ã  15,41â‚¬",Horaire,"12,39â‚¬ ","15,41â‚¬","Temporis Vannes recrute en interim, en CDD et...Ã  durÃ©e interminÃ©e! </t>
  </si>
  <si>
    <t>PrÃªt Ã  donner un nouveau coup de pinceau Ã  votre carriÃ¨re ?!</t>
  </si>
  <si>
    <t>Dans le cadre dâ€™un dÃ©part Ã  la retraite, je recherche un Peintre N3-N4 H/F pour lâ€™entreprise Peinture DÃ©coration Gilles Le Bouquin situÃ©e Ã  ..."</t>
  </si>
  <si>
    <t>5952,Couturier industriel (H/F),https://www.france-emploi.com/offre-d-emploi/couturier-industriel-h-f-10899960/,29/12/2022,Vannes,IntÃ©rim,"Horaire, de 11,07â‚¬ Ã  11,50â‚¬",Horaire,"11,07â‚¬ ","11,50â‚¬","Aujourdâ€™hui, je recrute un Couturier H/F en CDI sur machines industrielles.</t>
  </si>
  <si>
    <t>Au sein dâ€™une entreprise spÃ©cialisÃ©e dans la confection de rideaux thermiques, vous intÃ©grez une Ã©quipe de 4 personnes sur le poste de Couturier.</t>
  </si>
  <si>
    <t>Vous travaillerez sur une machine Ã  coudre industrielle et vous en maitrisez ..."</t>
  </si>
  <si>
    <t>5953,Charpentier bois (H/F),https://www.france-emploi.com/offre-d-emploi/charpentier-bois-h-f-10899649/,29/12/2022,Vannes,CDI,"Horaire, de 12,39â‚¬ Ã  15,40â‚¬",Horaire,"12,39â‚¬ ","15,40â‚¬","PassionnÃ©(e) par les mÃ©tiers du bois, vous souhaitez lier votre passion Ã  votre mÃ©tier? Nous avons une opportunitÃ© pour vous:</t>
  </si>
  <si>
    <t>Aujourd'hui, je recrute un Charpentier bois H/F pour une PME implantÃ©e Ã  Vannes.</t>
  </si>
  <si>
    <t>Au sein d'une Ã©quipe conviviale, vous intervenez sur des chantiers de charpentes ..."</t>
  </si>
  <si>
    <t>5954,Technicien Mise en service CVC (H/F),https://www.france-emploi.com/offre-d-emploi/technicien-mise-en-service-cvc-h-f-10896258/,29/12/2022,Vannes,CDI,"Horaire, de 15â‚¬ Ã  18â‚¬",Horaire,15â‚¬ ,18â‚¬,"Aujourdâ€™hui, je recrute un Technicien climaticien H/F en CDI pour un client historique de lâ€™agence.</t>
  </si>
  <si>
    <t>Lâ€™entreprise est reconnue Ã  Vannes et dans le Golfe du Morbihan et intervient en chantiers tertiaires, particuliers, et collectifs.</t>
  </si>
  <si>
    <t>Vous intÃ©grez lâ€™entitÃ© Â« Habitat Â» de cette entreprise spÃ©cialisÃ©e en Ã©lectricitÃ© ..."</t>
  </si>
  <si>
    <t>5955,PREPARATEUR / PREPARATRICE DE COMMANDES (H/F),https://www.france-emploi.com/offre-d-emploi/preparateur-preparatrice-de-commandes-h-f-10945540/,29/12/2022,Antrain,IntÃ©rim,"Horaire, 11,07â‚¬",Horaire," 11,07â‚¬"," 11,07â‚¬","L'agence ADEVA Avranches recherche pour son client spÃ©cialisÃ© en abattage,  transformation et conservation de viande de boucherie, un prÃ©parateur ou une prÃ©paratrice de commandes.</t>
  </si>
  <si>
    <t>-	PrÃ©parer les commandes</t>
  </si>
  <si>
    <t>-	Maitrise de l'outil informatique, bases (crÃ©ation de lots)</t>
  </si>
  <si>
    <t xml:space="preserve">-	Formation assurÃ©e en interne </t>
  </si>
  <si>
    <t>-	PrÃ©parer la congÃ©lation</t>
  </si>
  <si>
    <t>-	Petits parages de ..."</t>
  </si>
  <si>
    <t xml:space="preserve">5956,Ouvriers Agroalimentaires (H/F),https://www.france-emploi.com/offre-d-emploi/ouvriers-agroalimentaires-h-f-10945385/,29/12/2022,Beaumont-sur-Sarthe,IntÃ©rim,"Horaire, de 11,27â‚¬ Ã  12,50â‚¬",Horaire,"11,27â‚¬ ","12,50â‚¬","Votre agence Artus Mamers recherche pour son client, industriel spÃ©cialisÃ© dans l'agroalimentaire dans le secteur de Beaumont sur Sarthe, des Ouvriers Agroalimentaires (H/F) ! </t>
  </si>
  <si>
    <t xml:space="preserve">Postes Ã  pourvoir dÃ¨s Ã  prÃ©sent en intÃ©rim avec Ã©volution Ã  terme en CDI ! </t>
  </si>
  <si>
    <t xml:space="preserve">- Tri de piÃ¨ces de viandes (abats, boyaux) </t>
  </si>
  <si>
    <t>- Nettoyage ..."</t>
  </si>
  <si>
    <t>5957,ASSISTANT COMMERCIAL (H/F),https://www.france-emploi.com/offre-d-emploi/assistant-commercial-h-f-10945342/,29/12/2022,Saint-Jacques-de-la-Lande,CDI,"Mensuel, de 2000â‚¬ Ã  2900â‚¬",Mensuel,2000â‚¬ ,2900â‚¬,"Nous recherchons un(e) assistant(e) commercial(e) pour notre client spÃ©cialisÃ© dans le commerce de gros d'Ã©quipements automobiles Ã  Saint-Jacques-de-la-Lande.</t>
  </si>
  <si>
    <t xml:space="preserve">En support de l'Ã©quipe commercial, vous Ãªtes chargÃ©(e) de prÃ©parer les appels d'offres et les actions promotionnelles (flyers, mailing, ...). </t>
  </si>
  <si>
    <t>5958,ASSISTANT COMMERCIAL (H/F),https://www.france-emploi.com/offre-d-emploi/assistant-commercial-h-f-10945342/,29/12/2022,Rennes,CDI,"Mensuel, de 2000â‚¬ Ã  2900â‚¬",Mensuel,2000â‚¬ ,2900â‚¬,"Nous recherchons un(e) assistant(e) commercial(e) pour notre client spÃ©cialisÃ© dans le commerce de gros d'Ã©quipements automobiles Ã  Saint-Jacques-de-la-Lande.</t>
  </si>
  <si>
    <t>5959,ASSISTANT COORDINATION (H/F),https://www.france-emploi.com/offre-d-emploi/assistant-coordination-h-f-10945327/,29/12/2022,Rennes,IntÃ©rim,"Horaire, de 11,07â‚¬ Ã  13â‚¬",Horaire,"11,07â‚¬ ",13â‚¬,"Nous recherchons un(e) assistant(e) coordination H/F pour notre client situÃ© Ã  Rennes.</t>
  </si>
  <si>
    <t>Votre mission consiste Ã  assurer le traitement et le suivi de l'ensemble des interventions rÃ©alisÃ©es en collaboration avec les techniciens terrain. A ce titre, vous Ãªtes en charge de la planification des interventions ..."</t>
  </si>
  <si>
    <t>5960,ChargÃ© d'Ã©tudes SystÃ¨mes de Combat F/H,https://www.france-emploi.com/offre-d-emploi/charge-d-etudes-systemes-de-combat-f-h-10943374/,28/12/2022,FinistÃ¨re,IntÃ©rim,"Annuel, de 30000â‚¬ Ã  33000â‚¬",Annuel,30000â‚¬ ,33000â‚¬,"Vos missions</t>
  </si>
  <si>
    <t xml:space="preserve">- Recueillir les donnÃ©es des nouvelles installations du systÃ¨me de combat Ã  intÃ©grer Ã  bord </t>
  </si>
  <si>
    <t xml:space="preserve">- Identifier les impacts de ces installations sur le bÃ¢timent de surface </t>
  </si>
  <si>
    <t xml:space="preserve">- DÃ©finir les Ã©tudes dÃ©taillÃ©es Ã  rÃ©aliser pour adapter le bÃ¢timent de surface Ã  ces nouvelles installations </t>
  </si>
  <si>
    <t>- Piloter les Ã©tudes des services coque ..."</t>
  </si>
  <si>
    <t>5961,Electricien cableur H/F,https://www.france-emploi.com/offre-d-emploi/electricien-cableur-h-f-10943360/,28/12/2022,Lorient,IntÃ©rim,"Horaire, de 11,07â‚¬ Ã  14â‚¬",Horaire,"11,07â‚¬ ",14â‚¬,"Vous intervenez sur un site naval Ã  Lorient.</t>
  </si>
  <si>
    <t>Votre travail consiste Ã  :</t>
  </si>
  <si>
    <t>- Effectuer fabrication de tableaux Ã©lectriques selon les plans</t>
  </si>
  <si>
    <t>- Lecture des plans d'implantation de matÃ©riel</t>
  </si>
  <si>
    <t>- Montage de chÃ¢ssis et enveloppes modulaires et/ou coffrets industriels</t>
  </si>
  <si>
    <t>- Montage d'appareillages sur armoires , cÃ¢blage selon schÃ©mas unifilaires (lecture de plans ..."</t>
  </si>
  <si>
    <t xml:space="preserve">5962,ASSISTANT TRAVAUX (H/F),https://www.france-emploi.com/offre-d-emploi/assistant-travaux-h-f-10943341/,28/12/2022,La MÃ©ziÃ¨re,IntÃ©rim,"Horaire, de 12â‚¬ Ã  15â‚¬",Horaire,12â‚¬ ,15â‚¬,"Nous recherchons un(e) assistant(e) travaux, pour notre client du secteur du bÃ¢timent, situÃ© Ã  La MÃ©ziÃ¨re. </t>
  </si>
  <si>
    <t>Au sein du siÃ¨ge de l'entreprise, vos missions consistent Ã  assurer l'accueil et la gestion de la boÃ®te mails (lecture puis transmission aux services concernÃ©s).</t>
  </si>
  <si>
    <t>Vous gÃ©rez Ã©galement les ..."</t>
  </si>
  <si>
    <t>5963,AGENT DE PRODUCTION (H/F),https://www.france-emploi.com/offre-d-emploi/agent-de-production-h-f-10475534/,28/12/2022,Flers,IntÃ©rim,"Horaire, 11,07â‚¬",Horaire," 11,07â‚¬"," 11,07â‚¬","ARTUS INTERIM FLERS recherche pour l'un de ses clients, spÃ©cialisÃ© dans la fabrication de textile :</t>
  </si>
  <si>
    <t>Un AGENT DE PRODUCTION  (F/H) :</t>
  </si>
  <si>
    <t>Vous serez en charge de la prÃ©paration au tissage par la mise en place des fils afin de former la chaÃ®ne qui alimentera le mÃ©tier Ã  tisser ..."</t>
  </si>
  <si>
    <t>5964,Chauffeur Poids Lourds H/F,https://www.france-emploi.com/offre-d-emploi/chauffeur-poids-lourds-h-f-10821626/,28/12/2022,Saint-Yrieix-sur-Charente,CDI,"Mensuel, de 1800â‚¬ Ã  2000â‚¬",Mensuel,1800â‚¬ ,2000â‚¬,"- Conduire un camion benne de type 6x4</t>
  </si>
  <si>
    <t>- Assurer le transport et la livraison de la marchandise dans le respect des dÃ©lais,</t>
  </si>
  <si>
    <t>- Superviser les opÃ©rations de chargement et de dÃ©chargement,</t>
  </si>
  <si>
    <t>- VÃ©rifier le chargement de la marchandise dans le vÃ©hicule et s'assurer de sa conformitÃ©,</t>
  </si>
  <si>
    <t>- Respecter le code de la ..."</t>
  </si>
  <si>
    <t>5965,Poseur de canalisations H/F,https://www.france-emploi.com/offre-d-emploi/poseur-de-canalisations-h-f-10821614/,28/12/2022,Donges,CDI,"Mensuel, de 1700â‚¬ Ã  1850â‚¬",Mensuel,1700â‚¬ ,1850â‚¬,"Autonome sous la responsabilitÃ© de votre chef d'Ã©quipe, vous exÃ©cutez les travaux de pose de canalisation de tout type Ã  partir des directives gÃ©nÃ©rales. Vous suivez les engins de terrassement, effectuez la pose de tuyaux AEP ( Adduction d'eau potable) et EU (Eau UsÃ©e).</t>
  </si>
  <si>
    <t>5966,RÃ©gulateur Performance Exploitation H/F,https://www.france-emploi.com/offre-d-emploi/regulateur-performance-exploitation-h-f-10821596/,28/12/2022,Vannes,CDI,"Mensuel, de 2000â‚¬ Ã  2200â‚¬",Mensuel,2000â‚¬ ,2200â‚¬,"VÃ©ritable co-pilote des managers opÃ©rationnels, vous Ãªtes garant(e) du respect des obligations opÃ©rationnelles de SAUR en organisant les interventions du pÃ©rimÃ¨tre qui vous est confiÃ©.</t>
  </si>
  <si>
    <t>Vous suivez, toujours en lien avec les managers opÃ©rationnels, la performance opÃ©rationnelle de votre pÃ©rimÃ¨tre : rÃ©alisation des obligations contractuelles, gestion des programmes ..."</t>
  </si>
  <si>
    <t>5967,Terrassier H/F,https://www.france-emploi.com/offre-d-emploi/terrassier-h-f-10821592/,28/12/2022,VendÃ©e,CDI,"Mensuel, de 1850â‚¬ Ã  2000â‚¬",Mensuel,1850â‚¬ ,2000â‚¬,"En tant que Terrassier, vos missions seront les suivantes :</t>
  </si>
  <si>
    <t>â€¢ RÃ©parations de fuites sur canalisations et branchements eaux usÃ©es et eau potable.</t>
  </si>
  <si>
    <t>â€¢ Pose de canalisations et branchements eaux usÃ©es et eau potable.</t>
  </si>
  <si>
    <t>â€¢ Terrassement / remblais.</t>
  </si>
  <si>
    <t>â€¢ RÃ©alisations de petites extensions de rÃ©seaux eaux pluviales ou eaux potable ?</t>
  </si>
  <si>
    <t>â€¢ RÃ©fection de voirie et trottoir ..."</t>
  </si>
  <si>
    <t>5968,MÃ©canicien/Soudeur H/F,https://www.france-emploi.com/offre-d-emploi/mecanicien-soudeur-h-f-10821590/,28/12/2022,VendÃ©e,CDI,"Mensuel, de 1850â‚¬ Ã  2000â‚¬",Mensuel,1850â‚¬ ,2000â‚¬,"En tant que mÃ©canicien soudeur, vous interviendrez sur les Ã©quipements Ã©lectromÃ©caniques des installations de distribution d'eau potable et de traitement des eaux dâ€™assainissement. Vos missions seront les suivantes :</t>
  </si>
  <si>
    <t>- DÃ©montage et rÃ©paration sur des dÃ©grilleurs, turbine dâ€™aÃ©ration, motorÃ©ducteurs divers de 0.75 kw Ã  100kw, actionneurs mÃ©caniques ..."</t>
  </si>
  <si>
    <t>5969,OpÃ©rateur production traitement H/F,https://www.france-emploi.com/offre-d-emploi/operateur-production-traitement-h-f-10821589/,28/12/2022,Fontenay-le-Comte,CDI,"Mensuel, de 1850â‚¬ Ã  2000â‚¬",Mensuel,1850â‚¬ ,2000â‚¬,"Vous assurez le pilotage de plusieurs unitÃ©s de production dâ€™eau potable afin de garantir la conformitÃ© du produit et la continuitÃ© du service sur le secteur de Fontenay-Le-Comte (85).</t>
  </si>
  <si>
    <t>VOS MISSIONS SERONT LES SUIVANTES :</t>
  </si>
  <si>
    <t>- RÃ©gler les paramÃ¨tres de fonctionnement des installations.</t>
  </si>
  <si>
    <t>- Effectuer la surveillance des Ã©quipements ..."</t>
  </si>
  <si>
    <t>5970,ChargÃ©(e) de production Assainissement H/F,https://www.france-emploi.com/offre-d-emploi/chargee-de-production-assainissement-h-f-10821588/,28/12/2022,Kervignac,CDI,"Mensuel, de 1850â‚¬ Ã  2000â‚¬",Mensuel,1850â‚¬ ,2000â‚¬,"ous assurez tout ou partie des tÃ¢ches liÃ©es Ã  la surveillance, au pilotage, Ã  l'entretien ainsi qu'Ã  la maintenance de 1er Niveau de nos unitÃ©s de traitement des eaux usÃ©es et des postes de relÃ¨vement.</t>
  </si>
  <si>
    <t>Vos missions seront les suivantes</t>
  </si>
  <si>
    <t>: - Effectuer la surveillance des Ã©quipements, ouvrages et ..."</t>
  </si>
  <si>
    <t>5971,OpÃ©rateur Gestion des RÃ©seaux H/F,https://www.france-emploi.com/offre-d-emploi/operateur-gestion-des-reseaux-h-f-10821583/,28/12/2022,PloÃ«rmel,CDI,"Mensuel, de 1850â‚¬ Ã  2000â‚¬",Mensuel,1850â‚¬ ,2000â‚¬,"En tant qu'opÃ©rateur(trice) Gestion des RÃ©seaux, vos missions sont les suivantes:</t>
  </si>
  <si>
    <t>â€¢ Entretenir les rÃ©seaux dâ€™Eau potable et dâ€™Eaux UsÃ©es, notamment : rÃ©alisation purges/ contrÃ´le ventouses, entretien des poteaux incendie et des postes de relÃ¨vement, etc.)</t>
  </si>
  <si>
    <t>â€¢ Assurer le nettoyage des rÃ©servoirs.</t>
  </si>
  <si>
    <t>5972,OpÃ©rateur gestion des rÃ©seaux H/F,https://www.france-emploi.com/offre-d-emploi/operateur-gestion-des-reseaux-h-f-10821581/,28/12/2022,Fontenay-le-Comte,CDI,"Mensuel, de 1800â‚¬ Ã  2000â‚¬",Mensuel,1800â‚¬ ,2000â‚¬,"Vos missions seront les suivantes :</t>
  </si>
  <si>
    <t>- ExÃ©cuter les tÃ¢ches relatives Ã  l'exploitation et Ã  l'entretien des rÃ©seaux, Ã  l'Ã©tablissement des branchements conformÃ©ment aux rÃ¨gles et usages en vigueur au sein de l'entreprise</t>
  </si>
  <si>
    <t>- Entretenir les rÃ©seaux d'eau potable (rÃ©alisation de purges, contrÃ´les de ventouses, rÃ©glages de ..."</t>
  </si>
  <si>
    <t>5973,Agent d'Exploitation H/F,https://www.france-emploi.com/offre-d-emploi/agent-d-exploitation-h-f-10821580/,28/12/2022,Noirmoutier-en-l'ÃŽle,CDI,"Mensuel, de 1800â‚¬ Ã  2000â‚¬",Mensuel,1800â‚¬ ,2000â‚¬,"En tant qu'Agent Exploitation vous serez amener Ã  rÃ©aliser les missions suivantes :</t>
  </si>
  <si>
    <t>- RÃ©paration de fuite AEP et casse rÃ©seau EU</t>
  </si>
  <si>
    <t>-RÃ©alisation des branchements d'eau potable TLE</t>
  </si>
  <si>
    <t>- Mise a niveau bouche Ã  clef et tampon</t>
  </si>
  <si>
    <t>- Entretien des appareils de rÃ©seau (ventouses, Poteaux d incendie etc...)</t>
  </si>
  <si>
    <t>- Toutes taches d ..."</t>
  </si>
  <si>
    <t>5974,OpÃ©rateur production traitement H/F,https://www.france-emploi.com/offre-d-emploi/operateur-production-traitement-h-f-10821579/,28/12/2022,Lubersac,CDI,"Mensuel, de 1800â‚¬ Ã  2000â‚¬",Mensuel,1800â‚¬ ,2000â‚¬,"Vous assurez toutes les tÃ¢ches liÃ©es Ã  la surveillance, au pilotage, Ã  l'entretien et Ã  la maintenance d'une station d'Ã©puration / usine d'eau potable.</t>
  </si>
  <si>
    <t>â€¢ Surveiller les Ã©quipements (gestion du stock de produits, relÃ¨ve des index, etc.),</t>
  </si>
  <si>
    <t>â€¢ RÃ©aliser les tests d'autocontrÃ´le,</t>
  </si>
  <si>
    <t>â€¢ RÃ©gler ..."</t>
  </si>
  <si>
    <t>5975,Technicien(ne) assainissement - ChargÃ©(e) des rÃ©seaux H/F,https://www.france-emploi.com/offre-d-emploi/technicienne-assainissement-chargee-des-reseaux-h-f-10821577/,28/12/2022,Montaigu,CDI,"Mensuel, de 1800â‚¬ Ã  2000â‚¬",Mensuel,1800â‚¬ ,2000â‚¬,"Vous assurez tout ou partie les tÃ¢ches liÃ©es Ã  la surveillance, au pilotage, Ã  l'entretien ainsi qu'Ã  la maintenance de 1er Niveau de nos unitÃ©s de traitement des eaux usÃ©es et des postes de relÃ¨vement. Vous Ãªtes garant(e) de la conformitÃ© du produit et de la ..."</t>
  </si>
  <si>
    <t xml:space="preserve">5976,CHARGÃ‰(E) D'EXPLOITATION H/F,https://www.france-emploi.com/offre-d-emploi/charg-e-d-exploitation-h-f-10821574/,28/12/2022,LocminÃ©,CDI,"Mensuel, de 2000â‚¬ Ã  2500â‚¬",Mensuel,2000â‚¬ ,2500â‚¬,"Mission : </t>
  </si>
  <si>
    <t>En lien avec le Responsable de Territoire et le RÃ©gulateur Performance Exploitation, vos missions seront les suivantes :</t>
  </si>
  <si>
    <t>- Suivre les rendements de rÃ©seau</t>
  </si>
  <si>
    <t>- Assurer la sÃ©curitÃ© dans lâ€™environnement du chantier</t>
  </si>
  <si>
    <t>- Assurer la traÃ§abilitÃ© et les contrÃ´les</t>
  </si>
  <si>
    <t>- MaÃ®triser les appareils de rÃ©gulation</t>
  </si>
  <si>
    <t>- Veiller au ..."</t>
  </si>
  <si>
    <t>5977,OpÃ©rateur production traitement de l'eau H/F,https://www.france-emploi.com/offre-d-emploi/operateur-production-traitement-de-l-eau-h-f-10821565/,28/12/2022,Vallet,CDI,"Mensuel, de 1800â‚¬ Ã  2000â‚¬",Mensuel,1800â‚¬ ,2000â‚¬,"Mission : Vous assurez toutes les tÃ¢ches liÃ©es Ã  la surveillance, au pilotage, Ã  l'entretien et Ã  la maintenance des installations d'Assainissement du pÃ©rimÃ¨tre.</t>
  </si>
  <si>
    <t>â€¢ RÃ©gler les paramÃ¨tres ..."</t>
  </si>
  <si>
    <t>5978,ChargÃ© de renouvellement H/F,https://www.france-emploi.com/offre-d-emploi/charge-de-renouvellement-h-f-10821563/,28/12/2022,Machecoul-Saint-MÃªme,CDI,"Mensuel, de 1900â‚¬ Ã  2400â‚¬",Mensuel,1900â‚¬ ,2400â‚¬,"Mission : Au sein du service Maintenance, vous aurez la responsabilitÃ© de la programmation, la coordination et la rÃ©alisation des opÃ©rations de maintenance et travaux dâ€™un pÃ©rimÃ¨tre donnÃ© dans le cadre dâ€™un budget dÃ©fini.</t>
  </si>
  <si>
    <t>Vous serez en lien avec les Chefs de secteur pour le suivi et l ..."</t>
  </si>
  <si>
    <t>5979,AGENT CLIENTELE H/F,https://www.france-emploi.com/offre-d-emploi/agent-clientele-h-f-10821548/,28/12/2022,PontchÃ¢teau,CDI,"Mensuel, de 1800â‚¬ Ã  1900â‚¬",Mensuel,1800â‚¬ ,1900â‚¬,"Mission : En tant qu'Agent ClientÃ¨le, vous participez Ã  l'exploitation et l'entretien des rÃ©seaux d'eau potable, des branchements et extensions sur tout le secteur. Poste itinÃ©rant, vous serez amenÃ©(e) Ã  vous dÃ©placer rÃ©guliÃ¨rement sur nos installations implantÃ©es sur le dÃ©partement.</t>
  </si>
  <si>
    <t>- Prenez en charge l ..."</t>
  </si>
  <si>
    <t>5980,ChargÃ© de renouvellement H/F,https://www.france-emploi.com/offre-d-emploi/charge-de-renouvellement-h-f-10821544/,28/12/2022,La Baule-Escoublac,CDI,"Mensuel, de 1900â‚¬ Ã  2400â‚¬",Mensuel,1900â‚¬ ,2400â‚¬,"Mission : Au sein du service Maintenance, vous aurez la responsabilitÃ© de la programmation, la coordination et la rÃ©alisation des opÃ©rations de maintenance et travaux dâ€™un pÃ©rimÃ¨tre donnÃ© dans le cadre dâ€™un budget dÃ©fini.</t>
  </si>
  <si>
    <t>5981,OpÃ©rateur gestion des rÃ©seaux hydrauliques H/F,https://www.france-emploi.com/offre-d-emploi/operateur-gestion-des-reseaux-hydrauliques-h-f-10821542/,28/12/2022,PontchÃ¢teau,CDI,"Mensuel, de 1900â‚¬ Ã  2000â‚¬",Mensuel,1900â‚¬ ,2000â‚¬,"Mission : En tant quâ€™OpÃ©rateur(trice) Gestion des RÃ©seaux, vos missions sont les suivantes :</t>
  </si>
  <si>
    <t>â€¢ Vous rÃ©alisez des travaux de branchements (crÃ©ation ou renouvellement)</t>
  </si>
  <si>
    <t>â€¢ Vous assurez l'entretien des rÃ©seaux EP (ventouses, stabilisateurs, rÃ©gulateurs de pression)</t>
  </si>
  <si>
    <t>â€¢ Vous contribuez au bon fonctionnement du rÃ©seau (rÃ©paration de casses, fuites)</t>
  </si>
  <si>
    <t>â€¢ Vous suivez les ..."</t>
  </si>
  <si>
    <t>5982,OpÃ©rateur gestion des rÃ©seaux hydrauliques H/F,https://www.france-emploi.com/offre-d-emploi/operateur-gestion-des-reseaux-hydrauliques-h-f-10821539/,28/12/2022,Vallet,CDD,"Mensuel, de 1900â‚¬ Ã  2000â‚¬",Mensuel,1900â‚¬ ,2000â‚¬,"Mission (fiche mÃ©tier)</t>
  </si>
  <si>
    <t>Vos missions seront les suivantes : â€¢ Recherche et dÃ©tection de fuites avec moyens adaptÃ©s â€¢ RÃ©paration de fuites sur le rÃ©seau â€¢ Divers intervention clientÃ¨les (relÃ¨ve, renouvellement de compteurs, ouverture et fermeture de branchements ...) Missions gÃ©nÃ©rales: â€¢ Sur les rÃ©seaux eau potable : ventouses, stabilisateurs, rÃ©parations du rÃ©seau (interventions sur casse ..."</t>
  </si>
  <si>
    <t>5983,IngÃ©nieur Bureau d'Ã©tudes H/F ,https://www.france-emploi.com/offre-d-emploi/ingenieur-bureau-d-etudes-h-f-10821538/,28/12/2022,ChÃ¢tellerault,CDI,"Mensuel, de 3000â‚¬ Ã  3500â‚¬",Mensuel,3000â‚¬ ,3500â‚¬,"RattachÃ©(e) au Directeur des Bureaux d'Ã©tudes, vous avez en charge l'animation et la coordination du Bureau d'Etudes.</t>
  </si>
  <si>
    <t>De plus, en collaboration avec le terrain, nos conducteurs de travaux, nos chefs d'agence et nos dessinateurs-projeteurs, vous participez Ã  l'ensemble des Ã©tudes de notre ..."</t>
  </si>
  <si>
    <t>5984,OpÃ©rateur gestion des rÃ©seaux hydrauliques H/F,https://www.france-emploi.com/offre-d-emploi/operateur-gestion-des-reseaux-hydrauliques-h-f-10821537/,28/12/2022,La Baule-Escoublac,CDD,"Mensuel, de 1900â‚¬ Ã  2000â‚¬",Mensuel,1900â‚¬ ,2000â‚¬,"Mission : En tant qu'opÃ©rateur(trice) Gestion des RÃ©seaux, vos missions sont les suivantes: â€¢ Entretenir les rÃ©seaux dâ€™Eau potable et dâ€™Eaux UsÃ©es, notamment : rÃ©alisation purges/ contrÃ´le ventouses, entretien des poteaux incendie et des postes de relÃ¨vement, etc.) â€¢ Assurer le nettoyage des rÃ©servoirs. â€¢ Effectuer divers travaux liÃ©s Ã  ..."</t>
  </si>
  <si>
    <t>5985,ELECTROTECHNICIEN H/F,https://www.france-emploi.com/offre-d-emploi/electrotechnicien-h-f-10821535/,28/12/2022,Vallet,CDI,"Mensuel, de 1900â‚¬ Ã  2000â‚¬",Mensuel,1900â‚¬ ,2000â‚¬,"Mission : Vos missions seront les suivantes :</t>
  </si>
  <si>
    <t>Vous avez la responsabilitÃ© des interventions prÃ©ventives et curatives liÃ©es aux domaines Ã©lectromÃ©caniques et automatismes des Ã©quipements des stations dâ€™Ã©puration, des postes de relÃ¨vement et usines dâ€™Eau Potable :</t>
  </si>
  <si>
    <t>â€¢Raccordement des Ã©quipements.</t>
  </si>
  <si>
    <t>â€¢Postes de relÃ¨vement et de rÃ©seaux.</t>
  </si>
  <si>
    <t>â€¢Gestion de la tÃ©lÃ©communication ..."</t>
  </si>
  <si>
    <t>5986,ELECTROTECHNICIEN H/F,https://www.france-emploi.com/offre-d-emploi/electrotechnicien-h-f-10821534/,28/12/2022,Nort-sur-Erdre,CDI,"Mensuel, de 1900â‚¬ Ã  2000â‚¬",Mensuel,1900â‚¬ ,2000â‚¬,"Mission : Vous aurez la responsabilitÃ© des tÃ¢ches et des interventions prÃ©ventives et curatives liÃ©es aux domaines Ã©lectromÃ©canique et automatisme dâ€™installations de pompage et de traitement dâ€™eau :</t>
  </si>
  <si>
    <t xml:space="preserve">â€¢ Entretien et renouvellement dâ€™Ã©quipements (pompes, agitateurs, vannes, â€¦) </t>
  </si>
  <si>
    <t xml:space="preserve">â€¢ DÃ©pannage dâ€™Ã©quipements </t>
  </si>
  <si>
    <t xml:space="preserve">â€¢ Renouvellement et dÃ©pannage des Ã©quipements de tÃ©lÃ©communication des sites </t>
  </si>
  <si>
    <t>â€¢ Interventions ..."</t>
  </si>
  <si>
    <t>5987,AGENT RESEAUX AEP H/F,https://www.france-emploi.com/offre-d-emploi/agent-reseaux-aep-h-f-10821532/,28/12/2022,PontchÃ¢teau,CDI,"Mensuel, de 1800â‚¬ Ã  2000â‚¬",Mensuel,1800â‚¬ ,2000â‚¬,"Mission : En tant que Agent RÃ©seaux AEP :</t>
  </si>
  <si>
    <t>â€¢ Vous intervenez en diagnostic rÃ©seau AEP et analyse des volumes quotidiens.</t>
  </si>
  <si>
    <t>â€¢ Recherche et dÃ©tection de fuites avec moyens adaptÃ©s</t>
  </si>
  <si>
    <t>â€¢ RÃ©paration de fuites sur le rÃ©seau</t>
  </si>
  <si>
    <t>â€¢ GÃ©olocalisation Classe A</t>
  </si>
  <si>
    <t>â€¢ Divers intervention clientÃ¨les (relÃ¨ve, renouvellement de compteurs, ouverture et fermeture de branchements ...)</t>
  </si>
  <si>
    <t>Missions gÃ©nÃ©rales ..."</t>
  </si>
  <si>
    <t>5988,Dessinateur Projeteur sur machines spÃ©ciales (H/F),https://www.france-emploi.com/offre-d-emploi/dessinateur-projeteur-sur-machines-speciales-h-f-10821528/,28/12/2022,Saint-Aubin-du-Cormier,CDI,"Annuel, de 27000â‚¬ Ã  33000â‚¬",Annuel,27000â‚¬ ,33000â‚¬,"Vous Ãªtes rattachÃ© directement responsable du bureau dâ€™Ã©tudes, ainsi quâ€™en Ã©troite collaboration avec les membres de l'Ã©quipe (commerciaux, automaticiens, metteurs au point). Vous intervenez sur des projets de conception et de fabrication de machines neuves dans la transitique (outils et accessoires) ou bien de modernisation de ..."</t>
  </si>
  <si>
    <t>5989,Dessinateur Projeteur sur machines spÃ©ciales (H/F),https://www.france-emploi.com/offre-d-emploi/dessinateur-projeteur-sur-machines-speciales-h-f-10821528/,28/12/2022,FougÃ¨res,CDI,"Annuel, de 27000â‚¬ Ã  33000â‚¬",Annuel,27000â‚¬ ,33000â‚¬,"Vous Ãªtes rattachÃ© directement responsable du bureau dâ€™Ã©tudes, ainsi quâ€™en Ã©troite collaboration avec les membres de l'Ã©quipe (commerciaux, automaticiens, metteurs au point). Vous intervenez sur des projets de conception et de fabrication de machines neuves dans la transitique (outils et accessoires) ou bien de modernisation de ..."</t>
  </si>
  <si>
    <t>5990,Aide poseur canalisation (H/F),https://www.france-emploi.com/offre-d-emploi/aide-poseur-canalisation-h-f-10821524/,28/12/2022,Mordelles,CDI,"Mensuel, 1750â‚¬",Mensuel, 1750â‚¬, 1750â‚¬,"CISE TP est une sociÃ©tÃ© de Travaux Publics, filiale du groupe SAUR, spÃ©cialisÃ©e dans la pose des canalisations enterrÃ©es.</t>
  </si>
  <si>
    <t>CISE TP est certifiÃ© ISO 9001, ISO 14001, OHSAS 18001 pour lâ€™ensemble de son pÃ©rimÃ¨tre et de ses activitÃ©s</t>
  </si>
  <si>
    <t>Les principales activitÃ©s de la sociÃ©tÃ© sont la pose de ..."</t>
  </si>
  <si>
    <t>5991,NÃ©gociateur immobilier indÃ©pendant (H/F),https://www.france-emploi.com/offre-d-emploi/negociateur-immobilier-independant-h-f-10821510/,28/12/2022,Sainte-Jamme-sur-Sarthe,,"Mensuel, de 4000â‚¬ Ã  8000â‚¬",Mensuel,4000â‚¬ ,8000â‚¬,"Devenez le CONSEILLER IMMOBILIER rÃ©fÃ©rent de votre rÃ©gion : Secteur gÃ©ographique rÃ©servÃ© et prÃ©servÃ© en exclusivitÃ© !</t>
  </si>
  <si>
    <t>5992,NÃ©gociateur immobilier indÃ©pendant (H/F),https://www.france-emploi.com/offre-d-emploi/negociateur-immobilier-independant-h-f-10821510/,28/12/2022,Saint-Gervais-en-Belin,,"Mensuel, de 4000â‚¬ Ã  8000â‚¬",Mensuel,4000â‚¬ ,8000â‚¬,"Devenez le CONSEILLER IMMOBILIER rÃ©fÃ©rent de votre rÃ©gion : Secteur gÃ©ographique rÃ©servÃ© et prÃ©servÃ© en exclusivitÃ© !</t>
  </si>
  <si>
    <t>5993,NÃ©gociateur immobilier indÃ©pendant (H/F),https://www.france-emploi.com/offre-d-emploi/negociateur-immobilier-independant-h-f-10821510/,28/12/2022,ParcÃ©-sur-Sarthe,,"Mensuel, de 4000â‚¬ Ã  8000â‚¬",Mensuel,4000â‚¬ ,8000â‚¬,"Devenez le CONSEILLER IMMOBILIER rÃ©fÃ©rent de votre rÃ©gion : Secteur gÃ©ographique rÃ©servÃ© et prÃ©servÃ© en exclusivitÃ© !</t>
  </si>
  <si>
    <t>5994,NÃ©gociateur immobilier indÃ©pendant (H/F),https://www.france-emploi.com/offre-d-emploi/negociateur-immobilier-independant-h-f-10821510/,28/12/2022,LouÃ©,,"Mensuel, de 4000â‚¬ Ã  8000â‚¬",Mensuel,4000â‚¬ ,8000â‚¬,"Devenez le CONSEILLER IMMOBILIER rÃ©fÃ©rent de votre rÃ©gion : Secteur gÃ©ographique rÃ©servÃ© et prÃ©servÃ© en exclusivitÃ© !</t>
  </si>
  <si>
    <t>5995,NÃ©gociateur immobilier indÃ©pendant (H/F),https://www.france-emploi.com/offre-d-emploi/negociateur-immobilier-independant-h-f-10821510/,28/12/2022,Bazouges CrÃ© sur Loir,,"Mensuel, de 4000â‚¬ Ã  8000â‚¬",Mensuel,4000â‚¬ ,8000â‚¬,"Devenez le CONSEILLER IMMOBILIER rÃ©fÃ©rent de votre rÃ©gion : Secteur gÃ©ographique rÃ©servÃ© et prÃ©servÃ© en exclusivitÃ© !</t>
  </si>
  <si>
    <t xml:space="preserve">5996,Conducteur de travaux (H/F),https://www.france-emploi.com/offre-d-emploi/conducteur-de-travaux-h-f-10821491/,28/12/2022,Mordelles,CDI,"Mensuel, de 2700â‚¬ Ã  3000â‚¬",Mensuel,2700â‚¬ ,3000â‚¬,"Vous prenez en charge plusieurs chantiers. </t>
  </si>
  <si>
    <t xml:space="preserve">Responsable de la bonne gestion technique, administrative et financiÃ¨re des chantiers de canalisations confiÃ©s, vous Ãªtes garant(e) de l'optimisation de leurs rÃ©sultats. </t>
  </si>
  <si>
    <t>Vous encadrez, animez et organisez le travail de plusieurs Ã©quipes et assurez un service commercial de proximitÃ© liÃ© Ã  ..."</t>
  </si>
  <si>
    <t>5997,NÃ©gociateur immobilier indÃ©pendant (H/F),https://www.france-emploi.com/offre-d-emploi/negociateur-immobilier-independant-h-f-10821467/,28/12/2022,YvrÃ©-l'Ã‰vÃªque,,"Mensuel, de 4000â‚¬ Ã  8000â‚¬",Mensuel,4000â‚¬ ,8000â‚¬,"Devenez le CONSEILLER IMMOBILIER rÃ©fÃ©rent de votre rÃ©gion : Secteur gÃ©ographique rÃ©servÃ© et prÃ©servÃ© en exclusivitÃ© !</t>
  </si>
  <si>
    <t>5998,NÃ©gociateur immobilier indÃ©pendant (H/F),https://www.france-emploi.com/offre-d-emploi/negociateur-immobilier-independant-h-f-10821467/,28/12/2022,La Suze-sur-Sarthe,,"Mensuel, de 4000â‚¬ Ã  8000â‚¬",Mensuel,4000â‚¬ ,8000â‚¬,"Devenez le CONSEILLER IMMOBILIER rÃ©fÃ©rent de votre rÃ©gion : Secteur gÃ©ographique rÃ©servÃ© et prÃ©servÃ© en exclusivitÃ© !</t>
  </si>
  <si>
    <t>5999,NÃ©gociateur immobilier indÃ©pendant (H/F),https://www.france-emploi.com/offre-d-emploi/negociateur-immobilier-independant-h-f-10821467/,28/12/2022,Mamers,,"Mensuel, de 4000â‚¬ Ã  8000â‚¬",Mensuel,4000â‚¬ ,8000â‚¬,"Devenez le CONSEILLER IMMOBILIER rÃ©fÃ©rent de votre rÃ©gion : Secteur gÃ©ographique rÃ©servÃ© et prÃ©servÃ© en exclusivitÃ© !</t>
  </si>
  <si>
    <t>6000,NÃ©gociateur immobilier indÃ©pendant (H/F),https://www.france-emploi.com/offre-d-emploi/negociateur-immobilier-independant-h-f-10821467/,28/12/2022,Le Lude,,"Mensuel, de 4000â‚¬ Ã  8000â‚¬",Mensuel,4000â‚¬ ,8000â‚¬,"Devenez le CONSEILLER IMMOBILIER rÃ©fÃ©rent de votre rÃ©gion : Secteur gÃ©ographique rÃ©servÃ© et prÃ©servÃ© en exclusivitÃ© !</t>
  </si>
  <si>
    <t>6001,NÃ©gociateur immobilier indÃ©pendant (H/F),https://www.france-emploi.com/offre-d-emploi/negociateur-immobilier-independant-h-f-10821467/,28/12/2022,Ã‰commoy,,"Mensuel, de 4000â‚¬ Ã  8000â‚¬",Mensuel,4000â‚¬ ,8000â‚¬,"Devenez le CONSEILLER IMMOBILIER rÃ©fÃ©rent de votre rÃ©gion : Secteur gÃ©ographique rÃ©servÃ© et prÃ©servÃ© en exclusivitÃ© !</t>
  </si>
  <si>
    <t>6002,Technicien rÃ©fÃ©rent hydraulique H/F,https://www.france-emploi.com/offre-d-emploi/technicien-referent-hydraulique-h-f-10821435/,28/12/2022,Mordelles,CDI,"Mensuel, de 1900â‚¬ Ã  2400â‚¬",Mensuel,1900â‚¬ ,2400â‚¬,"Mission : En qualitÃ© de Technicien RÃ©fÃ©rent, vous assurez le suivi hydraulique des rÃ©seaux d'eau potable et d'assainissement sur le secteur Ille-et-Vilaine (35).</t>
  </si>
  <si>
    <t>â€¢ Assurer le suivi de la performance des rÃ©seaux (rendements, sectorisation, gestion de pression, plans d'actions et organisation ..."</t>
  </si>
  <si>
    <t>6003,Conseiller en location (H/F),https://www.france-emploi.com/offre-d-emploi/conseiller-en-location-h-f-10821423/,28/12/2022,SablÃ©-sur-Sarthe,CDI,"Mensuel, de 1880â‚¬ Ã  2200â‚¬",Mensuel,1880â‚¬ ,2200â‚¬,"RattachÃ©(e) directement au Responsable d'agence, le conseiller en location aura pour mission de commercialiser des biens Ã  louer, tout en dÃ©veloppant une relation d'excellence avec notre clientÃ¨le.</t>
  </si>
  <si>
    <t>Ses attributions principales sont les suivantes :</t>
  </si>
  <si>
    <t>- Rechercher des bailleurs et locataires pour la location et la gestion immobiliÃ¨re,</t>
  </si>
  <si>
    <t>- Etablir ..."</t>
  </si>
  <si>
    <t>6004,Technicien gÃ©orÃ©fÃ©rencement H/F,https://www.france-emploi.com/offre-d-emploi/technicien-georeferencement-h-f-10821422/,28/12/2022,Rostrenen,CDD,"Mensuel, de 1900â‚¬ Ã  2000â‚¬",Mensuel,1900â‚¬ ,2000â‚¬,"Mission : RattachÃ© Ã  la technique exploitation, vous serez dotÃ© d'un GPS de prÃ©cision derniÃ¨re gÃ©nÃ©ration (antenne satellite, tablette et logiciels associÃ©s). Vous vous dÃ©placez Ã  90% de votre temps sur les rÃ©seaux que nous exploitons pour repÃ©rer et pour relever les coordonnÃ©es GPS prÃ©cises de nos rÃ©seaux et ..."</t>
  </si>
  <si>
    <t>6005,ElectromÃ©canicien H/F,https://www.france-emploi.com/offre-d-emploi/electromecanicien-h-f-10821421/,28/12/2022,Dinan,CDI,"Mensuel, de 1900â‚¬ Ã  2400â‚¬",Mensuel,1900â‚¬ ,2400â‚¬,"Mission : Au sein de la SEMOP Eaux de Dinan Assainissement, vous aurez la responsabilitÃ© des tÃ¢ches et des interventions prÃ©ventives et curatives liÃ©es aux domaines Ã©lectromÃ©canique et automatisme dâ€™installations de pompage et de traitement dâ€™assainissement : â€¢ Entretien et renouvellement dâ€™Ã©quipements (pompes, agitateurs, vannes, â€¦), â€¢ DÃ©pannage dâ€™Ã©quipements, â€¢ Renouvellement ..."</t>
  </si>
  <si>
    <t>6006,OpÃ©rateur gestion des rÃ©seaux hydrauliques H/F,https://www.france-emploi.com/offre-d-emploi/operateur-gestion-des-reseaux-hydrauliques-h-f-10821420/,28/12/2022,Guichen,CDI,"Mensuel, de 1800â‚¬ Ã  2000â‚¬",Mensuel,1800â‚¬ ,2000â‚¬,"Mission : En tant qu'opÃ©rateur(trice) Gestion des RÃ©seaux, vos missions sont les suivantes:</t>
  </si>
  <si>
    <t>â€¢ Entretenir les rÃ©seaux dâ€™Eau potable</t>
  </si>
  <si>
    <t>â€¢ Effectuer divers travaux liÃ©s Ã  lâ€™exploitation : remontÃ©e ..."</t>
  </si>
  <si>
    <t>6007,OpÃ©rateur gestion des rÃ©seaux hydrauliques H/F,https://www.france-emploi.com/offre-d-emploi/operateur-gestion-des-reseaux-hydrauliques-h-f-10821419/,28/12/2022,Combourg,CDI,"Mensuel, de 1800â‚¬ Ã  2000â‚¬",Mensuel,1800â‚¬ ,2000â‚¬,"Mission : En tant qu'opÃ©rateur(trice) Gestion des RÃ©seaux, vos missions sont les suivantes:</t>
  </si>
  <si>
    <t>6008,ChargÃ© production traitement de l'eau H/F,https://www.france-emploi.com/offre-d-emploi/charge-production-traitement-de-l-eau-h-f-10821415/,28/12/2022,VitrÃ©,CDI,"Mensuel, de 1900â‚¬ Ã  2000â‚¬",Mensuel,1900â‚¬ ,2000â‚¬,"Mission : Vous assurez la conduite de plusieurs unitÃ©s de production dâ€™eau potable afin de garantir la conformitÃ© du produit et la continuitÃ© du service.</t>
  </si>
  <si>
    <t>- Proposer des amÃ©liorations visant Ã  optimiser les performances des installations (renouvellement, MEM, investissementsâ€¦) et de lâ€™organisation du service ..."</t>
  </si>
  <si>
    <t>6009,OpÃ©rateur gestion des rÃ©seaux hydrauliques H/F,https://www.france-emploi.com/offre-d-emploi/operateur-gestion-des-reseaux-hydrauliques-h-f-10821411/,28/12/2022,VitrÃ©,CDI,"Mensuel, de 1900â‚¬ Ã  2000â‚¬",Mensuel,1900â‚¬ ,2000â‚¬,"Mission : En tant qu'opÃ©rateur(trice) Gestion des RÃ©seaux, vos missions sont les suivantes:</t>
  </si>
  <si>
    <t>â€¢ Effectuer divers travaux liÃ©s Ã  ..."</t>
  </si>
  <si>
    <t>6010,OpÃ©rateur production traitement de l'eau H/F,https://www.france-emploi.com/offre-d-emploi/operateur-production-traitement-de-l-eau-h-f-10821381/,28/12/2022,FougÃ¨res,CDI,"Mensuel, de 1800â‚¬ Ã  2000â‚¬",Mensuel,1800â‚¬ ,2000â‚¬,"Mission : âœ“ Effectuer la surveillance des Ã©quipements, ouvrages et abords, et notamment la relÃ¨ve des index, le stock de produits de traitement.</t>
  </si>
  <si>
    <t>âœ“ RÃ©aliser et interprÃ©ter les tests dâ€™auto contrÃ´le.</t>
  </si>
  <si>
    <t>âœ“ RÃ©gler les paramÃ¨tres de fonctionnement des installations.</t>
  </si>
  <si>
    <t>âœ“ Assurer lâ€™entretien et le bon Ã©tat gÃ©nÃ©ral des ..."</t>
  </si>
  <si>
    <t>6011,OpÃ©rateur gestion des rÃ©seaux hydrauliques H/F,https://www.france-emploi.com/offre-d-emploi/operateur-gestion-des-reseaux-hydrauliques-h-f-10821374/,28/12/2022,Mordelles,CDI,"Mensuel, de 1800â‚¬ Ã  2000â‚¬",Mensuel,1800â‚¬ ,2000â‚¬,"Mission : En tant qu'opÃ©rateur(trice) Gestion des RÃ©seaux, vos missions sont les suivantes:</t>
  </si>
  <si>
    <t>6012,ChargÃ© de renouvellement H/F,https://www.france-emploi.com/offre-d-emploi/charge-de-renouvellement-h-f-10821361/,28/12/2022,Mordelles,CDI,"Mensuel, de 1900â‚¬ Ã  2400â‚¬",Mensuel,1900â‚¬ ,2400â‚¬,"Mission : Au sein du service Maintenance Ille-et-Vilaine, composÃ© de quatre Ã©lectromÃ©caniciens, vos missions seront les suivantes :</t>
  </si>
  <si>
    <t xml:space="preserve">Lâ€™Ã©tude des opÃ©rations de renouvellement dâ€™Ã©quipements Ã©lectromÃ©caniques </t>
  </si>
  <si>
    <t xml:space="preserve">La programmation de ces renouvellements en lien avec lâ€™Ã©quipe maintenance </t>
  </si>
  <si>
    <t>Lâ€™atteinte de ces opÃ©rations dans le cadre dâ€™un budget ..."</t>
  </si>
  <si>
    <t xml:space="preserve">6013,Travailleur Social (H/F),https://www.france-emploi.com/offre-d-emploi/travailleur-social-h-f-10821092/,28/12/2022,Redon,CDD,"Mensuel, de 2090â‚¬ Ã  2330â‚¬",Mensuel,2090â‚¬ ,2330â‚¬,"Notre directeur de lâ€™antenne de Redon doit pourvoir dÃ¨s que possible un poste de Travailleur.se Social.e Enfance Famille pour un CDD d'un mois Ã  temps plein â€“ salaire Grille CCN 66. </t>
  </si>
  <si>
    <t>Le poste : Sous la responsabilitÃ© du Directeur dâ€™Antenne et de la cheffe de service ..."</t>
  </si>
  <si>
    <t>6014,Conseiller immobilier indÃ©pendant (H/F),https://www.france-emploi.com/offre-d-emploi/conseiller-immobilier-independant-h-f-10769200/,28/12/2022,Erdre-en-Anjou,,"Mensuel, de 4000â‚¬ Ã  8000â‚¬",Mensuel,4000â‚¬ ,8000â‚¬,"Devenez le CONSEILLER IMMOBILIER rÃ©fÃ©rent de votre rÃ©gion : Secteur gÃ©ographique rÃ©servÃ© et prÃ©servÃ© en exclusivitÃ© !</t>
  </si>
  <si>
    <t>6015,Conseiller immobilier indÃ©pendant (H/F),https://www.france-emploi.com/offre-d-emploi/conseiller-immobilier-independant-h-f-10769200/,28/12/2022,Bellevigne-en-Layon,,"Mensuel, de 4000â‚¬ Ã  8000â‚¬",Mensuel,4000â‚¬ ,8000â‚¬,"Devenez le CONSEILLER IMMOBILIER rÃ©fÃ©rent de votre rÃ©gion : Secteur gÃ©ographique rÃ©servÃ© et prÃ©servÃ© en exclusivitÃ© !</t>
  </si>
  <si>
    <t>6016,Conseiller immobilier indÃ©pendant (H/F),https://www.france-emploi.com/offre-d-emploi/conseiller-immobilier-independant-h-f-10769200/,28/12/2022,Saint-BarthÃ©lemy-d'Anjou,,"Mensuel, de 4000â‚¬ Ã  8000â‚¬",Mensuel,4000â‚¬ ,8000â‚¬,"Devenez le CONSEILLER IMMOBILIER rÃ©fÃ©rent de votre rÃ©gion : Secteur gÃ©ographique rÃ©servÃ© et prÃ©servÃ© en exclusivitÃ© !</t>
  </si>
  <si>
    <t>6017,Conseiller immobilier indÃ©pendant (H/F),https://www.france-emploi.com/offre-d-emploi/conseiller-immobilier-independant-h-f-10769200/,28/12/2022,Noyant-Villages,,"Mensuel, de 4000â‚¬ Ã  8000â‚¬",Mensuel,4000â‚¬ ,8000â‚¬,"Devenez le CONSEILLER IMMOBILIER rÃ©fÃ©rent de votre rÃ©gion : Secteur gÃ©ographique rÃ©servÃ© et prÃ©servÃ© en exclusivitÃ© !</t>
  </si>
  <si>
    <t>6018,Conseiller immobilier indÃ©pendant (H/F),https://www.france-emploi.com/offre-d-emploi/conseiller-immobilier-independant-h-f-10769200/,28/12/2022,MÃ»rs-ErignÃ©,,"Mensuel, de 4000â‚¬ Ã  8000â‚¬",Mensuel,4000â‚¬ ,8000â‚¬,"Devenez le CONSEILLER IMMOBILIER rÃ©fÃ©rent de votre rÃ©gion : Secteur gÃ©ographique rÃ©servÃ© et prÃ©servÃ© en exclusivitÃ© !</t>
  </si>
  <si>
    <t>6019,NÃ©gociateur immobilier indÃ©pendant (H/F),https://www.france-emploi.com/offre-d-emploi/negociateur-immobilier-independant-h-f-10769199/,28/12/2022,Les Ponts-de-CÃ©,,"Mensuel, de 4000â‚¬ Ã  8000â‚¬",Mensuel,4000â‚¬ ,8000â‚¬,"Devenez le CONSEILLER IMMOBILIER rÃ©fÃ©rent de votre rÃ©gion : Secteur gÃ©ographique rÃ©servÃ© et prÃ©servÃ© en exclusivitÃ© !</t>
  </si>
  <si>
    <t>6020,NÃ©gociateur immobilier indÃ©pendant (H/F),https://www.france-emploi.com/offre-d-emploi/negociateur-immobilier-independant-h-f-10769199/,28/12/2022,DouÃ©-en-Anjou,,"Mensuel, de 4000â‚¬ Ã  8000â‚¬",Mensuel,4000â‚¬ ,8000â‚¬,"Devenez le CONSEILLER IMMOBILIER rÃ©fÃ©rent de votre rÃ©gion : Secteur gÃ©ographique rÃ©servÃ© et prÃ©servÃ© en exclusivitÃ© !</t>
  </si>
  <si>
    <t>6021,NÃ©gociateur immobilier indÃ©pendant (H/F),https://www.france-emploi.com/offre-d-emploi/negociateur-immobilier-independant-h-f-10769199/,28/12/2022,Brissac Loire Aubance,,"Mensuel, de 4000â‚¬ Ã  8000â‚¬",Mensuel,4000â‚¬ ,8000â‚¬,"Devenez le CONSEILLER IMMOBILIER rÃ©fÃ©rent de votre rÃ©gion : Secteur gÃ©ographique rÃ©servÃ© et prÃ©servÃ© en exclusivitÃ© !</t>
  </si>
  <si>
    <t>6022,NÃ©gociateur immobilier indÃ©pendant (H/F),https://www.france-emploi.com/offre-d-emploi/negociateur-immobilier-independant-h-f-10769199/,28/12/2022,BaugÃ©-en-Anjou,,"Mensuel, de 4000â‚¬ Ã  8000â‚¬",Mensuel,4000â‚¬ ,8000â‚¬,"Devenez le CONSEILLER IMMOBILIER rÃ©fÃ©rent de votre rÃ©gion : Secteur gÃ©ographique rÃ©servÃ© et prÃ©servÃ© en exclusivitÃ© !</t>
  </si>
  <si>
    <t>6023,NÃ©gociateur immobilier indÃ©pendant (H/F),https://www.france-emploi.com/offre-d-emploi/negociateur-immobilier-independant-h-f-10769199/,28/12/2022,AvrillÃ©,,"Mensuel, de 4000â‚¬ Ã  8000â‚¬",Mensuel,4000â‚¬ ,8000â‚¬,"Devenez le CONSEILLER IMMOBILIER rÃ©fÃ©rent de votre rÃ©gion : Secteur gÃ©ographique rÃ©servÃ© et prÃ©servÃ© en exclusivitÃ© !</t>
  </si>
  <si>
    <t>6024,Conseiller immobilier indÃ©pendant (H/F),https://www.france-emploi.com/offre-d-emploi/conseiller-immobilier-independant-h-f-10769128/,28/12/2022,Saumur,,"Mensuel, de 4000â‚¬ Ã  8000â‚¬",Mensuel,4000â‚¬ ,8000â‚¬,"Devenez le CONSEILLER IMMOBILIER rÃ©fÃ©rent de votre rÃ©gion : Secteur gÃ©ographique rÃ©servÃ© et prÃ©servÃ© en exclusivitÃ© !</t>
  </si>
  <si>
    <t>6025,Conseiller immobilier indÃ©pendant (H/F),https://www.france-emploi.com/offre-d-emploi/conseiller-immobilier-independant-h-f-10769128/,28/12/2022,SÃ¨vremoine,,"Mensuel, de 4000â‚¬ Ã  8000â‚¬",Mensuel,4000â‚¬ ,8000â‚¬,"Devenez le CONSEILLER IMMOBILIER rÃ©fÃ©rent de votre rÃ©gion : Secteur gÃ©ographique rÃ©servÃ© et prÃ©servÃ© en exclusivitÃ© !</t>
  </si>
  <si>
    <t>6026,Conseiller immobilier indÃ©pendant (H/F),https://www.france-emploi.com/offre-d-emploi/conseiller-immobilier-independant-h-f-10769128/,28/12/2022,Cholet,,"Mensuel, de 4000â‚¬ Ã  8000â‚¬",Mensuel,4000â‚¬ ,8000â‚¬,"Devenez le CONSEILLER IMMOBILIER rÃ©fÃ©rent de votre rÃ©gion : Secteur gÃ©ographique rÃ©servÃ© et prÃ©servÃ© en exclusivitÃ© !</t>
  </si>
  <si>
    <t>6027,Conseiller immobilier indÃ©pendant (H/F),https://www.france-emploi.com/offre-d-emploi/conseiller-immobilier-independant-h-f-10769128/,28/12/2022,ChemillÃ©-en-Anjou,,"Mensuel, de 4000â‚¬ Ã  8000â‚¬",Mensuel,4000â‚¬ ,8000â‚¬,"Devenez le CONSEILLER IMMOBILIER rÃ©fÃ©rent de votre rÃ©gion : Secteur gÃ©ographique rÃ©servÃ© et prÃ©servÃ© en exclusivitÃ© !</t>
  </si>
  <si>
    <t>6028,Conseiller immobilier indÃ©pendant (H/F),https://www.france-emploi.com/offre-d-emploi/conseiller-immobilier-independant-h-f-10769128/,28/12/2022,BeauprÃ©au-en-Mauges,,"Mensuel, de 4000â‚¬ Ã  8000â‚¬",Mensuel,4000â‚¬ ,8000â‚¬,"Devenez le CONSEILLER IMMOBILIER rÃ©fÃ©rent de votre rÃ©gion : Secteur gÃ©ographique rÃ©servÃ© et prÃ©servÃ© en exclusivitÃ© !</t>
  </si>
  <si>
    <t>6029,OpÃ©rateur fonderie (H/F),https://www.france-emploi.com/offre-d-emploi/operateur-fonderie-h-f-10768834/,28/12/2022,Ancenis,IntÃ©rim,"Horaire, 11,22â‚¬",Horaire," 11,22â‚¬"," 11,22â‚¬","En fonction des postes, votre mission consistera Ã  :</t>
  </si>
  <si>
    <t>- prÃ©parer les moules destinÃ©s Ã  crÃ©er les contrepoids</t>
  </si>
  <si>
    <t>- effectuer des opÃ©rations dâ€™Ã©barbage de piÃ¨ces Ã  lâ€™aide de ponceuses ou de meuleuses Ã  main</t>
  </si>
  <si>
    <t>- retoucher les piÃ¨ces, appliquer du mastic sur les piÃ¨ces</t>
  </si>
  <si>
    <t>- manipuler les piÃ¨ces Ã  lâ€™aide d ..."</t>
  </si>
  <si>
    <t xml:space="preserve">6030,Chef de rang (H/F),https://www.france-emploi.com/offre-d-emploi/chef-de-rang-h-f-10768633/,28/12/2022,Saint-Malo,CDI,"Mensuel, de 1800â‚¬ Ã  2400â‚¬",Mensuel,1800â‚¬ ,2400â‚¬,"Le poste : </t>
  </si>
  <si>
    <t>A lâ€™issue dâ€™une formation en interne, vous serez en charge de lâ€™accueil et du service des clients. Au-delÃ  de la prÃ©sentation du menu, vous serez en mesure de prÃ©senter avec dÃ©tails et conviction nos plats et les ingrÃ©dients qui les composent. Attentif Ã  ..."</t>
  </si>
  <si>
    <t xml:space="preserve">6031,Chef de rang (H/F),https://www.france-emploi.com/offre-d-emploi/chef-de-rang-h-f-10768633/,28/12/2022,FougÃ¨res,CDI,"Mensuel, de 1800â‚¬ Ã  2400â‚¬",Mensuel,1800â‚¬ ,2400â‚¬,"Le poste : </t>
  </si>
  <si>
    <t xml:space="preserve">6032,Chef de rang (H/F),https://www.france-emploi.com/offre-d-emploi/chef-de-rang-h-f-10768633/,28/12/2022,Cancale,CDI,"Mensuel, de 1800â‚¬ Ã  2400â‚¬",Mensuel,1800â‚¬ ,2400â‚¬,"Le poste : </t>
  </si>
  <si>
    <t>6033,Assistant commercial (H/F),https://www.france-emploi.com/offre-d-emploi/assistant-commercial-h-f-10747044/,28/12/2022,Plescop,IntÃ©rim,"Horaire, 11,07â‚¬",Horaire," 11,07â‚¬"," 11,07â‚¬","Notre client est une coopÃ©rative Morbihannaise crÃ©Ã©e il y a plus de 20 ans par des artisans et pour des artisans. Elle a pour vocation dâ€™accompagner ses adhÃ©rents dans le dÃ©veloppement de leur activitÃ©.</t>
  </si>
  <si>
    <t>Nous recrutons pour renforcer son Ã©quipe un.e assistant.e commercial.e.</t>
  </si>
  <si>
    <t>Vos missions ..."</t>
  </si>
  <si>
    <t>6034, ChargÃ© de clientÃ¨le banque Service crÃ©dit (H/F),https://www.france-emploi.com/offre-d-emploi/charge-de-clientele-banque-service-credit-h-f-10712181/,28/12/2022,Rennes,IntÃ©rim,"Horaire, Ã  partir de 12,49â‚¬",Horaire,"12,49â‚¬"," 11,07â‚¬","Au sein de la Direction AcitvitÃ©s CrÃ©dit, vos missions consisteront en la gestion administrative des prÃªts immobiliers.</t>
  </si>
  <si>
    <t>- Montage des dossiers de crÃ©dit</t>
  </si>
  <si>
    <t>- RenÃ©gociation de prÃªts</t>
  </si>
  <si>
    <t xml:space="preserve">- Remboursements anticipÃ©s </t>
  </si>
  <si>
    <t>- DÃ©caissements</t>
  </si>
  <si>
    <t>- Gestion des rachats   - BAC +2, idÃ©alement dans le secteur bancaire ou dans le domaine commercial ..."</t>
  </si>
  <si>
    <t>6035,Assistant administratif et commercial (H/F),https://www.france-emploi.com/offre-d-emploi/assistant-administratif-et-commercial-h-f-10430796/,28/12/2022,Rennes,IntÃ©rim,"Mensuel, de 2000â‚¬ Ã  2200â‚¬",Mensuel,2000â‚¬ ,2200â‚¬,"- RÃ©ceptionner les appels tÃ©lÃ©phoniques des clients (environ 400 appels par semaine rÃ©partis avec une autre collaboratrice de l'agence)</t>
  </si>
  <si>
    <t>- Poser quelques questions-clÃ©s aux clients pour effectuer un diagnostic rapide de la situation et apporter une solution adÃ©quate aux clients (notamment en cas d'urgence)</t>
  </si>
  <si>
    <t>- Traiter les demandes de ..."</t>
  </si>
  <si>
    <t>6036,Gestionnaire Administration des Ventes -  Trilingue (H/F),https://www.france-emploi.com/offre-d-emploi/gestionnaire-administration-des-ventes-trilingue-h-f-10941580/,27/12/2022,Vire Normandie,CDI,"Annuel, de 27000â‚¬ Ã  35000â‚¬",Annuel,27000â‚¬ ,35000â‚¬,"Vous aimez le contact ? lâ€™Ã©coute ? la nÃ©gociation ?</t>
  </si>
  <si>
    <t>La cellule Administration des Ventes assure en lien avec les commerciaux toute la gestion administrative de la relation clients. Au sein de lâ€™ADV, vous serez chargÃ©(e) :</t>
  </si>
  <si>
    <t>- du suivi des commandes machines, piÃ¨ces SAV, interventions mise en route machines, formations ..."</t>
  </si>
  <si>
    <t>6037,Gestionnaire Administration des Ventes -  Trilingue (H/F),https://www.france-emploi.com/offre-d-emploi/gestionnaire-administration-des-ventes-trilingue-h-f-10941580/,27/12/2022,Castres,CDI,"Annuel, de 27000â‚¬ Ã  35000â‚¬",Annuel,27000â‚¬ ,35000â‚¬,"Vous aimez le contact ? lâ€™Ã©coute ? la nÃ©gociation ?</t>
  </si>
  <si>
    <t>6038,TECHNICIEN ITINERANT (H/F),https://www.france-emploi.com/offre-d-emploi/technicien-itinerant-h-f-10941578/,27/12/2022,Vire Normandie,CDI,"Annuel, de 28000â‚¬ Ã  45000â‚¬",Annuel,28000â‚¬ ,45000â‚¬,"Vous serez chargÃ© au sein de notre Service Clients, chez nos clients, dans nos ateliers, sur foire exposition ou par webinar :</t>
  </si>
  <si>
    <t>-	du montage, de la mise en route et de la mise au point des machines (majoritairement Ã  commande numÃ©rique 3 Ã  5 axes, robots)</t>
  </si>
  <si>
    <t>-	de la formation et ..."</t>
  </si>
  <si>
    <t>6039,TECHNICIEN ITINERANT (H/F),https://www.france-emploi.com/offre-d-emploi/technicien-itinerant-h-f-10941578/,27/12/2022,Castres,CDI,"Annuel, de 28000â‚¬ Ã  45000â‚¬",Annuel,28000â‚¬ ,45000â‚¬,"Vous serez chargÃ© au sein de notre Service Clients, chez nos clients, dans nos ateliers, sur foire exposition ou par webinar :</t>
  </si>
  <si>
    <t xml:space="preserve">6040,Magasinier (H/F),https://www.france-emploi.com/offre-d-emploi/magasinier-h-f-10941560/,27/12/2022,La FertÃ© MacÃ©,CDI,"Mensuel, de 1800â‚¬ Ã  2100â‚¬",Mensuel,1800â‚¬ ,2100â‚¬,"Magasinier h/f, votre mission premiÃ¨re sera de ranger et rÃ©organiser lâ€™atelier. </t>
  </si>
  <si>
    <t xml:space="preserve">Vous aurez aussi la responsabilitÃ© de : </t>
  </si>
  <si>
    <t>- rÃ©ceptionner les marchandises</t>
  </si>
  <si>
    <t>- contrÃ´ler la conformitÃ© des piÃ¨ces avec le bon de livraison,</t>
  </si>
  <si>
    <t>- prÃ©parer des piÃ¨ces destinÃ©es Ã  lâ€™atelier selon les ordres de fabrication,</t>
  </si>
  <si>
    <t>- gÃ©rer le stock : saisir les ..."</t>
  </si>
  <si>
    <t>6041,Mecanicien poids lourds (H/F),https://www.france-emploi.com/offre-d-emploi/mecanicien-poids-lourds-h-f-10912970/,27/12/2022,Saint-BarthÃ©lemy-d'Anjou,CDI,"Annuel, de 20000â‚¬ Ã  25000â‚¬",Annuel,20000â‚¬ ,25000â‚¬,"IntÃ©grÃ© Ã  l'Ã©quipe chargÃ©e de la maintenance des vÃ©hicules poids lourds, vous rÃ©aliserez tout type de travaux sur les vÃ©hicules selon un plan de travail Ã©tabli et en utilisant le matÃ©riel d'atelier (outillage, pont Ã©lÃ©vateur, Ã©quilibreuse...).</t>
  </si>
  <si>
    <t>-	RÃ©aliser les travaux de maintenance prÃ©ventive ..."</t>
  </si>
  <si>
    <t>6042,Mecanicien poids lourds (H/F),https://www.france-emploi.com/offre-d-emploi/mecanicien-poids-lourds-h-f-10912970/,27/12/2022,Angers,CDI,"Annuel, de 20000â‚¬ Ã  25000â‚¬",Annuel,20000â‚¬ ,25000â‚¬,"IntÃ©grÃ© Ã  l'Ã©quipe chargÃ©e de la maintenance des vÃ©hicules poids lourds, vous rÃ©aliserez tout type de travaux sur les vÃ©hicules selon un plan de travail Ã©tabli et en utilisant le matÃ©riel d'atelier (outillage, pont Ã©lÃ©vateur, Ã©quilibreuse...).</t>
  </si>
  <si>
    <t>6043,Auxiliaire petite enfance (H/F),https://www.france-emploi.com/offre-d-emploi/auxiliaire-petite-enfance-h-f-10097289/,27/12/2022,Nantes,CDD,"Horaire, 11,27â‚¬",Horaire," 11,27â‚¬"," 11,27â‚¬","Vous Ãªtes diplÃ´mÃ©.e de la petite enfance ? (CAP AEPE, CAP PETITE ENFANCE)</t>
  </si>
  <si>
    <t xml:space="preserve">Vous souhaitez rÃ©aliser des remplacements en crÃ¨che et/ou Ã©coles? AcquÃ©rir une premiÃ¨re expÃ©rience ? Ou tout simplement vous faire connaÃ®tre de diffÃ©rentes crÃ¨ches et des Ã©tablissements scolaires sur la rÃ©gion Nantaise ? </t>
  </si>
  <si>
    <t>Alors ce poste est fait ..."</t>
  </si>
  <si>
    <t>6044,TECHNICIEN DE MAINTENANCE H/F,https://www.france-emploi.com/offre-d-emploi/technicien-de-maintenance-h-f-10941253/,27/12/2022,Sceaux-sur-Huisne,CDI,"Mensuel, de 2300â‚¬ Ã  2500â‚¬",Mensuel,2300â‚¬ ,2500â‚¬,"ARTUS INTERIM LA FERTE BERNARD, recherche pour l'un de ses clients, UN TECHNICIEN DE MAINTENANCE/ELECTROMECANICIEN H/F</t>
  </si>
  <si>
    <t xml:space="preserve">Tu viens dâ€™obtenir ton diplÃ´me en maintenance, viens rejoindre lâ€™Ã©quipe et ils tâ€™accompagnerons dans cette nouvelle aventure ! </t>
  </si>
  <si>
    <t xml:space="preserve">  - Entretenir et dÃ©panner les systÃ¨mes et machines de ..."</t>
  </si>
  <si>
    <t>6045,Infirmier H/F,https://www.france-emploi.com/offre-d-emploi/infirmier-h-f-10941251/,27/12/2022,Sceaux-sur-Huisne,CDI,"Mensuel, de 2300â‚¬ Ã  2400â‚¬",Mensuel,2300â‚¬ ,2400â‚¬,"ARTUS INTERIM LA FERTE BERNARD, recherche pour l'un de ses clients, UN INFIRMIER H/F</t>
  </si>
  <si>
    <t>RattachÃ©(e) Ã  la Direction QualitÃ© HygiÃ¨ne SÃ©curitÃ© Environnement vous Ãªtes en charge de :</t>
  </si>
  <si>
    <t>ActivitÃ©s liÃ©es au service mÃ©dical de mÃ©decine du travail :</t>
  </si>
  <si>
    <t>â€“ GÃ¨re et organise les visites mÃ©dicales (suivi des mouvements de ..."</t>
  </si>
  <si>
    <t>6046,OUVRIER AGRO ALIMENTAIRE (H/F),https://www.france-emploi.com/offre-d-emploi/ouvrier-agro-alimentaire-h-f-10941248/,27/12/2022,Cherreau,IntÃ©rim,"Horaire, 11,27â‚¬",Horaire," 11,27â‚¬"," 11,27â‚¬","ARTUS INTERIM LA FERTE BERNARD, recherche pour l'un de ses clients, DES  OUVRIERS AGROALIMENTAIRES H/F</t>
  </si>
  <si>
    <t xml:space="preserve">DÃ©butant ou expÃ©rimentÃ©, câ€™est ta volontÃ© et ton savoir-Ãªtre qui priment ! </t>
  </si>
  <si>
    <t xml:space="preserve">	</t>
  </si>
  <si>
    <t xml:space="preserve">Conditionnement </t>
  </si>
  <si>
    <t xml:space="preserve">Gestion  de  la  prÃ©paration  de  la  commande  Ã   lâ€™expÃ©dition  </t>
  </si>
  <si>
    <t>Saisie  informatique du  suivi</t>
  </si>
  <si>
    <t>Environnement  de ..."</t>
  </si>
  <si>
    <t>6047,Cariste / Magasinier (H/F),https://www.france-emploi.com/offre-d-emploi/cariste-magasinier-h-f-10939915/,27/12/2022,La CopechagniÃ¨re,IntÃ©rim,"Mensuel, de 1600â‚¬ Ã  2000â‚¬",Mensuel,1600â‚¬ ,2000â‚¬,"Aboutir Emploi La Roche-Sur-Yon recrute pour son client KUHN spÃ©cialisÃ©e dans la conception et la fabrication de matÃ©riel agricole tractÃ©, un cariste magasinier. Poste en journÃ©e 8h/17h. Salaire: 11.50 Ã  11.70 EUR/h + 21% Ifm et ICP MISSION LONGUE possibilitÃ© d'embauche.  Missions longue ..."</t>
  </si>
  <si>
    <t>6048,ASSISTANT COMMERCIAL (H/F),https://www.france-emploi.com/offre-d-emploi/assistant-commercial-h-f-10962525/,10/01/2023,Nantes,CDI,,,,,"Entreprise de Recyclage et valorisation des dÃ©chets qui propose des solutions de gestion en matiÃ¨re Ã©nergÃ©tique et biologique de tous types de dÃ©chets pour produire de nouvelle ressources.</t>
  </si>
  <si>
    <t>Recrutons pour un de nos clients, un assisant commercial H/F rattachÃ© au chef des ventes dans la rÃ©alisation des tÃ¢ches ..."</t>
  </si>
  <si>
    <t>6049,TECHNICIEN DE MAINTENANCE (H/F),https://www.france-emploi.com/offre-d-emploi/technicien-de-maintenance-h-f-10962526/,10/01/2023,CoÃ«x,CDI,,,,,"Partnaire St Gilles recrute pour l'un de ses clients basÃ© sur le secteur de Coex (85) un technicien de maintenance (H/F), en CDI !</t>
  </si>
  <si>
    <t>Vous intÃ©grez cette entreprise VendÃ©enne spÃ©cialisÃ©e dans le domaine de la confection.</t>
  </si>
  <si>
    <t xml:space="preserve">RattachÃ©/e au responsable de production , vous assurez </t>
  </si>
  <si>
    <t>- la mise en route ..."</t>
  </si>
  <si>
    <t>6050,CHEF DE PROJET H/F,https://www.france-emploi.com/offre-d-emploi/chef-de-projet-h-f-10943469/,10/01/2023,Genas,CDI,,,,,"LHH Recruitment Solutions, cabinet de conseil en recrutement, intÃ©rim spÃ©cialisÃ©, management de transition, et Ã©valuation d'expert(e)s, cadres et dirigeant(e)s, recherche pour son client.</t>
  </si>
  <si>
    <t>Vous travaillerez dans un environnement international. En phase de dÃ©veloppement, notre clientÂ est spÃ©cialisÃ©Â dans laÂ mise en Å“uvreÂ d'Ã©quipement ..."</t>
  </si>
  <si>
    <t>6051,Gestionnaire de Commandes (h/f),https://www.france-emploi.com/offre-d-emploi/gestionnaire-de-commandes-h-f-10959814/,10/01/2023,PuyoÃ´,CDI,,,,,"Consultante en recrutement spÃ©cialisÃ©e sur les offres dans les PyrÃ©nÃ©es Atlantiques, je vous accompagne dans votre recherche de postes en CDD et CDI tout secteur confondu.</t>
  </si>
  <si>
    <t>Je recrute actuellement pour l'un de mes clients, fabriquant dans le secteur de l'agriculture, un ContrÃ´leur de prÃ©paration de Commandes (H ..."</t>
  </si>
  <si>
    <t>6052,Couvreur / Zingueur (h/f),https://www.france-emploi.com/offre-d-emploi/couvreur-zingueur-h-f-10959813/,10/01/2023,Tours,CDI,,,,,"Vous Ãªtes passionnÃ© du patrimoine ancien? Vous aimez le travail artisanal et ancestral? Voici une opportunitÃ© Ã  ne pas rater!</t>
  </si>
  <si>
    <t>Vous Ãªtes:</t>
  </si>
  <si>
    <t>- Autonome dans la gestion de la prÃ©paration et exÃ©cution du chantier dans le respect des directives de l'entreprise</t>
  </si>
  <si>
    <t>- Rigoureux(se)Â et passionnÃ©(e)</t>
  </si>
  <si>
    <t>- Motivant(e) pour ..."</t>
  </si>
  <si>
    <t xml:space="preserve">6053,Technicien de Maintenance (h/f),https://www.france-emploi.com/offre-d-emploi/technicien-de-maintenance-h-f-10935009/,10/01/2023,Lisses,CDI,,,,,"Votre agence Adecco PME d'Evry recherche, pour l'un de ses clients basÃ© sur Lisses, un technicien itinÃ©rant H/F, pour un poste en CDI, </t>
  </si>
  <si>
    <t xml:space="preserve">Vos tÃ¢ches seront les suivantes : </t>
  </si>
  <si>
    <t xml:space="preserve"> Installation de mobiliers en points de vente, </t>
  </si>
  <si>
    <t xml:space="preserve"> Mise en place des diffÃ©rents systÃ¨mes d'alarme, en assurer la ..."</t>
  </si>
  <si>
    <t>6054,Commercial Terrain (h/f),https://www.france-emploi.com/offre-d-emploi/commercial-terrain-h-f-10894688/,10/01/2023,Sainte-Gemmes-le-Robert,CDI,,,,,"Vous Ãªtes commercial avec des connaissances en matÃ©riel agricoleÂ ? Lisez ce qui suitÂ !</t>
  </si>
  <si>
    <t>Adecco recrute un commercial (h/f) en CDI pour le secteur sud Mayenne.</t>
  </si>
  <si>
    <t>Vous intÃ©grez une entreprise spÃ©cialisÃ©e en matÃ©riel agricoleÂ : vente de tracteur, dâ€™accessoires et piÃ¨ces dÃ©tachÃ©es, entretien de parc matÃ©riel. Elle dispose de ..."</t>
  </si>
  <si>
    <t>6055,Technicien de maintenance (h/f),https://www.france-emploi.com/offre-d-emploi/technicien-de-maintenance-h-f-10959812/,10/01/2023,Saint-Julien-de-Concelles,CDI,,,,,"Adecco recrute pour un client dans le domaine de l'agroalimentaire, unÂ TECHNICIEN DE MAINTENANCE (H/F) en CDI sur SAINT JULIEN DE CONCELLES (44).     Premier rÃ©seau d'agences d'emploi en France, Adecco a dÃ©veloppÃ© un savoir-faire unique de proximitÃ© et met toutes ses compÃ©tences Ã  votre ..."</t>
  </si>
  <si>
    <t>6056,Responsable Ressources Humaines (h/f),https://www.france-emploi.com/offre-d-emploi/responsable-ressources-humaines-h-f-10901929/,10/01/2023,ChÃ¢teauroux,CDI,,,,,"Notre Client est une filiale d'un important groupe international (30000 collaborateurs sur 4 divisions).</t>
  </si>
  <si>
    <t>La division SÃ©paration, implantÃ©e Ã  ChÃ¢teauroux et leader pour les Ã©quipements de sÃ©paration solide/liquide Ã  destination des acteurs des marchÃ©s de l'environnement et de l'agro-alimentaire, recrute son/sa Responsable Ressources ..."</t>
  </si>
  <si>
    <t>6057,Technicien Informatique Conseil (h/f),https://www.france-emploi.com/offre-d-emploi/technicien-informatique-conseil-h-f-10959811/,10/01/2023,Lorient,CDI,,,,,"Nous recrutons un Technicien Conseil en informatique (H/F), en CDI, pour notre client basÃ© sur le secteur de Lorient.</t>
  </si>
  <si>
    <t>Vous souhaitez rejoindre une entreprise nourrie de fortes valeurs humaines, de projets innovants oÃ¹ votre personnalitÃ© fera la diffÃ©rence ?</t>
  </si>
  <si>
    <t xml:space="preserve"> Bienvenue chez notre client qui, depuis plus de 25 ans ..."</t>
  </si>
  <si>
    <t xml:space="preserve">6058,Ã‰lectrotechnicien (h/f),https://www.france-emploi.com/offre-d-emploi/lectrotechnicien-h-f-10959810/,10/01/2023,AytrÃ©,CDI,,,,,"Adecco recherche pour un de ses clients, fabricant d'entremets sur AytrÃ©, son futur Technicien en Ã©lectromÃ©canique (H/F) en CDI pour renforcer son Ã©quipe de maintenance en Ã©volution. </t>
  </si>
  <si>
    <t>Vos missions : vous assurez la maintenance curative dans les domaines Ã©lectrique, mÃ©canique et automatisme ainsi que la maintenance prÃ©ventive des ..."</t>
  </si>
  <si>
    <t xml:space="preserve">6059,Assistant Commercial (H/F),https://www.france-emploi.com/offre-d-emploi/assistant-commercial-h-f-10935008/,10/01/2023,Ã‰vry,CDI,,,,,"Votre agence Adecco PME recherche, pour l'un de ses clients, spÃ©cialisÃ© dans l'import/export, et la distribution de produits alimentaires, et basÃ© Ã  Evry, un assistant commercial H/F, pour un poste en CDI, </t>
  </si>
  <si>
    <t xml:space="preserve"> Gestion des appels sortants et entrants, </t>
  </si>
  <si>
    <t xml:space="preserve"> Prospection et ..."</t>
  </si>
  <si>
    <t>6060,Conducteur de Travaux (h/f),https://www.france-emploi.com/offre-d-emploi/conducteur-de-travaux-h-f-10901963/,10/01/2023,Saint-Ã‰grÃ¨ve,CDI,,,,,"Envie de donner un nouvel Ã©lan Ã  votre carriÃ¨re professionnelleÂ ? Le monde du batiment vous passionneÂ ? TrÃ¨s bonne nouvelle, vous Ãªtes au bon endroitÂ !</t>
  </si>
  <si>
    <t>Votre cabinet de recrutement Adecco, recrute pour le compte de son client, un Conducteur de Travaux H/F en CDI !</t>
  </si>
  <si>
    <t>RattachÃ©(e) au responsable d ..."</t>
  </si>
  <si>
    <t>6061,Technicien Moteur ItinÃ©rant (h/f),https://www.france-emploi.com/offre-d-emploi/technicien-moteur-itinerant-h-f-10959809/,10/01/2023,Tours,CDI,,,,,"Vous recherchez un poste en itinÃ©rance? souhaitez intÃ©grer une entreprise qui vous permet d'Ã©voluer techniquement sur vos fonctions? Lâ€™opportunitÃ© est lÃ , ne passez pas Ã  cÃ´tÃ©!</t>
  </si>
  <si>
    <t>Les missions du poste consistent Ã  :</t>
  </si>
  <si>
    <t>-RÃ©aliser le diagnostic Moteur en utilisant des outils DIAG (valise constructeur, appareil de mesure etc ..."</t>
  </si>
  <si>
    <t>6062,Technicien MÃ©thodes et Industrialisation H/F,https://www.france-emploi.com/offre-d-emploi/technicien-methodes-et-industrialisation-h-f-10959808/,10/01/2023,Tonneins,CDI,,,,,"Je suis Astrid SECRETAN, du CABINET DE RECRUTEMENT ADECCO SUD-OUEST et je recrute actuellement pour mon client, une industrie indÃ©pendante,Â 1 Technicien MÃ©thodes H/F en CDI</t>
  </si>
  <si>
    <t>Quel sera votre Job ?</t>
  </si>
  <si>
    <t>Sous la responsabilitÃ© du responsable du service MÃ©thodes et Industrialisations, vous rÃ©alisez les Ã©tudes mÃ©thodes en production ..."</t>
  </si>
  <si>
    <t>6063,Conducteur de ligne (h/f),https://www.france-emploi.com/offre-d-emploi/conducteur-de-ligne-h-f-10959807/,10/01/2023,Cugand,CDI,,,,,"Adecco recrute pour un client dans la menuiserie industrielle, des CONDUCTEURS DE LIGNE DE PRODUCTION (H/F) et/ou CONDUCTEURS DE MACHINE (H/F) en CDI sur CUGAND (85). Cette sociÃ©tÃ© est en pleine expansion et a besoin de nouveaux talentsÂ !</t>
  </si>
  <si>
    <t>âœ”Â Vous vous verrez confier les missions suivantes ..."</t>
  </si>
  <si>
    <t>6064,RÃ©gleur presse plastique (h/f),https://www.france-emploi.com/offre-d-emploi/regleur-presse-plastique-h-f-10959806/,10/01/2023,Vannes,CDD,,,,,"Adecco recrute pour l'un de ses clients dans le domaine de l'industrie un rÃ©gleur sur Vannes pour un CDD de 6 mois.</t>
  </si>
  <si>
    <t>C'est un poste Ã  pouvoir au sein d'une sociÃ©tÃ© industrielle sur Vannes.</t>
  </si>
  <si>
    <t>Vous serez en charge du :</t>
  </si>
  <si>
    <t>PrÃ©pare, organise et contrÃ´le les activitÃ©s ..."</t>
  </si>
  <si>
    <t>6065,Commercial SÃ©dentaire (h/f),https://www.france-emploi.com/offre-d-emploi/commercial-sedentaire-h-f-10959805/,10/01/2023,Saint-Herblain,CDI,,,,,"Adecco accompagne son client basÃ© Ã  ST HERBLAIN (44800) et spÃ©cialisÃ© dans le dÃ©veloppement des compÃ©tences des professionnels de l'IT dans la recherche d'un commercial sÃ©dentaire H/F en CDI.</t>
  </si>
  <si>
    <t>PrÃ©sent dans 11 villes en France et partenaire des plus grands Ã©diteurs de logiciels (Microsoft, VMware, SAP ..."</t>
  </si>
  <si>
    <t>6066,Technicien de Maintenance (h/f),https://www.france-emploi.com/offre-d-emploi/technicien-de-maintenance-h-f-10967874/,10/01/2023,Saint-Thuriau,CDI,,,,,"Vous Ãªtes technicien de maintenance et souhaitez intÃ©grer une entreprise Ã  taille humaine ?</t>
  </si>
  <si>
    <t>Adecco Pontivy recrute pour son client spÃ©cialiste de la plasturgie un technicien de maintenance H/F en CDI en horaires de journÃ©e.</t>
  </si>
  <si>
    <t>RattachÃ©(e) au Responsable Maintenance et au sein d'une Ã©quipe de 4 autres ..."</t>
  </si>
  <si>
    <t>6067,Technicien Informatique (h/f),https://www.france-emploi.com/offre-d-emploi/technicien-informatique-h-f-10967873/,10/01/2023,Tonneins,CDD,,,,,"Je suis Astrid SECRETAN, du CABINET DE RECRUTEMENT ADECCO SUD-OUEST et je recrute actuellement pour mon client,Â 1 Technicien MÃ©thode Informatique H/F en CDD</t>
  </si>
  <si>
    <t>Sous la responsabilitÃ© du responsable du service MÃ©thodes et Industrialisations, vous participez au dÃ©veloppement/paramÃ©trage/configuration du nouveau systÃ¨me ..."</t>
  </si>
  <si>
    <t>6068,Agent de quai (h/f),https://www.france-emploi.com/offre-d-emploi/agent-de-quai-h-f-10962495/,10/01/2023,Aigrefeuille-sur-Maine,IntÃ©rim,,,,,"Le travail physique et de logistique ne vous â€‹fait pas peur ? Alors voilÃ  qui va vous intÃ©resser. L'agence Adecco Onsite Minco recherche des Agents de quai (h/f) Ã  Aigrefeuille-sur-Maine (44140).</t>
  </si>
  <si>
    <t>Notre client est spÃ©cialisÃ© dans la fabrication de menuiseries en bois &amp; aluminium. Cette industrie Ã  ..."</t>
  </si>
  <si>
    <t>6069,Agent de production (h/f),https://www.france-emploi.com/offre-d-emploi/agent-de-production-h-f-10959804/,10/01/2023,Cugand,CDI,,,,,"Adecco recrute pour un client dans la menuiserie industrielle, des AGENTS DE PRODUCTION (H/F) en CDI sur CUGAND (85). Cette sociÃ©tÃ© est en pleine expansion et a besoin de nouveaux talentsÂ !</t>
  </si>
  <si>
    <t>âœ”Â Vous vous verrez confier les missions suivantes :</t>
  </si>
  <si>
    <t xml:space="preserve"> RÃ©aliser le changement dâ€™outil en fonction de la ..."</t>
  </si>
  <si>
    <t>6070,OpÃ©rateur Tourneur Fraiseur h/f,https://www.france-emploi.com/offre-d-emploi/operateur-tourneur-fraiseur-h-f-10901928/,10/01/2023,Bourges,CDI,,,,,"Adecco recherche pour son client, leader franÃ§ais des solutions d'usinages basÃ© Ã  Bourges, des opÃ©rateurs tourneurs et fraiseurs h/f pour des postes Ã  pourvoir en CDI dÃ¨s dÃ©but 2023.</t>
  </si>
  <si>
    <t>Salaire fixe en fonction de l'expÃ©rience professionnelle. Travail 37h50/semaine en 2X8 puis 3X8 + primes d'Ã©quipe ..."</t>
  </si>
  <si>
    <t>6071,technicien informatique (H/F),https://www.france-emploi.com/offre-d-emploi/technicien-informatique-h-f-10770334/,10/01/2023,Cesson-SÃ©vignÃ©,CDI,,,,,"Notre service doit pourvoir Ã  compter du 02/01/2023 un poste de :</t>
  </si>
  <si>
    <t>Technicien Informatique</t>
  </si>
  <si>
    <t>CDI Ã  temps plein (Grille CCN 66)</t>
  </si>
  <si>
    <t>Sous lâ€™autoritÃ© de la responsable informatique et en lien avec notre prestataire dâ€™hÃ©bergement, vous Ãªtes en charge notamment de :</t>
  </si>
  <si>
    <t>â€¢	assurer la maintenance opÃ©rationnelle du parc ..."</t>
  </si>
  <si>
    <t>6072,Distributeur / Livreur de journaux (H/F),https://www.france-emploi.com/offre-d-emploi/distributeur-livreur-de-journaux-h-f-10967848/,10/01/2023,Sarthe,CDI,,,,,"ActivitÃ© en CDI, idÃ©ale pour un revenu d'appoint, le portage consiste Ã  distribuer le journal aux abonnÃ©s avant 7 h, et ce jusqu'Ã  6 jours par semaine.</t>
  </si>
  <si>
    <t>Moyen de locomotion indispensable.</t>
  </si>
  <si>
    <t>Poste Ã  pourvoir toutes zones et notamment sur les villes et communes suivantes :</t>
  </si>
  <si>
    <t>Le Mans, la ..."</t>
  </si>
  <si>
    <t>6073,Distributeur / Livreur de journaux (H/F),https://www.france-emploi.com/offre-d-emploi/distributeur-livreur-de-journaux-h-f-10967847/,10/01/2023,Deux-SÃ¨vres,CDI,,,,,"ActivitÃ© en CDI, idÃ©ale pour un revenu d'appoint, le portage consiste Ã  distribuer le journal aux abonnÃ©s avant 7 h, et ce jusqu'Ã  6 jours par semaine.</t>
  </si>
  <si>
    <t>MaulÃ©on, Bressuire, Niort ..."</t>
  </si>
  <si>
    <t>6074,Distributeur / Livreur de journaux (H/F),https://www.france-emploi.com/offre-d-emploi/distributeur-livreur-de-journaux-h-f-10967845/,10/01/2023,Maine-et-Loire,CDI,,,,,"ActivitÃ© en CDI, idÃ©ale pour un revenu d'appoint, le portage consiste Ã  distribuer le journal aux abonnÃ©s avant 7 h, et ce jusqu'Ã  6 jours par semaine.</t>
  </si>
  <si>
    <t xml:space="preserve">Poste Ã  pourvoir toutes zones et notamment sur les villes et communes suivantes : </t>
  </si>
  <si>
    <t>Angers, Cholet, Saumur ..."</t>
  </si>
  <si>
    <t>6075,Distributeur / Livreur de journaux (H/F),https://www.france-emploi.com/offre-d-emploi/distributeur-livreur-de-journaux-h-f-10967844/,10/01/2023,VendÃ©e,CDI,,,,,"ActivitÃ© en CDI, idÃ©ale pour un revenu d'appoint, le portage consiste Ã  distribuer le journal aux abonnÃ©s avant 7 h, et ce jusqu'Ã  6 jours par semaine.</t>
  </si>
  <si>
    <t>LuÃ§on, les Sables ..."</t>
  </si>
  <si>
    <t>6076,Distributeur / Livreur de journaux (H/F),https://www.france-emploi.com/offre-d-emploi/distributeur-livreur-de-journaux-h-f-10967842/,10/01/2023,Loire-Atlantique,CDI,,,,,"ActivitÃ© en CDI, idÃ©ale pour un revenu d'appoint, le portage consiste Ã  distribuer le journal aux abonnÃ©s avant 7 h, et ce jusqu'Ã  6 jours par semaine.</t>
  </si>
  <si>
    <t>Nantes, St Herblain ..."</t>
  </si>
  <si>
    <t>6077,Distributeur / Livreur de journaux (H/F),https://www.france-emploi.com/offre-d-emploi/distributeur-livreur-de-journaux-h-f-10934415/,10/01/2023,Orne,CDI,,,,,"ActivitÃ© Ã  temps partiel, en CDI et CDD, idÃ©ale pour un revenu d'appoint, le portage consiste Ã  distribuer le journal aux abonnÃ©s avant 7 h, et ce jusqu'Ã  6 jours par semaine.</t>
  </si>
  <si>
    <t>Moyen de locomotion indispensable. Outil de guidage fourni.</t>
  </si>
  <si>
    <t>Communes concernÃ©es : Trun, Argentan, Flers, AlenÃ§on, la ..."</t>
  </si>
  <si>
    <t>6078,Distributeur / Livreur de journaux (H/F),https://www.france-emploi.com/offre-d-emploi/distributeur-livreur-de-journaux-h-f-10934414/,10/01/2023,Ille-et-Vilaine,CDI,,,,,"ActivitÃ© Ã  temps partiel, en CDI et CDD, idÃ©ale pour un revenu d'appoint, le portage consiste Ã  distribuer le journal aux abonnÃ©s avant 7 h, et ce jusqu'Ã  6 jours par semaine.</t>
  </si>
  <si>
    <t>Communes concernÃ©es : St Malo, Lhermitage, Pleumeleuc, Parthenay ..."</t>
  </si>
  <si>
    <t>6079,Distributeur / Livreur de journaux (H/F),https://www.france-emploi.com/offre-d-emploi/distributeur-livreur-de-journaux-h-f-10934412/,10/01/2023,Calvados,CDI,,,,,"ActivitÃ© Ã  temps partiel, en CDI et CDD, idÃ©ale pour un revenu d'appoint, le portage consiste Ã  distribuer le journal aux abonnÃ©s avant 7 h, et ce jusqu'Ã  6 jours par semaine.</t>
  </si>
  <si>
    <t>Communes concernÃ©es : Ouistreham, Cagny, Grentheville, Mondeville.</t>
  </si>
  <si>
    <t xml:space="preserve">  NÃ©cessite ..."</t>
  </si>
  <si>
    <t>6080,Distributeur / Livreur de journaux (H/F),https://www.france-emploi.com/offre-d-emploi/distributeur-livreur-de-journaux-h-f-10934411/,10/01/2023,CÃ´tes-d'Armor,CDI,,,,,"ActivitÃ© Ã  temps partiel, en CDI et CDD, idÃ©ale pour un revenu d'appoint, le portage consiste Ã  distribuer le journal aux abonnÃ©s avant 7 h, et ce jusqu'Ã  6 jours par semaine.</t>
  </si>
  <si>
    <t>Communes concernÃ©es : PlouzÃ©lambre, Plouaret, Lannion, Perros-Guirec ..."</t>
  </si>
  <si>
    <t>6081,Distributeur / Livreur de journaux (H/F),https://www.france-emploi.com/offre-d-emploi/distributeur-livreur-de-journaux-h-f-10934410/,10/01/2023,FinistÃ¨re,CDI,,,,,"ActivitÃ© Ã  temps partiel, en CDI et CDD, idÃ©ale pour un revenu d'appoint, le portage consiste Ã  distribuer le journal aux abonnÃ©s avant 7 h, et ce jusqu'Ã  6 jours par semaine.</t>
  </si>
  <si>
    <t>Communes concernÃ©es : QuimperlÃ©, LocunolÃ©, Quimper, Pont Aven ..."</t>
  </si>
  <si>
    <t>6082,Distributeur / Livreur de journaux (H/F),https://www.france-emploi.com/offre-d-emploi/distributeur-livreur-de-journaux-h-f-10934409/,10/01/2023,Morbihan,CDI,,,,,"ActivitÃ© Ã  temps partiel, en CDI et CDD, idÃ©ale pour un revenu d'appoint, le portage consiste Ã  distribuer le journal aux abonnÃ©s avant 7 h, et ce jusqu'Ã  6 jours par semaine.</t>
  </si>
  <si>
    <t>Communes concernÃ©es : Ploemeur, QuÃ©ven, Lorient, Lanester, Plouay ..."</t>
  </si>
  <si>
    <t>6083,VENDEUR (H/F),https://www.france-emploi.com/offre-d-emploi/vendeur-h-f-10945554/,10/01/2023,Sarzeau,IntÃ©rim,,,,,"Vous aurez pour mission au sein d'une exploitation agricole de rÃ©aliser la vente sur les marchÃ©s de produits fermiers.</t>
  </si>
  <si>
    <t>Vous serez Ã©galement amenÃ©s Ã  prÃ©parer les marchÃ©s (volailles, stocks, nettoyage..)</t>
  </si>
  <si>
    <t>Poste Ã  pourvoir en mi-temps : mardi aprÃ¨s-midi, mercredi, jeudi et vendredi matin de 6h30 Ã  14h ..."</t>
  </si>
  <si>
    <t>6084,CHARGE DE CLIENTELE (H/F),https://www.france-emploi.com/offre-d-emploi/charge-de-clientele-h-f-10939903/,10/01/2023,SÃ©nÃ©,CDD,,,,,"Tu aimes les nouveaux challenges , tu es sensible aux mÃ©tiers de la Terre et de La Mer , tu aimes les Â« gens Â» et tu es passionnÃ© ( e ) de RH ?</t>
  </si>
  <si>
    <t>Alors , rejoins une Ã©quipe au top : AGRI INTERIM Morbihan !</t>
  </si>
  <si>
    <t>Tes missions : DÃ©veloppement du secteur commercial, prospection, nÃ©gociation commerciale, sourcing, entretien du ..."</t>
  </si>
  <si>
    <t>6085,Commis de cuisine (H/F),https://www.france-emploi.com/offre-d-emploi/commis-de-cuisine-h-f-10959802/,10/01/2023,Saint-Malo,CDD,,,,,"Dans le cadre d'un remplacement longue durÃ©e, nous recherchons un.e commis.e de cuisine pour rejoindre notre Ã©quipe du restaurant du NESSAY !</t>
  </si>
  <si>
    <t>Nous rejoindre c'est :</t>
  </si>
  <si>
    <t>Participer activement au dÃ©veloppement d'un bon projet</t>
  </si>
  <si>
    <t>IntÃ©grer une Ã©quipe mue par la mÃªme passion du mÃ©tier</t>
  </si>
  <si>
    <t>BÃ©nÃ©ficier d'un ..."</t>
  </si>
  <si>
    <t>6086,Commis de cuisine (H/F),https://www.france-emploi.com/offre-d-emploi/commis-de-cuisine-h-f-10959802/,10/01/2023,Saint-Briac-sur-Mer,CDD,,,,,"Dans le cadre d'un remplacement longue durÃ©e, nous recherchons un.e commis.e de cuisine pour rejoindre notre Ã©quipe du restaurant du NESSAY !</t>
  </si>
  <si>
    <t>6087,Commis de cuisine (H/F),https://www.france-emploi.com/offre-d-emploi/commis-de-cuisine-h-f-10959802/,10/01/2023,Dinard,CDD,,,,,"Dans le cadre d'un remplacement longue durÃ©e, nous recherchons un.e commis.e de cuisine pour rejoindre notre Ã©quipe du restaurant du NESSAY !</t>
  </si>
  <si>
    <t>6088,Assistant gouvernant (H/F),https://www.france-emploi.com/offre-d-emploi/assistant-gouvernant-h-f-10788864/,10/01/2023,Saint-Malo,CDI,,,,,"L'Ã©tablissement du NESSAY s'Ã©lÃ¨ve sur la presqu'Ã®le de Saint-Briac, repÃ¨re de sÃ©jours enchantÃ©s bercÃ©s par le bruit des vagues. Comme un phare dans les souvenirs de nos clients, il est l'endroit oÃ¹ le temps s'arrÃªte et oÃ¹ les souvenirs se fabriquent. Un Ã©crin ..."</t>
  </si>
  <si>
    <t>6089,Assistant gouvernant (H/F),https://www.france-emploi.com/offre-d-emploi/assistant-gouvernant-h-f-10788864/,10/01/2023,Saint-Lunaire,CDI,,,,,"L'Ã©tablissement du NESSAY s'Ã©lÃ¨ve sur la presqu'Ã®le de Saint-Briac, repÃ¨re de sÃ©jours enchantÃ©s bercÃ©s par le bruit des vagues. Comme un phare dans les souvenirs de nos clients, il est l'endroit oÃ¹ le temps s'arrÃªte et oÃ¹ les souvenirs se fabriquent. Un Ã©crin ..."</t>
  </si>
  <si>
    <t>6090,Assistant gouvernant (H/F),https://www.france-emploi.com/offre-d-emploi/assistant-gouvernant-h-f-10788864/,10/01/2023,Saint-Briac-sur-Mer,CDI,,,,,"L'Ã©tablissement du NESSAY s'Ã©lÃ¨ve sur la presqu'Ã®le de Saint-Briac, repÃ¨re de sÃ©jours enchantÃ©s bercÃ©s par le bruit des vagues. Comme un phare dans les souvenirs de nos clients, il est l'endroit oÃ¹ le temps s'arrÃªte et oÃ¹ les souvenirs se fabriquent. Un Ã©crin ..."</t>
  </si>
  <si>
    <t>6091,Assistant gouvernant (H/F),https://www.france-emploi.com/offre-d-emploi/assistant-gouvernant-h-f-10788864/,10/01/2023,Dinard,CDI,,,,,"L'Ã©tablissement du NESSAY s'Ã©lÃ¨ve sur la presqu'Ã®le de Saint-Briac, repÃ¨re de sÃ©jours enchantÃ©s bercÃ©s par le bruit des vagues. Comme un phare dans les souvenirs de nos clients, il est l'endroit oÃ¹ le temps s'arrÃªte et oÃ¹ les souvenirs se fabriquent. Un Ã©crin ..."</t>
  </si>
  <si>
    <t>6092,Cuisinier (H/F),https://www.france-emploi.com/offre-d-emploi/cuisinier-h-f-10649187/,10/01/2023,Saint-Malo,CDI,,,,,"Hola !</t>
  </si>
  <si>
    <t>Le San Sebastian c'est cette institution du boulevard de la houle, le repÃ¨re des saisonniers, vacanciers mais surtout des habituÃ©s Ã  l'annÃ©e. De ceux qui savent qu'il y fait bon passer des soirÃ©es entre intimitÃ© et convivialitÃ©. Ce doux mÃ©lange inspirÃ© par Jalal notre manager ..."</t>
  </si>
  <si>
    <t>6093,Cuisinier (H/F),https://www.france-emploi.com/offre-d-emploi/cuisinier-h-f-10649187/,10/01/2023,Saint-Lunaire,CDI,,,,,"Hola !</t>
  </si>
  <si>
    <t>6094,Cuisinier (H/F),https://www.france-emploi.com/offre-d-emploi/cuisinier-h-f-10649187/,10/01/2023,Saint-Briac-sur-Mer,CDI,,,,,"Hola !</t>
  </si>
  <si>
    <t>6095,Cuisinier (H/F),https://www.france-emploi.com/offre-d-emploi/cuisinier-h-f-10649187/,10/01/2023,Dinard,CDI,,,,,"Hola !</t>
  </si>
  <si>
    <t>6096,Technicien FROID (H/F),https://www.france-emploi.com/offre-d-emploi/technicien-froid-h-f-9724512/,10/01/2023,PlÃ©rin,Alternance,,,,,"Nous recherchons, pour nos entreprises partenaires, des Monteurs DÃ©panneurs Frigoristes et/ou des Techniciens de maintenance Industrielle Option Frigoriste.</t>
  </si>
  <si>
    <t>6097,Technicien FROID (H/F),https://www.france-emploi.com/offre-d-emploi/technicien-froid-h-f-9724512/,10/01/2023,VitrÃ©,Alternance,,,,,"Nous recherchons, pour nos entreprises partenaires, des Monteurs DÃ©panneurs Frigoristes et/ou des Techniciens de maintenance Industrielle Option Frigoriste.</t>
  </si>
  <si>
    <t>6098,Technicien FROID (H/F),https://www.france-emploi.com/offre-d-emploi/technicien-froid-h-f-9724512/,10/01/2023,Rennes,Alternance,,,,,"Nous recherchons, pour nos entreprises partenaires, des Monteurs DÃ©panneurs Frigoristes et/ou des Techniciens de maintenance Industrielle Option Frigoriste.</t>
  </si>
  <si>
    <t>6099,Technicien FROID (H/F),https://www.france-emploi.com/offre-d-emploi/technicien-froid-h-f-9724512/,10/01/2023,FougÃ¨res,Alternance,,,,,"Nous recherchons, pour nos entreprises partenaires, des Monteurs DÃ©panneurs Frigoristes et/ou des Techniciens de maintenance Industrielle Option Frigoriste.</t>
  </si>
  <si>
    <t>6100,Technicien FROID (H/F),https://www.france-emploi.com/offre-d-emploi/technicien-froid-h-f-9724512/,10/01/2023,ChÃ¢teaubourg,Alternance,,,,,"Nous recherchons, pour nos entreprises partenaires, des Monteurs DÃ©panneurs Frigoristes et/ou des Techniciens de maintenance Industrielle Option Frigoriste.</t>
  </si>
  <si>
    <t>6101,Charge d'accueil et de reception (H/F),https://www.france-emploi.com/offre-d-emploi/charge-d-accueil-et-de-reception-h-f-10967816/,10/01/2023,Angers,CDI,,,,,"RattachÃ© Ã  l'unitÃ© Â« Accueil / RÃ©ception Â», composÃ©e de 5 agents, vous serez chargÃ© :</t>
  </si>
  <si>
    <t>-	Missions de service rÃ©ception : PrÃ©paration, mise en place incluant la dÃ©coration de table, service de repas, vins d'honneur, cocktails, service de cafÃ©, rafraÃ®chissements et opÃ©rations de rangement et nettoyage, sur les sites de l'hÃ´tel ..."</t>
  </si>
  <si>
    <t>6102,Adjoint Responsable QualitÃ© (H/F),https://www.france-emploi.com/offre-d-emploi/adjoint-responsable-qualite-h-f-10809152/,10/01/2023,Saint-Paul-en-Pareds,CDI,,,,,"Vous souhaitez vous investir dans une entreprise familiale, Ã  taille humaine, jeune et dynamique ? On vous attend Ã  la Minoterie Planchot !</t>
  </si>
  <si>
    <t>Notre sociÃ©tÃ© basÃ©e Ã  Saint Paul en Pareds, Ã  proximitÃ© des Herbiers, est spÃ©cialisÃ©e dans la fabrication de farine destinÃ©e Ã  la boulangerie artisanale, Ã  la grande distribution ..."</t>
  </si>
  <si>
    <t>6103,Adjoint Responsable QualitÃ© (H/F),https://www.france-emploi.com/offre-d-emploi/adjoint-responsable-qualite-h-f-10809152/,10/01/2023,Les Herbiers,CDI,,,,,"Vous souhaitez vous investir dans une entreprise familiale, Ã  taille humaine, jeune et dynamique ? On vous attend Ã  la Minoterie Planchot !</t>
  </si>
  <si>
    <t>6104,Planificateur / Ordonnanceur (H/F),https://www.france-emploi.com/offre-d-emploi/planificateur-ordonnanceur-h-f-10746754/,10/01/2023,Saint-Paul-en-Pareds,CDI,,,,,"Vous souhaitez vous investir dans une entreprise familiale, Ã  taille humaine, jeune et dynamique ? On vous attend Ã  la Minoterie Planchot !</t>
  </si>
  <si>
    <t>6105,Planificateur / Ordonnanceur (H/F),https://www.france-emploi.com/offre-d-emploi/planificateur-ordonnanceur-h-f-10746754/,10/01/2023,Les Herbiers,CDI,,,,,"Vous souhaitez vous investir dans une entreprise familiale, Ã  taille humaine, jeune et dynamique ? On vous attend Ã  la Minoterie Planchot !</t>
  </si>
  <si>
    <t>6106,Conseiller immobilier en transaction (H/F),https://www.france-emploi.com/offre-d-emploi/conseiller-immobilier-en-transaction-h-f-10632001/,10/01/2023,Le Conquet,CDI,,,,,"Vous rejoindrez une Ã©quipe dynamique et aurez pour mission de commercialiser et vendre les offres de services immobiliers, tout en dÃ©veloppant une relation dâ€™excellence avec notre    clientÃ¨le, et en participant activement Ã  lâ€™animation commerciale des Ã©quipes.</t>
  </si>
  <si>
    <t>ïƒ°	Prospecter votre secteur dâ€™activitÃ© ..."</t>
  </si>
  <si>
    <t>6107,KINESITHERAPEUTES SUR POSTES F/H,https://www.france-emploi.com/offre-d-emploi/kinesitherapeutes-sur-postes-f-h-10945590/,10/01/2023,VendÃ©e,CDI,,,,,"L'Ã©quipe pluridisciplinaire de rÃ©Ã©ducation site de la Roche sur Yon se compose de 23 kinÃ©sithÃ©rapeutes, 4 aides-kinÃ©sithÃ©rapeutes, 3 orthophonistes, 5 ergothÃ©rapeutes, 3 enseignants en activitÃ© physique adaptÃ©e, 2 infirmiers, 2 secrÃ©taires, 8 mÃ©decins et 1 cadre de santÃ©.</t>
  </si>
  <si>
    <t>Les kinÃ©sithÃ©rapeutes interviennent dans l'ensemble des services de ..."</t>
  </si>
  <si>
    <t>6108,KINESITHERAPEUTES EN REMPLACEMENT F/H,https://www.france-emploi.com/offre-d-emploi/kinesitherapeutes-en-remplacement-f-h-10855276/,10/01/2023,VendÃ©e,CDD,,,,,"L'Ã©quipe pluridisciplinaire de rÃ©Ã©ducation site de la Roche sur Yon se compose de 23 kinÃ©sithÃ©rapeutes, 4 aides-kinÃ©sithÃ©rapeutes, 3 orthophonistes, 5 ergothÃ©rapeutes, 3 enseignants en activitÃ© physique adaptÃ©e, 2 infirmiers, 2 secrÃ©taires, 8 mÃ©decins et 1 cadre de santÃ©.</t>
  </si>
  <si>
    <t>6109,TECHNICIEN DE MAINTENANCE PRODUCTION DES ENERGIES (H/F),https://www.france-emploi.com/offre-d-emploi/technicien-de-maintenance-production-des-energies-h-f-10962455/,10/01/2023,Cholet,CDI,,,,,"RattachÃ©(e) au Responsable Energies, fluides et Transitique, votre mission principale consiste Ã  mettre en Å“uvre et Ã  assurer la maintenance de installations de froids industriel NH3, d'air comprimÃ©e basse et haute pression, des systÃ¨mes de gestion de rÃ©cupÃ©ration d'Ã©nergie et notre production de vapeur.</t>
  </si>
  <si>
    <t>6110,ChargÃ© d'affaires Chauffage Plomberie | BtoC (H/F),https://www.france-emploi.com/offre-d-emploi/charge-d-affaires-chauffage-plomberie-btoc-h-f-10934417/,10/01/2023,VendÃ©e,CDI,,,,,"RattachÃ© au Responsable travaux et en collaboration avec les services supports, votre mission est de conseiller et d'accompagner les clients particuliers dans leurs choix grÃ¢ce Ã  votre expertise technique, et d'assurer le bon dÃ©roulement des travaux (exÂ : rÃ©novation de SDB, Refonte PAC, changement d'Ã©nergies...).</t>
  </si>
  <si>
    <t>Chaud devant ..."</t>
  </si>
  <si>
    <t xml:space="preserve">6111,"Technicien SAV PLOMBERIE, CHAUFFAGE, ELECTRICITE (H/F)",https://www.france-emploi.com/offre-d-emploi/technicien-sav-plomberie-chauffage-electricite-h-f-10934393/,10/01/2023,ChauchÃ©,CDI,,,,,"URGENCE, VOUS AVEZ DIT URGENCE ! </t>
  </si>
  <si>
    <t>Au sein dâ€™une Ã©quipe de 20 personnes, encadrÃ© par le Responsable Maintenance et en collaboration avec les services supports de lâ€™entreprise, vous aurez pour mission dâ€™assurer la maintenance et les dÃ©pannages des installations des clients particuliers sur les techniques plomberie â€“ chauffage ..."</t>
  </si>
  <si>
    <t>6112,comptable confirmÃ© (H/F),https://www.france-emploi.com/offre-d-emploi/comptable-confirme-h-f-10768647/,10/01/2023,Bellevigny,CDI,,,,,"ZOOM SUR VOTRE JOB</t>
  </si>
  <si>
    <t>Sous la responsabilitÃ© de la DAF et en collaboration Ã©troite avec la direction et les services supports, vous intÃ©grerez un service de 3 personnes. Au cÅ“ur de la gestion quotidienne de lâ€™entreprise dans un contexte multisites, vous produisez des donnÃ©es comptables et gÃ©rez diverses ..."</t>
  </si>
  <si>
    <t>6113,Technicien industrialisation et programmation (H/F),https://www.france-emploi.com/offre-d-emploi/technicien-industrialisation-et-programmation-h-f-10788580/,10/01/2023,Saint-Pierre-du-Chemin,CDI,,,,,"RattachÃ© au Responsable industrialisation et mÃ©thodes, et en Ã©troite collaboration avec la direction des opÃ©rations et les Ã©quipes opÃ©rationnelles, vous interviendrez sur l'ensemble des Ã©quipements / process de l'atelier de fabrication afin de permettre l'industrialisation conforme des produits, du prototype Ã  la vie-sÃ©rie. Oui mais comment ..."</t>
  </si>
  <si>
    <t xml:space="preserve">6114,Designer d'espaces commerciaux (H/F),https://www.france-emploi.com/offre-d-emploi/designer-d-espaces-commerciaux-h-f-10746101/,10/01/2023,Saint-MalÃ´-du-Bois,CDI,,,,,"ZOOM SUR LE JOB : </t>
  </si>
  <si>
    <t>RattachÃ©.e au responsable du service architecture retail, en collaboration Ã©troite avec les services supports, et bien sÃ»r au cÅ“ur de cette Ã©quipe de 3 pers., vous avez pour mission principale de concevoir les espaces commerciaux (corner, boutique, magasin, show-roomâ€¦) en adÃ©quation avec les ..."</t>
  </si>
  <si>
    <t xml:space="preserve">6115,Responsable Atelier Usinage Bois (H/F),https://www.france-emploi.com/offre-d-emploi/responsable-atelier-usinage-bois-h-f-10967753/,10/01/2023,Le BoupÃ¨re,CDI,,,,,"Dans le cadre dâ€™un remplacement et afin dâ€™assurer le bon fonctionnement de cette Ã©quipe, nous recrutons aujourdâ€™hui un ou une Responsable Atelier Usinage pour le site du BoupÃ¨re (85).   </t>
  </si>
  <si>
    <t>RattachÃ© au responsable du site du BoupÃ¨re, au sein dâ€™une Ã©quipe de 70 pers. et en ..."</t>
  </si>
  <si>
    <t>6116,Technicien Bureau d'Etudes (H/F),https://www.france-emploi.com/offre-d-emploi/technicien-bureau-d-etudes-h-f-10739113/,10/01/2023,Saint-Philbert-de-Bouaine,CDI,,,,,"Au sein d'une Ã©quipe de 8 pers. et rattachÃ© au Responsable BE, vous Ã©laborez les dossiers complets de conception produits Ã  partir du cahier des charges prÃ©alablement dÃ©fini. Vous travaillez en Ã©troite collaboration et en mode projet avec les Ã©quipes marketing, achats, mÃ©thodes, production et logistique.</t>
  </si>
  <si>
    <t>- Conception de ..."</t>
  </si>
  <si>
    <t>6117,PrÃ©parateur mÃ©thodes (H/F),https://www.france-emploi.com/offre-d-emploi/preparateur-methodes-h-f-10738071/,10/01/2023,LuÃ§on,CDI,,,,,"RattachÃ© au responsable technique, au sein de lâ€™Ã©quipe prÃ©paration mÃ©thodes dÃ©jÃ  composÃ©e de 2 pers., votre mission consiste Ã  prÃ©parer les dossiers de fabrication sur la base des plans rÃ©alisÃ©s, des CCTP, du DPGF et des rÃ¨gles internes (bonnes pratiques). Pour cela vous Ãªtes en interaction permanente avec ..."</t>
  </si>
  <si>
    <t>6118,Chef d'Ã©quipe Usinage (H/F),https://www.france-emploi.com/offre-d-emploi/chef-d-equipe-usinage-h-f-10732631/,10/01/2023,Chantonnay,CDI,,,,,"RattachÃ© au responsable de lâ€™atelier usinage du site de Chantonnay, au sein dâ€™une Ã©quipe de 60 pers. et en collaboration avec vos homologues et les services transverses, vous Ãªtes le relais entre les opÃ©rateurs et le responsable de lâ€™atelier. Vous veillez au respect des rÃ¨gles, assurez ..."</t>
  </si>
  <si>
    <t>6119,DÃ©veloppeur EDI (H/F),https://www.france-emploi.com/offre-d-emploi/developpeur-edi-h-f-10725570/,10/01/2023,Essarts en Bocage,CDI,,,,,"RattachÃ© au DSI, vous venez renforcer une Ã©quipe de 6 dÃ©veloppeurs et un Chef de projet technique afin de travailler spÃ©cifiquement sur la partie EDI (transmission de commandes) avec les clients. Vous serez Ã©galement amenÃ© Ã  participer Ã  la conception, au dÃ©veloppement et Ã  l'intÃ©gration dâ€™applications (PHP ..."</t>
  </si>
  <si>
    <t xml:space="preserve">6120,Commercial Export - Zone US/UK/IRL (H/F),https://www.france-emploi.com/offre-d-emploi/commercial-export-zone-us-uk-irl-h-f-10707225/,10/01/2023,Saint-Gilles-Croix-de-Vie,CDI,,,,,"ZOOM SUR LE JOB : </t>
  </si>
  <si>
    <t>RattachÃ©.e au directeur des ventes, au sein dâ€™une Ã©quipe de 13 personnes et en collaboration avec la direction et les services supports/transverses, vous serez lâ€™interlocuteur privilÃ©giÃ© des clients de la zone US/UK/IRL, tout en dÃ©veloppant et consolidant les parts ..."</t>
  </si>
  <si>
    <t>6121,Responsable de production (H/F),https://www.france-emploi.com/offre-d-emploi/responsable-de-production-h-f-10705108/,10/01/2023,La Garnache,CDI,,,,,"Zoom sur votre job</t>
  </si>
  <si>
    <t>Voici la partition qu'on vous propose :</t>
  </si>
  <si>
    <t>RattachÃ© au dirigeant de l'entreprise et au sein d'une Ã©quipe de 20 personnes Ã  ce jour, vous aurez pour missionde piloter et planifier la fabrication des produits dans le respect de la rÃ©glementation et des contraintes ..."</t>
  </si>
  <si>
    <t>6122,IngÃ©nieur QualitÃ© Fournisseurs (H/F),https://www.france-emploi.com/offre-d-emploi/ingenieur-qualite-fournisseurs-h-f-10705106/,10/01/2023,La Roche-sur-Yon,CDI,,,,,"Zoom sur votre job</t>
  </si>
  <si>
    <t>RattachÃ© Ã  la Responsable du pÃ´le QualitÃ© Vie SÃ©rie, au sein d'une Ã©quipe de 8 pers. (agents, techniciens, ingÃ©nieurs) et en collaboration transversale avec les services de production, Achats, R&amp;D, Projets et vos homologues des autres pÃ´les QualitÃ©, vos missions sont les suivantes ..."</t>
  </si>
  <si>
    <t>6123,Conducteur de travaux Menuiserie aluminium (H/F),https://www.france-emploi.com/offre-d-emploi/conducteur-de-travaux-menuiserie-aluminium-h-f-10705098/,10/01/2023,LuÃ§on,CDI,,,,,"Zoom sur votre job</t>
  </si>
  <si>
    <t>RattachÃ© au dirigeant, en Ã©troite collaboration avec les Ã©quipes opÃ©rationnelles et supports, vous coordonnez les activitÃ©s et supervisez les chantiers en veillant au respect des dÃ©lais, des coÃ»ts, de la sÃ©curitÃ© et la qualitÃ©. Vous bÃ©nÃ©ficierez de l'appui de l'Ã©quipe technique et de ..."</t>
  </si>
  <si>
    <t>6124,ChargÃ© d'affaires BtoB - GÃ©nie climatique et Ã©nergÃ©tique (H/F),https://www.france-emploi.com/offre-d-emploi/charge-d-affaires-btob-genie-climatique-et-energetique-h-f-10705095/,10/01/2023,Chantonnay,CDI,,,,,"Zoom sur votre job</t>
  </si>
  <si>
    <t>RattachÃ© au dirigeant, en collaboration avec les responsables des diffÃ©rents services et en relation avec les clients/fournisseurs/MO/constructeurs, vous occupez une fonction Ã  double casquette : Technique et Commerciale. Vous commercialisez des produits techniques pour des projets de climatisation, pompes Ã  chaleur et froid ..."</t>
  </si>
  <si>
    <t>6125,Directeur de site (H/F),https://www.france-emploi.com/offre-d-emploi/directeur-de-site-h-f-10702162/,10/01/2023,Landevieille,CDI,,,,,"RattachÃ© au PrÃ©sident du groupe, en collaboration de proximitÃ© avec votre Ã©quipe et en collaboration transverse avec les Ã©quipes supports du groupe et les directeurs de filiales homologues, votre mission consiste Ã  assurer la gestion courante du site en respectant lâ€™Ã©quilibre entre rentabilitÃ©/qualitÃ©/prix/service client/humain ..."</t>
  </si>
  <si>
    <t xml:space="preserve">6126,Formation Assistant(e) Import Export (H/F),https://www.france-emploi.com/offre-d-emploi/formation-assistante-import-export-h-f-10648186/,10/01/2023,Nantes,Alternance,,,,,"Cette formation vous permettra d'acquÃ©rir les compÃ©tences nÃ©cessaires Ã  la rÃ©alisation des principales missions confiÃ©es : </t>
  </si>
  <si>
    <t>- Participer aux Ã©tudes de marchÃ©s Ã©trangers</t>
  </si>
  <si>
    <t>- Assister le rÃ©seau commercial international</t>
  </si>
  <si>
    <t>- GÃ©rer l'administration des ventes et des achats internationaux</t>
  </si>
  <si>
    <t>- Organiser et suivre les opÃ©rations de transport</t>
  </si>
  <si>
    <t>Certification:</t>
  </si>
  <si>
    <t>Titre Professionnel du MinistÃ¨re chargÃ© ..."</t>
  </si>
  <si>
    <t>6127,Formation de Formateur (H/F),https://www.france-emploi.com/offre-d-emploi/formation-de-formateur-h-f-10648187/,10/01/2023,Nantes,Alternance,,,,,"BACF vous propose de suivre une Formation de Formateur, Ã  Nantes, validÃ©e par un Titre Professionnel de niveau 5 (Bac+2) du MinistÃ¨re chargÃ© de l'emploi.</t>
  </si>
  <si>
    <t>Les objectifs de la formation :</t>
  </si>
  <si>
    <t>- Etre capable de prÃ©parer et d'animer des actions de formation</t>
  </si>
  <si>
    <t>- Construire une action de formation Ã  ..."</t>
  </si>
  <si>
    <t xml:space="preserve">6128,Formation Assistant Import-Export - Bloc de compÃ©tences 2 (H/F),https://www.france-emploi.com/offre-d-emploi/formation-assistant-import-export-bloc-de-competences-2-h-f-10648184/,10/01/2023,Angers,Alternance,,,,,"AcquÃ©rir les compÃ©tences nÃ©cessaires pour gÃ©rer les opÃ©rations internationales </t>
  </si>
  <si>
    <t xml:space="preserve">- RÃ©diger les demandes de cotation de transport de marchandises Ã  l'import ou Ã  l'export </t>
  </si>
  <si>
    <t xml:space="preserve">- Ã‰laborer les appels d'offres </t>
  </si>
  <si>
    <t xml:space="preserve">- Exploiter les rÃ©ponses en vue du choix de prestataires </t>
  </si>
  <si>
    <t>- Planifier et coordonner les opÃ©rations de transport de marchandises Ã  ..."</t>
  </si>
  <si>
    <t xml:space="preserve">6129,Formation Assistant Import-Export - Bloc de compÃ©tences 2 (H/F),https://www.france-emploi.com/offre-d-emploi/formation-assistant-import-export-bloc-de-competences-2-h-f-10648184/,10/01/2023,Nantes,Alternance,,,,,"AcquÃ©rir les compÃ©tences nÃ©cessaires pour gÃ©rer les opÃ©rations internationales </t>
  </si>
  <si>
    <t xml:space="preserve">6130,Formation Assistant(e) Commercial(e) Bilingue (H/F),https://www.france-emploi.com/offre-d-emploi/formation-assistante-commerciale-bilingue-h-f-9987447/,10/01/2023,Angers,Alternance,,,,,"Cette formation vous permettra d'acquÃ©rir les compÃ©tences nÃ©cessaires Ã  la rÃ©alisation des principales missions confiÃ©es : </t>
  </si>
  <si>
    <t>- DÃ©velopper un portefeuille clients et prospects</t>
  </si>
  <si>
    <t>- Organiser une action commerciale Ã  l'international</t>
  </si>
  <si>
    <t>- Participer aux Ã©tudes de marchÃ©s</t>
  </si>
  <si>
    <t>- NÃ©gocier et Ã©tablir un contrat de vente franÃ§ais / anglais  La formation est accessible en Contrat ..."</t>
  </si>
  <si>
    <t xml:space="preserve">6131,Formation Assistant(e) Commercial(e) Bilingue (H/F),https://www.france-emploi.com/offre-d-emploi/formation-assistante-commerciale-bilingue-h-f-9987447/,10/01/2023,Nantes,Alternance,,,,,"Cette formation vous permettra d'acquÃ©rir les compÃ©tences nÃ©cessaires Ã  la rÃ©alisation des principales missions confiÃ©es : </t>
  </si>
  <si>
    <t>6132,Formation de Formateur(rice) - Bloc de CompÃ©tences 2 (H/F),https://www.france-emploi.com/offre-d-emploi/formation-de-formateurrice-bloc-de-competences-2-h-f-9952684/,10/01/2023,Nantes,Alternance,,,,,"BACF vous propose de suivre le bloc de compÃ©tences ""Construire et accompagner des apprenants dans des parcours individualisÃ©s et multimodal de formation"" de la formation ""Formateur(rice) Professionne(le)"", Ã  Nantes ou Angers</t>
  </si>
  <si>
    <t>Elaborer un parcours de formation individualisÃ© ..."</t>
  </si>
  <si>
    <t>6133,Formation de Formateur - Bloc de compÃ©tences 1 (H/F),https://www.france-emploi.com/offre-d-emploi/formation-de-formateur-bloc-de-competences-1-h-f-9952677/,10/01/2023,Nantes,Alternance,,,,,"BACF vous propose de suivre le bloc de compÃ©tences ""PrÃ©parer et animer des actions de formation collectives en intÃ©grant des environnements numÃ©riques"" de la formation ""Formateur(rice) Professionne(le)"", Ã  Nantes ou Angers</t>
  </si>
  <si>
    <t>-Formaliser un scÃ©nario et une fiche pÃ©dagogique.</t>
  </si>
  <si>
    <t>-Produire des ressources formatives ..."</t>
  </si>
  <si>
    <t>6134,Formateur PÃ©dagogie / IngÃ©nierie de Formation (H/F),https://www.france-emploi.com/offre-d-emploi/formateur-pedagogie-ingenierie-de-formation-h-f-9987603/,10/01/2023,Nantes,CDI,,,,,"Vous serez chargÃ©(e) dâ€™animer des actions de Formation de Formateur sur les champs de lâ€™ingÃ©nierie pÃ©dagogique, lâ€™ingÃ©nierie de formation, des techniques d'animation et de gestion de groupe, dâ€™accompagnement, en prÃ©sentiel et distanciel.</t>
  </si>
  <si>
    <t>Vous travaillerez en Ã©troite collaboration avec la responsable pÃ©dagogique.</t>
  </si>
  <si>
    <t>Poste CDI ..."</t>
  </si>
  <si>
    <t>6135,ChargÃ© d'Ã©tude F/H,https://www.france-emploi.com/offre-d-emploi/charge-d-etude-f-h-10969695/,10/01/2023,Saint-Malo,CDI,,,,,"Vous interviendrez auprÃ¨s du responsable des opÃ©rations dans la prÃ©paration et le suivi des dossiers : Ã©tudes et devis ainsi que les dÃ©marches administratives avant mise en service.</t>
  </si>
  <si>
    <t>A partir des informations donnÃ©es par le commercial, vous concevrez des installations en respectant les normes tout en recherchant les solutions Ã©conomiques ..."</t>
  </si>
  <si>
    <t>6136,Assistant administratif en bureau d'Ã©tude F/H,https://www.france-emploi.com/offre-d-emploi/assistant-administratif-en-bureau-d-etude-f-h-10969694/,10/01/2023,La MÃ©ziÃ¨re,CDI,,,,,"Votre rÃ´le consistera Ã  gÃ©rer lâ€™administratif du Bureau dâ€™Etude et Ã  le renforcer si besoin.</t>
  </si>
  <si>
    <t>Vous aurez comme tÃ¢ches principales :</t>
  </si>
  <si>
    <t>- La rÃ©colte et le classement des documents dÃ©matÃ©rialisÃ©s dâ€™appels dâ€™offre auprÃ¨s des Editeurs pour Ã©tude,</t>
  </si>
  <si>
    <t>- La constitution des dossiers administratifs avant et aprÃ¨s signature du ..."</t>
  </si>
  <si>
    <t>6137,Collaborateur comptable F/H,https://www.france-emploi.com/offre-d-emploi/collaborateur-comptable-f-h-10969691/,10/01/2023,Noyal-sur-Vilaine,CDI,,,,,"Vous intÃ©grerez un cabinet d'expertise comptable composÃ© de 55 collaborateurs, basÃ© Ã  Noyal sur Vilaine.</t>
  </si>
  <si>
    <t>- Saisie et rÃ©vision des comptes,</t>
  </si>
  <si>
    <t>- RÃ©alisation des dÃ©clarations fiscales (TVA, Acompte IS ...),</t>
  </si>
  <si>
    <t>- PrÃ©paration des dÃ©clarations fiscales,</t>
  </si>
  <si>
    <t>- Accompagnement des clients dans ..."</t>
  </si>
  <si>
    <t>6138,Magasinier - Vendeur H/F ,https://www.france-emploi.com/offre-d-emploi/magasinier-vendeur-h-f-10742562/,10/01/2023,Les Hauts d'Anjou,CDI,,,,,"Sous la responsabilitÃ© du Responsable Magasin, votre rÃ´le sera polyvalent et variÃ©.</t>
  </si>
  <si>
    <t>- Suivi du magasin et de la rÃ©serve : mise en ..."</t>
  </si>
  <si>
    <t>6139,Commercial VRP H/F,https://www.france-emploi.com/offre-d-emploi/commercial-vrp-h-f-10679932/,10/01/2023,Bouloire,CDI,,,,,"Chaque jour, les clients sont notre prioritÃ© en restant Ã  leur Ã©coute, en Ã©tant proche dâ€™eux et le plus rÃ©actif possible.</t>
  </si>
  <si>
    <t>Lâ€™esprit dâ€™Ã©quipe, lâ€™exigence et la fiabilitÃ© sont des valeurs cultivÃ©es par le Groupe Romet.</t>
  </si>
  <si>
    <t xml:space="preserve">Missions du poste : </t>
  </si>
  <si>
    <t>GÃ©rer le fichier clients et prospects (renseignement ..."</t>
  </si>
  <si>
    <t>6140,Technicien agricole H/F,https://www.france-emploi.com/offre-d-emploi/technicien-agricole-h-f-10528477/,10/01/2023,Vautorte,CDI,,,,,"Missions du poste</t>
  </si>
  <si>
    <t>Sous la responsabilitÃ© du chef dâ€™atelier, vos missions seront de : diagnostiquer, rÃ©parer, entretenir et prÃ©parer le matÃ©riel agricole en atelier ou directement chez le client.</t>
  </si>
  <si>
    <t>Vous bÃ©nÃ©ficierez de formations chez les constructeurs dÃ¨s la premiÃ¨re annÃ©e.  Issu(e) dâ€™une formation mÃ©canique agricole (Bac Pro ..."</t>
  </si>
  <si>
    <t>6141,Technicien agricole H/F,https://www.france-emploi.com/offre-d-emploi/technicien-agricole-h-f-10528477/,10/01/2023,Gennes-sur-Glaize,CDI,,,,,"Missions du poste</t>
  </si>
  <si>
    <t>6142,Technicien agricole H/F,https://www.france-emploi.com/offre-d-emploi/technicien-agricole-h-f-10528477/,10/01/2023,CourcitÃ©,CDI,,,,,"Missions du poste</t>
  </si>
  <si>
    <t>6143,Technicien agricole H/F,https://www.france-emploi.com/offre-d-emploi/technicien-agricole-h-f-10528477/,10/01/2023,Loireauxence,CDI,,,,,"Missions du poste</t>
  </si>
  <si>
    <t>6144,Technicien agricole H/F,https://www.france-emploi.com/offre-d-emploi/technicien-agricole-h-f-10528477/,10/01/2023,Abbaretz,CDI,,,,,"Missions du poste</t>
  </si>
  <si>
    <t>6145,RÃ©ceptionnaire - Chef d'atelier H/F,https://www.france-emploi.com/offre-d-emploi/receptionnaire-chef-d-atelier-h-f-10345903/,10/01/2023,Vaiges,CDI,,,,,"Missions du poste</t>
  </si>
  <si>
    <t>En lien avec le Directeur SAV, vous aurez pour missions de :</t>
  </si>
  <si>
    <t>Manager une Ã©quipe de 2 Ã  4 techniciens et les faire grandir par la montÃ©e en compÃ©tences et la dynamique collective</t>
  </si>
  <si>
    <t>ReprÃ©senter l'entreprise auprÃ¨s des clients et les accueillir au sein de la concession ..."</t>
  </si>
  <si>
    <t>6146,RÃ©ceptionnaire - Chef d'atelier H/F,https://www.france-emploi.com/offre-d-emploi/receptionnaire-chef-d-atelier-h-f-10345903/,10/01/2023,Peuton,CDI,,,,,"Missions du poste</t>
  </si>
  <si>
    <t>6147,RÃ©ceptionnaire - Chef d'atelier H/F,https://www.france-emploi.com/offre-d-emploi/receptionnaire-chef-d-atelier-h-f-10345903/,10/01/2023,Abbaretz,CDI,,,,,"Missions du poste</t>
  </si>
  <si>
    <t>6148,DÃ©veloppeur Web Full Stack H/F,https://www.france-emploi.com/offre-d-emploi/developpeur-web-full-stack-h-f-10969690/,10/01/2023,Sarthe,CDI,,,,,"Vos missionsNous renforÃ§ons notre Ã©quipe Web basÃ©e au MANS , en qualitÃ© de dÃ©veloppeur Full Stack, vous serez en charge de dÃ©velopper, concevoir et maintenir les sites web de nos clients qui sont principalement nos entreprises et marques du Groupe LDC.A ce titre: * Vous maitrisez la programmation PHP * Vous ..."</t>
  </si>
  <si>
    <t>6149,Dessinateur F/H,https://www.france-emploi.com/offre-d-emploi/dessinateur-f-h-10969686/,10/01/2023,La MÃ©ziÃ¨re,CDI,,,,,"Vous aurez pour missions principales :</t>
  </si>
  <si>
    <t>- RÃ©alisation de dessins de menuiserie bois dans le respect des demandes et des contraintes de production.</t>
  </si>
  <si>
    <t>- Vous serez garant de la conformitÃ© des rÃ©alisations.</t>
  </si>
  <si>
    <t>Vous travaillerez sur le logiciel Topsolid.</t>
  </si>
  <si>
    <t>Vous rejoindrez deux dessinateurs dÃ©jÃ  ..."</t>
  </si>
  <si>
    <t>6150,CONSEILLER IMMOBILIER (H/F),https://www.france-emploi.com/offre-d-emploi/conseiller-immobilier-h-f-10397986/,10/01/2023,Saint-Herblain,CDI,,,,,"NESTENN Nantes Chantenay/Sainte-anne/Zola recrute un conseiller immobilier (H/F) en CDI pour son agence.</t>
  </si>
  <si>
    <t>Tu souhaites intÃ©grer une Ã©quipe motivÃ©e et dynamique ? Tu as la fibre commerciale et de lâ€™ambition ?</t>
  </si>
  <si>
    <t>Le poste de conseiller Immobilier chez NESTENN consiste Ã  aider les vendeurs et les acheteurs ..."</t>
  </si>
  <si>
    <t>6151,CONSEILLER IMMOBILIER (H/F),https://www.france-emploi.com/offre-d-emploi/conseiller-immobilier-h-f-10397986/,10/01/2023,Nantes,CDI,,,,,"NESTENN Nantes Chantenay/Sainte-anne/Zola recrute un conseiller immobilier (H/F) en CDI pour son agence.</t>
  </si>
  <si>
    <t xml:space="preserve">6152,Coffreur F/H,https://www.france-emploi.com/offre-d-emploi/coffreur-f-h-10967741/,10/01/2023,Rennes,IntÃ©rim,,,,,"Vos missions : </t>
  </si>
  <si>
    <t>Sous la responsabilitÃ© du chef dâ€™Ã©quipe et dans lâ€™objectif dâ€™intÃ©grer lâ€™entreprise durablement pour Ã©voluer vers diffÃ©rents postes en fonction de vos envies (chef dâ€™Ã©quipe, assistant chef de chantier puis chef de chantier), vous serez chargÃ© de :</t>
  </si>
  <si>
    <t>â€“ RÃ©aliser des coffrages et les mettre ..."</t>
  </si>
  <si>
    <t xml:space="preserve">6153,MaÃ§on Finisseur F/H,https://www.france-emploi.com/offre-d-emploi/macon-finisseur-f-h-10967740/,10/01/2023,Rennes,IntÃ©rim,,,,,"Vos missions : </t>
  </si>
  <si>
    <t>Sous la responsabilitÃ© du Chef de chantier finition, vous serez chargÃ© de :</t>
  </si>
  <si>
    <t xml:space="preserve"> - PrÃ©parer les faÃ§ades</t>
  </si>
  <si>
    <t xml:space="preserve"> - RÃ©aliser les finitions (murs, enduits, ragrÃ©age)</t>
  </si>
  <si>
    <t xml:space="preserve"> - RÃ©aliser les chapes, ragrÃ©ages de sols</t>
  </si>
  <si>
    <t xml:space="preserve"> - RÃ©aliser les revÃªtements (pierre, briquette, plaquette)</t>
  </si>
  <si>
    <t xml:space="preserve"> - Reprendre les Ã©paufrures</t>
  </si>
  <si>
    <t xml:space="preserve"> - Faire les raccords dâ€™enduits et de peinture</t>
  </si>
  <si>
    <t xml:space="preserve"> - Calfeutrer les rÃ©servations ..."</t>
  </si>
  <si>
    <t xml:space="preserve">6154,Bancheur F/H,https://www.france-emploi.com/offre-d-emploi/bancheur-f-h-10967739/,10/01/2023,Rennes,IntÃ©rim,,,,,"Vos missions : </t>
  </si>
  <si>
    <t xml:space="preserve"> - Couler dÃ©mouler et installer les Ã©lÃ©ments ..."</t>
  </si>
  <si>
    <t xml:space="preserve">6155,Magasinier - PrÃ©parateur F/H,https://www.france-emploi.com/offre-d-emploi/magasinier-preparateur-f-h-10967737/,10/01/2023,Saint-Jacques-de-la-Lande,CDI,,,,,"Vos missions : </t>
  </si>
  <si>
    <t>- RÃ©ceptionner et stocker les produits dans le respect des rÃ¨gles d'organisation et de rangement</t>
  </si>
  <si>
    <t>- PrÃ©parer les commandes destinÃ©es aux tournÃ©es de livraison et d'expÃ©dition dans le respect des dÃ©lais</t>
  </si>
  <si>
    <t>- Vous Ãªtes titulaire obligatoirement d'un permis ..."</t>
  </si>
  <si>
    <t>6156,Menuisier poseur F/H,https://www.france-emploi.com/offre-d-emploi/menuisier-poseur-f-h-10967735/,10/01/2023,RomillÃ©,IntÃ©rim,,,,,"Votre mission :</t>
  </si>
  <si>
    <t>Vous assurez le bon dÃ©roulement du chantier dans un souci constant de service client</t>
  </si>
  <si>
    <t>Vous prÃ©parez le chantier</t>
  </si>
  <si>
    <t>Vous assurez la dÃ©pose totale des menuiseries existantes</t>
  </si>
  <si>
    <t>Vous posez les menuiseries</t>
  </si>
  <si>
    <t>Vous adaptez les automatismes et le cÃ¢blage des Ã©quipements</t>
  </si>
  <si>
    <t>Vous Ãªtes garant de la satisfaction client</t>
  </si>
  <si>
    <t>Votre ..."</t>
  </si>
  <si>
    <t xml:space="preserve">6157,MÃ©canicien Service Rapide (Concession haut de gamme) F/H,https://www.france-emploi.com/offre-d-emploi/mecanicien-service-rapide-concession-haut-de-gamme-f-h-10967732/,10/01/2023,Rennes,IntÃ©rim,,,,,"Vos missions : </t>
  </si>
  <si>
    <t>- Changement des pneumatiques, disques et plaquettes de freins</t>
  </si>
  <si>
    <t>- Amortisseurs, batteries, filtres (huile, air, habitacle)</t>
  </si>
  <si>
    <t>- Vidange, purge de circuit de freinage, vÃ©rification train avant et arriÃ¨re</t>
  </si>
  <si>
    <t>Titulaire dâ€™une formation initiale en mÃ©canique (BEP/ CAP ou BAC PRO), vous ..."</t>
  </si>
  <si>
    <t xml:space="preserve">6158,MÃ©canicien service rapide en automobile F/H,https://www.france-emploi.com/offre-d-emploi/mecanicien-service-rapide-en-automobile-f-h-10967729/,10/01/2023,Rennes,IntÃ©rim,,,,,"Votre mission : </t>
  </si>
  <si>
    <t>Au sein de l'Ã©quipe atelier du centre auto, vous effectuez les diffÃ©rentes prestations et dÃ©veloppez une expertise en travaux rapides :</t>
  </si>
  <si>
    <t>- Mise ..."</t>
  </si>
  <si>
    <t xml:space="preserve">6159,Charpentier N2/N3/N4 F/H,https://www.france-emploi.com/offre-d-emploi/charpentier-n2-n3-n4-f-h-10967728/,10/01/2023,Rennes,IntÃ©rim,,,,,"Votre mission : </t>
  </si>
  <si>
    <t>Vous prÃ©parez le chantier pour un travail en sÃ©curitÃ©</t>
  </si>
  <si>
    <t>Vous tracez et assemblez les Ã©lÃ©ments de charpente</t>
  </si>
  <si>
    <t>Vous montez les Ã©lÃ©ments de charpente</t>
  </si>
  <si>
    <t>Vous effectuez les vÃ©rifications et contrÃ´lez lâ€™exÃ©cution des ouvrages rÃ©alisÃ©s</t>
  </si>
  <si>
    <t>Vous Ãªtes dÃ©butant ou expÃ©rimentÃ© (diffÃ©rents chantiers selon votre niveau)</t>
  </si>
  <si>
    <t xml:space="preserve">6160,Menuisier poseur d'agencement (en dÃ©placement) F/H,https://www.france-emploi.com/offre-d-emploi/menuisier-poseur-d-agencement-en-deplacement-f-h-10967789/,10/01/2023,DomagnÃ©,CDI,,,,,"Vos missions : </t>
  </si>
  <si>
    <t xml:space="preserve"> - Adapter et Poser des amÃ©nagements intÃ©rieurs spÃ©cialisÃ©s en bois chez nos clients</t>
  </si>
  <si>
    <t xml:space="preserve"> - Mesurer, assembler et monter tous les agencements en menuiserie conformÃ©ment aux instructions, schÃ©mas et procÃ©dures indiquÃ©es</t>
  </si>
  <si>
    <t xml:space="preserve"> - Sâ€™adapter aux contraintes du gros Å“uvre pour installer les amÃ©nagements</t>
  </si>
  <si>
    <t xml:space="preserve"> - ExÃ©cuter des opÃ©rations de manutention des marchandises, produits ..."</t>
  </si>
  <si>
    <t xml:space="preserve">6161,Chef de chantier parquet  F/H,https://www.france-emploi.com/offre-d-emploi/chef-de-chantier-parquet-f-h-10967752/,10/01/2023,Rennes,CDI,,,,,"Sous la responsabilitÃ© des gÃ©rants et pour une entreprise spÃ©cialisÃ©e dans des chantiers de prestige vos missions sont les suivantes : </t>
  </si>
  <si>
    <t xml:space="preserve">- Participer aux rÃ©unions d'avant projet avec les architectes, les MO, les OPC </t>
  </si>
  <si>
    <t>- Vous travaillez en collaboration (et diplomatie) avec les diffÃ©rents corps de mÃ©tier sur les chantiers</t>
  </si>
  <si>
    <t xml:space="preserve">6162,Parqueteur dÃ©butant F/H,https://www.france-emploi.com/offre-d-emploi/parqueteur-debutant-f-h-10967751/,10/01/2023,Rennes,CDI,,,,,"Vos missions : </t>
  </si>
  <si>
    <t xml:space="preserve"> - Poser du parquet </t>
  </si>
  <si>
    <t xml:space="preserve"> collÃ©, traditionnel sur lambourdes, flottant</t>
  </si>
  <si>
    <t xml:space="preserve"> - Poser les diffÃ©rents styles de parquets : Ã  l'Anglaise, en point de Hongrie, Ã  la FranÃ§aise, Ã  panneaux</t>
  </si>
  <si>
    <t xml:space="preserve"> - Restaurer des parquets anciens</t>
  </si>
  <si>
    <t xml:space="preserve"> - Fabrication de parquet sur mesure</t>
  </si>
  <si>
    <t xml:space="preserve"> - Raccordement de foyers de cheminÃ©e</t>
  </si>
  <si>
    <t xml:space="preserve"> - Changer les lames de parquet et raccorder ..."</t>
  </si>
  <si>
    <t xml:space="preserve">6163,Parqueteur expÃ©rimentÃ© F/H,https://www.france-emploi.com/offre-d-emploi/parqueteur-experimente-f-h-10967749/,10/01/2023,Rennes,CDI,,,,,"Vos missions : </t>
  </si>
  <si>
    <t>6164,Ã‰lectricien bÃ¢timent F/H,https://www.france-emploi.com/offre-d-emploi/lectricien-batiment-f-h-10967748/,10/01/2023,Pipriac,Saisonnier,,,,,"Votre mission :</t>
  </si>
  <si>
    <t>Vous interviendrez sur des chantiers de rÃ©novation de maisons individuelles situÃ©s sur Pipriac et aux alentours.</t>
  </si>
  <si>
    <t xml:space="preserve">   </t>
  </si>
  <si>
    <t xml:space="preserve">Votre profil : </t>
  </si>
  <si>
    <t xml:space="preserve">Vous avez idÃ©alement une premiÃ¨re expÃ©rience en tant qu'Ã©lectricien </t>
  </si>
  <si>
    <t>Vous Ãªtes dynamique, motivÃ© et sÃ©rieux</t>
  </si>
  <si>
    <t>Vous avez le permis B</t>
  </si>
  <si>
    <t>Ce que nous proposons</t>
  </si>
  <si>
    <t>Alto vous propose un ..."</t>
  </si>
  <si>
    <t xml:space="preserve">6165,Plombier F/H,https://www.france-emploi.com/offre-d-emploi/plombier-f-h-10967747/,10/01/2023,Rennes,CDI,,,,,"Votre mission : </t>
  </si>
  <si>
    <t>Lire des plans et Ã©voluer sur des chantiers neufs maisons individuelles, bÃ¢timents collectifs et maÃ®trise des chantiers de rÃ©novation</t>
  </si>
  <si>
    <t xml:space="preserve"> DÃ©monter une ancienne installation, poser des Ã©lÃ©ments sanitaires</t>
  </si>
  <si>
    <t>Installer des Ã©quipements de chauffage , ventilation et climatisation</t>
  </si>
  <si>
    <t>RÃ©aliser des travaux de raccordement aux appareils de chauffage et Ã©lÃ©ments sanitaires ..."</t>
  </si>
  <si>
    <t xml:space="preserve">6166,CÃ¢bleur Armoires Electriques F/H,https://www.france-emploi.com/offre-d-emploi/cableur-armoires-electriques-f-h-10967745/,10/01/2023,Pont-PÃ©an,IntÃ©rim,,,,,"Vos missions : </t>
  </si>
  <si>
    <t>- Monter et cÃ¢bler les Ã©lÃ©ments Ã  l'aide du guide et des instructions de fabrication</t>
  </si>
  <si>
    <t>- Effectuer des opÃ©rations de cÃ¢blage</t>
  </si>
  <si>
    <t>- Respecter les rÃ¨gles de sÃ©curitÃ© et propretÃ©</t>
  </si>
  <si>
    <t>- Temps moyen passÃ© par tableau (de 40 Ã  150 heures) / chaque tableau est diffÃ©rent</t>
  </si>
  <si>
    <t xml:space="preserve"> - Vous avez une formation ..."</t>
  </si>
  <si>
    <t xml:space="preserve">6167,Monteur Armoires Electriques F/H,https://www.france-emploi.com/offre-d-emploi/monteur-armoires-electriques-f-h-10967744/,10/01/2023,Pont-PÃ©an,IntÃ©rim,,,,,"Vos missions : </t>
  </si>
  <si>
    <t>- Assembler les ossatures de colonnes Ã©lectriques</t>
  </si>
  <si>
    <t xml:space="preserve">- PrÃ©parer &amp; installer les chÃ¢ssis dans les colonnes </t>
  </si>
  <si>
    <t>- Adapter et mettre en conformitÃ© et rÃ©aliser l'auto contrÃ´le</t>
  </si>
  <si>
    <t>- Respecter les rÃ¨gles de sÃ©curitÃ©</t>
  </si>
  <si>
    <t xml:space="preserve"> - Vous avez idÃ©alement une formation en Ã©lectrotechnique ou vous ..."</t>
  </si>
  <si>
    <t xml:space="preserve">6168,Expert Comptable F/H,https://www.france-emploi.com/offre-d-emploi/expert-comptable-f-h-10967742/,10/01/2023,Brionne,CDI,,,,,"Sous le rattachement hiÃ©rarchique auprÃ¨s de l'Expert Comptable en place vos missions sont : </t>
  </si>
  <si>
    <t>- Management et supervision technique d'une Ã©quipe (12 personnes)</t>
  </si>
  <si>
    <t>- Conseil auprÃ¨s d'une clientÃ¨le type TPE/PME/associations (tous secteurs d'activitÃ©)</t>
  </si>
  <si>
    <t>- PrÃ©sentation des comptes annuels</t>
  </si>
  <si>
    <t>- RÃ©vision comptable</t>
  </si>
  <si>
    <t>- Mise Ã  jour comptable accessoire</t>
  </si>
  <si>
    <t>- PrÃ©paration des ..."</t>
  </si>
  <si>
    <t xml:space="preserve">6169,Couvreur N2/N3/N4 F/H,https://www.france-emploi.com/offre-d-emploi/couvreur-n2-n3-n4-f-h-10967727/,10/01/2023,Rennes,IntÃ©rim,,,,,"Vos missions : </t>
  </si>
  <si>
    <t>Sur votre chantier, vous avez en charge de :</t>
  </si>
  <si>
    <t>- Poser les Ã©lÃ©ments sur les toits (tuiles, ardoises...)</t>
  </si>
  <si>
    <t>- Poser les Ã©lÃ©ments d'Ã©vacuation (gouttiÃ¨res...)</t>
  </si>
  <si>
    <t>Vous possÃ©dez idÃ©alement une premiÃ¨re expÃ©rience en couverture</t>
  </si>
  <si>
    <t>Vous avez ..."</t>
  </si>
  <si>
    <t xml:space="preserve">6170,MaÃ§on N2 F/H,https://www.france-emploi.com/offre-d-emploi/macon-n2-f-h-10967726/,10/01/2023,Rennes,IntÃ©rim,,,,,"Votre mission : </t>
  </si>
  <si>
    <t xml:space="preserve">Vous intervenez principalement sur des travaux de rÃ©novation, d'extension ou de construction d'habitations individuelles. </t>
  </si>
  <si>
    <t>Vous maÃ®trisez les techniques de coffrages bois, la construction d'escaliers et le coulage de chape</t>
  </si>
  <si>
    <t>Vous avez une premiÃ¨re expÃ©rience en tant que maÃ§on</t>
  </si>
  <si>
    <t>Vous maÃ®trisez les outils ..."</t>
  </si>
  <si>
    <t xml:space="preserve">6171,Bancheur N3P1/P2 F/H,https://www.france-emploi.com/offre-d-emploi/bancheur-n3p1-p2-f-h-10967725/,10/01/2023,Cesson-SÃ©vignÃ©,IntÃ©rim,,,,,"Vos missions : </t>
  </si>
  <si>
    <t>Vous assurez la mise en place et la stabilisation des banches</t>
  </si>
  <si>
    <t>Vous fixez les banches et coulez le bÃ©ton</t>
  </si>
  <si>
    <t>Vous Ãªtes garant du respect des consignes de sÃ©curitÃ©</t>
  </si>
  <si>
    <t>Vous Ãªtes expÃ©rimentÃ© (N3P1/P2)</t>
  </si>
  <si>
    <t>Vous Ãªtes disponible immÃ©diatement</t>
  </si>
  <si>
    <t>6172,Plaquiste F/H,https://www.france-emploi.com/offre-d-emploi/plaquiste-f-h-10967724/,10/01/2023,Rennes,IntÃ©rim,,,,,"Votre mission :</t>
  </si>
  <si>
    <t>Pose des panneaux prÃ©fabriquÃ©s (agglomÃ©rÃ©s, stratifiÃ©s, placoplÃ¢tre, mÃ©tal, plastique, etc.)</t>
  </si>
  <si>
    <t>Montage des cloisons, des sols, des doublages en panneaux ou des faux plafonds</t>
  </si>
  <si>
    <t>Mise en place des huisseries, des encadrements et des montants</t>
  </si>
  <si>
    <t>Jointure et renforcement de la structure des panneaux</t>
  </si>
  <si>
    <t>Correction Ã©ventuelle de l'Ã©querrage et ..."</t>
  </si>
  <si>
    <t>6173,Solier Moquettiste F/H,https://www.france-emploi.com/offre-d-emploi/solier-moquettiste-f-h-10967723/,10/01/2023,Vern-sur-Seiche,IntÃ©rim,,,,,"Votre mission :</t>
  </si>
  <si>
    <t>Vous rÃ©alisez des mÃ©trages de surfaces Ã  couvrir</t>
  </si>
  <si>
    <t>Vous prÃ©parez les surfaces (dÃ©pose ancien revÃªtement)</t>
  </si>
  <si>
    <t xml:space="preserve">Vous dÃ©coupez et posez des revÃªtements sol souple </t>
  </si>
  <si>
    <t>Vous Ãªtes en charge de l'installation dâ€™accessoires sol, type seuil, butoir de porte....</t>
  </si>
  <si>
    <t>Vous possÃ©dez  CAP Solier moquettiste/CAP ou BP peinture ..."</t>
  </si>
  <si>
    <t xml:space="preserve">6174,Carreleur F/H,https://www.france-emploi.com/offre-d-emploi/carreleur-f-h-10967722/,10/01/2023,Rennes,CDI,,,,,"Vos missions : </t>
  </si>
  <si>
    <t>- Etudier, mesurer et prÃ©parer les surfaces Ã  carreler</t>
  </si>
  <si>
    <t xml:space="preserve"> - FaÃ§onner et poser les carreaux de cÃ©ramique, ardoise, marbre, faÃ¯ence </t>
  </si>
  <si>
    <t xml:space="preserve"> - RÃ©aliser les jointures et contrÃ´ler la pose du carrelage</t>
  </si>
  <si>
    <t>Vous Ãªtes expÃ©rimentÃ©</t>
  </si>
  <si>
    <t>Une formation en sol souple est un plus</t>
  </si>
  <si>
    <t>Ce que ..."</t>
  </si>
  <si>
    <t xml:space="preserve">6175,Technicien d'installation en courants faibles F/H,https://www.france-emploi.com/offre-d-emploi/technicien-d-installation-en-courants-faibles-f-h-10967721/,10/01/2023,GÃ©vezÃ©,IntÃ©rim,,,,,"Votre mission : </t>
  </si>
  <si>
    <t>Vous travaillerez pour une entreprise spÃ©cialisÃ©e dans la sÃ»retÃ© Ã©lectronique</t>
  </si>
  <si>
    <t>Vous installerez (tirage de cÃ¢bles, chemin de cÃ¢bles, cÃ¢blage) et serez garant de la mise en route de la maintenance des diffÃ©rentes installations (LAPI/contrÃ´le d'accÃ¨s, biomÃ©trie,vidÃ©o surveillance)</t>
  </si>
  <si>
    <t>Mission dÃ¨s que possible</t>
  </si>
  <si>
    <t>6176,Menuisier Poseur F/H,https://www.france-emploi.com/offre-d-emploi/menuisier-poseur-f-h-10967720/,10/01/2023,TintÃ©niac,IntÃ©rim,,,,,"Votre mission :</t>
  </si>
  <si>
    <t>6177,Poseur de parquet F/H,https://www.france-emploi.com/offre-d-emploi/poseur-de-parquet-f-h-10967719/,10/01/2023,Rennes,CDI,,,,,"Vous travaillerez dans une entreprise spÃ©cialisÃ©e dans le parquet haut de gamme</t>
  </si>
  <si>
    <t>Vous assurez la prÃ©paration avant la pose : vÃ©rification, Ã©galisation, nivellement, ragrÃ©age si besoin</t>
  </si>
  <si>
    <t>Vous Ãªtes en charge de la pose de parquet et de terrasses.</t>
  </si>
  <si>
    <t>Votre profil</t>
  </si>
  <si>
    <t>Votre rigueur, votre polyvalence, votre savoir faire et votre autonomie ..."</t>
  </si>
  <si>
    <t>6178,Ã‰lectricien N2/N3 F/H,https://www.france-emploi.com/offre-d-emploi/lectricien-n2-n3-f-h-10967717/,10/01/2023,Rennes,IntÃ©rim,,,,,"Votre mission :</t>
  </si>
  <si>
    <t>Vous interviendrez sur des chantiers de rÃ©novation de maisons individuelles situÃ©s sur Rennes et sa couronne</t>
  </si>
  <si>
    <t>Vous ferez de la pose de chemins de cÃ¢bles, d'appareillages et de boÃ®tiers Ã©lectriques</t>
  </si>
  <si>
    <t>Vous Ãªtes dynamique, motivÃ© ..."</t>
  </si>
  <si>
    <t xml:space="preserve">6179,Plombier Sanitaire N2/N3 F/H,https://www.france-emploi.com/offre-d-emploi/plombier-sanitaire-n2-n3-f-h-10967715/,10/01/2023,Crevin,IntÃ©rim,,,,,"Vous interviendrez sur des chantiers de maisons neuves ou des chantiers de rÃ©novation. Vos missions seront les suivantes : </t>
  </si>
  <si>
    <t>- Pose dâ€™Ã©quipements sanitaires et chauffage</t>
  </si>
  <si>
    <t>- ContrÃ´le du bon fonctionnement des Ã©quipements</t>
  </si>
  <si>
    <t>- Titulaire d'un CAP/BEP/Titre ..."</t>
  </si>
  <si>
    <t xml:space="preserve">6180,Peintre en bÃ¢timent N2/N3 F/H,https://www.france-emploi.com/offre-d-emploi/peintre-en-batiment-n2-n3-f-h-10967713/,10/01/2023,Rennes,IntÃ©rim,,,,,"Votre mission : </t>
  </si>
  <si>
    <t>Vous serez en charge de la prÃ©paration des supports, de l'application de la peinture,de la pose de papiers peints, et de revÃªtements muraux</t>
  </si>
  <si>
    <t>Vous travaillez en autonomie ou en Ã©quipe sur les chantiers, vous disposez d'un sens de l'organisation et d'un bon ..."</t>
  </si>
  <si>
    <t xml:space="preserve">6181,Chauffeur Livreur PL F/H,https://www.france-emploi.com/offre-d-emploi/chauffeur-livreur-pl-f-h-10967712/,10/01/2023,BÃ©dÃ©e,IntÃ©rim,,,,,"Votre mission : </t>
  </si>
  <si>
    <t>Vous organisez votre tournÃ©e de livraison</t>
  </si>
  <si>
    <t>Vous chargez et dÃ©chargez la marchandise</t>
  </si>
  <si>
    <t>Vous assurer les livraisons auprÃ¨s des clients</t>
  </si>
  <si>
    <t>Vous contrÃ´lez la quantitÃ© des produits et la conformitÃ© des tempÃ©ratures de stockage dans le vÃ©hiculÃ©</t>
  </si>
  <si>
    <t xml:space="preserve">Vous garantissez l'entretien du vÃ©hicule </t>
  </si>
  <si>
    <t>Vous Ãªtes du titulaire ..."</t>
  </si>
  <si>
    <t xml:space="preserve">6182,Chef d'Ã©quipe en couverture F/H,https://www.france-emploi.com/offre-d-emploi/chef-d-equipe-en-couverture-f-h-10967710/,10/01/2023,Chavagne,IntÃ©rim,,,,,"Vos missions : </t>
  </si>
  <si>
    <t>- Vous savez contrÃ´ler, coordonner et planifier les travaux dâ€™une Ã©quipe de deux ou trois personnes</t>
  </si>
  <si>
    <t>- La couverture et bardage zinc, aluminium, bac acier nâ€™ont pas de secret pour vous</t>
  </si>
  <si>
    <t>- Vous avez lâ€™habitude de poser des Ã©tanchÃ©itÃ©s EPDM</t>
  </si>
  <si>
    <t>- Les ..."</t>
  </si>
  <si>
    <t xml:space="preserve">6183,Conducteur de travaux Ã©lectricitÃ© industriel/tertiaire F/H,https://www.france-emploi.com/offre-d-emploi/conducteur-de-travaux-electricite-industriel-tertiaire-f-h-10967708/,10/01/2023,TrÃ©gueux,CDI,,,,,"Pour une entreprise spÃ©cialisÃ©e pour des chantiers de bÃ¢timents industriels et tertiaires vos missions seront : </t>
  </si>
  <si>
    <t>- Analyse cahiers des charges, descriptifs et devis, plans de montage, schÃ©mas Ã©lectriques</t>
  </si>
  <si>
    <t>- Visites et relevÃ©s sur site avant dÃ©marrages de chantiers.</t>
  </si>
  <si>
    <t>6184,Technicien Agricole SAV F/H,https://www.france-emploi.com/offre-d-emploi/technicien-agricole-sav-f-h-10967707/,10/01/2023,TintÃ©niac,CDI,,,,,"Vos missions :</t>
  </si>
  <si>
    <t>- Vous intervenez auprÃ¨s des concessionnaires distributeurs de la marque pour la mise en route des mÃ©langeuses</t>
  </si>
  <si>
    <t>- Vous Ãªtes issu du ..."</t>
  </si>
  <si>
    <t xml:space="preserve">6185,Technicien de Maintenance ItinÃ©rant F/H,https://www.france-emploi.com/offre-d-emploi/technicien-de-maintenance-itinerant-f-h-10967706/,10/01/2023,Rennes,CDI,,,,,"Vos missions : </t>
  </si>
  <si>
    <t>Sur un secteur gÃ©ographique dÃ©fini et sous la responsabilitÃ© de votre chef d'Ã©quipe vous intervenez pour la pose et la maintenance de portes automatiques.</t>
  </si>
  <si>
    <t>Vous rÃ©alisez l'entretien, le contrÃ´le et le dÃ©pannage (travaux correctifs) des installations.</t>
  </si>
  <si>
    <t>Vous possÃ©dez idÃ©alement une premiÃ¨re expÃ©rience en maintenance industrielle ..."</t>
  </si>
  <si>
    <t xml:space="preserve">6186,Carrossier/Peintre (concession haut de gamme) F/H,https://www.france-emploi.com/offre-d-emploi/carrossier-peintre-concession-haut-de-gamme-f-h-10967705/,10/01/2023,Saint-GrÃ©goire,CDI,,,,,"Vos missions : </t>
  </si>
  <si>
    <t xml:space="preserve">En carrosserie : </t>
  </si>
  <si>
    <t>- ContrÃ´le des dÃ©formations d'un vÃ©hicule / interventions sur Ã©lÃ©ments de structure</t>
  </si>
  <si>
    <t>- Remplacement, ajustage et rÃ©glage de tous types d'Ã©lÃ©ments (amovibles / soudÃ©s / collÃ©s / sertis)</t>
  </si>
  <si>
    <t>- Remise en forme d'Ã©lÃ©ments de carrosserie</t>
  </si>
  <si>
    <t>- DÃ©pose - pose d'organes mÃ©caniques / d'Ã©lÃ©ments d'habillage (planches de bord) / d'organes ..."</t>
  </si>
  <si>
    <t>6187,MÃ©canicien (concession haut de gamme) F/H,https://www.france-emploi.com/offre-d-emploi/mecanicien-concession-haut-de-gamme-f-h-10967704/,10/01/2023,Saint-GrÃ©goire,CDI,,,,,"Vos missions :</t>
  </si>
  <si>
    <t xml:space="preserve"> - RÃ©alisation des diffÃ©rents diagnostics Ã©lectroniques et manuels sur les vÃ©hicules</t>
  </si>
  <si>
    <t xml:space="preserve"> - Interventions de maintenance prÃ©ventive et corrective relevant de l'entretien courant et/ou pÃ©riodique des vÃ©hicules, sur tous types de pannes mÃ©caniques, Ã©lectriques ou Ã©lectroniques</t>
  </si>
  <si>
    <t xml:space="preserve"> - GÃ©rer les prestations de mÃ©canique lourde</t>
  </si>
  <si>
    <t xml:space="preserve"> - Etablissement de tout document d'atelier ..."</t>
  </si>
  <si>
    <t xml:space="preserve">6188,MaÃ§on N3 F/H,https://www.france-emploi.com/offre-d-emploi/macon-n3-f-h-10967703/,10/01/2023,Rennes,CDI,,,,,"Votre mission : </t>
  </si>
  <si>
    <t xml:space="preserve">6189,Menuisier poseur d'agencement F/H,https://www.france-emploi.com/offre-d-emploi/menuisier-poseur-d-agencement-f-h-10967702/,10/01/2023,Sixt-sur-Aff,IntÃ©rim,,,,,"Vos missions : </t>
  </si>
  <si>
    <t xml:space="preserve"> - Effectuer la livraison, le montage, la pose et l'assemblage de diffÃ©rents mobiliers suivant les plans et descriptifs techniques</t>
  </si>
  <si>
    <t xml:space="preserve"> - S'assurer du transfert des mobiliers sur le chantier</t>
  </si>
  <si>
    <t xml:space="preserve"> - Effectuer les prÃ©parations de chantier</t>
  </si>
  <si>
    <t xml:space="preserve"> - Remplir les documents administratifs liÃ©s Ã  la rÃ©alisation des chantiers</t>
  </si>
  <si>
    <t xml:space="preserve"> - S'assurer de la ..."</t>
  </si>
  <si>
    <t>6190,VendeurÂ·se en bijouterie F/H,https://www.france-emploi.com/offre-d-emploi/vendeur-se-en-bijouterie-f-h-10967701/,10/01/2023,Rennes,CDI,,,,,"- Assurer auprÃ¨s de la clientÃ¨le un rÃ´le actif dâ€™accueil avec une qualitÃ© de service personnalisÃ©e</t>
  </si>
  <si>
    <t xml:space="preserve"> - VÃ©rifier et suivre lâ€™Ã©tat des stocks ..."</t>
  </si>
  <si>
    <t>6191,Menuisier poseur F/H,https://www.france-emploi.com/offre-d-emploi/menuisier-poseur-f-h-10967700/,10/01/2023,Mont-Dol,IntÃ©rim,,,,,"Votre mission :</t>
  </si>
  <si>
    <t>Vous posez les menuiseries (intÃ©rieures &amp; extÃ©rieures)</t>
  </si>
  <si>
    <t>Vous Ãªtes garant de la satisfaction ..."</t>
  </si>
  <si>
    <t xml:space="preserve">6192,Technicien de Maintenance ItinÃ©rant F/H,https://www.france-emploi.com/offre-d-emploi/technicien-de-maintenance-itinerant-f-h-10967699/,10/01/2023,Rouen,CDI,,,,,"Vos missions : </t>
  </si>
  <si>
    <t>Sur un secteur gÃ©ographique (Rouen et sa pÃ©riphÃ©rie) dÃ©fini et sous la responsabilitÃ© de votre chef d'Ã©quipe vous intervenez pour la pose et la maintenance de portes automatiques.</t>
  </si>
  <si>
    <t>Vous possÃ©dez idÃ©alement une premiÃ¨re ..."</t>
  </si>
  <si>
    <t xml:space="preserve">6193,Technicien de Maintenance ItinÃ©rant F/H,https://www.france-emploi.com/offre-d-emploi/technicien-de-maintenance-itinerant-f-h-10967698/,10/01/2023,Le Havre,CDI,,,,,"Vos missions : </t>
  </si>
  <si>
    <t>Sur un secteur gÃ©ographique (Le Havre et sa pÃ©riphÃ©rie) dÃ©fini et sous la responsabilitÃ© de votre chef d'Ã©quipe vous intervenez pour la pose et la maintenance de portes automatiques.</t>
  </si>
  <si>
    <t>Vous possÃ©dez idÃ©alement une ..."</t>
  </si>
  <si>
    <t>6194,Carrossier (vÃ©hicule haut de gamme) F/H,https://www.france-emploi.com/offre-d-emploi/carrossier-vehicule-haut-de-gamme-f-h-10967697/,10/01/2023,Pleumeleuc,CDI,,,,,"A l'intÃ©rieur d'un bÃ¢timent neuf et au sein d'une Ã©quipe de 4 personnes, vos missions seront :</t>
  </si>
  <si>
    <t>- Diagnostiquer et rÃ©parer les dÃ©formations des vÃ©hicules</t>
  </si>
  <si>
    <t>- Remise en forme des Ã©lÃ©ments de carrosserie</t>
  </si>
  <si>
    <t>- Pose et dÃ©pose d'Ã©lÃ©ments de carrosserie et de mÃ©canique</t>
  </si>
  <si>
    <t>- PrÃ©paration des vÃ©hicules avant mise en ..."</t>
  </si>
  <si>
    <t xml:space="preserve">6195,Chef d'Equipe VRD F/H,https://www.france-emploi.com/offre-d-emploi/chef-d-equipe-vrd-f-h-10967696/,10/01/2023,Saint-Malo,CDI,,,,,"Vos missions : </t>
  </si>
  <si>
    <t>Vous interviendrez sur des chantiers de terrassement, rÃ©seaux et voiries.</t>
  </si>
  <si>
    <t>Â· Encadrer un chantier avec une Ã©quipe tout en Ã©tant opÃ©rationnel sur les chantiers</t>
  </si>
  <si>
    <t>Â· Organiser votre Ã©quipe en fonction du planning Ã©tabli et Ã©tablir les rapports de chantier</t>
  </si>
  <si>
    <t>Â· Garantir la sÃ©curitÃ© sur chantier en respectant les procÃ©dures internes ..."</t>
  </si>
  <si>
    <t>6196,Charpentier d'atelier F/H,https://www.france-emploi.com/offre-d-emploi/charpentier-d-atelier-f-h-10967695/,10/01/2023,AcignÃ©,IntÃ©rim,,,,,"Au sein d'une sociÃ©tÃ© spÃ©cialisÃ©e dans le bois, vous assurerez les missions suivantes :</t>
  </si>
  <si>
    <t xml:space="preserve"> - DÃ©bits d'ossatures et de panneaux divers</t>
  </si>
  <si>
    <t xml:space="preserve"> - Montage de murs ossature bois</t>
  </si>
  <si>
    <t xml:space="preserve"> - Montage de caissons de toiture chevronnÃ©s</t>
  </si>
  <si>
    <t xml:space="preserve"> - Pose en atelier d'isolant, bardage, lambris...</t>
  </si>
  <si>
    <t xml:space="preserve"> - Utilisation des machines d'atelier et Ã©lectroportatives</t>
  </si>
  <si>
    <t xml:space="preserve"> - Entretien du poste ..."</t>
  </si>
  <si>
    <t>6197,Agent de fabrication piÃ¨ces techniques F/H,https://www.france-emploi.com/offre-d-emploi/agent-de-fabrication-pieces-techniques-f-h-10964906/,10/01/2023,Noyal-sur-Vilaine,IntÃ©rim,,,,,"- Mission : montage et assemblage de piÃ¨ces</t>
  </si>
  <si>
    <t xml:space="preserve"> - 39h/semaine du lundi au vendredi</t>
  </si>
  <si>
    <t xml:space="preserve"> - Horaires 8h-17h avec 1h de coupure (vendredi 16h)</t>
  </si>
  <si>
    <t xml:space="preserve"> - Mission longue</t>
  </si>
  <si>
    <t xml:space="preserve"> - Vous Ãªtes mÃ©ticuleux</t>
  </si>
  <si>
    <t xml:space="preserve"> - Vous Ãªtes disponible sur de la longue durÃ©e</t>
  </si>
  <si>
    <t>Alto vous propose un suivi personnalisÃ© par Pierre Jean, chargÃ© de ..."</t>
  </si>
  <si>
    <t>6198,EmployÃ© de rayon libre-service temps plein F/H,https://www.france-emploi.com/offre-d-emploi/employe-de-rayon-libre-service-temps-plein-f-h-10962473/,10/01/2023,Betton,IntÃ©rim,,,,,"- Mise en rayon et prÃ©paration des chariots de mise en rayon</t>
  </si>
  <si>
    <t xml:space="preserve"> - Horaires 6h-14h du lundi au vendredi</t>
  </si>
  <si>
    <t xml:space="preserve"> - Vous apprÃ©ciez les environnements de travail dynamiques</t>
  </si>
  <si>
    <t xml:space="preserve"> - Vous avez idÃ©alement une premiÃ¨re expÃ©rience en grande distribution ou en logistique</t>
  </si>
  <si>
    <t>Alto vous propose un suivi ..."</t>
  </si>
  <si>
    <t>6199,EmployÃ© de rayon libre-service temps partiel F/H,https://www.france-emploi.com/offre-d-emploi/employe-de-rayon-libre-service-temps-partiel-f-h-10962471/,10/01/2023,Betton,IntÃ©rim,,,,,"- Mise en rayon dans un grand magasin de bricolage</t>
  </si>
  <si>
    <t xml:space="preserve"> - Horaires 6h-9h du mardi au samedi</t>
  </si>
  <si>
    <t xml:space="preserve"> - Vous recherchez un temps partiel</t>
  </si>
  <si>
    <t>6200,EmployÃ© libre-service temps plein F/H,https://www.france-emploi.com/offre-d-emploi/employe-libre-service-temps-plein-f-h-10934389/,10/01/2023,Chantepie,IntÃ©rim,,,,,"- Votre mission : mise en rayon, facing, rangement, Ã©tiquetage...</t>
  </si>
  <si>
    <t xml:space="preserve"> - Horaires 6h-13h30 du mardi au samedi</t>
  </si>
  <si>
    <t>6201,EmployÃ© libre-service horaires 6h-9h du mardi au samedi F/H,https://www.france-emploi.com/offre-d-emploi/employe-libre-service-horaires-6h-9h-du-mardi-au-samedi-f-h-10934388/,10/01/2023,Chantepie,IntÃ©rim,,,,,"- Votre mission : mise en rayon, facing, rangement, Ã©tiquetage...</t>
  </si>
  <si>
    <t>6202,Vendeur en magasin de meubles haut-de-gamme F/H,https://www.france-emploi.com/offre-d-emploi/vendeur-en-magasin-de-meubles-haut-de-gamme-f-h-10818071/,10/01/2023,Saint-GrÃ©goire,CDI,,,,,"- Vous travaillerez dans un magasin moderne et spacieux (+ de 1000 mÂ²) situÃ© en pleine visibilitÃ© sur la Route du Meuble</t>
  </si>
  <si>
    <t xml:space="preserve"> - Vous disposerez d'une large gamme de produits contemporains Ã  proposer : canapÃ©s, fauteuils, tables, chaises, rangements, tabourets, tables basses, luminaires, lits...</t>
  </si>
  <si>
    <t xml:space="preserve"> - Vous interviendrez dans toutes les missions de la ..."</t>
  </si>
  <si>
    <t>6203,PrÃ©parateur de commandes drive F/H,https://www.france-emploi.com/offre-d-emploi/preparateur-de-commandes-drive-f-h-10787444/,10/01/2023,Chantepie,IntÃ©rim,,,,,"- Vous prÃ©parez les commandes des clients</t>
  </si>
  <si>
    <t xml:space="preserve"> - Vous amenez les commandes aux clients</t>
  </si>
  <si>
    <t xml:space="preserve"> - Vous apprÃ©ciez les environnements de travail dynamiques demandant de la rÃ©activitÃ©</t>
  </si>
  <si>
    <t xml:space="preserve"> - Vous Ãªtes Ã  l'aise avec les outils informatiques</t>
  </si>
  <si>
    <t>Alto vous propose un suivi personnalisÃ© par Pierre Jean, chargÃ© de recrutement</t>
  </si>
  <si>
    <t xml:space="preserve"> - Acomptes ..."</t>
  </si>
  <si>
    <t xml:space="preserve">6204,Agenceur de vÃ©hicule / Menuisier F/H,https://www.france-emploi.com/offre-d-emploi/agenceur-de-vehicule-menuisier-f-h-10740680/,10/01/2023,Rennes,IntÃ©rim,,,,,"Vos missions : </t>
  </si>
  <si>
    <t>Sous la responsabilitÃ© du responsable d'agence, vous prenez en charge la pose d'habillages, de meubles bois afin d'amÃ©nager les vÃ©hicules.</t>
  </si>
  <si>
    <t>Vous rÃ©ceptionnez les Ã©lÃ©ments fabriquÃ©s par l'atelier de menuiserie puis procÃ©dez Ã  la pose de de ces Ã©lÃ©ments</t>
  </si>
  <si>
    <t>De formation technique ..."</t>
  </si>
  <si>
    <t>6205,PrÃ©parateur d'expÃ©ditions F/H,https://www.france-emploi.com/offre-d-emploi/preparateur-d-expeditions-f-h-10722476/,10/01/2023,La MÃ©ziÃ¨re,IntÃ©rim,,,,,"- PrÃ©paration d'expÃ©dition de piÃ¨ces dÃ©tachÃ©es agricoles : emballage, calage, filmage de palettes, chargement de camions, expÃ©ditions express...</t>
  </si>
  <si>
    <t xml:space="preserve"> - Horaires 10h30-18h30, du lundi au vendredi (heures supplÃ©mentaires en dÃ©marrant plus tÃ´t le matin)</t>
  </si>
  <si>
    <t xml:space="preserve"> - 11.20 â‚¬/h + Tickets Resto 7.20 â‚¬</t>
  </si>
  <si>
    <t xml:space="preserve"> - Pas de problÃ¨me avec le port de charges ..."</t>
  </si>
  <si>
    <t>6206,PrÃ©parateur de commandes Caces 1 F/H,https://www.france-emploi.com/offre-d-emploi/preparateur-de-commandes-caces-1-post-lblmalefemale-h-f-10563937/,10/01/2023,BrÃ©cÃ©,IntÃ©rim,,,,,"- Vous effectuerez de la prÃ©paration de commande de produits surgelÃ©s</t>
  </si>
  <si>
    <t xml:space="preserve"> - Vous travaillerez dans un entrepÃ´t rÃ©frigÃ©rÃ© Ã  -20 degrÃ©s</t>
  </si>
  <si>
    <t xml:space="preserve"> - Vous utiliserez un chariot type Caces 1</t>
  </si>
  <si>
    <t xml:space="preserve"> - Horaires de journÃ©e 9h-16h30 du lundi au vendredi</t>
  </si>
  <si>
    <t xml:space="preserve"> - Equipements de protection contre le froid fournis par l'entreprise</t>
  </si>
  <si>
    <t xml:space="preserve"> - Vous avez de l ..."</t>
  </si>
  <si>
    <t>6207,Cariste Caces 1-3 F/H,https://www.france-emploi.com/offre-d-emploi/cariste-caces-1-3-post-lblmalefemale-h-f-10563929/,10/01/2023,Pleumeleuc,IntÃ©rim,,,,,"- Chargement et dÃ©chargement des camions</t>
  </si>
  <si>
    <t xml:space="preserve"> - Flashage</t>
  </si>
  <si>
    <t xml:space="preserve"> - Sectorisation des palettes</t>
  </si>
  <si>
    <t xml:space="preserve"> - Rangement du quai</t>
  </si>
  <si>
    <t xml:space="preserve"> - Horaires 5h-12h20 ou 14h-22h</t>
  </si>
  <si>
    <t xml:space="preserve"> - 11.37 â‚¬/h + Tickets Resto (ou Panier)</t>
  </si>
  <si>
    <t xml:space="preserve"> - Caces 1-3 valides</t>
  </si>
  <si>
    <t>Alto vous propose un suivi personnalisÃ© ..."</t>
  </si>
  <si>
    <t>6208,Carreleur (H/F),https://www.france-emploi.com/offre-d-emploi/carreleur-h-f-10969679/,10/01/2023,Angers,IntÃ©rim,,,,,"Manpower RÃ©fÃ©rence IntÃ©rim ANGERS BTP recherche pour son client, un acteur du secteur du BTP, un Carreleur (H/F) SpÃ©cialiste dans votre domaine, lors de vos missions vous serez amenÃ© Ã  :Â </t>
  </si>
  <si>
    <t>- Poser duÂ carrelage tout types</t>
  </si>
  <si>
    <t>- Faire de la prÃ©paration de surfaces</t>
  </si>
  <si>
    <t>- DÃ©couper des matÃ©riaux de ..."</t>
  </si>
  <si>
    <t>6209,Echafaudeur (FORMATION) (H/F),https://www.france-emploi.com/offre-d-emploi/echafaudeur-formation-h-f-10969678/,10/01/2023,Montoir-de-Bretagne,IntÃ©rim,,,,,"Manpower ST NAZAIRE INDUSTRIE recherche pour son client, acteur majeur de l'Ã©chafaudage dans le secteur industriel, 4 candidats (H/F) pour une formation monteurs Ã©chafaudeurs</t>
  </si>
  <si>
    <t>Formation dispensÃ©e dans notre organisme partenaire Ã  Montoir de Bretagne pour une durÃ©e de 10 jours.Â </t>
  </si>
  <si>
    <t>A l'issue de cette formation pour ..."</t>
  </si>
  <si>
    <t>6210,Assistant (H/F),https://www.france-emploi.com/offre-d-emploi/assistant-h-f-10969677/,10/01/2023,Cesson-SÃ©vignÃ©,IntÃ©rim,,,,,"Vous Ãªtes Ã  la recherche d'un poste d'assistant (H/F) sur le bassin rennais ?Â </t>
  </si>
  <si>
    <t>Vous Ãªtes disponible durant les deux semaines des vacances scolaires au mois de dÃ©cembre ?Â </t>
  </si>
  <si>
    <t>Je vous ai dÃ©nichÃ© un poste qui pourrait Ãªtre susceptible de vous plaire. A vos candidatures.Â </t>
  </si>
  <si>
    <t>Â  Vos missions sur ..."</t>
  </si>
  <si>
    <t>6211,Laborantin (H/F),https://www.france-emploi.com/offre-d-emploi/laborantin-h-f-10969676/,10/01/2023,Bras-sur-Meuse,IntÃ©rim,,,,,"Manpower VERDUN recherche pour son client, un acteur du secteur de l'agroalimentaire, un Laborantin (H/F) Sous la responsabilitÃ© du Responsable du Laboratoire, le laborantin effectue des analyses en appliquant les protocoles dÃ©finis et en veillant au respect des spÃ©cificitÃ©s Ã©tablies.</t>
  </si>
  <si>
    <t>Les missionsÂ :</t>
  </si>
  <si>
    <t>-Â Â Â Â Â Â Â Â Â Â ContrÃ´ler la conformitÃ© des produits ..."</t>
  </si>
  <si>
    <t>6212,OpÃ©rateur de production (H/F),https://www.france-emploi.com/offre-d-emploi/operateur-de-production-h-f-10969675/,10/01/2023,La FlÃ¨che,IntÃ©rim,,,,,"Manpower LA FLECHE recherche pour son client, un acteur du secteur de l'automobile, desÂ OpÃ©rateurs de production (H/F) Au sein de l'atelier vous serez en charge d'effectuer les tÃ¢ches suivantes :</t>
  </si>
  <si>
    <t>- ContrÃ´le qualitÃ©</t>
  </si>
  <si>
    <t>- Assemblage des diffÃ©rentes piÃ¨ces</t>
  </si>
  <si>
    <t>- ConditionnementÂ </t>
  </si>
  <si>
    <t>Horaires en 2x8 ou nuit ..."</t>
  </si>
  <si>
    <t>6213,Technicien de maintenance industrielle journÃ©e (H/F),https://www.france-emploi.com/offre-d-emploi/technicien-de-maintenance-industrielle-journee-h-f-10969674/,10/01/2023,Fontenay-le-Comte,CDI,,,,,"Rejoignez une PME rattachÃ©e Ã  un groupe, spÃ©cialisÃ©e dansÂ l'environnement, et plus prÃ©cisÃ©ment dans leÂ traitement et la valorisation des dÃ©chets industriels. Son objectif :Â rÃ©duire l'impact des activitÃ©s sur l'environnement (traitement d'env. 30 000 tonnes/an), avec des installations modernes et innovantes.</t>
  </si>
  <si>
    <t>Le poste :Â Technicien ..."</t>
  </si>
  <si>
    <t>6214,EmployÃ© SAV (H/F),https://www.france-emploi.com/offre-d-emploi/employe-sav-h-f-10969673/,10/01/2023,Le Rheu,IntÃ©rim,,,,,"Vous Ãªtes Ã  la recherche d'un poste d'assistant SAV (H/F) sur la commune du RHEU.Â </t>
  </si>
  <si>
    <t>Alors poursuivez votre lecture je pense avoir dÃ©nichÃ© une perle . A vos candidatures !Â  Vos missions seront les suivantes:Â </t>
  </si>
  <si>
    <t>- Analyser les demandes de SAV des clients.Â </t>
  </si>
  <si>
    <t>- Faire un diagnostic et dÃ©terminer les ..."</t>
  </si>
  <si>
    <t>6215,Chef d'Ã©quipe maintenance  (H/F),https://www.france-emploi.com/offre-d-emploi/chef-d-equipe-maintenance-h-f-10969672/,10/01/2023,Les Herbiers,CDI,,,,,"Chef d'Ã©quipe de maintenance, vous souhaitez rejoindre une structure dotÃ©e d'unÂ bel outil industriel, qui investit chaque annÃ©e pour le faire Ã©voluer. Vous aimez Ã©galementÂ apporter vos idÃ©es dans l'amÃ©lioration des Ã©quipements.Â Lisez la suite !</t>
  </si>
  <si>
    <t>?</t>
  </si>
  <si>
    <t>Package salarialÂ complet dÃ©crit ci-dessous =&gt; RattachÃ©(e) au responsable maintenance ..."</t>
  </si>
  <si>
    <t>6216,Conducteur d'installations IAA (H/F),https://www.france-emploi.com/offre-d-emploi/conducteur-d-installations-iaa-h-f-10969671/,10/01/2023,MartignÃ©-Ferchaud,IntÃ©rim,,,,,"Manpower CHATEAUBRIANT recherche pour son client, spÃ©cialisÃ© dans la conception, la fabrication et la distribution d'ingrÃ©dients vÃ©gÃ©taux et de mix fonctionnels Ã  base de protÃ©ines vÃ©gÃ©tales (farine de blÃ©, lupin, soja quinoa...), un Conducteur d'installations IAA (H/F). Vous serez affectÃ© Ã  l'un des lignes de ..."</t>
  </si>
  <si>
    <t>6217,Couvreur N2 Ã  N3 (H/F),https://www.france-emploi.com/offre-d-emploi/couvreur-n2-a-n3-h-f-10969670/,10/01/2023,Plougoumelen,IntÃ©rim,,,,,"Vous Ãªtes motivÃ©(e) et cherchez Ã  Ã©voluer en tant que couvreur (H/F) ? Rejoignez-nous et devenez un(e) de nos futur(e)Â Talents ManpowerÂ dÃ¨s Ã  prÃ©sent !</t>
  </si>
  <si>
    <t>Votre agenceÂ Manpower VANNES BTPÂ recherche pour son client,Â des couvreurs N2 Ã  N3 (H/F).</t>
  </si>
  <si>
    <t>La mission en intÃ©rim ..."</t>
  </si>
  <si>
    <t>6218,Conducteur SPL (H/F),https://www.france-emploi.com/offre-d-emploi/conducteur-spl-h-f-10969669/,10/01/2023,Bras-sur-Meuse,IntÃ©rim,,,,,"Manpower VERDUN recherche pour son client, un acteur du secteur de l'agriculture, un Conducteur SPL (H/F) RattachÃ©(e) au Directeur OpÃ©rationnel Transport, vous aurez la responsabilitÃ© des missions suivantes :</t>
  </si>
  <si>
    <t xml:space="preserve"> - Conduite du vÃ©hicule SPL</t>
  </si>
  <si>
    <t xml:space="preserve"> - RÃ©aliser les opÃ©rations d'attelage et dÃ©crochage, conduire un vÃ©hicule porteur et/ou articulÃ© ..."</t>
  </si>
  <si>
    <t>6219,Technicien rÃ©seau informatique N1 (H/F),https://www.france-emploi.com/offre-d-emploi/technicien-reseau-informatique-n1-h-f-10969668/,10/01/2023,Caen,CDI,,,,,"Ce que nous vous proposons ?</t>
  </si>
  <si>
    <t>Rejoindre une entreprise dans le domaine des tÃ©lÃ©coms,Â bienveillante, avec une belleÂ philosophie d'entraide, et un accompagnement sur-mesure.</t>
  </si>
  <si>
    <t>Venez rejoindre l'Ã©quipe de Caen sur un poste deÂ Technicien Support RÃ©seaux Niveau 1Â ! RattachÃ©(e)Â  au Responsable Support opÃ©rateur Groupe, vous allez ..."</t>
  </si>
  <si>
    <t>6220,Technicien support informatique de proximitÃ© (H/F),https://www.france-emploi.com/offre-d-emploi/technicien-support-informatique-de-proximite-h-f-10969667/,10/01/2023,Bourges,CDI,,,,,"Envie d'un nouveau challenge professionnel sur cette fin d'annÃ©e ?Â </t>
  </si>
  <si>
    <t>Alors j'ai le poste qu'il vous faut !</t>
  </si>
  <si>
    <t>Je recrute pour mon client, sociÃ©tÃ© de prestations informatiques, unÂ Technicien Support IT de proximitÃ© H/FÂ en CDI Ã  Bourges. Â RattachÃ© au Responsable Support utilisateurs, vous aurez les ..."</t>
  </si>
  <si>
    <t>6221,Technicien Helpdesk anglais courant (H/F),https://www.france-emploi.com/offre-d-emploi/technicien-helpdesk-anglais-courant-h-f-10969666/,10/01/2023,Rennes,CDI,,,,,"Le Cabinet Manpower Conseil Recrutement NANTES INFORMATIQUE recherche pour son client, un acteur du secteur des services informatiques, unÂ Technicien Helpdesk Bilingue Anglais H/FÂ Ã  Rennes en CDI.Â  Au sein d'un centre de service multi-clients, vos dÃ©fis quotidien seront :</t>
  </si>
  <si>
    <t xml:space="preserve"> - rÃ©ceptionner et enregistrer les demandes / appels des ..."</t>
  </si>
  <si>
    <t>6222,AttachÃ© commercial service client - Etudiant  (H/F),https://www.france-emploi.com/offre-d-emploi/attache-commercial-service-client-etudiant-h-f-10969665/,10/01/2023,Nantes,IntÃ©rim,,,,,"Manpower NANTES TERTIAIRE recherche pour son client, un acteur du secteur bancaire, des AttachÃ©s commercial Service client - Etudiant (H/F) pour les vacances scolaire de NoÃ«l sur Nantes.Â  2 missions possible au sein d'un centre de relation client Ã  distanceÂ :</t>
  </si>
  <si>
    <t>Au sein du service client :Â </t>
  </si>
  <si>
    <t>RÃ©pondre Ã  toutes ..."</t>
  </si>
  <si>
    <t>6223,Menuisier poseur (H/F),https://www.france-emploi.com/offre-d-emploi/menuisier-poseur-h-f-10969664/,10/01/2023,Mayenne,IntÃ©rim,,,,,"Manpower MAYENNE recherche pour son client basÃ© Ã  Montenay un menuisier d'atelier ainsi qu'un menuisier poseur en chantier (H/F) Menuisier polyvalentÂ : pose de fenÃªtre, porte d'entrÃ©e, baie coulissante, prÃ©paration de piÃ¨ces pour meubleÂ spÃ©cifique.</t>
  </si>
  <si>
    <t>CharpentierÂ : montage du toit des mobil-homes, charpente et couverture, passage ..."</t>
  </si>
  <si>
    <t>6224,Agent de rÃ©seau rÃ©seau Terrassier (H/F),https://www.france-emploi.com/offre-d-emploi/agent-de-reseau-reseau-terrassier-h-f-10969663/,10/01/2023,Caudan,IntÃ©rim,,,,,"Manpower LORIENT BTP recherche pour son client, acteur global de la construction et des services, un Agent de rÃ©seau Terrassier (H/F)</t>
  </si>
  <si>
    <t>La mission en intÃ©rim d'une durÃ©e deÂ 2Â moisÂ renouvelableÂ est Ã  pourvoir Ã  partir du 12 dÃ©cembre 2022 surÂ CAUDAN, avec dÃ©placement dans un pÃ©rimÃ¨tre ..."</t>
  </si>
  <si>
    <t>6225,Facteur (H/F),https://www.france-emploi.com/offre-d-emploi/facteur-h-f-10969662/,10/01/2023,Caen,IntÃ©rim,,,,,"Manpower CAEN INDUSTRIE TRANSPORTÂ recherche pour son client, un acteur du secteur des transports, unÂ FACTEURÂ (H/F) secteur ARGENCESÂ </t>
  </si>
  <si>
    <t>Si tu souhaites devenir partenaire de notre client, n'hÃ©site plus, lance toi ! Les mission sont les suivantes :Â </t>
  </si>
  <si>
    <t>-Â RÃ©aliser lesÂ travaux de prÃ©parationÂ et laÂ distribution de l'ensemble ..."</t>
  </si>
  <si>
    <t>6226,Soudeur Licence 111 toutes positions (H/F),https://www.france-emploi.com/offre-d-emploi/soudeur-licence-111-toutes-positions-h-f-10969661/,10/01/2023,Lorient,IntÃ©rim,,,,,"Vous souhaitez rejoindre nos Ã©quipes Talents Manpower ?</t>
  </si>
  <si>
    <t>L'agenceÂ Manpower LORIENT BTPÂ recherche pour son client, un acteur du secteur du BTP,Â un Soudeur licence 111 toutes positions (H/F).</t>
  </si>
  <si>
    <t>La mission en intÃ©rim d'une durÃ©e de 2Â moisÂ (renouvelable), avec une suspension de contrat en sem 52 ..."</t>
  </si>
  <si>
    <t>6227,Menuisier (H/F),https://www.france-emploi.com/offre-d-emploi/menuisier-h-f-10969660/,10/01/2023,Ploemeur,IntÃ©rim,,,,,"Vous Ãªtes Ã  la recherche d'une expÃ©rience professionnelle dans un secteur en croissanceÂ ?</t>
  </si>
  <si>
    <t>Votre agenceÂ Manpower LORIENT BTP, recherche activement desÂ MenuisiersÂ (H/F).</t>
  </si>
  <si>
    <t>La mission d'une durÃ©e d'un moisÂ (renouvelable) est Ã  pourvoir dÃ¨s le 12 dÃ©cembreÂ 2022Â surÂ PloemeurÂ (dÃ©part de l'entreprise ou ..."</t>
  </si>
  <si>
    <t>6228,Facteur (H/F),https://www.france-emploi.com/offre-d-emploi/facteur-h-f-10969659/,10/01/2023,Caen,IntÃ©rim,,,,,"Manpower CAEN INDUSTRIE TRANSPORTÂ recherche pour son client, un acteur du secteur des transports, unÂ FACTEURÂ (H/F) secteur deÂ CAEN / CARPIQUET/HEROUVILLE SAINT CLAIR / IFSÂ </t>
  </si>
  <si>
    <t>-Â RÃ©aliser lesÂ travaux de prÃ©paration ..."</t>
  </si>
  <si>
    <t>6229,Technicien des systÃ¨mes information et tÃ©lÃ©communication (H/F),https://www.france-emploi.com/offre-d-emploi/technicien-des-systemes-information-et-telecommunication-h-f-10969658/,10/01/2023,Civaux,CDI,,,,,"EDF, Ã©lectricien performant et responsable, champion de la croissance bas carbone recrute dans ses nombreux mÃ©tiers. Rejoignez nos Ã©quipes et relevez de nouveaux dÃ©fis au service de 38.5 millions de clients dans le monde.</t>
  </si>
  <si>
    <t>L'UNITEP (UnitÃ© Nationale SystÃ¨mes d'Information et TÃ©lÃ©com d'Exploitation du Producteur) compte ..."</t>
  </si>
  <si>
    <t>6230,Gestionnaire paie (H/F),https://www.france-emploi.com/offre-d-emploi/gestionnaire-paie-h-f-10969657/,10/01/2023,HÃ©rouville-Saint-Clair,IntÃ©rim,,,,,"Manpower CAEN TERTIAIRE ET CADRES recherche pour son client, un acteur du secteur associatif, un Gestionnaire paie (H/F) Au sein d'une Ã©quipeÂ  RH, vous participerez Ã  la gestion administrative du personnel et de la paie.</t>
  </si>
  <si>
    <t>Â  Les missions :</t>
  </si>
  <si>
    <t xml:space="preserve"> - la collecte et la gestion des Ã©lÃ©ments variables</t>
  </si>
  <si>
    <t xml:space="preserve"> - l'Ã©tablissement ..."</t>
  </si>
  <si>
    <t>6231,Chef d'Ã©quipe (H/F),https://www.france-emploi.com/offre-d-emploi/chef-d-equipe-h-f-10969656/,10/01/2023,Saint-Herblain,CDD,,,,,"Le cabinet de recrutement Manpower de Loire-Atlantique recherche unÂ Animateur d'Ã©quipe en CDD d'1 mois pour son client, un acteur du secteur de l'agroalimentaire, situÃ© Ã  Saint Herblain (44). RattachÃ©(e) au Responsable d'atelier, vous vous verrez confier les missions suivantes :Â </t>
  </si>
  <si>
    <t>- Missions de coordination ..."</t>
  </si>
  <si>
    <t>6232,HÃ´te d'accueil (H/F),https://www.france-emploi.com/offre-d-emploi/hote-d-accueil-h-f-10969655/,10/01/2023,Deauville,IntÃ©rim,,,,,"Manpower HONFLEUR recherche pour son client, un acteur du secteur des services Ã  la personne, un HÃ´te d'accueil (H/F) Sous la responsabilitÃ© de la Direction de la RÃ©sidence, vos principales missions seront les suivantes :</t>
  </si>
  <si>
    <t xml:space="preserve"> - Assurer l'accueil physique et tÃ©lÃ©phonique, renseigner et orienter les personnes </t>
  </si>
  <si>
    <t xml:space="preserve"> - VÃ©rifier l ..."</t>
  </si>
  <si>
    <t>6233,Agent de production (H/F),https://www.france-emploi.com/offre-d-emploi/agent-de-production-h-f-10939925/,10/01/2023,AubignÃ©-Racan,IntÃ©rim,,,,,"RattachÃ© Ã  un chef d'Ã©quipe, vous serez amenÃ© Ã  :</t>
  </si>
  <si>
    <t>* Prendre les consignes orales et Ã©crites et assurer la transmission au poste suivant.</t>
  </si>
  <si>
    <t>* RÃ©gler le temps de pause et d'avance des tapis d'alimentations des pulpeurs afin de garantir une concentration constante.</t>
  </si>
  <si>
    <t>* S'assurer du bon fonctionnement des ..."</t>
  </si>
  <si>
    <t>6234,Assistant de gestion H/F,https://www.france-emploi.com/offre-d-emploi/assistant-de-gestion-h-f-10939922/,10/01/2023,Ploudaniel,IntÃ©rim,,,,,"Vos principales missions :</t>
  </si>
  <si>
    <t xml:space="preserve">  * crÃ©ation des bons de missions des techniciens,</t>
  </si>
  <si>
    <t xml:space="preserve">  * saisie des Ã©lÃ©ments variables de paie,Â Â </t>
  </si>
  <si>
    <t xml:space="preserve">  * envoi des factures,Â­ suivi des rentrÃ©es d'argent et relance client,</t>
  </si>
  <si>
    <t xml:space="preserve">  * gÃ©rer les dÃ©placements des techniciens,Â </t>
  </si>
  <si>
    <t xml:space="preserve">  * Suivi et gestion des formations interne,</t>
  </si>
  <si>
    <t xml:space="preserve">  Vous Ãªtes titulaire d'une formation en gestion/administration.</t>
  </si>
  <si>
    <t>Vous maÃ®trisez ..."</t>
  </si>
  <si>
    <t>6235,"Chef de secteur S-O (31, 82, 09, 66, 11, 81, 12, 34 et 30) H/F",https://www.france-emploi.com/offre-d-emploi/chef-de-secteur-s-o-31-82-09-66-11-81-12-34-et-30-h-f-10939916/,10/01/2023,Vaucluse,CDI,,,,,"Agis poursuit son dÃ©veloppement et renforce sa force de venteAGIS est le leader franÃ§ais des plats traiteur frais destinÃ©s aux rayons traditionnels de la GMS et cuisine Ã©galement pour de nombreuses marques de distributeurs. Pionnier des plats cuisinÃ©s sous-vide, l'entreprise innove en permanence pour renouveler son offre ..."</t>
  </si>
  <si>
    <t>6236,EmployÃ© administratif RH F/H,https://www.france-emploi.com/offre-d-emploi/employe-administratif-rh-f-h-10939914/,10/01/2023,Angers,CDD,,,,,"L'Ã©quipe Paie et administration du personnel recherche un(e) employÃ©(e) administratif qui :</t>
  </si>
  <si>
    <t>Â·         Participera au suivi des visites mÃ©dicales</t>
  </si>
  <si>
    <t>Â·         RÃ©alisera des dÃ©clarations d'accident du travail,</t>
  </si>
  <si>
    <t>Â·         Ã‰tablira des contrats de travail et rÃ©alisera les dÃ©marches associÃ©es,</t>
  </si>
  <si>
    <t>Â·         Participera au dossier complÃ©mentaire santÃ©, (adhÃ©sions, modifications, rÃ©ponses aux salariÃ©s)</t>
  </si>
  <si>
    <t>Â·         Prendra en ..."</t>
  </si>
  <si>
    <t>6237,Charge de relation clients (H/F),https://www.france-emploi.com/offre-d-emploi/charge-de-relation-clients-h-f-10939896/,10/01/2023,Les Sables-d'Olonne,CDI,,,,,"Â« Lorsque deux forces sont jointes, leur efficacitÃ© est double Â»Dans le cadre de son dÃ©veloppement, SAGA MERCEDES, recrute, au sein de sa concession des Sables d'Olonne, un/une ChargÃ© de Relation Clients / HÃ´te d'accueil (H/F). Rejoignez la Team Etincelles !En lien de proximitÃ© avec les Ã©quipes ..."</t>
  </si>
  <si>
    <t>6238,COMMERCIAL GRANDS COMPTES (H/F),https://www.france-emploi.com/offre-d-emploi/commercial-grands-comptes-h-f-10939891/,10/01/2023,Rouen,CDI,,,,,"RattachÃ©(e) au Directeur de rÃ©gion, vous aurez en charge de dÃ©velopper les clients majors de la construction et entreprises gÃ©nÃ©rales du bÃ¢timent.</t>
  </si>
  <si>
    <t>A ce titre, vos principales responsabilitÃ©s sont les suivantes :</t>
  </si>
  <si>
    <t>. DÃ©velopper le portefeuille clients par la prospection de nouveaux grands comptes,</t>
  </si>
  <si>
    <t>. RÃ©aliser les objectifs de marge brute ..."</t>
  </si>
  <si>
    <t>6239,COMMERCIAL GRANDS COMPTES (H/F),https://www.france-emploi.com/offre-d-emploi/commercial-grands-comptes-h-f-10939891/,10/01/2023,Le Havre,CDI,,,,,"RattachÃ©(e) au Directeur de rÃ©gion, vous aurez en charge de dÃ©velopper les clients majors de la construction et entreprises gÃ©nÃ©rales du bÃ¢timent.</t>
  </si>
  <si>
    <t xml:space="preserve">6240,TECHNICO COMMERCIAL SECOND OEUVRE (H/F),https://www.france-emploi.com/offre-d-emploi/technico-commercial-second-oeuvre-h-f-10939877/,10/01/2023,Seine-Maritime,CDI,,,,,"RattachÃ©(e) au Directeur de rÃ©gion, vous Ãªtes en charge de promouvoir les enjeux de la rÃ©novation Ã©nergÃ©tique auprÃ¨s de clients professionnels du bÃ¢timent afin de dÃ©clencher des nouveaux projets de construction et de rÃ©novation. </t>
  </si>
  <si>
    <t>. DÃ©velopper un portefeuille de clients ..."</t>
  </si>
  <si>
    <t xml:space="preserve">6241,Stagiaire qualitÃ© - laboratoire d'analyses bactÃ©riologiques (H/F),https://www.france-emploi.com/offre-d-emploi/stagiaire-qualite-laboratoire-d-analyses-bacteriologiques-h-f-10939855/,10/01/2023,Malville,Stage,,,,,"Mettre en place une dÃ©marche dâ€™accrÃ©ditation ISO 17025 pour le laboratoire dâ€™analyses bactÃ©riologiques : </t>
  </si>
  <si>
    <t>- Etudier la norme et dÃ©finir les actions Ã  mettre en Å“uvre (accompagnement Ã©ventuel par un organisme externe pour diagnostic)</t>
  </si>
  <si>
    <t>- DÃ©finir un rÃ©troplanning et priorisation selon les germes recherchÃ©s</t>
  </si>
  <si>
    <t>- Evaluer le coÃ»t financier et la ..."</t>
  </si>
  <si>
    <t xml:space="preserve">6242,Stagiaire qualitÃ© (H/F),https://www.france-emploi.com/offre-d-emploi/stagiaire-qualite-h-f-10939853/,10/01/2023,Malville,Stage,,,,,"Votre mission consistera Ã  : </t>
  </si>
  <si>
    <t>- Etudier / Essayer les mÃ©thodes de nettoyage de demain (bibliographie, recherche de solutions innovantes, limiter la consommation dâ€™eau, gagner du temps, optimiser lâ€™utilisation des produits chimiques â€¦)</t>
  </si>
  <si>
    <t>- CrÃ©er et mettre Ã  jour/amÃ©liorer les Plans de nettoyage et Modes opÃ©ratoires en place</t>
  </si>
  <si>
    <t>- Communiquer les changements ..."</t>
  </si>
  <si>
    <t>6243,Stagiaire ingÃ©nieur mÃ©thodes (H/F),https://www.france-emploi.com/offre-d-emploi/stagiaire-ingenieur-methodes-h-f-10939852/,10/01/2023,Malville,Stage,,,,,"RattachÃ© au Chef de Projet MÃ©thodes du site, la mission est opÃ©rationnelle et sâ€™inscrit dans une dÃ©marche dâ€™amÃ©lioration des performances de production et de standardisation des pratiques dans lâ€™atelier emballage-conditionnement.</t>
  </si>
  <si>
    <t>En lien avec la production et le service maintenance, vous devrez :</t>
  </si>
  <si>
    <t>o RÃ©aliser un SMED ..."</t>
  </si>
  <si>
    <t>6244,Stagiaire qualitÃ© (H/F),https://www.france-emploi.com/offre-d-emploi/stagiaire-qualite-h-f-10939851/,10/01/2023,PontchÃ¢teau,Stage,,,,,"Votre mission consistera Ã  :</t>
  </si>
  <si>
    <t xml:space="preserve">- CrÃ©er et mettre Ã  jour/amÃ©liorer les Plans de nettoyage et Modes opÃ©ratoires de nettoyage </t>
  </si>
  <si>
    <t>- Communiquer les changements aux Ã©quipes de production</t>
  </si>
  <si>
    <t>- Former et accompagner les Ã©quipes sur le terrain</t>
  </si>
  <si>
    <t>- Proposer les contrÃ´les associÃ©s et revoir le plan associÃ©</t>
  </si>
  <si>
    <t>- Participer Ã  la vie du service ..."</t>
  </si>
  <si>
    <t>6245,Chef d'Ã©quipe en production (H/F),https://www.france-emploi.com/offre-d-emploi/chef-d-equipe-en-production-h-f-10939850/,10/01/2023,Machecoul-Saint-MÃªme,CDI,,,,,"Le cabinet de recrutement Manpower de Nantes recherche pour son client, spÃ©cialisÃ© en menuiserie pour l'habitat, un chef d'Ã©quipe production pour un poste Ã  pourvoir en CDI sur Machecoul. (44)</t>
  </si>
  <si>
    <t>Â  Â Directement rattachÃ©(e) au Responsable de Production, vous prenez en charge une Ã©quipe d'opÃ©rateurs.</t>
  </si>
  <si>
    <t xml:space="preserve">6246,Vendeur (H/F),https://www.france-emploi.com/offre-d-emploi/vendeur-h-f-10939849/,10/01/2023,Le Mont-Saint-Michel,CDI,,,,,"Manpower AVRANCHES recherche pour son client, un acteur majeur spÃ©cialisÃ© dans le commerce de souvenirs et de vÃªtements, un Vendeur (H/F) </t>
  </si>
  <si>
    <t>?- Accompagnement et conseils des clients</t>
  </si>
  <si>
    <t>- Vente de souvenirs, bijoux, textile</t>
  </si>
  <si>
    <t>40h/ semaine</t>
  </si>
  <si>
    <t>6247,Responsable qualitÃ© (H/F),https://www.france-emploi.com/offre-d-emploi/responsable-qualite-h-f-10939848/,10/01/2023,Machecoul-Saint-MÃªme,CDI,,,,,"Le cabinet de recrutement Manpower de Nantes recherche pour son client, spÃ©cialisÃ© en menuiserie pour l'habitat, un responsable qualitÃ© pour un poste Ã  pourvoir en CDI sur Machecoul. (44)</t>
  </si>
  <si>
    <t>Â Â  Directement rattachÃ©(e) au Directeur d'usine, vous Ãªtes chargÃ©(e) de coordonner l'organisation qualitÃ© du site pour ..."</t>
  </si>
  <si>
    <t>6248,Technicien chauffagiste (H/F),https://www.france-emploi.com/offre-d-emploi/technicien-chauffagiste-h-f-10939847/,10/01/2023,Morlaix,CDI,,,,,"Manpower CABINET DE RECRUTEMENT DE BREST recherche pour son client, un acteur du secteur du BTP, un Technicien chauffagiste (H/F)</t>
  </si>
  <si>
    <t>Technicien chauffagiste H/F</t>
  </si>
  <si>
    <t>Poste en CDI</t>
  </si>
  <si>
    <t>BasÃ© Ã  Morlaix</t>
  </si>
  <si>
    <t>RÃ©munÃ©ration selon expÃ©rience</t>
  </si>
  <si>
    <t>Intervention aux domiciles des clients</t>
  </si>
  <si>
    <t>Â  Â </t>
  </si>
  <si>
    <t>Vous serez en charge de l'entretien et du dÃ©pannage ..."</t>
  </si>
  <si>
    <t>6249,Conducteur de ligne IAA (H/F),https://www.france-emploi.com/offre-d-emploi/conducteur-de-ligne-iaa-h-f-10939846/,10/01/2023,Plouvien,CDI,,,,,"Manpower CABINET DE RECRUTEMENT DE BREST recherche pour son client, un acteur du secteur de l'agroalimentaire, un Conducteur de ligne IAA (H/F)</t>
  </si>
  <si>
    <t>Conducteur de ligne(s) H/F</t>
  </si>
  <si>
    <t>BasÃ© Ã  Plouvien</t>
  </si>
  <si>
    <t>RÃ©munÃ©ration entre 1700 et 1766 euros brut mensuelÂ </t>
  </si>
  <si>
    <t>Horaires de journÃ©e en 2x8 ..."</t>
  </si>
  <si>
    <t>6250,Conducteur de ligne IAA (H/F),https://www.france-emploi.com/offre-d-emploi/conducteur-de-ligne-iaa-h-f-10939845/,10/01/2023,Landivisiau,CDI,,,,,"Manpower CABINET DE RECRUTEMENT DE BREST recherche pour son client, un acteur du secteur de l'agroalimentaire, un Conducteur de ligne IAA (H/F)</t>
  </si>
  <si>
    <t>BasÃ© Ã  Landivisiau</t>
  </si>
  <si>
    <t>6251,Cariste caces 3  (H/F),https://www.france-emploi.com/offre-d-emploi/cariste-caces-3-h-f-10939844/,10/01/2023,LiffrÃ©,IntÃ©rim,,,,,"PrÃªt Ã  rejoindre un acteur majeurÂ du secteur des matiÃ¨res premiÃ¨res. Manpower RENNES INDUSTRIE recherche pour son client,Â , un Cariste caces 3 (H/F)</t>
  </si>
  <si>
    <t>SituÃ© Ã  LiffrÃ©, prÃ¨s de Rennes, le site est accessible par les transports en commun de Rennes MÃ©tropole (RÃ©seau STAR).</t>
  </si>
  <si>
    <t>RejoindreÂ Manpower, c'est bÃ©nÃ©ficier ..."</t>
  </si>
  <si>
    <t>6252,Technicien de maintenance en Ã©quipements industriels (H/F),https://www.france-emploi.com/offre-d-emploi/technicien-de-maintenance-en-equipements-industriels-h-f-10939843/,10/01/2023,Landivisiau,CDI,,,,,"Manpower CABINET DE RECRUTEMENT DE BREST recherche pour son client, un acteur du secteur de l'agroalimentaire, un Technicien de maintenance en Ã©quipements industriels (H/F)</t>
  </si>
  <si>
    <t>Technicien de maintenance H/F</t>
  </si>
  <si>
    <t>Horaires de journÃ©e en 2X8</t>
  </si>
  <si>
    <t>RÃ©munÃ©ration entre 26 000 et 30 000 ..."</t>
  </si>
  <si>
    <t xml:space="preserve">6253,Plombier (H/F),https://www.france-emploi.com/offre-d-emploi/plombier-h-f-10939842/,10/01/2023,Saint-AndrÃ©-sur-Orne,IntÃ©rim,,,,,"Manpower HONFLEUR recherche pour son client, un acteur du secteur du BTP, un Plombier (H/F) </t>
  </si>
  <si>
    <t xml:space="preserve"> - Coupe, soudure et pose des tuyaux</t>
  </si>
  <si>
    <t xml:space="preserve"> - Connexion de la robinetterie et des appareils</t>
  </si>
  <si>
    <t xml:space="preserve"> - ContrÃ´le du bon fonctionnement de l'installation</t>
  </si>
  <si>
    <t xml:space="preserve"> - Raccordements Ã©lectriques, rÃ©glages et mise en service</t>
  </si>
  <si>
    <t xml:space="preserve"> - Entretien, dÃ©pannage et rÃ©paration de l ..."</t>
  </si>
  <si>
    <t>6254,Chef de quai logistique (H/F),https://www.france-emploi.com/offre-d-emploi/chef-de-quai-logistique-h-f-10939841/,10/01/2023,Carhaix-Plouguer,CDI,,,,,"Manpower CABINET DE RECRUTEMENT DE BREST recherche pour son client, un acteur du secteur de la logistique, un Chef de quai logistique (H/F)</t>
  </si>
  <si>
    <t>Chef de quai</t>
  </si>
  <si>
    <t>BasÃ© Ã  Carhaix</t>
  </si>
  <si>
    <t>RÃ©munÃ©ration 28 000 euros brut annuel + prime d'intÃ©ressement</t>
  </si>
  <si>
    <t>Statut : agent de maitrise En vÃ©ritable manager ..."</t>
  </si>
  <si>
    <t>6255,Plombier chauffagiste (H/F),https://www.france-emploi.com/offre-d-emploi/plombier-chauffagiste-h-f-10939840/,10/01/2023,Brest,CDI,,,,,"Manpower CABINET DE RECRUTEMENT DE BREST recherche pour son client, un acteur du secteur du BTP, un Plombier chauffagiste (H/F)</t>
  </si>
  <si>
    <t>TECHNICIEN PLOMBIER CHAUFFAGISTE H/F ? Brest (29)</t>
  </si>
  <si>
    <t>Poste enÂ CDI</t>
  </si>
  <si>
    <t>Chantiers sur le bassin brestois, nord FinistÃ¨re</t>
  </si>
  <si>
    <t>Installation de systÃ¨mes de plomberieÂ et CVC ? marchÃ© neufÂ </t>
  </si>
  <si>
    <t>HorairesÂ 39h ..."</t>
  </si>
  <si>
    <t>6256,Technicien chauffagiste (H/F),https://www.france-emploi.com/offre-d-emploi/technicien-chauffagiste-h-f-10939839/,10/01/2023,Saint-ThÃ©gonnec Loc-Eguiner,CDI,,,,,"Manpower CABINET DE RECRUTEMENT DE BREST recherche pour son client un Technicien chauffagiste (H/F)</t>
  </si>
  <si>
    <t>BasÃ© Ã  Saint-ThÃ©gonnec</t>
  </si>
  <si>
    <t>RÃ©munÃ©ration entre 25 000 et 28 000 euros brut annuel</t>
  </si>
  <si>
    <t>Â  Vous serez en charge de l'entretien et ..."</t>
  </si>
  <si>
    <t>6257,Agent polyvalent (H/F),https://www.france-emploi.com/offre-d-emploi/agent-polyvalent-h-f-10939838/,10/01/2023,Carpiquet,IntÃ©rim,,,,,"Manpower CAEN INDUSTRIE TRANSPORT recherche pour son client, un acteur majeur dans le secteur de la blanchisserie Industrielle un AgentÂ  Polyvalent H/F.</t>
  </si>
  <si>
    <t>Manpower rÃ©vÃ¨le les potentiels et assure l'emploi de nos TalentsÂ ! MISSION LONGUE en intÃ©rim et INTEGRATION RAPIDEÂ </t>
  </si>
  <si>
    <t xml:space="preserve"> - Renseignement des fiches techniques de suivi</t>
  </si>
  <si>
    <t xml:space="preserve"> - RÃ©ception et ..."</t>
  </si>
  <si>
    <t>6258,MÃ©tallier Soudeur (H/F),https://www.france-emploi.com/offre-d-emploi/metallier-soudeur-h-f-10939837/,10/01/2023,Landivisiau,CDI,,,,,"Manpower CABINET DE RECRUTEMENT DE BREST recherche pour son client, un acteur du secteur de la mÃ©tallurgie et de la transformation des matÃ©riaux, un MÃ©tallier Soudeur (H/F)</t>
  </si>
  <si>
    <t>MÃ©tallier Soudeur H/F</t>
  </si>
  <si>
    <t>RÃ©munÃ©ration entre 30 000 et 40 000 euros brut annuel selon ..."</t>
  </si>
  <si>
    <t>6259,OpÃ©rateur de production (H/F),https://www.france-emploi.com/offre-d-emploi/operateur-de-production-h-f-10939836/,10/01/2023,Moult-Chicheboville,IntÃ©rim,,,,,"VotreÂ TALENTÂ ne doit pas rester dans l'ombreÂ !!</t>
  </si>
  <si>
    <t>Venez rejoindre notre Ã©quipe dynamique afin de travailler pour notre clientÂ </t>
  </si>
  <si>
    <t xml:space="preserve"> un acteur majeur dans le domaine de l'industrie mÃ©canique, CommeÂ OPERATEUR DEÂ PRODUCTION (H/F) sur le secteur de Moult !Â </t>
  </si>
  <si>
    <t>Je serai ravie deÂ DEVENIR VOTRE AGENTÂ et ..."</t>
  </si>
  <si>
    <t>6260,Technicien de maintenance en Ã©quipements industriels (H/F),https://www.france-emploi.com/offre-d-emploi/technicien-de-maintenance-en-equipements-industriels-h-f-10939835/,10/01/2023,Morlaix,CDI,,,,,"Manpower CABINET DE RECRUTEMENT DE BREST recherche pour son client, un acteur du secteur des technologies de pointe, Ã©lectrique et Ã©lectronique, un Technicien de maintenance en Ã©quipements industriels (H/F)</t>
  </si>
  <si>
    <t>Technicien de maintenance industriel</t>
  </si>
  <si>
    <t>RÃ©munÃ©ration : 26 000 euros brut annuel</t>
  </si>
  <si>
    <t>Horaires de journÃ©e ..."</t>
  </si>
  <si>
    <t>6261,Informaticien industriel (H/F),https://www.france-emploi.com/offre-d-emploi/informaticien-industriel-h-f-10939834/,10/01/2023,Les Achards,IntÃ©rim,,,,,"Manpower LES SABLES D OLONNE recherche pour son client, situÃ© Ã  la Mothe Achard, un Informaticien (H/F) maÃ®trisant IMPERATIVEMENT EXCEL et VBA. Â Vous travaillerez au sein d'un bureau d'Ã©tudes.</t>
  </si>
  <si>
    <t>VousÂ Ã©diterez des fichiers Excel en VBA basÃ© sur l'existant.</t>
  </si>
  <si>
    <t>Poste possible distanciel aprÃ¨s formation en ..."</t>
  </si>
  <si>
    <t>6262,Peintre industriel (H/F),https://www.france-emploi.com/offre-d-emploi/peintre-industriel-h-f-10939833/,10/01/2023,Saint-PÃ´tan,IntÃ©rim,,,,,"Au sein d'une entreprise reconnue sur le secteur, nous cherchons un peintre industriel H/F.</t>
  </si>
  <si>
    <t>?Venez rejoindre les Ã©quipes d'experts en construction mÃ©tallique et fabrication de remorque agricole. - AppliquerÂ la peinture au pistolet sur piÃ¨ces d'aspect de grandes dimensions,</t>
  </si>
  <si>
    <t>- RÃ©aliser des retouches de peinture,</t>
  </si>
  <si>
    <t>- PrÃ©parerÂ des ..."</t>
  </si>
  <si>
    <t>6263,Plieur (H/F),https://www.france-emploi.com/offre-d-emploi/plieur-h-f-10939832/,10/01/2023,LuÃ§on,IntÃ©rim,,,,,"Manpower LUCON recherche pour son client,Â un Plieur (H/F)Â pour une longue mission de travail temporaire. Vous avez pourÂ objectif d'assurer leÂ bon fonctionnement des programmes de pliage et de rÃ©aliser les opÃ©rations de pliage par commande numÃ©rique.</t>
  </si>
  <si>
    <t>Vos missions principales sont :</t>
  </si>
  <si>
    <t xml:space="preserve"> - Â Lecture et analyse des plans ..."</t>
  </si>
  <si>
    <t>6264,OpÃ©rateur rÃ©gleur collage (H/F),https://www.france-emploi.com/offre-d-emploi/operateur-regleur-collage-h-f-10939831/,10/01/2023,Saint-Hilaire-du-HarcouÃ«t,IntÃ©rim,,,,,"Manpower AVRANCHES recherche pour son client,Â spÃ©cialiste de l'emballage carton et leader du marchÃ© dans le segment du luxe, un opÃ©rateur collage H/F.</t>
  </si>
  <si>
    <t>L'entreprise propose des solutions sur mesure pour les industries du cosmÃ©tique, de la parfumerie, des soins et des spiritueux.Â </t>
  </si>
  <si>
    <t>Â  Vos principales missions sont ..."</t>
  </si>
  <si>
    <t>6265,OpÃ©rateur de production (H/F),https://www.france-emploi.com/offre-d-emploi/operateur-de-production-h-f-10939830/,10/01/2023,Blainville-sur-Orne,CDI,,,,,"Venez rejoindre notre Ã©quipe dynamique afin de travailler pour notre clientÂ </t>
  </si>
  <si>
    <t xml:space="preserve"> un acteur majeur dans le domaine de l'industrie mÃ©canique, CommeÂ OPERATEUR DE PRODUCTIONÂ  (H/F) sur le secteur de BLAINVILLE SUR ORNE !Â </t>
  </si>
  <si>
    <t>Je serai ravie deÂ DEVENIR VOTRE AGENTÂ et de vous accompagner tout au long de ..."</t>
  </si>
  <si>
    <t>6266,Technicien bureau d'Ã©tudes (H/F),https://www.france-emploi.com/offre-d-emploi/technicien-bureau-d-etudes-h-f-10939829/,10/01/2023,ChampagnÃ©,IntÃ©rim,,,,,"Manpower RÃ©fÃ©rence IntÃ©rim LE MANS TERTIAIRE recherche pour son client un Technicien bureau d'Ã©tudes (H/F) Au sein du serviceÂ R&amp;D d'un site industriel, rattachÃ© au pÃ´le IngÃ©nierie Vie SÃ©rie, vos missions sont les suivantes:</t>
  </si>
  <si>
    <t xml:space="preserve"> - DÃ©velopperÂ et concevoirÂ des solutions d'interconnexion pour des applications aÃ©ronautique ..."</t>
  </si>
  <si>
    <t>6267,Comptable (H/F),https://www.france-emploi.com/offre-d-emploi/comptable-h-f-10939828/,10/01/2023,Caen,IntÃ©rim,,,,,"Manpower CAEN TERTIAIRE ET CADRES recherche pour son client, un acteur du secteur de la distribution de dÃ©tail et spÃ©cialisÃ©e, un Comptable (H/F) Vos missions serontÂ  au sein d'une Ã©quipe :</t>
  </si>
  <si>
    <t>-Â VÃ©rification et enregistrement des factures fournisseurs.</t>
  </si>
  <si>
    <t>- DÃ©claration de TVA.</t>
  </si>
  <si>
    <t>- EnregistrementÂ  des opÃ©rations diverses.</t>
  </si>
  <si>
    <t>Vous connaissez ..."</t>
  </si>
  <si>
    <t>6268,Technicien qualitÃ© (H/F),https://www.france-emploi.com/offre-d-emploi/technicien-qualite-h-f-10939827/,10/01/2023,LuÃ§on,CDI,,,,,"Manpower LUCON recherche pour son client, un acteur du secteur des Industries manufacturiÃ¨res et production, un Technicien qualitÃ© en CDI sur le secteur de LuÃ§on (H/F)</t>
  </si>
  <si>
    <t>En rejoignant l'entreprise, vous bÃ©nÃ©ficierez d'une prime d'intÃ©ressement, de primes exceptionnelles, de la mutuelle ainsi que de la prÃ©voyance ..."</t>
  </si>
  <si>
    <t>6269,Chef de quai logistique (H/F),https://www.france-emploi.com/offre-d-emploi/chef-de-quai-logistique-h-f-10939826/,10/01/2023,Carhaix-Plouguer,CDI,,,,,"Manpower CABINET DE RECRUTEMENT DE BREST recherche pour son client, un acteur du secteur de la logistique, un Chef de quai logistique (H/F)</t>
  </si>
  <si>
    <t>Chef de quai transport logistique</t>
  </si>
  <si>
    <t>RÃ©munÃ©ration : 25 200 euros brut annuel + prime de participation</t>
  </si>
  <si>
    <t>Bras droit du Responsable d ..."</t>
  </si>
  <si>
    <t>6270,OPERATEUR DE PRODUCTION(H/F),https://www.france-emploi.com/offre-d-emploi/operateur-de-productionh-f-10849173/,10/01/2023,BrÃ©cÃ©,IntÃ©rim,,,,,"INTERACTION Presta  recrute pour son client basÃ© sur le bassin de BRECE  - 8 opÃ©rateurs de production polyvalent H/F.</t>
  </si>
  <si>
    <t>Vous intÃ©grez une entreprise Ã  taille humaine spÃ©cialisÃ©e dans la fabrication de matÃ©riel pour piscine pour une durÃ©e de 8 mois Ã  compter du 9 janvier 2023.</t>
  </si>
  <si>
    <t>6271,ASSISTANT ADMINISTRATIF H/F,https://www.france-emploi.com/offre-d-emploi/assistant-administratif-h-f-10818824/,10/01/2023,Saint-Thois,IntÃ©rim,,,,,"L'agence REGIONAL INTERIM recherche pour le compte de l'un de ses clients spÃ©cialisÃ© dans le commerce de matÃ©riaux UN ASSISTANT ADMINISTRATIF (H/F).</t>
  </si>
  <si>
    <t xml:space="preserve">Vos tÃ¢ches seront les suivantes :- Saisie des factures </t>
  </si>
  <si>
    <t xml:space="preserve">- Suivie de la trÃ©sorerie </t>
  </si>
  <si>
    <t xml:space="preserve">- Saisie des heures, des salariÃ©s et des intÃ©rimaires </t>
  </si>
  <si>
    <t>- RÃ©ception des bons de ..."</t>
  </si>
  <si>
    <t>6272,TECHNICIEN(NE) VITRAGE - AGNEAU (50) - CDI (H/F),https://www.france-emploi.com/offre-d-emploi/technicienne-vitrage-agneau-50-cdi-h-f-10818820/,10/01/2023,Manche,CDI,,,,,"CARGLASS RÃ©pare, CARGLASS remplace vous avez toujours entendu ce jingle dans votre voiture   Et si cette fois-ci, vous nous rejoigniez pour faire partie d'une aventure sportive et conviviale. Quel que soit votre parcours, nous recherchons avant tout un(e) collaborateur(rice) qui a envie de dÃ©couvrir un ..."</t>
  </si>
  <si>
    <t>6273,TECHNICIEN(NE) VITRAGE - LUCE (28) - CDI (H/F),https://www.france-emploi.com/offre-d-emploi/technicienne-vitrage-luce-28-cdi-h-f-10818816/,10/01/2023,Orne,CDI,,,,,"CARGLASS RÃ©pare, CARGLASS remplace vous avez toujours entendu ce jingle dans votre voiture   Et si cette fois-ci, vous nous rejoigniez pour faire partie d'une aventure sportive et conviviale. Quel que soit votre parcours, nous recherchons avant tout un(e) collaborateur(rice) qui a envie de dÃ©couvrir un ..."</t>
  </si>
  <si>
    <t>6274,(H/F) TECHNICIEN ATELIER (H/F),https://www.france-emploi.com/offre-d-emploi/h-f-technicien-atelier-h-f-10818800/,10/01/2023,Saint-Ã‰tienne-de-Montluc,CDI,,,,,"Notre client recherche pour un poste en cdi  un Technicien atelier h/f pour sa concession de camping car basÃ©e Ã  St Etienne de Montluc (44).</t>
  </si>
  <si>
    <t xml:space="preserve">IntÃ©grÃ©(e) au sein d'une Ã©quipe et sous la responsabilitÃ© du Chef d'atelier, vous serez en charge de </t>
  </si>
  <si>
    <t>PrÃ©parer, rÃ©parer, entretenir ..."</t>
  </si>
  <si>
    <t>6275,CONDUCTEUR ROUTIER PL (H/F),https://www.france-emploi.com/offre-d-emploi/conducteur-routier-pl-h-f-10818796/,10/01/2023,ThouarÃ©-sur-Loire,IntÃ©rim,,,,,"Vous serez amenÃ© Ã  effectuer des livraisons de marchandises en diffÃ©rents points. Pour cela vous serez amenÃ© Ã  :</t>
  </si>
  <si>
    <t>PrÃ©parer la tournÃ©e en fonction des diffÃ©rents points de livraison</t>
  </si>
  <si>
    <t>PrÃ©parer le chargement du camion en fonction de vos Ã©tapes</t>
  </si>
  <si>
    <t>ContrÃ´ler la conformitÃ© du chargement</t>
  </si>
  <si>
    <t>RÃ©aliser les opÃ©rations liÃ©es au transport ..."</t>
  </si>
  <si>
    <t xml:space="preserve">6276,SCIEUR CAROTTEUR BETON (H/F),https://www.france-emploi.com/offre-d-emploi/scieur-carotteur-beton-h-f-10818795/,10/01/2023,Nantes,CDI,,,,,"Notre client spÃ©cialisÃ© dans tous les travaux de sciage bÃ©ton (scie murale, scie Ã  cÃ¢ble), de carottage, dÃ©molition, terrassement ainsi que dans la dÃ©tection de rÃ©seaux enterres avec la mise Ã  disposition de camions-aspirateurs (aspiratrice-excavatrice) </t>
  </si>
  <si>
    <t>Forte d'une Ã©quipe de 80 collaborateurs, rÃ©partie sur 4 agences (Rennes ..."</t>
  </si>
  <si>
    <t>6277,ASSISTANT CONDUCTEUR DE TRAVAUX (H/F),https://www.france-emploi.com/offre-d-emploi/assistant-conducteur-de-travaux-h-f-10818794/,10/01/2023,Carquefou,IntÃ©rim,,,,,"Nous recrutons pour notre client spÃ©cialisÃ© en bardage et Ã©tanchÃ©itÃ© un(e) assistant(e) conducteur de travaux H/F.</t>
  </si>
  <si>
    <t>Vous possÃ©dez une expÃ©rience significative dans le domaine de l'Ã©tanchÃ©itÃ© et vous souhaitez Ã©voluer en tant que aide conducteur de travaux</t>
  </si>
  <si>
    <t>En relation avec les conducteurs de travaux du ..."</t>
  </si>
  <si>
    <t>6278,MENUISIER ATELIER (H/F),https://www.france-emploi.com/offre-d-emploi/menuisier-atelier-h-f-10818793/,10/01/2023,TreilliÃ¨res,IntÃ©rim,,,,,"Nous recherchons pour notre client spÃ©cialisÃ© dans la menuiserie, un menuisier atelier H/F sur le site basÃ© Ã  TreilliÃ¨res :</t>
  </si>
  <si>
    <t>Contenu de mission :</t>
  </si>
  <si>
    <t>PrÃ©paration de commande.</t>
  </si>
  <si>
    <t>DÃ©coupe d'alu suivant cÃ´tes, Ã  l'aide d'une machine automatique simple (formation prÃ©vu le premier jour)</t>
  </si>
  <si>
    <t>Assemblage de porte vitrÃ©e pour ..."</t>
  </si>
  <si>
    <t>6279,CHEF DE PROJET DIAPASON (H/F),https://www.france-emploi.com/offre-d-emploi/chef-de-projet-diapason-h-f-10818731/,10/01/2023,Saint-SÃ©bastien-sur-Loire,CDI,,,,,"Directement rattachÃ© au Responsable des SystÃ¨mes dâ€™Information, vous participez au dÃ©ploiement et Ã  la maintenance des nouvelles fonctionnalitÃ©s du systÃ¨me dâ€™informations.</t>
  </si>
  <si>
    <t xml:space="preserve">A ce titre, vos missions sont les suivantes : </t>
  </si>
  <si>
    <t>-	Assurer la configuration commerciale et technique de lâ€™ERP DIAPASON (Ã©volution des produits, nouvelles gammesâ€¦).</t>
  </si>
  <si>
    <t>-	RÃ©daction et mise ..."</t>
  </si>
  <si>
    <t>6280,Technicien d'Exploitation (H/F),https://www.france-emploi.com/offre-d-emploi/technicien-d-exploitation-h-f-10818729/,10/01/2023,Saint-Brieuc,CDI,,,,,"En tant que technicien(ne) d'exploitation, vous aurez en charge :</t>
  </si>
  <si>
    <t>â€¢ La gestion d'un rÃ©seaux de feeders structurant la sÃ©curisation et l'alimentation en eau potable du dÃ©partement,</t>
  </si>
  <si>
    <t>â€¢ L'exploitation, la maintenance et le suivi de l'approvisionnement des produits de traitement et les analyses sur les installations ..."</t>
  </si>
  <si>
    <t>6281,ChargÃ© de Production Traitement (H/F),https://www.france-emploi.com/offre-d-emploi/charge-de-production-traitement-h-f-10818728/,10/01/2023,Landivisiau,CDI,,,,,"Vous assurerez tout ou partie des tÃ¢ches liÃ©es Ã  la surveillance, au pilotage, Ã  l'entretien ainsi qu'Ã  la maintenance de 1er Niveau, des usines dâ€™eau potable et de nos stations dâ€™Ã©puration afin de garantir la conformitÃ© du produit et la maÃ®trise des installations (dÃ©penses Ã©lectriques ..."</t>
  </si>
  <si>
    <t>6282,ChargÃ© de Production Traitement (H/F),https://www.france-emploi.com/offre-d-emploi/charge-de-production-traitement-h-f-10818724/,10/01/2023,Fouesnant,CDI,,,,,"Vous assurerez tout ou partie des tÃ¢ches liÃ©es Ã  la surveillance, au pilotage, Ã  l'entretien ainsi qu'Ã  la maintenance de 1er Niveau, des usines dâ€™eau potable et de nos stations dâ€™Ã©puration afin de garantir la conformitÃ© du produit et la maÃ®trise des installations (dÃ©penses Ã©lectriques ..."</t>
  </si>
  <si>
    <t>6283,TECHNICIEN VITRAGE CDI - Chennevieres s/ Marne (94) H/F,https://www.france-emploi.com/offre-d-emploi/technicien-vitrage-cdi-chennevieres-s-marne-94-h-f-10818717/,10/01/2023,Val-de-Marne,CDI,,,,,"CARGLASS RÃ©pare, CARGLASS Remplace !Vous avez toujours entendu ce jingle dans votre voiture  Et si cette fois-ci, vous rejoignez l'aventure auprÃ¨s de nos Ã©quipes pour vivre une expÃ©rience sportive et conviviale !Quel que soit votre parcours, nous recherchons avant tout un(e) collaborateur(rice) qui a envie ..."</t>
  </si>
  <si>
    <t>6284,COIFFEUR (H/F),https://www.france-emploi.com/offre-d-emploi/coiffeur-h-f-10818716/,10/01/2023,Auray,CDI,,,,,"SALON LE MENE, prÃ©sent Ã  Auray depuis 40 ans recrute un/une coiffeur(se).</t>
  </si>
  <si>
    <t>Contrat CDI temps plein.</t>
  </si>
  <si>
    <t>Planning Ã  35 heures hebdomadaires sur 4 jours ou horaires nÃ©gociables.</t>
  </si>
  <si>
    <t>PossibilitÃ© dâ€™un samedi libre par mois suivant roulement.</t>
  </si>
  <si>
    <t>Merci d'envoyer votre candidature en cliquant sur bouton POSTULER.</t>
  </si>
  <si>
    <t xml:space="preserve">  Polyvalent ..."</t>
  </si>
  <si>
    <t>6285,ASSISTANT DENTAIRE (H/F),https://www.france-emploi.com/offre-d-emploi/assistant-dentaire-h-f-10818664/,10/01/2023,Dinan,CDI,,,,,"1 Poste Ã  pourvoir dÃ¨s que possible</t>
  </si>
  <si>
    <t>IdÃ©alement situÃ©s en Bretagne, proche des plages et de paysages dÃ©paysants, les centres de ..."</t>
  </si>
  <si>
    <t>6286,ASSISTANT DENTAIRE (H/F),https://www.france-emploi.com/offre-d-emploi/assistant-dentaire-h-f-10818664/,10/01/2023,Saint-Malo,CDI,,,,,"1 Poste Ã  pourvoir dÃ¨s que possible</t>
  </si>
  <si>
    <t>6287,Agent Commercial Immobilier (H/F),https://www.france-emploi.com/offre-d-emploi/agent-commercial-immobilier-h-f-10818647/,10/01/2023,L'Isle-Adam,Franchise,,,,,"TRAVAILLER AVEC SAFTI</t>
  </si>
  <si>
    <t>En rejoignant Safti, vous bÃ©nÃ©ficierez des outils nÃ©cessaires Ã  votre rÃ©ussite !</t>
  </si>
  <si>
    <t>IndÃ©pendant, mais jamais seul, l'humain est au cÅ“ur de notre activitÃ© et de nos valeurs. Chez Safti, vous Ãªtes rÃ©munÃ©rÃ© sur vos ventes et percevez jusqu'Ã  99% de commissions sur les Honoraires d ..."</t>
  </si>
  <si>
    <t>6288,Consultant Immobilier (H/F),https://www.france-emploi.com/offre-d-emploi/consultant-immobilier-h-f-10818646/,10/01/2023,L'Isle-Adam,Franchise,,,,,"TRAVAILLER AVEC SAFTI</t>
  </si>
  <si>
    <t>6289,Agent IndÃ©pendant en Immobilier (H/F),https://www.france-emploi.com/offre-d-emploi/agent-independant-en-immobilier-h-f-10818645/,10/01/2023,L'Isle-Adam,Franchise,,,,,"TRAVAILLER AVEC SAFTI</t>
  </si>
  <si>
    <t>Travaillant en toute autonomie, vous Ãªtes votre propre patron et gÃ©rez votre temps de travail. RÃ©fÃ©rent sur votre zone, vous accompagnez vos clients vendeurs et acquÃ©reurs pendant toute la durÃ©e de vie de leur projet immobilier : prospection, rendez-vous de prise de mandat, visites, nÃ©gociation, etc ..."</t>
  </si>
  <si>
    <t>6290,OUVRIERS ASSAINISSEMENT RÃ‰SEAU VISITABLE F/H,https://www.france-emploi.com/offre-d-emploi/ouvriers-assainissement-r-seau-visitable-f-h-10818635/,10/01/2023,Ille-et-Vilaine,CDI,,,,,"Vous souhaitez changer de mÃ©tier ?</t>
  </si>
  <si>
    <t>Vous voulez donner du sens Ã  votre activitÃ© professionnelle ?</t>
  </si>
  <si>
    <t>Vous ressentez le besoin d'Ãªtre utile ?</t>
  </si>
  <si>
    <t>Vous voulez agir en faveur de l'environnement et pour la bonne santÃ© des usagers ?</t>
  </si>
  <si>
    <t>L'esprit de solidaritÃ© est trÃ¨s prÃ©sent en vous ?</t>
  </si>
  <si>
    <t>Le mÃ©tier ouvrier d ..."</t>
  </si>
  <si>
    <t>6291,Agent spÃ©cialisÃ© en maintenance des installations Ã©lectriques (H/F),https://www.france-emploi.com/offre-d-emploi/agent-specialise-en-maintenance-des-installations-electriques-h-f-10818632/,10/01/2023,Ille-et-Vilaine,CDI,,,,,"Mettez vos talents au service dâ€™un territoire dâ€™exception !</t>
  </si>
  <si>
    <t xml:space="preserve">Riche, diverse et spÃ©cifique, tant par ses paysages que ses habitants, la Bretagne est un mÃ©lange de cultures, de traditions et dâ€™innovations.  </t>
  </si>
  <si>
    <t>Porteuse de nombreux projets ambitieux dans ses domaines de compÃ©tences propres que sont le dÃ©veloppement Ã©conomique ..."</t>
  </si>
  <si>
    <t>6292,CHARGÃ‰ Dâ€™Ã‰TUDES TEMPORAIRE EN PROGRAMMATION (H/F),https://www.france-emploi.com/offre-d-emploi/charg-d-tudes-temporaire-en-programmation-h-f-10818630/,10/01/2023,Morbihan,CDD,,,,,"Mettez vos talents au service dâ€™un territoire dâ€™exception !</t>
  </si>
  <si>
    <t>6293,CHARGÃ‰ Dâ€™Ã‰TUDES TEMPORAIRE EN PROGRAMMATION (H/F),https://www.france-emploi.com/offre-d-emploi/charg-d-tudes-temporaire-en-programmation-h-f-10818630/,10/01/2023,Ille-et-Vilaine,CDD,,,,,"Mettez vos talents au service dâ€™un territoire dâ€™exception !</t>
  </si>
  <si>
    <t>6294,CHARGÃ‰ Dâ€™Ã‰TUDES TEMPORAIRE EN PROGRAMMATION (H/F),https://www.france-emploi.com/offre-d-emploi/charg-d-tudes-temporaire-en-programmation-h-f-10818630/,10/01/2023,FinistÃ¨re,CDD,,,,,"Mettez vos talents au service dâ€™un territoire dâ€™exception !</t>
  </si>
  <si>
    <t>6295,CHARGÃ‰ Dâ€™Ã‰TUDES TEMPORAIRE EN PROGRAMMATION (H/F),https://www.france-emploi.com/offre-d-emploi/charg-d-tudes-temporaire-en-programmation-h-f-10818630/,10/01/2023,CÃ´tes-d'Armor,CDD,,,,,"Mettez vos talents au service dâ€™un territoire dâ€™exception !</t>
  </si>
  <si>
    <t>6296,PrÃ©parateur de commandes (H/F),https://www.france-emploi.com/offre-d-emploi/preparateur-de-commandes-h-f-10818621/,10/01/2023,BouffÃ©rÃ©,IntÃ©rim,,,,,"PrÃ©parer, contrÃ´ler, emballerÂ ... n'a pas de secret pour vous ? Cette offre est faite pour vous !</t>
  </si>
  <si>
    <t>ManpowerÂ MONTAIGUÂ recherche pour son client desÂ PrÃ©parateurs de commandes H/F. Sous la responsabilitÃ© du Responsable Logistique, vous participez Ã  laÂ prÃ©paration des commandes internet et Ã©mises par les diffÃ©rents outils.</t>
  </si>
  <si>
    <t>6297,Gestionnaire paie (H/F),https://www.france-emploi.com/offre-d-emploi/gestionnaire-paie-h-f-10818620/,10/01/2023,BouffÃ©rÃ©,IntÃ©rim,,,,,"Manpower MONTAIGU recherche pour son client, un acteur du secteur de la logistique, un Gestionnaire paie (H/F). Au sein du service du personnel, vous participez Ã  toutes les opÃ©rations liÃ©es Ã  la paie.</t>
  </si>
  <si>
    <t>Vous rÃ©alisez le calcul et la saisie des paies.</t>
  </si>
  <si>
    <t>Vous contrÃ´lez les bulletins de salaire ..."</t>
  </si>
  <si>
    <t>6298,Coffreur bancheur (H/F),https://www.france-emploi.com/offre-d-emploi/coffreur-bancheur-h-f-10818619/,10/01/2023,Pleumeleuc,CDI,,,,,"Manpower RENNES BTP recherche pour son client, spÃ©cialiste du gros Â½uvre, un Coffreur bancheur (H/F).Â </t>
  </si>
  <si>
    <t>Nous avons de nombreuses opportunitÃ©s d'emploi sur le bassin rennais !Â </t>
  </si>
  <si>
    <t>Â  Sous la responsabilitÃ© du chef d'Ã©quipe vos missions seront :</t>
  </si>
  <si>
    <t>La rÃ©alisation des ossatures de coffrages.</t>
  </si>
  <si>
    <t>La rÃ©alisation des coffrages de planchers ..."</t>
  </si>
  <si>
    <t>6299,Magasinier (H/F),https://www.france-emploi.com/offre-d-emploi/magasinier-h-f-10818618/,10/01/2023,Bonchamp-lÃ¨s-Laval,IntÃ©rim,,,,,"Manpower LAVAL recherche, secteur de la mÃ©tallurgie et de la transformation des matÃ©riaux, 1 Cariste MagasinierÂ (H/F) Vos missions seront les suivantes :Â </t>
  </si>
  <si>
    <t>- ExpÃ©ditions, rÃ©ception, conditionnement,</t>
  </si>
  <si>
    <t>- Utilisation de l'outil informatiqueÂ </t>
  </si>
  <si>
    <t>- RÃ©ception et contrÃ´le des piÃ¨cesÂ </t>
  </si>
  <si>
    <t>Mission en horaire journÃ©e :</t>
  </si>
  <si>
    <t>LUNDI au JEUDI ..."</t>
  </si>
  <si>
    <t>6300,OpÃ©rateur de production (H/F),https://www.france-emploi.com/offre-d-emploi/operateur-de-production-h-f-10818617/,10/01/2023,Saint-Hilaire-de-Loulay,IntÃ©rim,,,,,"Manpower MONTAIGU recherche pour son client, des OpÃ©rateurs de production (H/F). Sous la responsabilitÃ© du chef d'Ã©quipe, vous participez Ã Â l'Ã©laboration des produits.</t>
  </si>
  <si>
    <t>Vous rÃ©alisez laÂ rÃ©ception des matiÃ¨res premiÃ¨res, avec le contrÃ´le avant production.</t>
  </si>
  <si>
    <t>Vous participez Ã  la rÃ©alisationÂ des produits, en passant par la ..."</t>
  </si>
  <si>
    <t>6301,Coordinateur technique maintenance (H/F),https://www.france-emploi.com/offre-d-emploi/coordinateur-technique-maintenance-h-f-10818616/,10/01/2023,Chartres,CDI,,,,,"Le CabinetÂ Manpower Conseil Recrutement recherche pour son client, leader mondial sur le marchÃ© des produits d'entretien et dans le domaine des soins de la personne, un Coordinateur maintenance H/F en CDI.</t>
  </si>
  <si>
    <t>Horaire : journÃ©e</t>
  </si>
  <si>
    <t>Poste Ã  pourvoir Ã  Chartres (28).</t>
  </si>
  <si>
    <t>Â  Au sein d'une Ã©quipe de production ..."</t>
  </si>
  <si>
    <t>6302,Chef d'Ã©quipe Finisseur GÃ©nie civil (H/F),https://www.france-emploi.com/offre-d-emploi/chef-d-equipe-finisseur-genie-civil-h-f-10818615/,10/01/2023,Pleumeleuc,CDI,,,,,"Manpower RENNES BTP recherche pour son client, un acteur du secteur du BTP, un Chef d'Ã©quipe Finisseur GÃ©nie civil (H/F). Vous interviendrez sur des ouvrages tels que les usines d'eau, les unitÃ©s industrielles par exemple.</t>
  </si>
  <si>
    <t>Â  ?RattachÃ© au Conducteur de travaux GÃ©nie Civil, vos missions seront les ..."</t>
  </si>
  <si>
    <t>6303,OpÃ©rateur de production (H/F),https://www.france-emploi.com/offre-d-emploi/operateur-de-production-h-f-10818614/,10/01/2023,Treize-Septiers,IntÃ©rim,,,,,"Fabriquer des produits innovants dans un environnement industriel diffÃ©rent,Â Ã§a vous intÃ©resse ?</t>
  </si>
  <si>
    <t>ManpowerÂ MONTAIGUÂ recherche pour son client, desÂ OpÃ©rateurs de production H/F. Sous la responsabilitÃ© du chef d'Ã©quipe, vous participez Ã  la rÃ©ception des matiÃ¨res premiÃ¨res en amont de la fabrication.</t>
  </si>
  <si>
    <t>VousÂ contrÃ´lez et prÃ©parez les ..."</t>
  </si>
  <si>
    <t>6304,PrÃ©parateur de commandes (H/F),https://www.france-emploi.com/offre-d-emploi/preparateur-de-commandes-h-f-10818613/,10/01/2023,Chavagnes-en-Paillers,CDI,,,,,"Manpower MONTAIGU recherche pour son client, 2 OpÃ©rateurs logistique polyvalent (H/F). RattachÃ© au chef d'Ã©quipe, vous assurez la rÃ©ception, la prÃ©paration de commandes et l'approvisionnement des chaÃ®nes de laquage.</t>
  </si>
  <si>
    <t>Le poste est rÃ©parti sur trois secteurs sur lesquels vous Ãªtes amenÃ© Ã  intervenir.</t>
  </si>
  <si>
    <t>La RÃ©ception.</t>
  </si>
  <si>
    <t>6305,Canalisateur (H/F),https://www.france-emploi.com/offre-d-emploi/canalisateur-h-f-10818612/,10/01/2023,Mordelles,CDI,,,,,"Manpower RENNES BTP recherche pour son client, spÃ©cialiste de l'assainissement dans la rÃ©gion, deux Canalisateur (H/F) en CDI. Sous la responsabilitÃ© du chef d'Ã©quipe, vosÂ principales missionsÂ seront :</t>
  </si>
  <si>
    <t xml:space="preserve"> - Pose de canalisations et branchementsÂ eaux usÃ©es et eau potable.Â </t>
  </si>
  <si>
    <t xml:space="preserve"> - RÃ©alisation d'extension de rÃ©seauxÂ EU et EP ..."</t>
  </si>
  <si>
    <t>6306,OpÃ©rateur de production (H/F),https://www.france-emploi.com/offre-d-emploi/operateur-de-production-h-f-10818611/,10/01/2023,Chavagnes-en-Paillers,IntÃ©rim,,,,,"Manpower MONTAIGUÂ recherche pour son client,Â Thermolaquage de VendÃ©e,Â des OpÃ©rateurs de production Polyvalent (H/F). RattachÃ©Â au chef d'Ã©quipe, vous participez aux diffÃ©rentes missions de la production.</t>
  </si>
  <si>
    <t>Le poste est rÃ©parti sur trois secteurs distincts sur lesquels vous pouvez Ãªtre amenÃ© Ã  intervenir.</t>
  </si>
  <si>
    <t>Le Chargement de la ..."</t>
  </si>
  <si>
    <t xml:space="preserve">6307,Technicien planification (H/F),https://www.france-emploi.com/offre-d-emploi/technicien-planification-h-f-10818610/,10/01/2023,Cherbourg-en-Cotentin,IntÃ©rim,,,,,"Manpower CHERBOURG recherche pour son client, un acteur du secteur naval, un Technicien planification (H/F), dans le cadre d'un remplacement. </t>
  </si>
  <si>
    <t>Â - Planifier les activitÃ©s de production du site en cohÃ©rence avec les besoins consolidÃ©s des programmes sur l'ensemble des horizons de planification.</t>
  </si>
  <si>
    <t>- Identifier les incohÃ©rences/risques entre ..."</t>
  </si>
  <si>
    <t>6308,Technicien de maintenance industrielle (H/F),https://www.france-emploi.com/offre-d-emploi/technicien-de-maintenance-industrielle-h-f-10818609/,10/01/2023,Chavagnes-en-Paillers,CDI,,,,,"Manpower MONTAIGU recherche pour son client, un Technicien de maintenance industrielle (H/F). Votre mission : Garantir le bon fonctionnement des Ã©quipements (production, servitudes bÃ¢timent) par la mise en Â½uvre d'actions curatives et prÃ©ventives ou de contrÃ´les, dans le respect des procÃ©dures et instructions Ã©tablies pour assurer la conformitÃ© ..."</t>
  </si>
  <si>
    <t>6309,OpÃ©rateur en Ã©lectronique en Formation (H/F),https://www.france-emploi.com/offre-d-emploi/operateur-en-electronique-en-formation-h-f-10818608/,10/01/2023,Saint-Philbert-de-Bouaine,IntÃ©rim,,,,,"Manpower MONTAIGU recherche pour son client, 10 OpÃ©rateurs de fabrication en Ã©lectronique en formation (H/F). A l'issue d'une formation de plusieurs semaines au sein de nos locaux, vous intÃ©grez un atelier de fabrication de cartes Ã©lectroniques. Vous serez amenÃ©(e) Ã  intervenir sur des produits de ..."</t>
  </si>
  <si>
    <t>6310,Assistant administratif (H/F),https://www.france-emploi.com/offre-d-emploi/assistant-administratif-h-f-10818607/,10/01/2023,Rennes,IntÃ©rim,,,,,Vous souhaitez faire partie de ces femmes et hommes qui s'occupe du service des eaux sur le bassin rennais dans une entreprise qui participe Ã  l'ambition d'excellence environnementale et citoyenne. Vous Ãªtes Ã  la recherche d'un poste d'assistant administratif (H/F)Â Â Alors cette mission ...</t>
  </si>
  <si>
    <t>6311,Agent de nettoyage (H/F),https://www.france-emploi.com/offre-d-emploi/agent-de-nettoyage-h-f-10818606/,10/01/2023,Saint-Georges-de-Montaigu,IntÃ©rim,,,,,"Manpower MONTAIGU recherche pour son client, des Agents de nettoyage (H/F). Dans un environnement industriel moderne et performant, votre mission principale consiste Ã  assurer le nettoyage industriel des Ã©quipements de production, des machines ou encore des locaux.</t>
  </si>
  <si>
    <t>VousÂ rÃ©alisezÂ les opÃ©rations de nettoyage et de dÃ©sinfection des installations ..."</t>
  </si>
  <si>
    <t>6312,Conducteur de ligne IAA (H/F),https://www.france-emploi.com/offre-d-emploi/conducteur-de-ligne-iaa-h-f-10818605/,10/01/2023,Saint-Georges-de-Montaigu,CDI,,,,,"Manpower MONTAIGU recherche pour son client, Sodebo, Leader franÃ§ais du rayon traiteur frais, des Conducteurs de ligne IAA (H/F). RattachÃ©(e) au Team Leader de votre service, vous conduisez une ligne de fabrication composÃ©e d'une ou plusieurs machine(s) de fabrication automatisÃ©e(s).</t>
  </si>
  <si>
    <t>Que vous soyezÂ conducteur ..."</t>
  </si>
  <si>
    <t>6313,Technicien de maintenance industrielle en CDI (H/F),https://www.france-emploi.com/offre-d-emploi/technicien-de-maintenance-industrielle-en-cdi-h-f-10818604/,10/01/2023,Saint-Georges-de-Montaigu,CDI,,,,,"Vous recherchez un poste de technicien de maintenance qui vous permettra d'intervenir sur desÂ process de production trÃ¨s automatisÃ©s ?Â </t>
  </si>
  <si>
    <t>Manpower MONTAIGU recherche pour son client, Sodebo, Leader franÃ§ais du rayon traiteur frais, des Techniciens de maintenance (H/F). Au sein d'une Ã©quipe de 15 personnes, et rattachÃ© ..."</t>
  </si>
  <si>
    <t>6314,Technicien de maintenance industrielle (H/F),https://www.france-emploi.com/offre-d-emploi/technicien-de-maintenance-industrielle-h-f-10818603/,10/01/2023,Saint-Georges-de-Montaigu,IntÃ©rim,,,,,"DÃ©panner, Entretenir,Â traquer la piÃ¨ce ou le branchement dÃ©fectueux pourÂ trouver la panneÂ vous fascine??</t>
  </si>
  <si>
    <t>ManpowerÂ MONTAIGUÂ recherche pour son client,Â 5Â Techniciens de maintenance (H/F). RattachÃ© au manager maintenance, vous assurez des interventions de maintenance prÃ©ventives, curatives et amÃ©lioratives.</t>
  </si>
  <si>
    <t>Pour ce faire, vous faites appel Ã  de ..."</t>
  </si>
  <si>
    <t>6315,PrÃ©parateur de commandes (H/F),https://www.france-emploi.com/offre-d-emploi/preparateur-de-commandes-h-f-10818602/,10/01/2023,Saint-Georges-de-Montaigu,IntÃ©rim,,,,,"PrÃ©parer, contrÃ´ler, emballerÂ ... n'a pas de secret pour vous ? Cette offre est faite pour vous !</t>
  </si>
  <si>
    <t>ManpowerÂ MONTAIGUÂ recherche pour son clientÂ 10Â PrÃ©parateurs de commandes. Â Sous la responsabilitÃ© du Responsable Logistique, vous participez Ã  laÂ prÃ©paration des commandes internet et Ã©mises par les diffÃ©rents outils.</t>
  </si>
  <si>
    <t>6316,Ouvrier agroalimentaire (H/F),https://www.france-emploi.com/offre-d-emploi/ouvrier-agroalimentaire-h-f-10818600/,10/01/2023,Saint-Georges-de-Montaigu,IntÃ©rim,,,,,"ContrÃ´ler, transformer, conditionner...Â n'a plus de secret pour vous ?Â Cette offre est faite pour vous !Â </t>
  </si>
  <si>
    <t>ManpowerÂ MONTAIGUÂ recherche pour l'un de ses clients, leader dans le secteur agro-alimentaire, desÂ Ouvriers IAA H/F. Â Sous la responsabilitÃ© du chef d'Ã©quipe, vous participez Ã Â l'Ã©laboration des ..."</t>
  </si>
  <si>
    <t>6317,OpÃ©rateur de production en Agro-Alimentaire (H/F),https://www.france-emploi.com/offre-d-emploi/operateur-de-production-en-agro-alimentaire-h-f-10818599/,10/01/2023,Saint-Georges-de-Montaigu,IntÃ©rim,,,,,"Candidats en recherche d'emploi, Etudiants ? Manpower MONTAIGU recherche pour son client SODEBO, leader dans le secteur agro-alimentaire, 10 OpÃ©rateurs de Production en Agro-Alimentaire H/F. Au sein de l'atelier, vous participez Ã Â la fabrication des produits.</t>
  </si>
  <si>
    <t>Vous rÃ©ceptionnez les matiÃ¨res premiÃ¨res, et effectuez le contrÃ´le ..."</t>
  </si>
  <si>
    <t>6318,Agent de fabrication IAA (H/F),https://www.france-emploi.com/offre-d-emploi/agent-de-fabrication-iaa-h-f-10818598/,10/01/2023,Saint-Georges-de-Montaigu,IntÃ©rim,,,,,"Manpower MONTAIGU/ BOUFFERE recherche pour son client SODEBO, leader dans le secteur agro-alimentaire, 10 Agents de Fabrication IAA H/F. Vous Ã©voluez au sein des diffÃ©rents ateliersÂ : Fabrication et/ou Conditionnement.</t>
  </si>
  <si>
    <t>AprÃ¨s avoir rÃ©ceptionnÃ© et contrÃ´lÃ© les matiÃ¨res premiÃ¨res, vous rÃ©alisez les opÃ©rations de transformation.</t>
  </si>
  <si>
    <t>Vous effectuez les ..."</t>
  </si>
  <si>
    <t>6319,Ouvrier agroalimentaire (H/F),https://www.france-emploi.com/offre-d-emploi/ouvrier-agroalimentaire-h-f-10818597/,10/01/2023,Saint-Georges-de-Montaigu,IntÃ©rim,,,,,"Issu des mÃ©tiers de bouche... Cette offre est faite pour vous !Â </t>
  </si>
  <si>
    <t>ManpowerÂ MONTAIGUÂ recherche pour l'un de ses clients, leader dans le secteur agro-alimentaire, desÂ Ouvriers IAA H/F. Sous la responsabilitÃ© du chef d'Ã©quipe, vous participez Ã Â l'Ã©laboration des produits.</t>
  </si>
  <si>
    <t>Vous rÃ©alisez laÂ rÃ©ception ..."</t>
  </si>
  <si>
    <t>6320,TECHNICIEN VITRAGE CDI - DIGNE LES BAINS H/F,https://www.france-emploi.com/offre-d-emploi/technicien-vitrage-cdi-digne-les-bains-h-f-10818595/,10/01/2023,Alpes-de-Haute-Provence,CDI,,,,,"CARGLASS RÃ©pare, CARGLASS remplace vous avez toujours entendu ce jingle dans votre voiture   Et si cette fois-ci, vous nous rejoigniez pour faire partie d'une aventure sportive et conviviale. Quel que soit votre parcours, nous recherchons avant tout un(e) collaborateur(rice) qui a envie de dÃ©couvrir un ..."</t>
  </si>
  <si>
    <t>6321,PrÃ©parateur-coordinateur H/F,https://www.france-emploi.com/offre-d-emploi/preparateur-coordinateur-h-f-10818125/,10/01/2023,Loire-Atlantique,CDI,,,,,"La Direction Industrielle recrute un(e)  prÃ©parateur(trice) coordinateur(trice) 1Ã¨re maintenance pour son site de la ChevroliÃ¨re. Sous la responsabilitÃ© du Responsable maintenance industrielle, vous prÃ©parez, planifiez et organisez les activitÃ©s de 1Ã¨re maintenance en veillant au respect des dÃ©lais, des exigences de qualitÃ© et des rÃ¨gles de ..."</t>
  </si>
  <si>
    <t>6322,Ouvrier d'imprimerie H/F,https://www.france-emploi.com/offre-d-emploi/ouvrier-d-imprimerie-h-f-10818110/,10/01/2023,Loire-Atlantique,CDI,,,,,"La Direction Industrielle recrute pour son site de La ChevroliÃ¨re un(e) ouvrier(e) d'imprimerie. Vous assurez la distribution des journaux, la fabrication des plaques et l'alimentation en bobines des rotatives en veillant au respect des rÃ¨gles de sÃ©curitÃ©. Polyvalence sur les postes bobines, plaques et expÃ©ditions ..."</t>
  </si>
  <si>
    <t>6323,Conducteur offset H/F,https://www.france-emploi.com/offre-d-emploi/conducteur-offset-h-f-10818095/,10/01/2023,Loire-Atlantique,CDI,,,,,"Ouest-France recrute pour son site de la ChevroliÃ¨re un(e) CONDUCTEUR/CONDUCTRICE OFFSET. Vous contribuerez Ã  l'impression quotidienne des titres suivants : Ouest-France, Presse-OcÃ©an, Courrier de l'Ouest. Vous avez Ã  coeur de garantir la qualitÃ© d'impression du journal dans le respect des dÃ©lais et ..."</t>
  </si>
  <si>
    <t>6324,Responsable IngÃ©nieur HSE (H/F),https://www.france-emploi.com/offre-d-emploi/responsable-ingenieur-hse-h-f-10817791/,10/01/2023,Chartres,CDI,,,,,"Le CabinetÂ Manpower Conseil Recrutement recherche pour son client, leader mondial sur le marchÃ© des produits d'entretien et dans le domaine des soins de la personne, un IngÃ©nieur HSE H/F en CDI.</t>
  </si>
  <si>
    <t>Poste Ã  pourvoir Ã  Chartres (28). RattachÃ© au Responsable HSE/Engineering, vous avez la responsabilitÃ© ..."</t>
  </si>
  <si>
    <t>6325,Technicien de maintenance industrielle (H/F),https://www.france-emploi.com/offre-d-emploi/technicien-de-maintenance-industrielle-h-f-10817790/,10/01/2023,Saint-Brandan,CDI,,,,,"Manpower CABINET DE RECRUTEMENT DE RENNES recherche pour son client, une entreprise spÃ©cialisÃ©e dans la fabrication de produits d'entretien et d'hygiÃ¨ne sur une gamme naturel, un Technicien de Maintenance (H/F), dans le cadre du dÃ©veloppement de l'activitÃ©.</t>
  </si>
  <si>
    <t>Vous souhaitez intÃ©grer une entreprise bretonne, dynamique et ..."</t>
  </si>
  <si>
    <t>6326,Technicien maintenance Nuit Ã  Etrelles (H/F),https://www.france-emploi.com/offre-d-emploi/technicien-maintenance-nuit-a-etrelles-h-f-10817789/,10/01/2023,Ã‰trelles,CDI,,,,,"BasÃ© Ã  Etrelles entre Rennes et Laval, notre client cherche son technicien de maintenance H/F en nuit.</t>
  </si>
  <si>
    <t>Sous la responsabilitÃ© des mÃ©thodes industrielles, le technicien de maintenance sera rattachÃ© au service maintenance. Poste en CDI de nuit. En tant que technicien de maintenance vous serez en charge de ..."</t>
  </si>
  <si>
    <t>6327,Dessinateur projeteur mÃ©canique (H/F),https://www.france-emploi.com/offre-d-emploi/dessinateur-projeteur-mecanique-h-f-10817788/,10/01/2023,Angers,CDI,,,,,"Manpower CABINET DE RECRUTEMENT D'ANGERS recherche pour son client, un acteur du secteur des Industries manufacturiÃ¨res et production, un Dessinateur projeteur mÃ©canique (H/F) en CDI sur le secteur d'Angers</t>
  </si>
  <si>
    <t>Vous serez rattachÃ©(e) au responsable du bureau d'Ã©tudes mÃ©caniques et vous serez responsable de la ..."</t>
  </si>
  <si>
    <t>6328,Chef d'Ã©quipe paysagiste (H/F),https://www.france-emploi.com/offre-d-emploi/chef-d-equipe-paysagiste-h-f-10817787/,10/01/2023,Vern-sur-Seiche,CDI,,,,,"Manpower RENNES BTP recherche pour son client, spÃ©cialisÃ© dans la crÃ©ation et l'amÃ©nagement paysager auprÃ¨s de particuliers et d'entreprises, un Chef d'Ã©quipe paysagiste (H/F). Vous serez en charge de crÃ©er et amÃ©nager l'espace paysager en fonction de la demande du client.</t>
  </si>
  <si>
    <t>6329,Dessinateur projeteur Ã©lectrique (H/F),https://www.france-emploi.com/offre-d-emploi/dessinateur-projeteur-electrique-h-f-10817786/,10/01/2023,Angers,CDI,,,,,"Manpower CABINET DE RECRUTEMENT D'ANGERS recherche pour son client, un acteur du secteur des Industries manufacturiÃ¨res et production, un(e) Dessinateur(rice) projeteur Ã©lectrique (H/F) en CDI sur le secteur d'Angers</t>
  </si>
  <si>
    <t>Vous serez rattachÃ©(e) au responsable du bureau d'Ã©tudes Ã©lectrique et vous serez en ..."</t>
  </si>
  <si>
    <t>6330,Conseiller clientÃ¨le banque (H/F),https://www.france-emploi.com/offre-d-emploi/conseiller-clientele-banque-h-f-10817785/,10/01/2023,RezÃ©,IntÃ©rim,,,,,"Manpower NANTES TERTIAIRE recherche pour son client, un acteur du secteur bancaire, un Conseiller clientÃ¨le banque (H/F) pour une mission de 4 mois sur RezÃ©.Â  Au sein de l'agence, vos missions sont :Â </t>
  </si>
  <si>
    <t xml:space="preserve"> - Accueil physique et tÃ©lÃ©phonique</t>
  </si>
  <si>
    <t xml:space="preserve"> - Prise en charge des demandes des conseillers clientÃ¨le</t>
  </si>
  <si>
    <t xml:space="preserve"> - Suivi de RDV ..."</t>
  </si>
  <si>
    <t>6331,Conseiller client (H/F),https://www.france-emploi.com/offre-d-emploi/conseiller-client-h-f-10817784/,10/01/2023,Cherbourg-en-Cotentin,IntÃ©rim,,,,,"Manpower CAEN TERTIAIRE ET CADRES recherche pour son client, un acteur du secteur de la distribution de dÃ©tail et spÃ©cialisÃ©e, un Conseiller client (H/F). - Accueillir, conseiller, vendre et contractualiser la vente aux clients rÃ©sidentiels et professionnels dans le respect des processus mÃ©tier, de la client attitude et de ..."</t>
  </si>
  <si>
    <t>6332,OpÃ©rateur de saisie (H/F),https://www.france-emploi.com/offre-d-emploi/operateur-de-saisie-h-f-10817783/,10/01/2023,Mayenne,IntÃ©rim,,,,,"Manpower recherche pour l'un de ses clients, des OPERATEURS DE SAISIE (H/F) sur le secteur de Mayenne ! Vous ferez partie d'une Ã©quipe en charge deÂ :</t>
  </si>
  <si>
    <t xml:space="preserve"> - Saisir des donnÃ©es administratives sur plateforme informatique dans le respect des consignes</t>
  </si>
  <si>
    <t xml:space="preserve"> - D'effectuer les contrÃ´les de conformitÃ© sur les dossiers ..."</t>
  </si>
  <si>
    <t>6333,Technicien bureau d'Ã©tudes CVC (H/F),https://www.france-emploi.com/offre-d-emploi/technicien-bureau-d-etudes-cvc-h-f-10817782/,10/01/2023,Brest,CDI,,,,,"Manpower CABINET DE RECRUTEMENT DE BREST recherche pour son client, un acteur du secteur du BTP, un Technicien bureau d'Ã©tudes CVC (H/F)</t>
  </si>
  <si>
    <t>Technicien BE CVC H/F</t>
  </si>
  <si>
    <t>BasÃ© Ã  Brest</t>
  </si>
  <si>
    <t>TÃ©lÃ©travail partiel possible</t>
  </si>
  <si>
    <t>37h/sem, payÃ©es 35 soit 11 jours de RTT + pont de ..."</t>
  </si>
  <si>
    <t>6334,OpÃ©rateur de production (H/F),https://www.france-emploi.com/offre-d-emploi/operateur-de-production-h-f-10817781/,10/01/2023,Saint-Saturnin-du-Limet,IntÃ©rim,,,,,"Manpower CHATEAU GONTIER recherche pour son client, un acteur du secteur des Industries manufacturiÃ¨res et production, desÂ opÃ©rateurs de production (H/F) Au sein d'un atelier de transformation et de traitement de surface, vos missions seront :</t>
  </si>
  <si>
    <t>- d'accrocher des petites piÃ¨ces mÃ©talliquesÂ </t>
  </si>
  <si>
    <t>- de les dÃ©crocher aprÃ¨s passage dans ..."</t>
  </si>
  <si>
    <t>6335,MaÃ§on N1 Ã  N3 (H/F),https://www.france-emploi.com/offre-d-emploi/macon-n1-a-n3-h-f-10817780/,10/01/2023,Vannes,IntÃ©rim,,,,,"Envie d'acquÃ©rir de l'expÃ©rience au sein d'une entreprise spÃ©cialisÃ©e dans la maÃ§onnerie gÃ©nÃ©rale ?</t>
  </si>
  <si>
    <t>L'agenceÂ Manpower Vannes BTPÂ recherche pour l'un de ses clients,Â desÂ maÃ§ons N1 Ã Â N3 (H/F).</t>
  </si>
  <si>
    <t>La mission en intÃ©rim d'une durÃ©e d'unÂ moisÂ (renouvelable) est Ã  pourvoir ..."</t>
  </si>
  <si>
    <t>6336,Chef de chantier CVC (H/F),https://www.france-emploi.com/offre-d-emploi/chef-de-chantier-cvc-h-f-10817779/,10/01/2023,Brest,CDI,,,,,"Manpower CABINET DE RECRUTEMENT DE BREST recherche pour son client, un acteur du secteur du BTP, un Chef de chantier CVC (H/F)</t>
  </si>
  <si>
    <t>Chef de chantier CVC H/F</t>
  </si>
  <si>
    <t>37 h/sem payÃ©es 35 + 11 jours de RTT (pont de l'ascencion offert ..."</t>
  </si>
  <si>
    <t xml:space="preserve">6337,Technicien immobilier bÃ¢timent (H/F),https://www.france-emploi.com/offre-d-emploi/technicien-immobilier-batiment-h-f-10817778/,10/01/2023,OrlÃ©ans,CDI,,,,,"Le cabinet de recrutement Manpower OrlÃ©ans recherche pour un des clients, unÂ Technicien bÃ¢timent (H/F)Â pour un poste enÂ CDIÂ surÂ OrlÃ©ans, poste Ã  pourvoirÂ dÃ¨s que possible.Â  </t>
  </si>
  <si>
    <t>Vous encadrez et suivezÂ les travaux d'entretien programmÃ©s (gros entretiens et grosses rÃ©parations) d'un patrimoine de 5000 logements ..."</t>
  </si>
  <si>
    <t>6338,Manoeuvre (H/F),https://www.france-emploi.com/offre-d-emploi/manoeuvre-h-f-10817777/,10/01/2023,Vannes,IntÃ©rim,,,,,"Vous Ãªtes Ã  la recherche d'une expÃ©rience professionnelle dans un secteur en croissanceÂ ?Â Et si vous deveniezÂ notre futur(e) Talent Manpower !</t>
  </si>
  <si>
    <t>Votre agenceÂ Manpower de VANNES BTP, recherche activement unÂ ManÂ½uvreÂ (H/F)Â pour son client</t>
  </si>
  <si>
    <t>La mission en intÃ©rim d'un moisÂ (renouvelable) est Ã  pourvoir ..."</t>
  </si>
  <si>
    <t>6339,MaÃ§on VRD (H/F),https://www.france-emploi.com/offre-d-emploi/macon-vrd-h-f-10817776/,10/01/2023,Vannes,IntÃ©rim,,,,,"Envie de profiter d'une expÃ©rience professionnelle dans une entreprise innovante et en phase avec le dÃ©veloppement durable ?Â </t>
  </si>
  <si>
    <t>L'agenceÂ Manpower VANNES BTPÂ recherche pour son client,Â un MaÃ§on VRD (H/F).</t>
  </si>
  <si>
    <t>La mission en intÃ©rim, d'une durÃ©e d'un moisÂ renouvelable est Ã  pourvoir dÃ¨s leÂ lundi ..."</t>
  </si>
  <si>
    <t>6340,Technicien contrÃ´le qualitÃ© (H/F),https://www.france-emploi.com/offre-d-emploi/technicien-controle-qualite-h-f-10817775/,10/01/2023,Meslay-du-Maine,IntÃ©rim,,,,,"Manpower CHATEAU GONTIER recherche pour son client, un acteur du secteur de la mÃ©tallurgie et de la transformation des matÃ©riaux, un ContrÃ´leurÂ QualitÃ© (H/F) Missions :Â </t>
  </si>
  <si>
    <t>Maitriser le contrÃ´le qualitÃ© dimensionnelÂ </t>
  </si>
  <si>
    <t>Utilisation du bras de contrÃ´le numÃ©rique type FARO (formation possible en interne)Â </t>
  </si>
  <si>
    <t>Â  Â  Â  Â  Â  Â  Â  Â  Â  Â  Â  Â  Â  Â  Â  Â  Â  Â  Â  Â  Â  Â  Â  Â  Â  Â  Â  Â  Â  Â  Â  Â  Â  Â  Â  Â  Â  Â  Â  Â  Â  Â  Â  Â  Â  Â  Â  Â  Â Â </t>
  </si>
  <si>
    <t>Â  Â  Â  Â  Â  Â  Â  Â  Â  Â  Â  Â  Â  Â  Â  Â  Â  Â  Â  Â  Â  Â  Â  Â  Â  Â  Â  Â  Nous recherchons une personne disponible dÃ¨s ..."</t>
  </si>
  <si>
    <t>6341,MaÃ§on VRD (H/F),https://www.france-emploi.com/offre-d-emploi/macon-vrd-h-f-10817774/,10/01/2023,Le Mans,IntÃ©rim,,,,,"Manpower LE MANS BTP recherche pour son client, un acteur du secteur du BTP, un MaÃ§on VRD (H/F)</t>
  </si>
  <si>
    <t>Â  Sous la responsabilitÃ© de votre chef d'Ã©quipe, vous rÃ©aliserezÂ en Ã©quipe les tÃ¢ches suivantes :</t>
  </si>
  <si>
    <t xml:space="preserve"> - SÃ©curisation du chantier (signalisation, balisage, dÃ©viations, etc.).Â </t>
  </si>
  <si>
    <t xml:space="preserve"> - Positionnement des repÃ¨res pour les ouvrages Ã  construire ..."</t>
  </si>
  <si>
    <t>6342,Menuisier d'agencement (H/F),https://www.france-emploi.com/offre-d-emploi/menuisier-d-agencement-h-f-10817773/,10/01/2023,Le Mans,IntÃ©rim,,,,,"Manpower LE MANS BTP recherche pour son client, un acteur du secteur du BTP, un Menuisier d'agencement (H/F) Â Dans le cadre de votre mission, vous serez amenÃ© Ã  :Â </t>
  </si>
  <si>
    <t xml:space="preserve">- Poser des menuiseries intÃ©rieures et extÃ©rieures </t>
  </si>
  <si>
    <t xml:space="preserve">- Installer des portails, clÃ´tures </t>
  </si>
  <si>
    <t xml:space="preserve">- Prendre desÂ mesures </t>
  </si>
  <si>
    <t>- DÃ©couper des piÃ¨ces et matÃ©riaux brut ..."</t>
  </si>
  <si>
    <t>6343,Canalisateur / poseur (H/F),https://www.france-emploi.com/offre-d-emploi/canalisateur-poseur-h-f-10817772/,10/01/2023,Vannes,IntÃ©rim,,,,,"Vous Ãªtes Ã  la recherche d'une expÃ©rience professionnelle dans un secteur en croissanceÂ ?Â Et si vous deveniezÂ notre futur(e) Talent Manpower !</t>
  </si>
  <si>
    <t>Votre agenceÂ Manpower de VANNES BTP, recherche activementÂ unÂ Canalisateur / poseurÂ (H/F)Â pour son client.</t>
  </si>
  <si>
    <t>La mission en intÃ©rim d'un moisÂ (renouvelable) est Ã  ..."</t>
  </si>
  <si>
    <t>6344,Carreleur (H/F),https://www.france-emploi.com/offre-d-emploi/carreleur-h-f-10817771/,10/01/2023,Le Mans,IntÃ©rim,,,,,"Manpower LE MANS BTP recherche pour son client, un acteur du secteur du BTP, un Carreleur (H/F).</t>
  </si>
  <si>
    <t>Â  Â Dans le cadre de votre mission, vous serez amenÃ© Ã  :</t>
  </si>
  <si>
    <t xml:space="preserve"> - PrÃ©parer les surfaces Ã  carreler,</t>
  </si>
  <si>
    <t xml:space="preserve"> - ConstruireÂ si nÃ©cessaire des socles ou tablettes,</t>
  </si>
  <si>
    <t xml:space="preserve"> - Enlever les revÃªtements existants si besoin,</t>
  </si>
  <si>
    <t xml:space="preserve"> - DÃ©couper les matÃ©riaux ..."</t>
  </si>
  <si>
    <t>6345,Coffreur bancheur N3 (H/F),https://www.france-emploi.com/offre-d-emploi/coffreur-bancheur-n3-h-f-10817770/,10/01/2023,Vannes,IntÃ©rim,,,,,"Rejoignez nos Ã©quipes pour devenir notre futur(e) Talent Manpower !</t>
  </si>
  <si>
    <t>Votre agenceÂ Manpower VANNES BTP, recherche activement desÂ Coffreurs Bancheur N3 (H/F).</t>
  </si>
  <si>
    <t>La mission en intÃ©rim d'une durÃ©e d'un moisÂ est Ã  pourvoir dÃ¨s leÂ lundi 5 dÃ©cembre 2022Â sur la rÃ©gion deÂ Vannes. Pour renforcer ..."</t>
  </si>
  <si>
    <t>6346,ChargÃ© d'affaires de la construction (H/F),https://www.france-emploi.com/offre-d-emploi/charge-d-affaires-de-la-construction-h-f-10817769/,10/01/2023,La Montagne,IntÃ©rim,,,,,"Notre clientÂ Â souhaite renforcer son Ã©quipe du service immobilier dans le cadreÂ deÂ surfaces industrielles et tertiairesÂ Ã  rÃ©amÃ©nagerÂ  (1000 Ã  1600 m2 de surfaces Ã  rÃ©amÃ©nager). Votre rÃ´le sera d'assurer le pilotage et la conduite des affairesÂ  enÂ dÃ©finissantÂ les moyens humains et matÃ©riels, le choix de ..."</t>
  </si>
  <si>
    <t>6347,Soudeur (H/F),https://www.france-emploi.com/offre-d-emploi/soudeur-h-f-10817768/,10/01/2023,Le Mans,IntÃ©rim,,,,,"Votre TALENT est la SoudureÂ ?</t>
  </si>
  <si>
    <t>Alors Venez rejoindre notre Ã©quipe jeune et dynamique afin de travailler pour notre clientÂ </t>
  </si>
  <si>
    <t xml:space="preserve"> un acteur majeur dans le domaine de la menuiserie.Â </t>
  </si>
  <si>
    <t>Comme SOUDEUR METALLIER sur le secteur du Mans ! ??</t>
  </si>
  <si>
    <t>Je serai ravie de DEVENIR VOTRE AGENTÂ et de vous accompagner tout au ..."</t>
  </si>
  <si>
    <t>6348,Plaquiste (H/F),https://www.france-emploi.com/offre-d-emploi/plaquiste-h-f-10817767/,10/01/2023,Le Mans,IntÃ©rim,,,,,"Manpower LE MANS BTP recherche pour son client, un acteur du secteur du BTP, un Plaquiste (H/F).</t>
  </si>
  <si>
    <t>Â  Vos missions comprendront :</t>
  </si>
  <si>
    <t>- Travaux de rÃ©novation</t>
  </si>
  <si>
    <t>- AmÃ©nagement de combles</t>
  </si>
  <si>
    <t>- Pose d'isolation intÃ©rieure et extÃ©rieure</t>
  </si>
  <si>
    <t>Dans le cadre de votre fonction, vous serez amenÃ© Ã  faire des chantiers particuliers dans le ..."</t>
  </si>
  <si>
    <t>6349,Responsable Ordonnancement (H/F),https://www.france-emploi.com/offre-d-emploi/responsable-ordonnancement-h-f-10744840/,10/01/2023,Vannes,CDI,,,,,"Notre agence CRIT, recrute pour un de ses clients dans le cadre d'un CDI :</t>
  </si>
  <si>
    <t>Responsable ordonnancement H/F</t>
  </si>
  <si>
    <t>- Monter le planning d'ordonnancement hebdomadaire, mensuel, annuel en fonction des prÃ©visions.</t>
  </si>
  <si>
    <t>- GÃ©rer le stock en fonction de la production</t>
  </si>
  <si>
    <t>- Mettre en place et suivre ..."</t>
  </si>
  <si>
    <t>6350,NÃ©gociateur Immobilier (H/F),https://www.france-emploi.com/offre-d-emploi/negociateur-immobilier-h-f-10738165/,10/01/2023,Le Plessis-Bouchard,,,,,,"Vous souhaitez gagner en libertÃ©, vous rÃ©munÃ©rer Ã  votre juste valeur en faisait un mÃ©tier passionnant, et tout Ã§a depuis chez vous ? Devenez NÃ©gociateur Immobilier megAgence !</t>
  </si>
  <si>
    <t>IndÃ©pendant, mais jamais seul, l'humain est au cÅ“ur de notre activitÃ© et de nos valeurs. Chez megAgence, vous Ãªtes rÃ©munÃ©rÃ© sur vos ..."</t>
  </si>
  <si>
    <t>6351,Mandataire Immobilier (H/F),https://www.france-emploi.com/offre-d-emploi/mandataire-immobilier-h-f-10738164/,10/01/2023,Le Plessis-Bouchard,,,,,,"Vous souhaitez gagner en libertÃ©, vous rÃ©munÃ©rer Ã  votre juste valeur en faisait un mÃ©tier passionnant, et tout Ã§a depuis chez vous ? Devenez Mandataire Immobilier megAgence !</t>
  </si>
  <si>
    <t>6352,Consultant Immobilier (H/F),https://www.france-emploi.com/offre-d-emploi/consultant-immobilier-h-f-10738163/,10/01/2023,Le Plessis-Bouchard,,,,,,"Vous souhaitez gagner en libertÃ©, vous rÃ©munÃ©rer Ã  votre juste valeur en faisait un mÃ©tier passionnant, et tout Ã§a depuis chez vous ? Devenez Consultant Immobilier megAgence !</t>
  </si>
  <si>
    <t>6353,Agent IndÃ©pendant en Immobilier (H/F),https://www.france-emploi.com/offre-d-emploi/agent-independant-en-immobilier-h-f-10738162/,10/01/2023,Le Plessis-Bouchard,,,,,,"Vous souhaitez gagner en libertÃ©, vous rÃ©munÃ©rer Ã  votre juste valeur en faisait un mÃ©tier passionnant, et tout Ã§a depuis chez vous ? Devenez Agent IndÃ©pendant en Immobilier megAgence !</t>
  </si>
  <si>
    <t>IndÃ©pendant, mais jamais seul, l'humain est au cÅ“ur de notre activitÃ© et de nos valeurs. Chez megAgence, vous Ãªtes rÃ©munÃ©rÃ© ..."</t>
  </si>
  <si>
    <t>6354,Agent Commercial Immobilier (H/F),https://www.france-emploi.com/offre-d-emploi/agent-commercial-immobilier-h-f-10738161/,10/01/2023,Le Plessis-Bouchard,,,,,,"Vous souhaitez gagner en libertÃ©, vous rÃ©munÃ©rer Ã  votre juste valeur en faisait un mÃ©tier passionnant, et tout Ã§a depuis chez vous ? Devenez Agent Commercial Immobilier megAgence !</t>
  </si>
  <si>
    <t>IndÃ©pendant, mais jamais seul, l'humain est au cÅ“ur de notre activitÃ© et de nos valeurs. Chez megAgence, vous Ãªtes rÃ©munÃ©rÃ© sur ..."</t>
  </si>
  <si>
    <t>6355,NÃ©gociateur Immobilier (H/F),https://www.france-emploi.com/offre-d-emploi/negociateur-immobilier-h-f-10738159/,10/01/2023,Vaux-le-PÃ©nil,,,,,,"Vous souhaitez gagner en libertÃ©, vous rÃ©munÃ©rer Ã  votre juste valeur en faisait un mÃ©tier passionnant, et tout Ã§a depuis chez vous ? Devenez NÃ©gociateur Immobilier megAgence !</t>
  </si>
  <si>
    <t>6356,Mandataire Immobilier (H/F),https://www.france-emploi.com/offre-d-emploi/mandataire-immobilier-h-f-10738158/,10/01/2023,Vaux-le-PÃ©nil,,,,,,"Vous souhaitez gagner en libertÃ©, vous rÃ©munÃ©rer Ã  votre juste valeur en faisait un mÃ©tier passionnant, et tout Ã§a depuis chez vous ? Devenez Mandataire Immobilier megAgence !</t>
  </si>
  <si>
    <t>6357,Consultant Immobilier (H/F),https://www.france-emploi.com/offre-d-emploi/consultant-immobilier-h-f-10738157/,10/01/2023,Vaux-le-PÃ©nil,,,,,,"Vous souhaitez gagner en libertÃ©, vous rÃ©munÃ©rer Ã  votre juste valeur en faisait un mÃ©tier passionnant, et tout Ã§a depuis chez vous ? Devenez Consultant Immobilier megAgence !</t>
  </si>
  <si>
    <t>6358,Agent IndÃ©pendant en Immobilier (H/F),https://www.france-emploi.com/offre-d-emploi/agent-independant-en-immobilier-h-f-10738156/,10/01/2023,Vaux-le-PÃ©nil,,,,,,"Vous souhaitez gagner en libertÃ©, vous rÃ©munÃ©rer Ã  votre juste valeur en faisait un mÃ©tier passionnant, et tout Ã§a depuis chez vous ? Devenez Agent IndÃ©pendant en Immobilier megAgence !</t>
  </si>
  <si>
    <t>6359,Agent Commercial Immobilier (H/F),https://www.france-emploi.com/offre-d-emploi/agent-commercial-immobilier-h-f-10738155/,10/01/2023,Vaux-le-PÃ©nil,,,,,,"Vous souhaitez gagner en libertÃ©, vous rÃ©munÃ©rer Ã  votre juste valeur en faisait un mÃ©tier passionnant, et tout Ã§a depuis chez vous ? Devenez Agent Commercial Immobilier megAgence !</t>
  </si>
  <si>
    <t>6360,NÃ©gociateur Immobilier (H/F),https://www.france-emploi.com/offre-d-emploi/negociateur-immobilier-h-f-10738154/,10/01/2023,Sainte-HÃ©lÃ¨ne,,,,,,"Vous souhaitez gagner en libertÃ©, vous rÃ©munÃ©rer Ã  votre juste valeur en faisait un mÃ©tier passionnant, et tout Ã§a depuis chez vous ? Devenez NÃ©gociateur Immobilier megAgence !</t>
  </si>
  <si>
    <t>6361,Mandataire Immobilier (H/F),https://www.france-emploi.com/offre-d-emploi/mandataire-immobilier-h-f-10738153/,10/01/2023,Sainte-HÃ©lÃ¨ne,,,,,,"Vous souhaitez gagner en libertÃ©, vous rÃ©munÃ©rer Ã  votre juste valeur en faisait un mÃ©tier passionnant, et tout Ã§a depuis chez vous ? Devenez Mandataire Immobilier megAgence !</t>
  </si>
  <si>
    <t>6362,Consultant Immobilier (H/F),https://www.france-emploi.com/offre-d-emploi/consultant-immobilier-h-f-10738152/,10/01/2023,Sainte-HÃ©lÃ¨ne,,,,,,"Vous souhaitez gagner en libertÃ©, vous rÃ©munÃ©rer Ã  votre juste valeur en faisait un mÃ©tier passionnant, et tout Ã§a depuis chez vous ? Devenez Consultant Immobilier megAgence !</t>
  </si>
  <si>
    <t>6363,Agent IndÃ©pendant en Immobilier (H/F),https://www.france-emploi.com/offre-d-emploi/agent-independant-en-immobilier-h-f-10738151/,10/01/2023,Sainte-HÃ©lÃ¨ne,,,,,,"Vous souhaitez gagner en libertÃ©, vous rÃ©munÃ©rer Ã  votre juste valeur en faisait un mÃ©tier passionnant, et tout Ã§a depuis chez vous ? Devenez Agent IndÃ©pendant en Immobilier megAgence !</t>
  </si>
  <si>
    <t>6364,Agent Commercial Immobilier (H/F),https://www.france-emploi.com/offre-d-emploi/agent-commercial-immobilier-h-f-10738150/,10/01/2023,Sainte-HÃ©lÃ¨ne,,,,,,"Vous souhaitez gagner en libertÃ©, vous rÃ©munÃ©rer Ã  votre juste valeur en faisait un mÃ©tier passionnant, et tout Ã§a depuis chez vous ? Devenez Agent Commercial Immobilier megAgence !</t>
  </si>
  <si>
    <t>6365,NÃ©gociateur Immobilier (H/F),https://www.france-emploi.com/offre-d-emploi/negociateur-immobilier-h-f-10738149/,10/01/2023,Sainte-Anne-d'Auray,,,,,,"Vous souhaitez gagner en libertÃ©, vous rÃ©munÃ©rer Ã  votre juste valeur en faisait un mÃ©tier passionnant, et tout Ã§a depuis chez vous ? Devenez NÃ©gociateur Immobilier megAgence !</t>
  </si>
  <si>
    <t>6366,Mandataire Immobilier (H/F),https://www.france-emploi.com/offre-d-emploi/mandataire-immobilier-h-f-10738148/,10/01/2023,Sainte-Anne-d'Auray,,,,,,"Vous souhaitez gagner en libertÃ©, vous rÃ©munÃ©rer Ã  votre juste valeur en faisait un mÃ©tier passionnant, et tout Ã§a depuis chez vous ? Devenez Mandataire Immobilier megAgence !</t>
  </si>
  <si>
    <t>6367,Consultant Immobilier (H/F),https://www.france-emploi.com/offre-d-emploi/consultant-immobilier-h-f-10738147/,10/01/2023,Sainte-Anne-d'Auray,,,,,,"Vous souhaitez gagner en libertÃ©, vous rÃ©munÃ©rer Ã  votre juste valeur en faisait un mÃ©tier passionnant, et tout Ã§a depuis chez vous ? Devenez Consultant Immobilier megAgence !</t>
  </si>
  <si>
    <t>6368,Agent IndÃ©pendant en Immobilier (H/F),https://www.france-emploi.com/offre-d-emploi/agent-independant-en-immobilier-h-f-10738146/,10/01/2023,Sainte-Anne-d'Auray,,,,,,"Vous souhaitez gagner en libertÃ©, vous rÃ©munÃ©rer Ã  votre juste valeur en faisait un mÃ©tier passionnant, et tout Ã§a depuis chez vous ? Devenez Agent IndÃ©pendant en Immobilier megAgence !</t>
  </si>
  <si>
    <t>6369,Agent Commercial Immobilier (H/F),https://www.france-emploi.com/offre-d-emploi/agent-commercial-immobilier-h-f-10738145/,10/01/2023,Sainte-Anne-d'Auray,,,,,,"Vous souhaitez gagner en libertÃ©, vous rÃ©munÃ©rer Ã  votre juste valeur en faisait un mÃ©tier passionnant, et tout Ã§a depuis chez vous ? Devenez Agent Commercial Immobilier megAgence !</t>
  </si>
  <si>
    <t xml:space="preserve">6370,Comptable (H/F),https://www.france-emploi.com/offre-d-emploi/comptable-h-f-10722478/,10/01/2023,Saint-Gonnery,CDI,,,,,"Notre sociÃ©tÃ© CRIT VANNES, recrute pour un de ses clients dans le cadre d'un CDI : </t>
  </si>
  <si>
    <t xml:space="preserve">Vous serez sous la responsabilitÃ© du manager de proximitÃ© afin d'assurer les missions suivantes : </t>
  </si>
  <si>
    <t xml:space="preserve">- Gestion d'un portefeuille de clientÃ¨le de type TPE-PME (SCI, BIC &amp; BNC). </t>
  </si>
  <si>
    <t>- Suivi des ..."</t>
  </si>
  <si>
    <t>6371,NÃ©gociateur Immobilier (H/F),https://www.france-emploi.com/offre-d-emploi/negociateur-immobilier-h-f-10719598/,10/01/2023,Bezons,,,,,,"Vous souhaitez gagner en libertÃ©, vous rÃ©munÃ©rer Ã  votre juste valeur en faisait un mÃ©tier passionnant, et tout Ã§a depuis chez vous ? Devenez NÃ©gociateur Immobilier megAgence !</t>
  </si>
  <si>
    <t>6372,Mandataire Immobilier (H/F),https://www.france-emploi.com/offre-d-emploi/mandataire-immobilier-h-f-10719597/,10/01/2023,Bezons,,,,,,"Vous souhaitez gagner en libertÃ©, vous rÃ©munÃ©rer Ã  votre juste valeur en faisait un mÃ©tier passionnant, et tout Ã§a depuis chez vous ? Devenez Mandataire Immobilier megAgence !</t>
  </si>
  <si>
    <t>6373,Agent IndÃ©pendant en Immobilier (H/F),https://www.france-emploi.com/offre-d-emploi/agent-independant-en-immobilier-h-f-10719596/,10/01/2023,Bezons,,,,,,"Vous souhaitez gagner en libertÃ©, vous rÃ©munÃ©rer Ã  votre juste valeur en faisait un mÃ©tier passionnant, et tout Ã§a depuis chez vous ? Devenez Agent IndÃ©pendant en Immobilier megAgence !</t>
  </si>
  <si>
    <t>6374,NÃ©gociateur Immobilier (H/F),https://www.france-emploi.com/offre-d-emploi/negociateur-immobilier-h-f-10719595/,10/01/2023,Livilliers,,,,,,"Vous souhaitez gagner en libertÃ©, vous rÃ©munÃ©rer Ã  votre juste valeur en faisait un mÃ©tier passionnant, et tout Ã§a depuis chez vous ? Devenez NÃ©gociateur Immobilier megAgence !</t>
  </si>
  <si>
    <t>6375,Mandataire Immobilier (H/F),https://www.france-emploi.com/offre-d-emploi/mandataire-immobilier-h-f-10719594/,10/01/2023,Livilliers,,,,,,"Vous souhaitez gagner en libertÃ©, vous rÃ©munÃ©rer Ã  votre juste valeur en faisait un mÃ©tier passionnant, et tout Ã§a depuis chez vous ? Devenez Mandataire Immobilier megAgence !</t>
  </si>
  <si>
    <t>6376,Agent IndÃ©pendant en Immobilier (H/F),https://www.france-emploi.com/offre-d-emploi/agent-independant-en-immobilier-h-f-10719593/,10/01/2023,Livilliers,,,,,,"Vous souhaitez gagner en libertÃ©, vous rÃ©munÃ©rer Ã  votre juste valeur en faisait un mÃ©tier passionnant, et tout Ã§a depuis chez vous ? Devenez Agent IndÃ©pendant en Immobilier megAgence !</t>
  </si>
  <si>
    <t>6377,NÃ©gociateur Immobilier (H/F),https://www.france-emploi.com/offre-d-emploi/negociateur-immobilier-h-f-10719582/,10/01/2023,Sarcelles,,,,,,"Vous souhaitez gagner en libertÃ©, vous rÃ©munÃ©rer Ã  votre juste valeur en faisait un mÃ©tier passionnant, et tout Ã§a depuis chez vous ? Devenez NÃ©gociateur Immobilier megAgence !</t>
  </si>
  <si>
    <t>6378,Mandataire Immobilier (H/F),https://www.france-emploi.com/offre-d-emploi/mandataire-immobilier-h-f-10719581/,10/01/2023,Sarcelles,,,,,,"Vous souhaitez gagner en libertÃ©, vous rÃ©munÃ©rer Ã  votre juste valeur en faisait un mÃ©tier passionnant, et tout Ã§a depuis chez vous ? Devenez Mandataire Immobilier megAgence !</t>
  </si>
  <si>
    <t>6379,Agent IndÃ©pendant en Immobilier (H/F),https://www.france-emploi.com/offre-d-emploi/agent-independant-en-immobilier-h-f-10719580/,10/01/2023,Sarcelles,,,,,,"Vous souhaitez gagner en libertÃ©, vous rÃ©munÃ©rer Ã  votre juste valeur en faisait un mÃ©tier passionnant, et tout Ã§a depuis chez vous ? Devenez Agent IndÃ©pendant en Immobilier megAgence !</t>
  </si>
  <si>
    <t>6380,NÃ©gociateur Immobilier (H/F),https://www.france-emploi.com/offre-d-emploi/negociateur-immobilier-h-f-10719579/,10/01/2023,Garges-lÃ¨s-Gonesse,,,,,,"Vous souhaitez gagner en libertÃ©, vous rÃ©munÃ©rer Ã  votre juste valeur en faisait un mÃ©tier passionnant, et tout Ã§a depuis chez vous ? Devenez NÃ©gociateur Immobilier megAgence !</t>
  </si>
  <si>
    <t>6381,Mandataire Immobilier (H/F),https://www.france-emploi.com/offre-d-emploi/mandataire-immobilier-h-f-10719578/,10/01/2023,Garges-lÃ¨s-Gonesse,,,,,,"Vous souhaitez gagner en libertÃ©, vous rÃ©munÃ©rer Ã  votre juste valeur en faisait un mÃ©tier passionnant, et tout Ã§a depuis chez vous ? Devenez Mandataire Immobilier megAgence !</t>
  </si>
  <si>
    <t>6382,Consultant Immobilier (H/F),https://www.france-emploi.com/offre-d-emploi/consultant-immobilier-h-f-10719577/,10/01/2023,Garges-lÃ¨s-Gonesse,,,,,,"Vous souhaitez gagner en libertÃ©, vous rÃ©munÃ©rer Ã  votre juste valeur en faisait un mÃ©tier passionnant, et tout Ã§a depuis chez vous ? Devenez Consultant Immobilier megAgence !</t>
  </si>
  <si>
    <t>6383,Agent IndÃ©pendant en Immobilier (H/F),https://www.france-emploi.com/offre-d-emploi/agent-independant-en-immobilier-h-f-10719576/,10/01/2023,Garges-lÃ¨s-Gonesse,,,,,,"Vous souhaitez gagner en libertÃ©, vous rÃ©munÃ©rer Ã  votre juste valeur en faisait un mÃ©tier passionnant, et tout Ã§a depuis chez vous ? Devenez Agent IndÃ©pendant en Immobilier megAgence !</t>
  </si>
  <si>
    <t>6384,Agent Commercial Immobilier (H/F),https://www.france-emploi.com/offre-d-emploi/agent-commercial-immobilier-h-f-10719575/,10/01/2023,Garges-lÃ¨s-Gonesse,,,,,,"Vous souhaitez gagner en libertÃ©, vous rÃ©munÃ©rer Ã  votre juste valeur en faisait un mÃ©tier passionnant, et tout Ã§a depuis chez vous ? Devenez Agent Commercial Immobilier megAgence !</t>
  </si>
  <si>
    <t>6385,NÃ©gociateur Immobilier (H/F),https://www.france-emploi.com/offre-d-emploi/negociateur-immobilier-h-f-10719574/,10/01/2023,Argenteuil,,,,,,"Vous souhaitez gagner en libertÃ©, vous rÃ©munÃ©rer Ã  votre juste valeur en faisait un mÃ©tier passionnant, et tout Ã§a depuis chez vous ? Devenez NÃ©gociateur Immobilier megAgence !</t>
  </si>
  <si>
    <t>6386,Mandataire Immobilier (H/F),https://www.france-emploi.com/offre-d-emploi/mandataire-immobilier-h-f-10719573/,10/01/2023,Argenteuil,,,,,,"Vous souhaitez gagner en libertÃ©, vous rÃ©munÃ©rer Ã  votre juste valeur en faisait un mÃ©tier passionnant, et tout Ã§a depuis chez vous ? Devenez Mandataire Immobilier megAgence !</t>
  </si>
  <si>
    <t>6387,Consultant Immobilier (H/F),https://www.france-emploi.com/offre-d-emploi/consultant-immobilier-h-f-10719572/,10/01/2023,Argenteuil,,,,,,"Vous souhaitez gagner en libertÃ©, vous rÃ©munÃ©rer Ã  votre juste valeur en faisait un mÃ©tier passionnant, et tout Ã§a depuis chez vous ? Devenez Consultant Immobilier megAgence !</t>
  </si>
  <si>
    <t>6388,Agent IndÃ©pendant en Immobilier (H/F),https://www.france-emploi.com/offre-d-emploi/agent-independant-en-immobilier-h-f-10719571/,10/01/2023,Argenteuil,,,,,,"Vous souhaitez gagner en libertÃ©, vous rÃ©munÃ©rer Ã  votre juste valeur en faisait un mÃ©tier passionnant, et tout Ã§a depuis chez vous ? Devenez Agent IndÃ©pendant en Immobilier megAgence !</t>
  </si>
  <si>
    <t>6389,Agent Commercial Immobilier (H/F),https://www.france-emploi.com/offre-d-emploi/agent-commercial-immobilier-h-f-10719570/,10/01/2023,Argenteuil,,,,,,"Vous souhaitez gagner en libertÃ©, vous rÃ©munÃ©rer Ã  votre juste valeur en faisait un mÃ©tier passionnant, et tout Ã§a depuis chez vous ? Devenez Agent Commercial Immobilier megAgence !</t>
  </si>
  <si>
    <t>6390,NÃ©gociateur Immobilier (H/F),https://www.france-emploi.com/offre-d-emploi/negociateur-immobilier-h-f-10719569/,10/01/2023,Pontoise,,,,,,"Vous souhaitez gagner en libertÃ©, vous rÃ©munÃ©rer Ã  votre juste valeur en faisait un mÃ©tier passionnant, et tout Ã§a depuis chez vous ? Devenez NÃ©gociateur Immobilier megAgence !</t>
  </si>
  <si>
    <t>6391,Mandataire Immobilier (H/F),https://www.france-emploi.com/offre-d-emploi/mandataire-immobilier-h-f-10719568/,10/01/2023,Pontoise,,,,,,"Vous souhaitez gagner en libertÃ©, vous rÃ©munÃ©rer Ã  votre juste valeur en faisait un mÃ©tier passionnant, et tout Ã§a depuis chez vous ? Devenez Mandataire Immobilier megAgence !</t>
  </si>
  <si>
    <t>6392,Agent IndÃ©pendant en Immobilier (H/F),https://www.france-emploi.com/offre-d-emploi/agent-independant-en-immobilier-h-f-10719567/,10/01/2023,Pontoise,,,,,,"Vous souhaitez gagner en libertÃ©, vous rÃ©munÃ©rer Ã  votre juste valeur en faisait un mÃ©tier passionnant, et tout Ã§a depuis chez vous ? Devenez Agent IndÃ©pendant en Immobilier megAgence !</t>
  </si>
  <si>
    <t>6393,NÃ©gociateur Immobilier (H/F),https://www.france-emploi.com/offre-d-emploi/negociateur-immobilier-h-f-10719566/,10/01/2023,Villejuif,,,,,,"Vous souhaitez gagner en libertÃ©, vous rÃ©munÃ©rer Ã  votre juste valeur en faisait un mÃ©tier passionnant, et tout Ã§a depuis chez vous ? Devenez NÃ©gociateur Immobilier megAgence !</t>
  </si>
  <si>
    <t>6394,Mandataire Immobilier (H/F),https://www.france-emploi.com/offre-d-emploi/mandataire-immobilier-h-f-10719565/,10/01/2023,Villejuif,,,,,,"Vous souhaitez gagner en libertÃ©, vous rÃ©munÃ©rer Ã  votre juste valeur en faisait un mÃ©tier passionnant, et tout Ã§a depuis chez vous ? Devenez Mandataire Immobilier megAgence !</t>
  </si>
  <si>
    <t>6395,Agent IndÃ©pendant en Immobilier (H/F),https://www.france-emploi.com/offre-d-emploi/agent-independant-en-immobilier-h-f-10719564/,10/01/2023,Villejuif,,,,,,"Vous souhaitez gagner en libertÃ©, vous rÃ©munÃ©rer Ã  votre juste valeur en faisait un mÃ©tier passionnant, et tout Ã§a depuis chez vous ? Devenez Agent IndÃ©pendant en Immobilier megAgence !</t>
  </si>
  <si>
    <t>6396,NÃ©gociateur Immobilier (H/F),https://www.france-emploi.com/offre-d-emploi/negociateur-immobilier-h-f-10719563/,10/01/2023,Maisons-Alfort,,,,,,"Vous souhaitez gagner en libertÃ©, vous rÃ©munÃ©rer Ã  votre juste valeur en faisait un mÃ©tier passionnant, et tout Ã§a depuis chez vous ? Devenez NÃ©gociateur Immobilier megAgence !</t>
  </si>
  <si>
    <t>6397,Mandataire Immobilier (H/F),https://www.france-emploi.com/offre-d-emploi/mandataire-immobilier-h-f-10719562/,10/01/2023,Maisons-Alfort,,,,,,"Vous souhaitez gagner en libertÃ©, vous rÃ©munÃ©rer Ã  votre juste valeur en faisait un mÃ©tier passionnant, et tout Ã§a depuis chez vous ? Devenez Mandataire Immobilier megAgence !</t>
  </si>
  <si>
    <t>6398,Agent IndÃ©pendant en Immobilier (H/F),https://www.france-emploi.com/offre-d-emploi/agent-independant-en-immobilier-h-f-10719561/,10/01/2023,Maisons-Alfort,,,,,,"Vous souhaitez gagner en libertÃ©, vous rÃ©munÃ©rer Ã  votre juste valeur en faisait un mÃ©tier passionnant, et tout Ã§a depuis chez vous ? Devenez Agent IndÃ©pendant en Immobilier megAgence !</t>
  </si>
  <si>
    <t>6399,NÃ©gociateur Immobilier (H/F),https://www.france-emploi.com/offre-d-emploi/negociateur-immobilier-h-f-10719560/,10/01/2023,Champigny-sur-Marne,,,,,,"Vous souhaitez gagner en libertÃ©, vous rÃ©munÃ©rer Ã  votre juste valeur en faisait un mÃ©tier passionnant, et tout Ã§a depuis chez vous ? Devenez NÃ©gociateur Immobilier megAgence !</t>
  </si>
  <si>
    <t>6400,Mandataire Immobilier (H/F),https://www.france-emploi.com/offre-d-emploi/mandataire-immobilier-h-f-10719559/,10/01/2023,Champigny-sur-Marne,,,,,,"Vous souhaitez gagner en libertÃ©, vous rÃ©munÃ©rer Ã  votre juste valeur en faisait un mÃ©tier passionnant, et tout Ã§a depuis chez vous ? Devenez Mandataire Immobilier megAgence !</t>
  </si>
  <si>
    <t>6401,Consultant Immobilier (H/F),https://www.france-emploi.com/offre-d-emploi/consultant-immobilier-h-f-10719558/,10/01/2023,Champigny-sur-Marne,,,,,,"Vous souhaitez gagner en libertÃ©, vous rÃ©munÃ©rer Ã  votre juste valeur en faisait un mÃ©tier passionnant, et tout Ã§a depuis chez vous ? Devenez Consultant Immobilier megAgence !</t>
  </si>
  <si>
    <t>6402,Agent IndÃ©pendant en Immobilier (H/F),https://www.france-emploi.com/offre-d-emploi/agent-independant-en-immobilier-h-f-10719557/,10/01/2023,Champigny-sur-Marne,,,,,,"Vous souhaitez gagner en libertÃ©, vous rÃ©munÃ©rer Ã  votre juste valeur en faisait un mÃ©tier passionnant, et tout Ã§a depuis chez vous ? Devenez Agent IndÃ©pendant en Immobilier megAgence !</t>
  </si>
  <si>
    <t>6403,Agent Commercial Immobilier (H/F),https://www.france-emploi.com/offre-d-emploi/agent-commercial-immobilier-h-f-10719556/,10/01/2023,Champigny-sur-Marne,,,,,,"Vous souhaitez gagner en libertÃ©, vous rÃ©munÃ©rer Ã  votre juste valeur en faisait un mÃ©tier passionnant, et tout Ã§a depuis chez vous ? Devenez Agent Commercial Immobilier megAgence !</t>
  </si>
  <si>
    <t>6404,NÃ©gociateur Immobilier (H/F),https://www.france-emploi.com/offre-d-emploi/negociateur-immobilier-h-f-10719550/,10/01/2023,Vitry-sur-Seine,,,,,,"Vous souhaitez gagner en libertÃ©, vous rÃ©munÃ©rer Ã  votre juste valeur en faisait un mÃ©tier passionnant, et tout Ã§a depuis chez vous ? Devenez NÃ©gociateur Immobilier megAgence !</t>
  </si>
  <si>
    <t>6405,Mandataire Immobilier (H/F),https://www.france-emploi.com/offre-d-emploi/mandataire-immobilier-h-f-10719549/,10/01/2023,Vitry-sur-Seine,,,,,,"Vous souhaitez gagner en libertÃ©, vous rÃ©munÃ©rer Ã  votre juste valeur en faisait un mÃ©tier passionnant, et tout Ã§a depuis chez vous ? Devenez Mandataire Immobilier megAgence !</t>
  </si>
  <si>
    <t>6406,Agent IndÃ©pendant en Immobilier (H/F),https://www.france-emploi.com/offre-d-emploi/agent-independant-en-immobilier-h-f-10719548/,10/01/2023,Vitry-sur-Seine,,,,,,"Vous souhaitez gagner en libertÃ©, vous rÃ©munÃ©rer Ã  votre juste valeur en faisait un mÃ©tier passionnant, et tout Ã§a depuis chez vous ? Devenez Agent IndÃ©pendant en Immobilier megAgence !</t>
  </si>
  <si>
    <t>6407,NÃ©gociateur Immobilier (H/F),https://www.france-emploi.com/offre-d-emploi/negociateur-immobilier-h-f-10719547/,10/01/2023,Ivry-sur-Seine,,,,,,"Vous souhaitez gagner en libertÃ©, vous rÃ©munÃ©rer Ã  votre juste valeur en faisait un mÃ©tier passionnant, et tout Ã§a depuis chez vous ? Devenez NÃ©gociateur Immobilier megAgence !</t>
  </si>
  <si>
    <t>6408,Mandataire Immobilier (H/F),https://www.france-emploi.com/offre-d-emploi/mandataire-immobilier-h-f-10719546/,10/01/2023,Ivry-sur-Seine,,,,,,"Vous souhaitez gagner en libertÃ©, vous rÃ©munÃ©rer Ã  votre juste valeur en faisait un mÃ©tier passionnant, et tout Ã§a depuis chez vous ? Devenez Mandataire Immobilier megAgence !</t>
  </si>
  <si>
    <t>6409,Consultant Immobilier (H/F),https://www.france-emploi.com/offre-d-emploi/consultant-immobilier-h-f-10719545/,10/01/2023,Ivry-sur-Seine,,,,,,"Vous souhaitez gagner en libertÃ©, vous rÃ©munÃ©rer Ã  votre juste valeur en faisait un mÃ©tier passionnant, et tout Ã§a depuis chez vous ? Devenez Consultant Immobilier megAgence !</t>
  </si>
  <si>
    <t>6410,Agent IndÃ©pendant en Immobilier (H/F),https://www.france-emploi.com/offre-d-emploi/agent-independant-en-immobilier-h-f-10719544/,10/01/2023,Ivry-sur-Seine,,,,,,"Vous souhaitez gagner en libertÃ©, vous rÃ©munÃ©rer Ã  votre juste valeur en faisait un mÃ©tier passionnant, et tout Ã§a depuis chez vous ? Devenez Agent IndÃ©pendant en Immobilier megAgence !</t>
  </si>
  <si>
    <t>6411,Agent Commercial Immobilier (H/F),https://www.france-emploi.com/offre-d-emploi/agent-commercial-immobilier-h-f-10719543/,10/01/2023,Ivry-sur-Seine,,,,,,"Vous souhaitez gagner en libertÃ©, vous rÃ©munÃ©rer Ã  votre juste valeur en faisait un mÃ©tier passionnant, et tout Ã§a depuis chez vous ? Devenez Agent Commercial Immobilier megAgence !</t>
  </si>
  <si>
    <t>6412,NÃ©gociateur Immobilier (H/F),https://www.france-emploi.com/offre-d-emploi/negociateur-immobilier-h-f-10719542/,10/01/2023,Fontenay-sous-Bois,,,,,,"Vous souhaitez gagner en libertÃ©, vous rÃ©munÃ©rer Ã  votre juste valeur en faisait un mÃ©tier passionnant, et tout Ã§a depuis chez vous ? Devenez NÃ©gociateur Immobilier megAgence !</t>
  </si>
  <si>
    <t>6413,Mandataire Immobilier (H/F),https://www.france-emploi.com/offre-d-emploi/mandataire-immobilier-h-f-10719541/,10/01/2023,Fontenay-sous-Bois,,,,,,"Vous souhaitez gagner en libertÃ©, vous rÃ©munÃ©rer Ã  votre juste valeur en faisait un mÃ©tier passionnant, et tout Ã§a depuis chez vous ? Devenez Mandataire Immobilier megAgence !</t>
  </si>
  <si>
    <t>6414,Consultant Immobilier (H/F),https://www.france-emploi.com/offre-d-emploi/consultant-immobilier-h-f-10719540/,10/01/2023,Fontenay-sous-Bois,,,,,,"Vous souhaitez gagner en libertÃ©, vous rÃ©munÃ©rer Ã  votre juste valeur en faisait un mÃ©tier passionnant, et tout Ã§a depuis chez vous ? Devenez Consultant Immobilier megAgence !</t>
  </si>
  <si>
    <t>6415,Agent IndÃ©pendant en Immobilier (H/F),https://www.france-emploi.com/offre-d-emploi/agent-independant-en-immobilier-h-f-10719539/,10/01/2023,Fontenay-sous-Bois,,,,,,"Vous souhaitez gagner en libertÃ©, vous rÃ©munÃ©rer Ã  votre juste valeur en faisait un mÃ©tier passionnant, et tout Ã§a depuis chez vous ? Devenez Agent IndÃ©pendant en Immobilier megAgence !</t>
  </si>
  <si>
    <t>6416,Agent Commercial Immobilier (H/F),https://www.france-emploi.com/offre-d-emploi/agent-commercial-immobilier-h-f-10719538/,10/01/2023,Fontenay-sous-Bois,,,,,,"Vous souhaitez gagner en libertÃ©, vous rÃ©munÃ©rer Ã  votre juste valeur en faisait un mÃ©tier passionnant, et tout Ã§a depuis chez vous ? Devenez Agent Commercial Immobilier megAgence !</t>
  </si>
  <si>
    <t>6417,NÃ©gociateur Immobilier (H/F),https://www.france-emploi.com/offre-d-emploi/negociateur-immobilier-h-f-10719537/,10/01/2023,Saint-Maur-des-FossÃ©s,,,,,,"Vous souhaitez gagner en libertÃ©, vous rÃ©munÃ©rer Ã  votre juste valeur en faisait un mÃ©tier passionnant, et tout Ã§a depuis chez vous ? Devenez NÃ©gociateur Immobilier megAgence !</t>
  </si>
  <si>
    <t>6418,Mandataire Immobilier (H/F),https://www.france-emploi.com/offre-d-emploi/mandataire-immobilier-h-f-10719536/,10/01/2023,Saint-Maur-des-FossÃ©s,,,,,,"Vous souhaitez gagner en libertÃ©, vous rÃ©munÃ©rer Ã  votre juste valeur en faisait un mÃ©tier passionnant, et tout Ã§a depuis chez vous ? Devenez Mandataire Immobilier megAgence !</t>
  </si>
  <si>
    <t>6419,Agent IndÃ©pendant en Immobilier (H/F),https://www.france-emploi.com/offre-d-emploi/agent-independant-en-immobilier-h-f-10719535/,10/01/2023,Saint-Maur-des-FossÃ©s,,,,,,"Vous souhaitez gagner en libertÃ©, vous rÃ©munÃ©rer Ã  votre juste valeur en faisait un mÃ©tier passionnant, et tout Ã§a depuis chez vous ? Devenez Agent IndÃ©pendant en Immobilier megAgence !</t>
  </si>
  <si>
    <t>6420,NÃ©gociateur Immobilier (H/F),https://www.france-emploi.com/offre-d-emploi/negociateur-immobilier-h-f-10719534/,10/01/2023,CrÃ©teil,,,,,,"Vous souhaitez gagner en libertÃ©, vous rÃ©munÃ©rer Ã  votre juste valeur en faisait un mÃ©tier passionnant, et tout Ã§a depuis chez vous ? Devenez NÃ©gociateur Immobilier megAgence !</t>
  </si>
  <si>
    <t>6421,Mandataire Immobilier (H/F),https://www.france-emploi.com/offre-d-emploi/mandataire-immobilier-h-f-10719533/,10/01/2023,CrÃ©teil,,,,,,"Vous souhaitez gagner en libertÃ©, vous rÃ©munÃ©rer Ã  votre juste valeur en faisait un mÃ©tier passionnant, et tout Ã§a depuis chez vous ? Devenez Mandataire Immobilier megAgence !</t>
  </si>
  <si>
    <t>6422,Agent IndÃ©pendant en Immobilier (H/F),https://www.france-emploi.com/offre-d-emploi/agent-independant-en-immobilier-h-f-10719532/,10/01/2023,CrÃ©teil,,,,,,"Vous souhaitez gagner en libertÃ©, vous rÃ©munÃ©rer Ã  votre juste valeur en faisait un mÃ©tier passionnant, et tout Ã§a depuis chez vous ? Devenez Agent IndÃ©pendant en Immobilier megAgence !</t>
  </si>
  <si>
    <t>6423,NÃ©gociateur Immobilier (H/F),https://www.france-emploi.com/offre-d-emploi/negociateur-immobilier-h-f-10719531/,10/01/2023,Drancy,,,,,,"Vous souhaitez gagner en libertÃ©, vous rÃ©munÃ©rer Ã  votre juste valeur en faisait un mÃ©tier passionnant, et tout Ã§a depuis chez vous ? Devenez NÃ©gociateur Immobilier megAgence !</t>
  </si>
  <si>
    <t>6424,Mandataire Immobilier (H/F),https://www.france-emploi.com/offre-d-emploi/mandataire-immobilier-h-f-10719530/,10/01/2023,Drancy,,,,,,"Vous souhaitez gagner en libertÃ©, vous rÃ©munÃ©rer Ã  votre juste valeur en faisait un mÃ©tier passionnant, et tout Ã§a depuis chez vous ? Devenez Mandataire Immobilier megAgence !</t>
  </si>
  <si>
    <t>6425,Agent IndÃ©pendant en Immobilier (H/F),https://www.france-emploi.com/offre-d-emploi/agent-independant-en-immobilier-h-f-10719529/,10/01/2023,Drancy,,,,,,"Vous souhaitez gagner en libertÃ©, vous rÃ©munÃ©rer Ã  votre juste valeur en faisait un mÃ©tier passionnant, et tout Ã§a depuis chez vous ? Devenez Agent IndÃ©pendant en Immobilier megAgence !</t>
  </si>
  <si>
    <t>6426,NÃ©gociateur Immobilier (H/F),https://www.france-emploi.com/offre-d-emploi/negociateur-immobilier-h-f-10719528/,10/01/2023,Aulnay-sous-Bois,,,,,,"Vous souhaitez gagner en libertÃ©, vous rÃ©munÃ©rer Ã  votre juste valeur en faisait un mÃ©tier passionnant, et tout Ã§a depuis chez vous ? Devenez NÃ©gociateur Immobilier megAgence !</t>
  </si>
  <si>
    <t>6427,Mandataire Immobilier (H/F),https://www.france-emploi.com/offre-d-emploi/mandataire-immobilier-h-f-10719527/,10/01/2023,Aulnay-sous-Bois,,,,,,"Vous souhaitez gagner en libertÃ©, vous rÃ©munÃ©rer Ã  votre juste valeur en faisait un mÃ©tier passionnant, et tout Ã§a depuis chez vous ? Devenez Mandataire Immobilier megAgence !</t>
  </si>
  <si>
    <t>6428,Agent IndÃ©pendant en Immobilier (H/F),https://www.france-emploi.com/offre-d-emploi/agent-independant-en-immobilier-h-f-10719526/,10/01/2023,Aulnay-sous-Bois,,,,,,"Vous souhaitez gagner en libertÃ©, vous rÃ©munÃ©rer Ã  votre juste valeur en faisait un mÃ©tier passionnant, et tout Ã§a depuis chez vous ? Devenez Agent IndÃ©pendant en Immobilier megAgence !</t>
  </si>
  <si>
    <t>6429,NÃ©gociateur Immobilier (H/F),https://www.france-emploi.com/offre-d-emploi/negociateur-immobilier-h-f-10719525/,10/01/2023,Pantin,,,,,,"Vous souhaitez gagner en libertÃ©, vous rÃ©munÃ©rer Ã  votre juste valeur en faisait un mÃ©tier passionnant, et tout Ã§a depuis chez vous ? Devenez NÃ©gociateur Immobilier megAgence !</t>
  </si>
  <si>
    <t>6430,Mandataire Immobilier (H/F),https://www.france-emploi.com/offre-d-emploi/mandataire-immobilier-h-f-10719524/,10/01/2023,Pantin,,,,,,"Vous souhaitez gagner en libertÃ©, vous rÃ©munÃ©rer Ã  votre juste valeur en faisait un mÃ©tier passionnant, et tout Ã§a depuis chez vous ? Devenez Mandataire Immobilier megAgence !</t>
  </si>
  <si>
    <t>6431,Consultant Immobilier (H/F),https://www.france-emploi.com/offre-d-emploi/consultant-immobilier-h-f-10719523/,10/01/2023,Pantin,,,,,,"Vous souhaitez gagner en libertÃ©, vous rÃ©munÃ©rer Ã  votre juste valeur en faisait un mÃ©tier passionnant, et tout Ã§a depuis chez vous ? Devenez Consultant Immobilier megAgence !</t>
  </si>
  <si>
    <t>6432,Agent IndÃ©pendant en Immobilier (H/F),https://www.france-emploi.com/offre-d-emploi/agent-independant-en-immobilier-h-f-10719522/,10/01/2023,Pantin,,,,,,"Vous souhaitez gagner en libertÃ©, vous rÃ©munÃ©rer Ã  votre juste valeur en faisait un mÃ©tier passionnant, et tout Ã§a depuis chez vous ? Devenez Agent IndÃ©pendant en Immobilier megAgence !</t>
  </si>
  <si>
    <t>6433,Agent Commercial Immobilier (H/F),https://www.france-emploi.com/offre-d-emploi/agent-commercial-immobilier-h-f-10719521/,10/01/2023,Pantin,,,,,,"Vous souhaitez gagner en libertÃ©, vous rÃ©munÃ©rer Ã  votre juste valeur en faisait un mÃ©tier passionnant, et tout Ã§a depuis chez vous ? Devenez Agent Commercial Immobilier megAgence !</t>
  </si>
  <si>
    <t>6434,NÃ©gociateur Immobilier (H/F),https://www.france-emploi.com/offre-d-emploi/negociateur-immobilier-h-f-10719510/,10/01/2023,Aubervilliers,,,,,,"Vous souhaitez gagner en libertÃ©, vous rÃ©munÃ©rer Ã  votre juste valeur en faisait un mÃ©tier passionnant, et tout Ã§a depuis chez vous ? Devenez NÃ©gociateur Immobilier megAgence !</t>
  </si>
  <si>
    <t>6435,Mandataire Immobilier (H/F),https://www.france-emploi.com/offre-d-emploi/mandataire-immobilier-h-f-10719509/,10/01/2023,Aubervilliers,,,,,,"Vous souhaitez gagner en libertÃ©, vous rÃ©munÃ©rer Ã  votre juste valeur en faisait un mÃ©tier passionnant, et tout Ã§a depuis chez vous ? Devenez Mandataire Immobilier megAgence !</t>
  </si>
  <si>
    <t>6436,Agent IndÃ©pendant en Immobilier (H/F),https://www.france-emploi.com/offre-d-emploi/agent-independant-en-immobilier-h-f-10719508/,10/01/2023,Aubervilliers,,,,,,"Vous souhaitez gagner en libertÃ©, vous rÃ©munÃ©rer Ã  votre juste valeur en faisait un mÃ©tier passionnant, et tout Ã§a depuis chez vous ? Devenez Agent IndÃ©pendant en Immobilier megAgence !</t>
  </si>
  <si>
    <t>6437,NÃ©gociateur Immobilier (H/F),https://www.france-emploi.com/offre-d-emploi/negociateur-immobilier-h-f-10719507/,10/01/2023,Saint-Denis,,,,,,"Vous souhaitez gagner en libertÃ©, vous rÃ©munÃ©rer Ã  votre juste valeur en faisait un mÃ©tier passionnant, et tout Ã§a depuis chez vous ? Devenez NÃ©gociateur Immobilier megAgence !</t>
  </si>
  <si>
    <t>6438,Mandataire Immobilier (H/F),https://www.france-emploi.com/offre-d-emploi/mandataire-immobilier-h-f-10719506/,10/01/2023,Saint-Denis,,,,,,"Vous souhaitez gagner en libertÃ©, vous rÃ©munÃ©rer Ã  votre juste valeur en faisait un mÃ©tier passionnant, et tout Ã§a depuis chez vous ? Devenez Mandataire Immobilier megAgence !</t>
  </si>
  <si>
    <t>6439,Agent IndÃ©pendant en Immobilier (H/F),https://www.france-emploi.com/offre-d-emploi/agent-independant-en-immobilier-h-f-10719505/,10/01/2023,Saint-Denis,,,,,,"Vous souhaitez gagner en libertÃ©, vous rÃ©munÃ©rer Ã  votre juste valeur en faisait un mÃ©tier passionnant, et tout Ã§a depuis chez vous ? Devenez Agent IndÃ©pendant en Immobilier megAgence !</t>
  </si>
  <si>
    <t>6440,NÃ©gociateur Immobilier (H/F),https://www.france-emploi.com/offre-d-emploi/negociateur-immobilier-h-f-10719504/,10/01/2023,Le Blanc-Mesnil,,,,,,"Vous souhaitez gagner en libertÃ©, vous rÃ©munÃ©rer Ã  votre juste valeur en faisait un mÃ©tier passionnant, et tout Ã§a depuis chez vous ? Devenez NÃ©gociateur Immobilier megAgence !</t>
  </si>
  <si>
    <t>6441,Mandataire Immobilier (H/F),https://www.france-emploi.com/offre-d-emploi/mandataire-immobilier-h-f-10719503/,10/01/2023,Le Blanc-Mesnil,,,,,,"Vous souhaitez gagner en libertÃ©, vous rÃ©munÃ©rer Ã  votre juste valeur en faisait un mÃ©tier passionnant, et tout Ã§a depuis chez vous ? Devenez Mandataire Immobilier megAgence !</t>
  </si>
  <si>
    <t>6442,Agent IndÃ©pendant en Immobilier (H/F),https://www.france-emploi.com/offre-d-emploi/agent-independant-en-immobilier-h-f-10719502/,10/01/2023,Le Blanc-Mesnil,,,,,,"Vous souhaitez gagner en libertÃ©, vous rÃ©munÃ©rer Ã  votre juste valeur en faisait un mÃ©tier passionnant, et tout Ã§a depuis chez vous ? Devenez Agent IndÃ©pendant en Immobilier megAgence !</t>
  </si>
  <si>
    <t>6443,NÃ©gociateur Immobilier (H/F),https://www.france-emploi.com/offre-d-emploi/negociateur-immobilier-h-f-10719501/,10/01/2023,Montreuil,,,,,,"Vous souhaitez gagner en libertÃ©, vous rÃ©munÃ©rer Ã  votre juste valeur en faisait un mÃ©tier passionnant, et tout Ã§a depuis chez vous ? Devenez NÃ©gociateur Immobilier megAgence !</t>
  </si>
  <si>
    <t>6444,Mandataire Immobilier (H/F),https://www.france-emploi.com/offre-d-emploi/mandataire-immobilier-h-f-10719500/,10/01/2023,Montreuil,,,,,,"Vous souhaitez gagner en libertÃ©, vous rÃ©munÃ©rer Ã  votre juste valeur en faisait un mÃ©tier passionnant, et tout Ã§a depuis chez vous ? Devenez Mandataire Immobilier megAgence !</t>
  </si>
  <si>
    <t>6445,Agent IndÃ©pendant en Immobilier (H/F),https://www.france-emploi.com/offre-d-emploi/agent-independant-en-immobilier-h-f-10719499/,10/01/2023,Montreuil,,,,,,"Vous souhaitez gagner en libertÃ©, vous rÃ©munÃ©rer Ã  votre juste valeur en faisait un mÃ©tier passionnant, et tout Ã§a depuis chez vous ? Devenez Agent IndÃ©pendant en Immobilier megAgence !</t>
  </si>
  <si>
    <t>6446,NÃ©gociateur Immobilier (H/F),https://www.france-emploi.com/offre-d-emploi/negociateur-immobilier-h-f-10719498/,10/01/2023,Colombes,,,,,,"Vous souhaitez gagner en libertÃ©, vous rÃ©munÃ©rer Ã  votre juste valeur en faisait un mÃ©tier passionnant, et tout Ã§a depuis chez vous ? Devenez NÃ©gociateur Immobilier megAgence !</t>
  </si>
  <si>
    <t>6447,Mandataire Immobilier (H/F),https://www.france-emploi.com/offre-d-emploi/mandataire-immobilier-h-f-10719497/,10/01/2023,Colombes,,,,,,"Vous souhaitez gagner en libertÃ©, vous rÃ©munÃ©rer Ã  votre juste valeur en faisait un mÃ©tier passionnant, et tout Ã§a depuis chez vous ? Devenez Mandataire Immobilier megAgence !</t>
  </si>
  <si>
    <t>6448,Consultant Immobilier (H/F),https://www.france-emploi.com/offre-d-emploi/consultant-immobilier-h-f-10719496/,10/01/2023,Colombes,,,,,,"Vous souhaitez gagner en libertÃ©, vous rÃ©munÃ©rer Ã  votre juste valeur en faisait un mÃ©tier passionnant, et tout Ã§a depuis chez vous ? Devenez Consultant Immobilier megAgence !</t>
  </si>
  <si>
    <t>6449,Agent IndÃ©pendant en Immobilier (H/F),https://www.france-emploi.com/offre-d-emploi/agent-independant-en-immobilier-h-f-10719495/,10/01/2023,Colombes,,,,,,"Vous souhaitez gagner en libertÃ©, vous rÃ©munÃ©rer Ã  votre juste valeur en faisait un mÃ©tier passionnant, et tout Ã§a depuis chez vous ? Devenez Agent IndÃ©pendant en Immobilier megAgence !</t>
  </si>
  <si>
    <t>6450,Agent Commercial Immobilier (H/F),https://www.france-emploi.com/offre-d-emploi/agent-commercial-immobilier-h-f-10719494/,10/01/2023,Colombes,,,,,,"Vous souhaitez gagner en libertÃ©, vous rÃ©munÃ©rer Ã  votre juste valeur en faisait un mÃ©tier passionnant, et tout Ã§a depuis chez vous ? Devenez Agent Commercial Immobilier megAgence !</t>
  </si>
  <si>
    <t>6451,NÃ©gociateur Immobilier (H/F),https://www.france-emploi.com/offre-d-emploi/negociateur-immobilier-h-f-10719493/,10/01/2023,AsniÃ¨res-sur-Seine,,,,,,"Vous souhaitez gagner en libertÃ©, vous rÃ©munÃ©rer Ã  votre juste valeur en faisait un mÃ©tier passionnant, et tout Ã§a depuis chez vous ? Devenez NÃ©gociateur Immobilier megAgence !</t>
  </si>
  <si>
    <t>6452,Mandataire Immobilier (H/F),https://www.france-emploi.com/offre-d-emploi/mandataire-immobilier-h-f-10719492/,10/01/2023,AsniÃ¨res-sur-Seine,,,,,,"Vous souhaitez gagner en libertÃ©, vous rÃ©munÃ©rer Ã  votre juste valeur en faisait un mÃ©tier passionnant, et tout Ã§a depuis chez vous ? Devenez Mandataire Immobilier megAgence !</t>
  </si>
  <si>
    <t>6453,Agent IndÃ©pendant en Immobilier (H/F),https://www.france-emploi.com/offre-d-emploi/agent-independant-en-immobilier-h-f-10719491/,10/01/2023,AsniÃ¨res-sur-Seine,,,,,,"Vous souhaitez gagner en libertÃ©, vous rÃ©munÃ©rer Ã  votre juste valeur en faisait un mÃ©tier passionnant, et tout Ã§a depuis chez vous ? Devenez Agent IndÃ©pendant en Immobilier megAgence !</t>
  </si>
  <si>
    <t>6454,NÃ©gociateur Immobilier (H/F),https://www.france-emploi.com/offre-d-emploi/negociateur-immobilier-h-f-10719490/,10/01/2023,Rueil-Malmaison,,,,,,"Vous souhaitez gagner en libertÃ©, vous rÃ©munÃ©rer Ã  votre juste valeur en faisait un mÃ©tier passionnant, et tout Ã§a depuis chez vous ? Devenez NÃ©gociateur Immobilier megAgence !</t>
  </si>
  <si>
    <t>6455,Mandataire Immobilier (H/F),https://www.france-emploi.com/offre-d-emploi/mandataire-immobilier-h-f-10719489/,10/01/2023,Rueil-Malmaison,,,,,,"Vous souhaitez gagner en libertÃ©, vous rÃ©munÃ©rer Ã  votre juste valeur en faisait un mÃ©tier passionnant, et tout Ã§a depuis chez vous ? Devenez Mandataire Immobilier megAgence !</t>
  </si>
  <si>
    <t>6456,Agent IndÃ©pendant en Immobilier (H/F),https://www.france-emploi.com/offre-d-emploi/agent-independant-en-immobilier-h-f-10719488/,10/01/2023,Rueil-Malmaison,,,,,,"Vous souhaitez gagner en libertÃ©, vous rÃ©munÃ©rer Ã  votre juste valeur en faisait un mÃ©tier passionnant, et tout Ã§a depuis chez vous ? Devenez Agent IndÃ©pendant en Immobilier megAgence !</t>
  </si>
  <si>
    <t>6457,NÃ©gociateur Immobilier (H/F),https://www.france-emploi.com/offre-d-emploi/negociateur-immobilier-h-f-10719487/,10/01/2023,Courbevoie,,,,,,"Vous souhaitez gagner en libertÃ©, vous rÃ©munÃ©rer Ã  votre juste valeur en faisait un mÃ©tier passionnant, et tout Ã§a depuis chez vous ? Devenez NÃ©gociateur Immobilier megAgence !</t>
  </si>
  <si>
    <t>6458,Mandataire Immobilier (H/F),https://www.france-emploi.com/offre-d-emploi/mandataire-immobilier-h-f-10719486/,10/01/2023,Courbevoie,,,,,,"Vous souhaitez gagner en libertÃ©, vous rÃ©munÃ©rer Ã  votre juste valeur en faisait un mÃ©tier passionnant, et tout Ã§a depuis chez vous ? Devenez Mandataire Immobilier megAgence !</t>
  </si>
  <si>
    <t>6459,Consultant Immobilier (H/F),https://www.france-emploi.com/offre-d-emploi/consultant-immobilier-h-f-10719485/,10/01/2023,Courbevoie,,,,,,"Vous souhaitez gagner en libertÃ©, vous rÃ©munÃ©rer Ã  votre juste valeur en faisait un mÃ©tier passionnant, et tout Ã§a depuis chez vous ? Devenez Consultant Immobilier megAgence !</t>
  </si>
  <si>
    <t>6460,Agent IndÃ©pendant en Immobilier (H/F),https://www.france-emploi.com/offre-d-emploi/agent-independant-en-immobilier-h-f-10719484/,10/01/2023,Courbevoie,,,,,,"Vous souhaitez gagner en libertÃ©, vous rÃ©munÃ©rer Ã  votre juste valeur en faisait un mÃ©tier passionnant, et tout Ã§a depuis chez vous ? Devenez Agent IndÃ©pendant en Immobilier megAgence !</t>
  </si>
  <si>
    <t>6461,Agent Commercial Immobilier (H/F),https://www.france-emploi.com/offre-d-emploi/agent-commercial-immobilier-h-f-10719483/,10/01/2023,Courbevoie,,,,,,"Vous souhaitez gagner en libertÃ©, vous rÃ©munÃ©rer Ã  votre juste valeur en faisait un mÃ©tier passionnant, et tout Ã§a depuis chez vous ? Devenez Agent Commercial Immobilier megAgence !</t>
  </si>
  <si>
    <t>6462,NÃ©gociateur Immobilier (H/F),https://www.france-emploi.com/offre-d-emploi/negociateur-immobilier-h-f-10719482/,10/01/2023,Levallois-Perret,,,,,,"Vous souhaitez gagner en libertÃ©, vous rÃ©munÃ©rer Ã  votre juste valeur en faisait un mÃ©tier passionnant, et tout Ã§a depuis chez vous ? Devenez NÃ©gociateur Immobilier megAgence !</t>
  </si>
  <si>
    <t>6463,Mandataire Immobilier (H/F),https://www.france-emploi.com/offre-d-emploi/mandataire-immobilier-h-f-10719481/,10/01/2023,Levallois-Perret,,,,,,"Vous souhaitez gagner en libertÃ©, vous rÃ©munÃ©rer Ã  votre juste valeur en faisait un mÃ©tier passionnant, et tout Ã§a depuis chez vous ? Devenez Mandataire Immobilier megAgence !</t>
  </si>
  <si>
    <t>6464,Agent IndÃ©pendant en Immobilier (H/F),https://www.france-emploi.com/offre-d-emploi/agent-independant-en-immobilier-h-f-10719480/,10/01/2023,Levallois-Perret,,,,,,"Vous souhaitez gagner en libertÃ©, vous rÃ©munÃ©rer Ã  votre juste valeur en faisait un mÃ©tier passionnant, et tout Ã§a depuis chez vous ? Devenez Agent IndÃ©pendant en Immobilier megAgence !</t>
  </si>
  <si>
    <t>6465,NÃ©gociateur Immobilier (H/F),https://www.france-emploi.com/offre-d-emploi/negociateur-immobilier-h-f-10719469/,10/01/2023,Issy-les-Moulineaux,,,,,,"Vous souhaitez gagner en libertÃ©, vous rÃ©munÃ©rer Ã  votre juste valeur en faisait un mÃ©tier passionnant, et tout Ã§a depuis chez vous ? Devenez NÃ©gociateur Immobilier megAgence !</t>
  </si>
  <si>
    <t>6466,Mandataire Immobilier (H/F),https://www.france-emploi.com/offre-d-emploi/mandataire-immobilier-h-f-10719468/,10/01/2023,Issy-les-Moulineaux,,,,,,"Vous souhaitez gagner en libertÃ©, vous rÃ©munÃ©rer Ã  votre juste valeur en faisait un mÃ©tier passionnant, et tout Ã§a depuis chez vous ? Devenez Mandataire Immobilier megAgence !</t>
  </si>
  <si>
    <t>6467,Consultant Immobilier (H/F),https://www.france-emploi.com/offre-d-emploi/consultant-immobilier-h-f-10719467/,10/01/2023,Issy-les-Moulineaux,,,,,,"Vous souhaitez gagner en libertÃ©, vous rÃ©munÃ©rer Ã  votre juste valeur en faisait un mÃ©tier passionnant, et tout Ã§a depuis chez vous ? Devenez Consultant Immobilier megAgence !</t>
  </si>
  <si>
    <t>6468,Agent IndÃ©pendant en Immobilier (H/F),https://www.france-emploi.com/offre-d-emploi/agent-independant-en-immobilier-h-f-10719466/,10/01/2023,Issy-les-Moulineaux,,,,,,"Vous souhaitez gagner en libertÃ©, vous rÃ©munÃ©rer Ã  votre juste valeur en faisait un mÃ©tier passionnant, et tout Ã§a depuis chez vous ? Devenez Agent IndÃ©pendant en Immobilier megAgence !</t>
  </si>
  <si>
    <t>6469,Agent Commercial Immobilier (H/F),https://www.france-emploi.com/offre-d-emploi/agent-commercial-immobilier-h-f-10719465/,10/01/2023,Issy-les-Moulineaux,,,,,,"Vous souhaitez gagner en libertÃ©, vous rÃ©munÃ©rer Ã  votre juste valeur en faisait un mÃ©tier passionnant, et tout Ã§a depuis chez vous ? Devenez Agent Commercial Immobilier megAgence !</t>
  </si>
  <si>
    <t>6470,NÃ©gociateur Immobilier (H/F),https://www.france-emploi.com/offre-d-emploi/negociateur-immobilier-h-f-10719464/,10/01/2023,Boulogne-Billancourt,,,,,,"Vous souhaitez gagner en libertÃ©, vous rÃ©munÃ©rer Ã  votre juste valeur en faisait un mÃ©tier passionnant, et tout Ã§a depuis chez vous ? Devenez NÃ©gociateur Immobilier megAgence !</t>
  </si>
  <si>
    <t>6471,Mandataire Immobilier (H/F),https://www.france-emploi.com/offre-d-emploi/mandataire-immobilier-h-f-10719463/,10/01/2023,Boulogne-Billancourt,,,,,,"Vous souhaitez gagner en libertÃ©, vous rÃ©munÃ©rer Ã  votre juste valeur en faisait un mÃ©tier passionnant, et tout Ã§a depuis chez vous ? Devenez Mandataire Immobilier megAgence !</t>
  </si>
  <si>
    <t>6472,Agent IndÃ©pendant en Immobilier (H/F),https://www.france-emploi.com/offre-d-emploi/agent-independant-en-immobilier-h-f-10719462/,10/01/2023,Boulogne-Billancourt,,,,,,"Vous souhaitez gagner en libertÃ©, vous rÃ©munÃ©rer Ã  votre juste valeur en faisait un mÃ©tier passionnant, et tout Ã§a depuis chez vous ? Devenez Agent IndÃ©pendant en Immobilier megAgence !</t>
  </si>
  <si>
    <t>6473,NÃ©gociateur Immobilier (H/F),https://www.france-emploi.com/offre-d-emploi/negociateur-immobilier-h-f-10719461/,10/01/2023,Nanterre,,,,,,"Vous souhaitez gagner en libertÃ©, vous rÃ©munÃ©rer Ã  votre juste valeur en faisait un mÃ©tier passionnant, et tout Ã§a depuis chez vous ? Devenez NÃ©gociateur Immobilier megAgence !</t>
  </si>
  <si>
    <t>6474,Mandataire Immobilier (H/F),https://www.france-emploi.com/offre-d-emploi/mandataire-immobilier-h-f-10719460/,10/01/2023,Nanterre,,,,,,"Vous souhaitez gagner en libertÃ©, vous rÃ©munÃ©rer Ã  votre juste valeur en faisait un mÃ©tier passionnant, et tout Ã§a depuis chez vous ? Devenez Mandataire Immobilier megAgence !</t>
  </si>
  <si>
    <t>6475,Agent IndÃ©pendant en Immobilier (H/F),https://www.france-emploi.com/offre-d-emploi/agent-independant-en-immobilier-h-f-10719459/,10/01/2023,Nanterre,,,,,,"Vous souhaitez gagner en libertÃ©, vous rÃ©munÃ©rer Ã  votre juste valeur en faisait un mÃ©tier passionnant, et tout Ã§a depuis chez vous ? Devenez Agent IndÃ©pendant en Immobilier megAgence !</t>
  </si>
  <si>
    <t>6476,NÃ©gociateur Immobilier (H/F),https://www.france-emploi.com/offre-d-emploi/negociateur-immobilier-h-f-10719453/,10/01/2023,Savigny-sur-Orge,,,,,,"Vous souhaitez gagner en libertÃ©, vous rÃ©munÃ©rer Ã  votre juste valeur en faisait un mÃ©tier passionnant, et tout Ã§a depuis chez vous ? Devenez NÃ©gociateur Immobilier megAgence !</t>
  </si>
  <si>
    <t>6477,Mandataire Immobilier (H/F),https://www.france-emploi.com/offre-d-emploi/mandataire-immobilier-h-f-10719452/,10/01/2023,Savigny-sur-Orge,,,,,,"Vous souhaitez gagner en libertÃ©, vous rÃ©munÃ©rer Ã  votre juste valeur en faisait un mÃ©tier passionnant, et tout Ã§a depuis chez vous ? Devenez Mandataire Immobilier megAgence !</t>
  </si>
  <si>
    <t>6478,Agent IndÃ©pendant en Immobilier (H/F),https://www.france-emploi.com/offre-d-emploi/agent-independant-en-immobilier-h-f-10719451/,10/01/2023,Savigny-sur-Orge,,,,,,"Vous souhaitez gagner en libertÃ©, vous rÃ©munÃ©rer Ã  votre juste valeur en faisait un mÃ©tier passionnant, et tout Ã§a depuis chez vous ? Devenez Agent IndÃ©pendant en Immobilier megAgence !</t>
  </si>
  <si>
    <t>6479,NÃ©gociateur Immobilier (H/F),https://www.france-emploi.com/offre-d-emploi/negociateur-immobilier-h-f-10719450/,10/01/2023,Massy,,,,,,"Vous souhaitez gagner en libertÃ©, vous rÃ©munÃ©rer Ã  votre juste valeur en faisait un mÃ©tier passionnant, et tout Ã§a depuis chez vous ? Devenez NÃ©gociateur Immobilier megAgence !</t>
  </si>
  <si>
    <t>6480,Mandataire Immobilier (H/F),https://www.france-emploi.com/offre-d-emploi/mandataire-immobilier-h-f-10719449/,10/01/2023,Massy,,,,,,"Vous souhaitez gagner en libertÃ©, vous rÃ©munÃ©rer Ã  votre juste valeur en faisait un mÃ©tier passionnant, et tout Ã§a depuis chez vous ? Devenez Mandataire Immobilier megAgence !</t>
  </si>
  <si>
    <t>6481,Agent IndÃ©pendant en Immobilier (H/F),https://www.france-emploi.com/offre-d-emploi/agent-independant-en-immobilier-h-f-10719448/,10/01/2023,Massy,,,,,,"Vous souhaitez gagner en libertÃ©, vous rÃ©munÃ©rer Ã  votre juste valeur en faisait un mÃ©tier passionnant, et tout Ã§a depuis chez vous ? Devenez Agent IndÃ©pendant en Immobilier megAgence !</t>
  </si>
  <si>
    <t>6482,NÃ©gociateur Immobilier (H/F),https://www.france-emploi.com/offre-d-emploi/negociateur-immobilier-h-f-10719447/,10/01/2023,Vigneux-sur-Seine,,,,,,"Vous souhaitez gagner en libertÃ©, vous rÃ©munÃ©rer Ã  votre juste valeur en faisait un mÃ©tier passionnant, et tout Ã§a depuis chez vous ? Devenez NÃ©gociateur Immobilier megAgence !</t>
  </si>
  <si>
    <t>6483,Mandataire Immobilier (H/F),https://www.france-emploi.com/offre-d-emploi/mandataire-immobilier-h-f-10719446/,10/01/2023,Vigneux-sur-Seine,,,,,,"Vous souhaitez gagner en libertÃ©, vous rÃ©munÃ©rer Ã  votre juste valeur en faisait un mÃ©tier passionnant, et tout Ã§a depuis chez vous ? Devenez Mandataire Immobilier megAgence !</t>
  </si>
  <si>
    <t>6484,Consultant Immobilier (H/F),https://www.france-emploi.com/offre-d-emploi/consultant-immobilier-h-f-10719445/,10/01/2023,Vigneux-sur-Seine,,,,,,"Vous souhaitez gagner en libertÃ©, vous rÃ©munÃ©rer Ã  votre juste valeur en faisait un mÃ©tier passionnant, et tout Ã§a depuis chez vous ? Devenez Consultant Immobilier megAgence !</t>
  </si>
  <si>
    <t>6485,Agent IndÃ©pendant en Immobilier (H/F),https://www.france-emploi.com/offre-d-emploi/agent-independant-en-immobilier-h-f-10719444/,10/01/2023,Vigneux-sur-Seine,,,,,,"Vous souhaitez gagner en libertÃ©, vous rÃ©munÃ©rer Ã  votre juste valeur en faisait un mÃ©tier passionnant, et tout Ã§a depuis chez vous ? Devenez Agent IndÃ©pendant en Immobilier megAgence !</t>
  </si>
  <si>
    <t>6486,Agent Commercial Immobilier (H/F),https://www.france-emploi.com/offre-d-emploi/agent-commercial-immobilier-h-f-10719443/,10/01/2023,Vigneux-sur-Seine,,,,,,"Vous souhaitez gagner en libertÃ©, vous rÃ©munÃ©rer Ã  votre juste valeur en faisait un mÃ©tier passionnant, et tout Ã§a depuis chez vous ? Devenez Agent Commercial Immobilier megAgence !</t>
  </si>
  <si>
    <t>6487,NÃ©gociateur Immobilier (H/F),https://www.france-emploi.com/offre-d-emploi/negociateur-immobilier-h-f-10719442/,10/01/2023,Athis-Mons,,,,,,"Vous souhaitez gagner en libertÃ©, vous rÃ©munÃ©rer Ã  votre juste valeur en faisait un mÃ©tier passionnant, et tout Ã§a depuis chez vous ? Devenez NÃ©gociateur Immobilier megAgence !</t>
  </si>
  <si>
    <t>6488,Mandataire Immobilier (H/F),https://www.france-emploi.com/offre-d-emploi/mandataire-immobilier-h-f-10719441/,10/01/2023,Athis-Mons,,,,,,"Vous souhaitez gagner en libertÃ©, vous rÃ©munÃ©rer Ã  votre juste valeur en faisait un mÃ©tier passionnant, et tout Ã§a depuis chez vous ? Devenez Mandataire Immobilier megAgence !</t>
  </si>
  <si>
    <t>6489,Agent IndÃ©pendant en Immobilier (H/F),https://www.france-emploi.com/offre-d-emploi/agent-independant-en-immobilier-h-f-10719440/,10/01/2023,Athis-Mons,,,,,,"Vous souhaitez gagner en libertÃ©, vous rÃ©munÃ©rer Ã  votre juste valeur en faisait un mÃ©tier passionnant, et tout Ã§a depuis chez vous ? Devenez Agent IndÃ©pendant en Immobilier megAgence !</t>
  </si>
  <si>
    <t>6490,NÃ©gociateur Immobilier (H/F),https://www.france-emploi.com/offre-d-emploi/negociateur-immobilier-h-f-10719439/,10/01/2023,Palaiseau,,,,,,"Vous souhaitez gagner en libertÃ©, vous rÃ©munÃ©rer Ã  votre juste valeur en faisait un mÃ©tier passionnant, et tout Ã§a depuis chez vous ? Devenez NÃ©gociateur Immobilier megAgence !</t>
  </si>
  <si>
    <t>6491,Mandataire Immobilier (H/F),https://www.france-emploi.com/offre-d-emploi/mandataire-immobilier-h-f-10719438/,10/01/2023,Palaiseau,,,,,,"Vous souhaitez gagner en libertÃ©, vous rÃ©munÃ©rer Ã  votre juste valeur en faisait un mÃ©tier passionnant, et tout Ã§a depuis chez vous ? Devenez Mandataire Immobilier megAgence !</t>
  </si>
  <si>
    <t>6492,Consultant Immobilier (H/F),https://www.france-emploi.com/offre-d-emploi/consultant-immobilier-h-f-10719437/,10/01/2023,Palaiseau,,,,,,"Vous souhaitez gagner en libertÃ©, vous rÃ©munÃ©rer Ã  votre juste valeur en faisait un mÃ©tier passionnant, et tout Ã§a depuis chez vous ? Devenez Consultant Immobilier megAgence !</t>
  </si>
  <si>
    <t>6493,Agent IndÃ©pendant en Immobilier (H/F),https://www.france-emploi.com/offre-d-emploi/agent-independant-en-immobilier-h-f-10719436/,10/01/2023,Palaiseau,,,,,,"Vous souhaitez gagner en libertÃ©, vous rÃ©munÃ©rer Ã  votre juste valeur en faisait un mÃ©tier passionnant, et tout Ã§a depuis chez vous ? Devenez Agent IndÃ©pendant en Immobilier megAgence !</t>
  </si>
  <si>
    <t>6494,Agent Commercial Immobilier (H/F),https://www.france-emploi.com/offre-d-emploi/agent-commercial-immobilier-h-f-10719435/,10/01/2023,Palaiseau,,,,,,"Vous souhaitez gagner en libertÃ©, vous rÃ©munÃ©rer Ã  votre juste valeur en faisait un mÃ©tier passionnant, et tout Ã§a depuis chez vous ? Devenez Agent Commercial Immobilier megAgence !</t>
  </si>
  <si>
    <t>6495,NÃ©gociateur Immobilier (H/F),https://www.france-emploi.com/offre-d-emploi/negociateur-immobilier-h-f-10719434/,10/01/2023,VillabÃ©,,,,,,"Vous souhaitez gagner en libertÃ©, vous rÃ©munÃ©rer Ã  votre juste valeur en faisait un mÃ©tier passionnant, et tout Ã§a depuis chez vous ? Devenez NÃ©gociateur Immobilier megAgence !</t>
  </si>
  <si>
    <t>6496,Mandataire Immobilier (H/F),https://www.france-emploi.com/offre-d-emploi/mandataire-immobilier-h-f-10719433/,10/01/2023,VillabÃ©,,,,,,"Vous souhaitez gagner en libertÃ©, vous rÃ©munÃ©rer Ã  votre juste valeur en faisait un mÃ©tier passionnant, et tout Ã§a depuis chez vous ? Devenez Mandataire Immobilier megAgence !</t>
  </si>
  <si>
    <t>6497,Agent IndÃ©pendant en Immobilier (H/F),https://www.france-emploi.com/offre-d-emploi/agent-independant-en-immobilier-h-f-10719432/,10/01/2023,VillabÃ©,,,,,,"Vous souhaitez gagner en libertÃ©, vous rÃ©munÃ©rer Ã  votre juste valeur en faisait un mÃ©tier passionnant, et tout Ã§a depuis chez vous ? Devenez Agent IndÃ©pendant en Immobilier megAgence !</t>
  </si>
  <si>
    <t>6498,NÃ©gociateur Immobilier (H/F),https://www.france-emploi.com/offre-d-emploi/negociateur-immobilier-h-f-10719339/,10/01/2023,Saint-Pierre-des-Ã‰chaubrognes,,,,,,"Vous souhaitez gagner en libertÃ©, vous rÃ©munÃ©rer Ã  votre juste valeur en faisait un mÃ©tier passionnant, et tout Ã§a depuis chez vous ? Devenez NÃ©gociateur Immobilier megAgence !</t>
  </si>
  <si>
    <t>6499,Mandataire Immobilier (H/F),https://www.france-emploi.com/offre-d-emploi/mandataire-immobilier-h-f-10719338/,10/01/2023,Saint-Pierre-des-Ã‰chaubrognes,,,,,,"Vous souhaitez gagner en libertÃ©, vous rÃ©munÃ©rer Ã  votre juste valeur en faisait un mÃ©tier passionnant, et tout Ã§a depuis chez vous ? Devenez Mandataire Immobilier megAgence !</t>
  </si>
  <si>
    <t>6500,Consultant Immobilier (H/F),https://www.france-emploi.com/offre-d-emploi/consultant-immobilier-h-f-10719337/,10/01/2023,Saint-Pierre-des-Ã‰chaubrognes,,,,,,"Vous souhaitez gagner en libertÃ©, vous rÃ©munÃ©rer Ã  votre juste valeur en faisait un mÃ©tier passionnant, et tout Ã§a depuis chez vous ? Devenez Consultant Immobilier megAgence !</t>
  </si>
  <si>
    <t>6501,Agent IndÃ©pendant en Immobilier (H/F),https://www.france-emploi.com/offre-d-emploi/agent-independant-en-immobilier-h-f-10719336/,10/01/2023,Saint-Pierre-des-Ã‰chaubrognes,,,,,,"Vous souhaitez gagner en libertÃ©, vous rÃ©munÃ©rer Ã  votre juste valeur en faisait un mÃ©tier passionnant, et tout Ã§a depuis chez vous ? Devenez Agent IndÃ©pendant en Immobilier megAgence !</t>
  </si>
  <si>
    <t>6502,Agent Commercial Immobilier (H/F),https://www.france-emploi.com/offre-d-emploi/agent-commercial-immobilier-h-f-10719335/,10/01/2023,Saint-Pierre-des-Ã‰chaubrognes,,,,,,"Vous souhaitez gagner en libertÃ©, vous rÃ©munÃ©rer Ã  votre juste valeur en faisait un mÃ©tier passionnant, et tout Ã§a depuis chez vous ? Devenez Agent Commercial Immobilier megAgence !</t>
  </si>
  <si>
    <t>6503,NÃ©gociateur Immobilier (H/F),https://www.france-emploi.com/offre-d-emploi/negociateur-immobilier-h-f-10719334/,10/01/2023,Saivres,,,,,,"Vous souhaitez gagner en libertÃ©, vous rÃ©munÃ©rer Ã  votre juste valeur en faisait un mÃ©tier passionnant, et tout Ã§a depuis chez vous ? Devenez NÃ©gociateur Immobilier megAgence !</t>
  </si>
  <si>
    <t>6504,Mandataire Immobilier (H/F),https://www.france-emploi.com/offre-d-emploi/mandataire-immobilier-h-f-10719333/,10/01/2023,Saivres,,,,,,"Vous souhaitez gagner en libertÃ©, vous rÃ©munÃ©rer Ã  votre juste valeur en faisait un mÃ©tier passionnant, et tout Ã§a depuis chez vous ? Devenez Mandataire Immobilier megAgence !</t>
  </si>
  <si>
    <t>6505,Consultant Immobilier (H/F),https://www.france-emploi.com/offre-d-emploi/consultant-immobilier-h-f-10719332/,10/01/2023,Saivres,,,,,,"Vous souhaitez gagner en libertÃ©, vous rÃ©munÃ©rer Ã  votre juste valeur en faisait un mÃ©tier passionnant, et tout Ã§a depuis chez vous ? Devenez Consultant Immobilier megAgence !</t>
  </si>
  <si>
    <t>6506,Agent IndÃ©pendant en Immobilier (H/F),https://www.france-emploi.com/offre-d-emploi/agent-independant-en-immobilier-h-f-10719331/,10/01/2023,Saivres,,,,,,"Vous souhaitez gagner en libertÃ©, vous rÃ©munÃ©rer Ã  votre juste valeur en faisait un mÃ©tier passionnant, et tout Ã§a depuis chez vous ? Devenez Agent IndÃ©pendant en Immobilier megAgence !</t>
  </si>
  <si>
    <t>6507,Agent Commercial Immobilier (H/F),https://www.france-emploi.com/offre-d-emploi/agent-commercial-immobilier-h-f-10719330/,10/01/2023,Saivres,,,,,,"Vous souhaitez gagner en libertÃ©, vous rÃ©munÃ©rer Ã  votre juste valeur en faisait un mÃ©tier passionnant, et tout Ã§a depuis chez vous ? Devenez Agent Commercial Immobilier megAgence !</t>
  </si>
  <si>
    <t>6508,NÃ©gociateur Immobilier (H/F),https://www.france-emploi.com/offre-d-emploi/negociateur-immobilier-h-f-10719329/,10/01/2023,Saint-Aubin-du-Plain,,,,,,"Vous souhaitez gagner en libertÃ©, vous rÃ©munÃ©rer Ã  votre juste valeur en faisait un mÃ©tier passionnant, et tout Ã§a depuis chez vous ? Devenez NÃ©gociateur Immobilier megAgence !</t>
  </si>
  <si>
    <t>6509,Mandataire Immobilier (H/F),https://www.france-emploi.com/offre-d-emploi/mandataire-immobilier-h-f-10719328/,10/01/2023,Saint-Aubin-du-Plain,,,,,,"Vous souhaitez gagner en libertÃ©, vous rÃ©munÃ©rer Ã  votre juste valeur en faisait un mÃ©tier passionnant, et tout Ã§a depuis chez vous ? Devenez Mandataire Immobilier megAgence !</t>
  </si>
  <si>
    <t>6510,Consultant Immobilier (H/F),https://www.france-emploi.com/offre-d-emploi/consultant-immobilier-h-f-10719327/,10/01/2023,Saint-Aubin-du-Plain,,,,,,"Vous souhaitez gagner en libertÃ©, vous rÃ©munÃ©rer Ã  votre juste valeur en faisait un mÃ©tier passionnant, et tout Ã§a depuis chez vous ? Devenez Consultant Immobilier megAgence !</t>
  </si>
  <si>
    <t>6511,Agent IndÃ©pendant en Immobilier (H/F),https://www.france-emploi.com/offre-d-emploi/agent-independant-en-immobilier-h-f-10719326/,10/01/2023,Saint-Aubin-du-Plain,,,,,,"Vous souhaitez gagner en libertÃ©, vous rÃ©munÃ©rer Ã  votre juste valeur en faisait un mÃ©tier passionnant, et tout Ã§a depuis chez vous ? Devenez Agent IndÃ©pendant en Immobilier megAgence !</t>
  </si>
  <si>
    <t>6512,Agent Commercial Immobilier (H/F),https://www.france-emploi.com/offre-d-emploi/agent-commercial-immobilier-h-f-10719325/,10/01/2023,Saint-Aubin-du-Plain,,,,,,"Vous souhaitez gagner en libertÃ©, vous rÃ©munÃ©rer Ã  votre juste valeur en faisait un mÃ©tier passionnant, et tout Ã§a depuis chez vous ? Devenez Agent Commercial Immobilier megAgence !</t>
  </si>
  <si>
    <t>6513,NÃ©gociateur Immobilier (H/F),https://www.france-emploi.com/offre-d-emploi/negociateur-immobilier-h-f-10719324/,10/01/2023,Viennay,,,,,,"Vous souhaitez gagner en libertÃ©, vous rÃ©munÃ©rer Ã  votre juste valeur en faisait un mÃ©tier passionnant, et tout Ã§a depuis chez vous ? Devenez NÃ©gociateur Immobilier megAgence !</t>
  </si>
  <si>
    <t>6514,Mandataire Immobilier (H/F),https://www.france-emploi.com/offre-d-emploi/mandataire-immobilier-h-f-10719323/,10/01/2023,Viennay,,,,,,"Vous souhaitez gagner en libertÃ©, vous rÃ©munÃ©rer Ã  votre juste valeur en faisait un mÃ©tier passionnant, et tout Ã§a depuis chez vous ? Devenez Mandataire Immobilier megAgence !</t>
  </si>
  <si>
    <t>6515,Agent IndÃ©pendant en Immobilier (H/F),https://www.france-emploi.com/offre-d-emploi/agent-independant-en-immobilier-h-f-10719322/,10/01/2023,Viennay,,,,,,"Vous souhaitez gagner en libertÃ©, vous rÃ©munÃ©rer Ã  votre juste valeur en faisait un mÃ©tier passionnant, et tout Ã§a depuis chez vous ? Devenez Agent IndÃ©pendant en Immobilier megAgence !</t>
  </si>
  <si>
    <t>6516,NÃ©gociateur Immobilier (H/F),https://www.france-emploi.com/offre-d-emploi/negociateur-immobilier-h-f-10719321/,10/01/2023,Chauray,,,,,,"Vous souhaitez gagner en libertÃ©, vous rÃ©munÃ©rer Ã  votre juste valeur en faisait un mÃ©tier passionnant, et tout Ã§a depuis chez vous ? Devenez NÃ©gociateur Immobilier megAgence !</t>
  </si>
  <si>
    <t>6517,Mandataire Immobilier (H/F),https://www.france-emploi.com/offre-d-emploi/mandataire-immobilier-h-f-10719320/,10/01/2023,Chauray,,,,,,"Vous souhaitez gagner en libertÃ©, vous rÃ©munÃ©rer Ã  votre juste valeur en faisait un mÃ©tier passionnant, et tout Ã§a depuis chez vous ? Devenez Mandataire Immobilier megAgence !</t>
  </si>
  <si>
    <t>6518,Agent IndÃ©pendant en Immobilier (H/F),https://www.france-emploi.com/offre-d-emploi/agent-independant-en-immobilier-h-f-10719319/,10/01/2023,Chauray,,,,,,"Vous souhaitez gagner en libertÃ©, vous rÃ©munÃ©rer Ã  votre juste valeur en faisait un mÃ©tier passionnant, et tout Ã§a depuis chez vous ? Devenez Agent IndÃ©pendant en Immobilier megAgence !</t>
  </si>
  <si>
    <t>6519,NÃ©gociateur Immobilier (H/F),https://www.france-emploi.com/offre-d-emploi/negociateur-immobilier-h-f-10719318/,10/01/2023,Tourtenay,,,,,,"Vous souhaitez gagner en libertÃ©, vous rÃ©munÃ©rer Ã  votre juste valeur en faisait un mÃ©tier passionnant, et tout Ã§a depuis chez vous ? Devenez NÃ©gociateur Immobilier megAgence !</t>
  </si>
  <si>
    <t>6520,Mandataire Immobilier (H/F),https://www.france-emploi.com/offre-d-emploi/mandataire-immobilier-h-f-10719317/,10/01/2023,Tourtenay,,,,,,"Vous souhaitez gagner en libertÃ©, vous rÃ©munÃ©rer Ã  votre juste valeur en faisait un mÃ©tier passionnant, et tout Ã§a depuis chez vous ? Devenez Mandataire Immobilier megAgence !</t>
  </si>
  <si>
    <t>6521,Consultant Immobilier (H/F),https://www.france-emploi.com/offre-d-emploi/consultant-immobilier-h-f-10719316/,10/01/2023,Tourtenay,,,,,,"Vous souhaitez gagner en libertÃ©, vous rÃ©munÃ©rer Ã  votre juste valeur en faisait un mÃ©tier passionnant, et tout Ã§a depuis chez vous ? Devenez Consultant Immobilier megAgence !</t>
  </si>
  <si>
    <t>6522,Agent IndÃ©pendant en Immobilier (H/F),https://www.france-emploi.com/offre-d-emploi/agent-independant-en-immobilier-h-f-10719315/,10/01/2023,Tourtenay,,,,,,"Vous souhaitez gagner en libertÃ©, vous rÃ©munÃ©rer Ã  votre juste valeur en faisait un mÃ©tier passionnant, et tout Ã§a depuis chez vous ? Devenez Agent IndÃ©pendant en Immobilier megAgence !</t>
  </si>
  <si>
    <t>6523,Agent Commercial Immobilier (H/F),https://www.france-emploi.com/offre-d-emploi/agent-commercial-immobilier-h-f-10719314/,10/01/2023,Tourtenay,,,,,,"Vous souhaitez gagner en libertÃ©, vous rÃ©munÃ©rer Ã  votre juste valeur en faisait un mÃ©tier passionnant, et tout Ã§a depuis chez vous ? Devenez Agent Commercial Immobilier megAgence !</t>
  </si>
  <si>
    <t>6524,NÃ©gociateur Immobilier (H/F),https://www.france-emploi.com/offre-d-emploi/negociateur-immobilier-h-f-10719313/,10/01/2023,Sciecq,,,,,,"Vous souhaitez gagner en libertÃ©, vous rÃ©munÃ©rer Ã  votre juste valeur en faisait un mÃ©tier passionnant, et tout Ã§a depuis chez vous ? Devenez NÃ©gociateur Immobilier megAgence !</t>
  </si>
  <si>
    <t>6525,Mandataire Immobilier (H/F),https://www.france-emploi.com/offre-d-emploi/mandataire-immobilier-h-f-10719312/,10/01/2023,Sciecq,,,,,,"Vous souhaitez gagner en libertÃ©, vous rÃ©munÃ©rer Ã  votre juste valeur en faisait un mÃ©tier passionnant, et tout Ã§a depuis chez vous ? Devenez Mandataire Immobilier megAgence !</t>
  </si>
  <si>
    <t>6526,Agent IndÃ©pendant en Immobilier (H/F),https://www.france-emploi.com/offre-d-emploi/agent-independant-en-immobilier-h-f-10719311/,10/01/2023,Sciecq,,,,,,"Vous souhaitez gagner en libertÃ©, vous rÃ©munÃ©rer Ã  votre juste valeur en faisait un mÃ©tier passionnant, et tout Ã§a depuis chez vous ? Devenez Agent IndÃ©pendant en Immobilier megAgence !</t>
  </si>
  <si>
    <t>6527,NÃ©gociateur Immobilier (H/F),https://www.france-emploi.com/offre-d-emploi/negociateur-immobilier-h-f-10719305/,10/01/2023,Houilles,,,,,,"Vous souhaitez gagner en libertÃ©, vous rÃ©munÃ©rer Ã  votre juste valeur en faisait un mÃ©tier passionnant, et tout Ã§a depuis chez vous ? Devenez NÃ©gociateur Immobilier megAgence !</t>
  </si>
  <si>
    <t>6528,Mandataire Immobilier (H/F),https://www.france-emploi.com/offre-d-emploi/mandataire-immobilier-h-f-10719304/,10/01/2023,Houilles,,,,,,"Vous souhaitez gagner en libertÃ©, vous rÃ©munÃ©rer Ã  votre juste valeur en faisait un mÃ©tier passionnant, et tout Ã§a depuis chez vous ? Devenez Mandataire Immobilier megAgence !</t>
  </si>
  <si>
    <t>6529,Agent IndÃ©pendant en Immobilier (H/F),https://www.france-emploi.com/offre-d-emploi/agent-independant-en-immobilier-h-f-10719303/,10/01/2023,Houilles,,,,,,"Vous souhaitez gagner en libertÃ©, vous rÃ©munÃ©rer Ã  votre juste valeur en faisait un mÃ©tier passionnant, et tout Ã§a depuis chez vous ? Devenez Agent IndÃ©pendant en Immobilier megAgence !</t>
  </si>
  <si>
    <t>6530,NÃ©gociateur Immobilier (H/F),https://www.france-emploi.com/offre-d-emploi/negociateur-immobilier-h-f-10719302/,10/01/2023,Conflans-Sainte-Honorine,,,,,,"Vous souhaitez gagner en libertÃ©, vous rÃ©munÃ©rer Ã  votre juste valeur en faisait un mÃ©tier passionnant, et tout Ã§a depuis chez vous ? Devenez NÃ©gociateur Immobilier megAgence !</t>
  </si>
  <si>
    <t>6531,Mandataire Immobilier (H/F),https://www.france-emploi.com/offre-d-emploi/mandataire-immobilier-h-f-10719301/,10/01/2023,Conflans-Sainte-Honorine,,,,,,"Vous souhaitez gagner en libertÃ©, vous rÃ©munÃ©rer Ã  votre juste valeur en faisait un mÃ©tier passionnant, et tout Ã§a depuis chez vous ? Devenez Mandataire Immobilier megAgence !</t>
  </si>
  <si>
    <t>6532,Agent IndÃ©pendant en Immobilier (H/F),https://www.france-emploi.com/offre-d-emploi/agent-independant-en-immobilier-h-f-10719300/,10/01/2023,Conflans-Sainte-Honorine,,,,,,"Vous souhaitez gagner en libertÃ©, vous rÃ©munÃ©rer Ã  votre juste valeur en faisait un mÃ©tier passionnant, et tout Ã§a depuis chez vous ? Devenez Agent IndÃ©pendant en Immobilier megAgence !</t>
  </si>
  <si>
    <t>6533,NÃ©gociateur Immobilier (H/F),https://www.france-emploi.com/offre-d-emploi/negociateur-immobilier-h-f-10719299/,10/01/2023,Sartrouville,,,,,,"Vous souhaitez gagner en libertÃ©, vous rÃ©munÃ©rer Ã  votre juste valeur en faisait un mÃ©tier passionnant, et tout Ã§a depuis chez vous ? Devenez NÃ©gociateur Immobilier megAgence !</t>
  </si>
  <si>
    <t>6534,Mandataire Immobilier (H/F),https://www.france-emploi.com/offre-d-emploi/mandataire-immobilier-h-f-10719298/,10/01/2023,Sartrouville,,,,,,"Vous souhaitez gagner en libertÃ©, vous rÃ©munÃ©rer Ã  votre juste valeur en faisait un mÃ©tier passionnant, et tout Ã§a depuis chez vous ? Devenez Mandataire Immobilier megAgence !</t>
  </si>
  <si>
    <t>6535,Consultant Immobilier (H/F),https://www.france-emploi.com/offre-d-emploi/consultant-immobilier-h-f-10719297/,10/01/2023,Sartrouville,,,,,,"Vous souhaitez gagner en libertÃ©, vous rÃ©munÃ©rer Ã  votre juste valeur en faisait un mÃ©tier passionnant, et tout Ã§a depuis chez vous ? Devenez Consultant Immobilier megAgence !</t>
  </si>
  <si>
    <t>6536,Agent IndÃ©pendant en Immobilier (H/F),https://www.france-emploi.com/offre-d-emploi/agent-independant-en-immobilier-h-f-10719296/,10/01/2023,Sartrouville,,,,,,"Vous souhaitez gagner en libertÃ©, vous rÃ©munÃ©rer Ã  votre juste valeur en faisait un mÃ©tier passionnant, et tout Ã§a depuis chez vous ? Devenez Agent IndÃ©pendant en Immobilier megAgence !</t>
  </si>
  <si>
    <t>6537,Agent Commercial Immobilier (H/F),https://www.france-emploi.com/offre-d-emploi/agent-commercial-immobilier-h-f-10719295/,10/01/2023,Sartrouville,,,,,,"Vous souhaitez gagner en libertÃ©, vous rÃ©munÃ©rer Ã  votre juste valeur en faisait un mÃ©tier passionnant, et tout Ã§a depuis chez vous ? Devenez Agent Commercial Immobilier megAgence !</t>
  </si>
  <si>
    <t>6538,NÃ©gociateur Immobilier (H/F),https://www.france-emploi.com/offre-d-emploi/negociateur-immobilier-h-f-10719289/,10/01/2023,Poissy,,,,,,"Vous souhaitez gagner en libertÃ©, vous rÃ©munÃ©rer Ã  votre juste valeur en faisait un mÃ©tier passionnant, et tout Ã§a depuis chez vous ? Devenez NÃ©gociateur Immobilier megAgence !</t>
  </si>
  <si>
    <t>6539,Mandataire Immobilier (H/F),https://www.france-emploi.com/offre-d-emploi/mandataire-immobilier-h-f-10719288/,10/01/2023,Poissy,,,,,,"Vous souhaitez gagner en libertÃ©, vous rÃ©munÃ©rer Ã  votre juste valeur en faisait un mÃ©tier passionnant, et tout Ã§a depuis chez vous ? Devenez Mandataire Immobilier megAgence !</t>
  </si>
  <si>
    <t>6540,Agent IndÃ©pendant en Immobilier (H/F),https://www.france-emploi.com/offre-d-emploi/agent-independant-en-immobilier-h-f-10719287/,10/01/2023,Poissy,,,,,,"Vous souhaitez gagner en libertÃ©, vous rÃ©munÃ©rer Ã  votre juste valeur en faisait un mÃ©tier passionnant, et tout Ã§a depuis chez vous ? Devenez Agent IndÃ©pendant en Immobilier megAgence !</t>
  </si>
  <si>
    <t>6541,NÃ©gociateur Immobilier (H/F),https://www.france-emploi.com/offre-d-emploi/negociateur-immobilier-h-f-10719286/,10/01/2023,Les Mureaux,,,,,,"Vous souhaitez gagner en libertÃ©, vous rÃ©munÃ©rer Ã  votre juste valeur en faisait un mÃ©tier passionnant, et tout Ã§a depuis chez vous ? Devenez NÃ©gociateur Immobilier megAgence !</t>
  </si>
  <si>
    <t>6542,Mandataire Immobilier (H/F),https://www.france-emploi.com/offre-d-emploi/mandataire-immobilier-h-f-10719285/,10/01/2023,Les Mureaux,,,,,,"Vous souhaitez gagner en libertÃ©, vous rÃ©munÃ©rer Ã  votre juste valeur en faisait un mÃ©tier passionnant, et tout Ã§a depuis chez vous ? Devenez Mandataire Immobilier megAgence !</t>
  </si>
  <si>
    <t>6543,Agent IndÃ©pendant en Immobilier (H/F),https://www.france-emploi.com/offre-d-emploi/agent-independant-en-immobilier-h-f-10719284/,10/01/2023,Les Mureaux,,,,,,"Vous souhaitez gagner en libertÃ©, vous rÃ©munÃ©rer Ã  votre juste valeur en faisait un mÃ©tier passionnant, et tout Ã§a depuis chez vous ? Devenez Agent IndÃ©pendant en Immobilier megAgence !</t>
  </si>
  <si>
    <t>6544,NÃ©gociateur Immobilier (H/F),https://www.france-emploi.com/offre-d-emploi/negociateur-immobilier-h-f-10719278/,10/01/2023,Saint-Germain-en-Laye,,,,,,"Vous souhaitez gagner en libertÃ©, vous rÃ©munÃ©rer Ã  votre juste valeur en faisait un mÃ©tier passionnant, et tout Ã§a depuis chez vous ? Devenez NÃ©gociateur Immobilier megAgence !</t>
  </si>
  <si>
    <t>6545,Mandataire Immobilier (H/F),https://www.france-emploi.com/offre-d-emploi/mandataire-immobilier-h-f-10719277/,10/01/2023,Saint-Germain-en-Laye,,,,,,"Vous souhaitez gagner en libertÃ©, vous rÃ©munÃ©rer Ã  votre juste valeur en faisait un mÃ©tier passionnant, et tout Ã§a depuis chez vous ? Devenez Mandataire Immobilier megAgence !</t>
  </si>
  <si>
    <t>6546,Consultant Immobilier (H/F),https://www.france-emploi.com/offre-d-emploi/consultant-immobilier-h-f-10719276/,10/01/2023,Saint-Germain-en-Laye,,,,,,"Vous souhaitez gagner en libertÃ©, vous rÃ©munÃ©rer Ã  votre juste valeur en faisait un mÃ©tier passionnant, et tout Ã§a depuis chez vous ? Devenez Consultant Immobilier megAgence !</t>
  </si>
  <si>
    <t>6547,Agent IndÃ©pendant en Immobilier (H/F),https://www.france-emploi.com/offre-d-emploi/agent-independant-en-immobilier-h-f-10719275/,10/01/2023,Saint-Germain-en-Laye,,,,,,"Vous souhaitez gagner en libertÃ©, vous rÃ©munÃ©rer Ã  votre juste valeur en faisait un mÃ©tier passionnant, et tout Ã§a depuis chez vous ? Devenez Agent IndÃ©pendant en Immobilier megAgence !</t>
  </si>
  <si>
    <t>6548,Agent Commercial Immobilier (H/F),https://www.france-emploi.com/offre-d-emploi/agent-commercial-immobilier-h-f-10719274/,10/01/2023,Saint-Germain-en-Laye,,,,,,"Vous souhaitez gagner en libertÃ©, vous rÃ©munÃ©rer Ã  votre juste valeur en faisait un mÃ©tier passionnant, et tout Ã§a depuis chez vous ? Devenez Agent Commercial Immobilier megAgence !</t>
  </si>
  <si>
    <t>6549,NÃ©gociateur Immobilier (H/F),https://www.france-emploi.com/offre-d-emploi/negociateur-immobilier-h-f-10719273/,10/01/2023,Versailles,,,,,,"Vous souhaitez gagner en libertÃ©, vous rÃ©munÃ©rer Ã  votre juste valeur en faisait un mÃ©tier passionnant, et tout Ã§a depuis chez vous ? Devenez NÃ©gociateur Immobilier megAgence !</t>
  </si>
  <si>
    <t>6550,Mandataire Immobilier (H/F),https://www.france-emploi.com/offre-d-emploi/mandataire-immobilier-h-f-10719272/,10/01/2023,Versailles,,,,,,"Vous souhaitez gagner en libertÃ©, vous rÃ©munÃ©rer Ã  votre juste valeur en faisait un mÃ©tier passionnant, et tout Ã§a depuis chez vous ? Devenez Mandataire Immobilier megAgence !</t>
  </si>
  <si>
    <t>6551,Agent IndÃ©pendant en Immobilier (H/F),https://www.france-emploi.com/offre-d-emploi/agent-independant-en-immobilier-h-f-10719271/,10/01/2023,Versailles,,,,,,"Vous souhaitez gagner en libertÃ©, vous rÃ©munÃ©rer Ã  votre juste valeur en faisait un mÃ©tier passionnant, et tout Ã§a depuis chez vous ? Devenez Agent IndÃ©pendant en Immobilier megAgence !</t>
  </si>
  <si>
    <t>6552,NÃ©gociateur Immobilier (H/F),https://www.france-emploi.com/offre-d-emploi/negociateur-immobilier-h-f-10719270/,10/01/2023,Jossigny,,,,,,"Vous souhaitez gagner en libertÃ©, vous rÃ©munÃ©rer Ã  votre juste valeur en faisait un mÃ©tier passionnant, et tout Ã§a depuis chez vous ? Devenez NÃ©gociateur Immobilier megAgence !</t>
  </si>
  <si>
    <t>6553,Mandataire Immobilier (H/F),https://www.france-emploi.com/offre-d-emploi/mandataire-immobilier-h-f-10719269/,10/01/2023,Jossigny,,,,,,"Vous souhaitez gagner en libertÃ©, vous rÃ©munÃ©rer Ã  votre juste valeur en faisait un mÃ©tier passionnant, et tout Ã§a depuis chez vous ? Devenez Mandataire Immobilier megAgence !</t>
  </si>
  <si>
    <t>6554,Agent IndÃ©pendant en Immobilier (H/F),https://www.france-emploi.com/offre-d-emploi/agent-independant-en-immobilier-h-f-10719268/,10/01/2023,Jossigny,,,,,,"Vous souhaitez gagner en libertÃ©, vous rÃ©munÃ©rer Ã  votre juste valeur en faisait un mÃ©tier passionnant, et tout Ã§a depuis chez vous ? Devenez Agent IndÃ©pendant en Immobilier megAgence !</t>
  </si>
  <si>
    <t>6555,NÃ©gociateur Immobilier (H/F),https://www.france-emploi.com/offre-d-emploi/negociateur-immobilier-h-f-10719267/,10/01/2023,Chelles,,,,,,"Vous souhaitez gagner en libertÃ©, vous rÃ©munÃ©rer Ã  votre juste valeur en faisait un mÃ©tier passionnant, et tout Ã§a depuis chez vous ? Devenez NÃ©gociateur Immobilier megAgence !</t>
  </si>
  <si>
    <t>6556,Mandataire Immobilier (H/F),https://www.france-emploi.com/offre-d-emploi/mandataire-immobilier-h-f-10719266/,10/01/2023,Chelles,,,,,,"Vous souhaitez gagner en libertÃ©, vous rÃ©munÃ©rer Ã  votre juste valeur en faisait un mÃ©tier passionnant, et tout Ã§a depuis chez vous ? Devenez Mandataire Immobilier megAgence !</t>
  </si>
  <si>
    <t>6557,Agent IndÃ©pendant en Immobilier (H/F),https://www.france-emploi.com/offre-d-emploi/agent-independant-en-immobilier-h-f-10719265/,10/01/2023,Chelles,,,,,,"Vous souhaitez gagner en libertÃ©, vous rÃ©munÃ©rer Ã  votre juste valeur en faisait un mÃ©tier passionnant, et tout Ã§a depuis chez vous ? Devenez Agent IndÃ©pendant en Immobilier megAgence !</t>
  </si>
  <si>
    <t>6558,NÃ©gociateur Immobilier (H/F),https://www.france-emploi.com/offre-d-emploi/negociateur-immobilier-h-f-10719264/,10/01/2023,Champs-sur-Marne,,,,,,"Vous souhaitez gagner en libertÃ©, vous rÃ©munÃ©rer Ã  votre juste valeur en faisait un mÃ©tier passionnant, et tout Ã§a depuis chez vous ? Devenez NÃ©gociateur Immobilier megAgence !</t>
  </si>
  <si>
    <t>6559,Mandataire Immobilier (H/F),https://www.france-emploi.com/offre-d-emploi/mandataire-immobilier-h-f-10719263/,10/01/2023,Champs-sur-Marne,,,,,,"Vous souhaitez gagner en libertÃ©, vous rÃ©munÃ©rer Ã  votre juste valeur en faisait un mÃ©tier passionnant, et tout Ã§a depuis chez vous ? Devenez Mandataire Immobilier megAgence !</t>
  </si>
  <si>
    <t>6560,Consultant Immobilier (H/F),https://www.france-emploi.com/offre-d-emploi/consultant-immobilier-h-f-10719262/,10/01/2023,Champs-sur-Marne,,,,,,"Vous souhaitez gagner en libertÃ©, vous rÃ©munÃ©rer Ã  votre juste valeur en faisait un mÃ©tier passionnant, et tout Ã§a depuis chez vous ? Devenez Consultant Immobilier megAgence !</t>
  </si>
  <si>
    <t>6561,Agent IndÃ©pendant en Immobilier (H/F),https://www.france-emploi.com/offre-d-emploi/agent-independant-en-immobilier-h-f-10719261/,10/01/2023,Champs-sur-Marne,,,,,,"Vous souhaitez gagner en libertÃ©, vous rÃ©munÃ©rer Ã  votre juste valeur en faisait un mÃ©tier passionnant, et tout Ã§a depuis chez vous ? Devenez Agent IndÃ©pendant en Immobilier megAgence !</t>
  </si>
  <si>
    <t>6562,Agent Commercial Immobilier (H/F),https://www.france-emploi.com/offre-d-emploi/agent-commercial-immobilier-h-f-10719260/,10/01/2023,Champs-sur-Marne,,,,,,"Vous souhaitez gagner en libertÃ©, vous rÃ©munÃ©rer Ã  votre juste valeur en faisait un mÃ©tier passionnant, et tout Ã§a depuis chez vous ? Devenez Agent Commercial Immobilier megAgence !</t>
  </si>
  <si>
    <t>6563,NÃ©gociateur Immobilier (H/F),https://www.france-emploi.com/offre-d-emploi/negociateur-immobilier-h-f-10719259/,10/01/2023,Pontault-Combault,,,,,,"Vous souhaitez gagner en libertÃ©, vous rÃ©munÃ©rer Ã  votre juste valeur en faisait un mÃ©tier passionnant, et tout Ã§a depuis chez vous ? Devenez NÃ©gociateur Immobilier megAgence !</t>
  </si>
  <si>
    <t>6564,Mandataire Immobilier (H/F),https://www.france-emploi.com/offre-d-emploi/mandataire-immobilier-h-f-10719258/,10/01/2023,Pontault-Combault,,,,,,"Vous souhaitez gagner en libertÃ©, vous rÃ©munÃ©rer Ã  votre juste valeur en faisait un mÃ©tier passionnant, et tout Ã§a depuis chez vous ? Devenez Mandataire Immobilier megAgence !</t>
  </si>
  <si>
    <t>6565,Consultant Immobilier (H/F),https://www.france-emploi.com/offre-d-emploi/consultant-immobilier-h-f-10719257/,10/01/2023,Pontault-Combault,,,,,,"Vous souhaitez gagner en libertÃ©, vous rÃ©munÃ©rer Ã  votre juste valeur en faisait un mÃ©tier passionnant, et tout Ã§a depuis chez vous ? Devenez Consultant Immobilier megAgence !</t>
  </si>
  <si>
    <t>6566,Agent IndÃ©pendant en Immobilier (H/F),https://www.france-emploi.com/offre-d-emploi/agent-independant-en-immobilier-h-f-10719256/,10/01/2023,Pontault-Combault,,,,,,"Vous souhaitez gagner en libertÃ©, vous rÃ©munÃ©rer Ã  votre juste valeur en faisait un mÃ©tier passionnant, et tout Ã§a depuis chez vous ? Devenez Agent IndÃ©pendant en Immobilier megAgence !</t>
  </si>
  <si>
    <t>6567,Agent Commercial Immobilier (H/F),https://www.france-emploi.com/offre-d-emploi/agent-commercial-immobilier-h-f-10719255/,10/01/2023,Pontault-Combault,,,,,,"Vous souhaitez gagner en libertÃ©, vous rÃ©munÃ©rer Ã  votre juste valeur en faisait un mÃ©tier passionnant, et tout Ã§a depuis chez vous ? Devenez Agent Commercial Immobilier megAgence !</t>
  </si>
  <si>
    <t>6568,NÃ©gociateur Immobilier (H/F),https://www.france-emploi.com/offre-d-emploi/negociateur-immobilier-h-f-10719254/,10/01/2023,Villeparisis,,,,,,"Vous souhaitez gagner en libertÃ©, vous rÃ©munÃ©rer Ã  votre juste valeur en faisait un mÃ©tier passionnant, et tout Ã§a depuis chez vous ? Devenez NÃ©gociateur Immobilier megAgence !</t>
  </si>
  <si>
    <t>6569,Mandataire Immobilier (H/F),https://www.france-emploi.com/offre-d-emploi/mandataire-immobilier-h-f-10719253/,10/01/2023,Villeparisis,,,,,,"Vous souhaitez gagner en libertÃ©, vous rÃ©munÃ©rer Ã  votre juste valeur en faisait un mÃ©tier passionnant, et tout Ã§a depuis chez vous ? Devenez Mandataire Immobilier megAgence !</t>
  </si>
  <si>
    <t>6570,Consultant Immobilier (H/F),https://www.france-emploi.com/offre-d-emploi/consultant-immobilier-h-f-10719252/,10/01/2023,Villeparisis,,,,,,"Vous souhaitez gagner en libertÃ©, vous rÃ©munÃ©rer Ã  votre juste valeur en faisait un mÃ©tier passionnant, et tout Ã§a depuis chez vous ? Devenez Consultant Immobilier megAgence !</t>
  </si>
  <si>
    <t>6571,Agent IndÃ©pendant en Immobilier (H/F),https://www.france-emploi.com/offre-d-emploi/agent-independant-en-immobilier-h-f-10719251/,10/01/2023,Villeparisis,,,,,,"Vous souhaitez gagner en libertÃ©, vous rÃ©munÃ©rer Ã  votre juste valeur en faisait un mÃ©tier passionnant, et tout Ã§a depuis chez vous ? Devenez Agent IndÃ©pendant en Immobilier megAgence !</t>
  </si>
  <si>
    <t>6572,Agent Commercial Immobilier (H/F),https://www.france-emploi.com/offre-d-emploi/agent-commercial-immobilier-h-f-10719250/,10/01/2023,Villeparisis,,,,,,"Vous souhaitez gagner en libertÃ©, vous rÃ©munÃ©rer Ã  votre juste valeur en faisait un mÃ©tier passionnant, et tout Ã§a depuis chez vous ? Devenez Agent Commercial Immobilier megAgence !</t>
  </si>
  <si>
    <t>6573,NÃ©gociateur Immobilier (H/F),https://www.france-emploi.com/offre-d-emploi/negociateur-immobilier-h-f-10719241/,10/01/2023,Nanteuil-lÃ¨s-Meaux,,,,,,"Vous souhaitez gagner en libertÃ©, vous rÃ©munÃ©rer Ã  votre juste valeur en faisait un mÃ©tier passionnant, et tout Ã§a depuis chez vous ? Devenez NÃ©gociateur Immobilier megAgence !</t>
  </si>
  <si>
    <t>6574,Mandataire Immobilier (H/F),https://www.france-emploi.com/offre-d-emploi/mandataire-immobilier-h-f-10719240/,10/01/2023,Nanteuil-lÃ¨s-Meaux,,,,,,"Vous souhaitez gagner en libertÃ©, vous rÃ©munÃ©rer Ã  votre juste valeur en faisait un mÃ©tier passionnant, et tout Ã§a depuis chez vous ? Devenez Mandataire Immobilier megAgence !</t>
  </si>
  <si>
    <t>6575,Agent IndÃ©pendant en Immobilier (H/F),https://www.france-emploi.com/offre-d-emploi/agent-independant-en-immobilier-h-f-10719239/,10/01/2023,Nanteuil-lÃ¨s-Meaux,,,,,,"Vous souhaitez gagner en libertÃ©, vous rÃ©munÃ©rer Ã  votre juste valeur en faisait un mÃ©tier passionnant, et tout Ã§a depuis chez vous ? Devenez Agent IndÃ©pendant en Immobilier megAgence !</t>
  </si>
  <si>
    <t>6576,NÃ©gociateur Immobilier (H/F),https://www.france-emploi.com/offre-d-emploi/negociateur-immobilier-h-f-10719181/,10/01/2023,Paris 1er,,,,,,"Vous souhaitez gagner en libertÃ©, vous rÃ©munÃ©rer Ã  votre juste valeur en faisait un mÃ©tier passionnant, et tout Ã§a depuis chez vous ? Devenez NÃ©gociateur Immobilier megAgence !</t>
  </si>
  <si>
    <t>6577,Mandataire Immobilier (H/F),https://www.france-emploi.com/offre-d-emploi/mandataire-immobilier-h-f-10719180/,10/01/2023,Paris 1er,,,,,,"Vous souhaitez gagner en libertÃ©, vous rÃ©munÃ©rer Ã  votre juste valeur en faisait un mÃ©tier passionnant, et tout Ã§a depuis chez vous ? Devenez Mandataire Immobilier megAgence !</t>
  </si>
  <si>
    <t>6578,Agent IndÃ©pendant en Immobilier (H/F),https://www.france-emploi.com/offre-d-emploi/agent-independant-en-immobilier-h-f-10719179/,10/01/2023,Paris 1er,,,,,,"Vous souhaitez gagner en libertÃ©, vous rÃ©munÃ©rer Ã  votre juste valeur en faisait un mÃ©tier passionnant, et tout Ã§a depuis chez vous ? Devenez Agent IndÃ©pendant en Immobilier megAgence !</t>
  </si>
  <si>
    <t>6579,NÃ©gociateur Immobilier (H/F),https://www.france-emploi.com/offre-d-emploi/negociateur-immobilier-h-f-10719109/,10/01/2023,Vitrai-sous-Laigle,,,,,,"Vous souhaitez gagner en libertÃ©, vous rÃ©munÃ©rer Ã  votre juste valeur en faisait un mÃ©tier passionnant, et tout Ã§a depuis chez vous ? Devenez NÃ©gociateur Immobilier megAgence !</t>
  </si>
  <si>
    <t>6580,Mandataire Immobilier (H/F),https://www.france-emploi.com/offre-d-emploi/mandataire-immobilier-h-f-10719108/,10/01/2023,Vitrai-sous-Laigle,,,,,,"Vous souhaitez gagner en libertÃ©, vous rÃ©munÃ©rer Ã  votre juste valeur en faisait un mÃ©tier passionnant, et tout Ã§a depuis chez vous ? Devenez Mandataire Immobilier megAgence !</t>
  </si>
  <si>
    <t>6581,Consultant Immobilier (H/F),https://www.france-emploi.com/offre-d-emploi/consultant-immobilier-h-f-10719107/,10/01/2023,Vitrai-sous-Laigle,,,,,,"Vous souhaitez gagner en libertÃ©, vous rÃ©munÃ©rer Ã  votre juste valeur en faisait un mÃ©tier passionnant, et tout Ã§a depuis chez vous ? Devenez Consultant Immobilier megAgence !</t>
  </si>
  <si>
    <t>6582,Agent IndÃ©pendant en Immobilier (H/F),https://www.france-emploi.com/offre-d-emploi/agent-independant-en-immobilier-h-f-10719106/,10/01/2023,Vitrai-sous-Laigle,,,,,,"Vous souhaitez gagner en libertÃ©, vous rÃ©munÃ©rer Ã  votre juste valeur en faisait un mÃ©tier passionnant, et tout Ã§a depuis chez vous ? Devenez Agent IndÃ©pendant en Immobilier megAgence !</t>
  </si>
  <si>
    <t>6583,Agent Commercial Immobilier (H/F),https://www.france-emploi.com/offre-d-emploi/agent-commercial-immobilier-h-f-10719105/,10/01/2023,Vitrai-sous-Laigle,,,,,,"Vous souhaitez gagner en libertÃ©, vous rÃ©munÃ©rer Ã  votre juste valeur en faisait un mÃ©tier passionnant, et tout Ã§a depuis chez vous ? Devenez Agent Commercial Immobilier megAgence !</t>
  </si>
  <si>
    <t>6584,NÃ©gociateur Immobilier (H/F),https://www.france-emploi.com/offre-d-emploi/negociateur-immobilier-h-f-10719104/,10/01/2023,Saint-Germain-du-CorbÃ©is,,,,,,"Vous souhaitez gagner en libertÃ©, vous rÃ©munÃ©rer Ã  votre juste valeur en faisait un mÃ©tier passionnant, et tout Ã§a depuis chez vous ? Devenez NÃ©gociateur Immobilier megAgence !</t>
  </si>
  <si>
    <t>6585,Mandataire Immobilier (H/F),https://www.france-emploi.com/offre-d-emploi/mandataire-immobilier-h-f-10719103/,10/01/2023,Saint-Germain-du-CorbÃ©is,,,,,,"Vous souhaitez gagner en libertÃ©, vous rÃ©munÃ©rer Ã  votre juste valeur en faisait un mÃ©tier passionnant, et tout Ã§a depuis chez vous ? Devenez Mandataire Immobilier megAgence !</t>
  </si>
  <si>
    <t>6586,Agent IndÃ©pendant en Immobilier (H/F),https://www.france-emploi.com/offre-d-emploi/agent-independant-en-immobilier-h-f-10719102/,10/01/2023,Saint-Germain-du-CorbÃ©is,,,,,,"Vous souhaitez gagner en libertÃ©, vous rÃ©munÃ©rer Ã  votre juste valeur en faisait un mÃ©tier passionnant, et tout Ã§a depuis chez vous ? Devenez Agent IndÃ©pendant en Immobilier megAgence !</t>
  </si>
  <si>
    <t>6587,NÃ©gociateur Immobilier (H/F),https://www.france-emploi.com/offre-d-emploi/negociateur-immobilier-h-f-10719086/,10/01/2023,Saint-AvÃ©,,,,,,"Vous souhaitez gagner en libertÃ©, vous rÃ©munÃ©rer Ã  votre juste valeur en faisait un mÃ©tier passionnant, et tout Ã§a depuis chez vous ? Devenez NÃ©gociateur Immobilier megAgence !</t>
  </si>
  <si>
    <t>6588,Mandataire Immobilier (H/F),https://www.france-emploi.com/offre-d-emploi/mandataire-immobilier-h-f-10719085/,10/01/2023,Saint-AvÃ©,,,,,,"Vous souhaitez gagner en libertÃ©, vous rÃ©munÃ©rer Ã  votre juste valeur en faisait un mÃ©tier passionnant, et tout Ã§a depuis chez vous ? Devenez Mandataire Immobilier megAgence !</t>
  </si>
  <si>
    <t>6589,Consultant Immobilier (H/F),https://www.france-emploi.com/offre-d-emploi/consultant-immobilier-h-f-10719084/,10/01/2023,Saint-AvÃ©,,,,,,"Vous souhaitez gagner en libertÃ©, vous rÃ©munÃ©rer Ã  votre juste valeur en faisait un mÃ©tier passionnant, et tout Ã§a depuis chez vous ? Devenez Consultant Immobilier megAgence !</t>
  </si>
  <si>
    <t>6590,Agent IndÃ©pendant en Immobilier (H/F),https://www.france-emploi.com/offre-d-emploi/agent-independant-en-immobilier-h-f-10719083/,10/01/2023,Saint-AvÃ©,,,,,,"Vous souhaitez gagner en libertÃ©, vous rÃ©munÃ©rer Ã  votre juste valeur en faisait un mÃ©tier passionnant, et tout Ã§a depuis chez vous ? Devenez Agent IndÃ©pendant en Immobilier megAgence !</t>
  </si>
  <si>
    <t>6591,Agent Commercial Immobilier (H/F),https://www.france-emploi.com/offre-d-emploi/agent-commercial-immobilier-h-f-10719082/,10/01/2023,Saint-AvÃ©,,,,,,"Vous souhaitez gagner en libertÃ©, vous rÃ©munÃ©rer Ã  votre juste valeur en faisait un mÃ©tier passionnant, et tout Ã§a depuis chez vous ? Devenez Agent Commercial Immobilier megAgence !</t>
  </si>
  <si>
    <t>6592,NÃ©gociateur Immobilier (H/F),https://www.france-emploi.com/offre-d-emploi/negociateur-immobilier-h-f-10719081/,10/01/2023,Lanester,,,,,,"Vous souhaitez gagner en libertÃ©, vous rÃ©munÃ©rer Ã  votre juste valeur en faisait un mÃ©tier passionnant, et tout Ã§a depuis chez vous ? Devenez NÃ©gociateur Immobilier megAgence !</t>
  </si>
  <si>
    <t>6593,Mandataire Immobilier (H/F),https://www.france-emploi.com/offre-d-emploi/mandataire-immobilier-h-f-10719080/,10/01/2023,Lanester,,,,,,"Vous souhaitez gagner en libertÃ©, vous rÃ©munÃ©rer Ã  votre juste valeur en faisait un mÃ©tier passionnant, et tout Ã§a depuis chez vous ? Devenez Mandataire Immobilier megAgence !</t>
  </si>
  <si>
    <t>6594,Consultant Immobilier (H/F),https://www.france-emploi.com/offre-d-emploi/consultant-immobilier-h-f-10719079/,10/01/2023,Lanester,,,,,,"Vous souhaitez gagner en libertÃ©, vous rÃ©munÃ©rer Ã  votre juste valeur en faisait un mÃ©tier passionnant, et tout Ã§a depuis chez vous ? Devenez Consultant Immobilier megAgence !</t>
  </si>
  <si>
    <t>6595,Agent IndÃ©pendant en Immobilier (H/F),https://www.france-emploi.com/offre-d-emploi/agent-independant-en-immobilier-h-f-10719078/,10/01/2023,Lanester,,,,,,"Vous souhaitez gagner en libertÃ©, vous rÃ©munÃ©rer Ã  votre juste valeur en faisait un mÃ©tier passionnant, et tout Ã§a depuis chez vous ? Devenez Agent IndÃ©pendant en Immobilier megAgence !</t>
  </si>
  <si>
    <t>6596,Agent Commercial Immobilier (H/F),https://www.france-emploi.com/offre-d-emploi/agent-commercial-immobilier-h-f-10719077/,10/01/2023,Lanester,,,,,,"Vous souhaitez gagner en libertÃ©, vous rÃ©munÃ©rer Ã  votre juste valeur en faisait un mÃ©tier passionnant, et tout Ã§a depuis chez vous ? Devenez Agent Commercial Immobilier megAgence !</t>
  </si>
  <si>
    <t>6597,NÃ©gociateur Immobilier (H/F),https://www.france-emploi.com/offre-d-emploi/negociateur-immobilier-h-f-10719076/,10/01/2023,Le Sourn,,,,,,"Vous souhaitez gagner en libertÃ©, vous rÃ©munÃ©rer Ã  votre juste valeur en faisait un mÃ©tier passionnant, et tout Ã§a depuis chez vous ? Devenez NÃ©gociateur Immobilier megAgence !</t>
  </si>
  <si>
    <t>6598,Mandataire Immobilier (H/F),https://www.france-emploi.com/offre-d-emploi/mandataire-immobilier-h-f-10719075/,10/01/2023,Le Sourn,,,,,,"Vous souhaitez gagner en libertÃ©, vous rÃ©munÃ©rer Ã  votre juste valeur en faisait un mÃ©tier passionnant, et tout Ã§a depuis chez vous ? Devenez Mandataire Immobilier megAgence !</t>
  </si>
  <si>
    <t>6599,Consultant Immobilier (H/F),https://www.france-emploi.com/offre-d-emploi/consultant-immobilier-h-f-10719074/,10/01/2023,Le Sourn,,,,,,"Vous souhaitez gagner en libertÃ©, vous rÃ©munÃ©rer Ã  votre juste valeur en faisait un mÃ©tier passionnant, et tout Ã§a depuis chez vous ? Devenez Consultant Immobilier megAgence !</t>
  </si>
  <si>
    <t>6600,Agent IndÃ©pendant en Immobilier (H/F),https://www.france-emploi.com/offre-d-emploi/agent-independant-en-immobilier-h-f-10719073/,10/01/2023,Le Sourn,,,,,,"Vous souhaitez gagner en libertÃ©, vous rÃ©munÃ©rer Ã  votre juste valeur en faisait un mÃ©tier passionnant, et tout Ã§a depuis chez vous ? Devenez Agent IndÃ©pendant en Immobilier megAgence !</t>
  </si>
  <si>
    <t>6601,Agent Commercial Immobilier (H/F),https://www.france-emploi.com/offre-d-emploi/agent-commercial-immobilier-h-f-10719072/,10/01/2023,Le Sourn,,,,,,"Vous souhaitez gagner en libertÃ©, vous rÃ©munÃ©rer Ã  votre juste valeur en faisait un mÃ©tier passionnant, et tout Ã§a depuis chez vous ? Devenez Agent Commercial Immobilier megAgence !</t>
  </si>
  <si>
    <t>6602,NÃ©gociateur Immobilier (H/F),https://www.france-emploi.com/offre-d-emploi/negociateur-immobilier-h-f-10719071/,10/01/2023,Ploemeur,,,,,,"Vous souhaitez gagner en libertÃ©, vous rÃ©munÃ©rer Ã  votre juste valeur en faisait un mÃ©tier passionnant, et tout Ã§a depuis chez vous ? Devenez NÃ©gociateur Immobilier megAgence !</t>
  </si>
  <si>
    <t>6603,Mandataire Immobilier (H/F),https://www.france-emploi.com/offre-d-emploi/mandataire-immobilier-h-f-10719070/,10/01/2023,Ploemeur,,,,,,"Vous souhaitez gagner en libertÃ©, vous rÃ©munÃ©rer Ã  votre juste valeur en faisait un mÃ©tier passionnant, et tout Ã§a depuis chez vous ? Devenez Mandataire Immobilier megAgence !</t>
  </si>
  <si>
    <t>6604,Consultant Immobilier (H/F),https://www.france-emploi.com/offre-d-emploi/consultant-immobilier-h-f-10719069/,10/01/2023,Ploemeur,,,,,,"Vous souhaitez gagner en libertÃ©, vous rÃ©munÃ©rer Ã  votre juste valeur en faisait un mÃ©tier passionnant, et tout Ã§a depuis chez vous ? Devenez Consultant Immobilier megAgence !</t>
  </si>
  <si>
    <t>6605,Agent IndÃ©pendant en Immobilier (H/F),https://www.france-emploi.com/offre-d-emploi/agent-independant-en-immobilier-h-f-10719068/,10/01/2023,Ploemeur,,,,,,"Vous souhaitez gagner en libertÃ©, vous rÃ©munÃ©rer Ã  votre juste valeur en faisait un mÃ©tier passionnant, et tout Ã§a depuis chez vous ? Devenez Agent IndÃ©pendant en Immobilier megAgence !</t>
  </si>
  <si>
    <t>6606,Agent Commercial Immobilier (H/F),https://www.france-emploi.com/offre-d-emploi/agent-commercial-immobilier-h-f-10719067/,10/01/2023,Ploemeur,,,,,,"Vous souhaitez gagner en libertÃ©, vous rÃ©munÃ©rer Ã  votre juste valeur en faisait un mÃ©tier passionnant, et tout Ã§a depuis chez vous ? Devenez Agent Commercial Immobilier megAgence !</t>
  </si>
  <si>
    <t>6607,NÃ©gociateur Immobilier (H/F),https://www.france-emploi.com/offre-d-emploi/negociateur-immobilier-h-f-10719066/,10/01/2023,Lorient,,,,,,"Vous souhaitez gagner en libertÃ©, vous rÃ©munÃ©rer Ã  votre juste valeur en faisait un mÃ©tier passionnant, et tout Ã§a depuis chez vous ? Devenez NÃ©gociateur Immobilier megAgence !</t>
  </si>
  <si>
    <t>6608,Mandataire Immobilier (H/F),https://www.france-emploi.com/offre-d-emploi/mandataire-immobilier-h-f-10719065/,10/01/2023,Lorient,,,,,,"Vous souhaitez gagner en libertÃ©, vous rÃ©munÃ©rer Ã  votre juste valeur en faisait un mÃ©tier passionnant, et tout Ã§a depuis chez vous ? Devenez Mandataire Immobilier megAgence !</t>
  </si>
  <si>
    <t>6609,Consultant Immobilier (H/F),https://www.france-emploi.com/offre-d-emploi/consultant-immobilier-h-f-10719064/,10/01/2023,Lorient,,,,,,"Vous souhaitez gagner en libertÃ©, vous rÃ©munÃ©rer Ã  votre juste valeur en faisait un mÃ©tier passionnant, et tout Ã§a depuis chez vous ? Devenez Consultant Immobilier megAgence !</t>
  </si>
  <si>
    <t>6610,Agent IndÃ©pendant en Immobilier (H/F),https://www.france-emploi.com/offre-d-emploi/agent-independant-en-immobilier-h-f-10719063/,10/01/2023,Lorient,,,,,,"Vous souhaitez gagner en libertÃ©, vous rÃ©munÃ©rer Ã  votre juste valeur en faisait un mÃ©tier passionnant, et tout Ã§a depuis chez vous ? Devenez Agent IndÃ©pendant en Immobilier megAgence !</t>
  </si>
  <si>
    <t>6611,Agent Commercial Immobilier (H/F),https://www.france-emploi.com/offre-d-emploi/agent-commercial-immobilier-h-f-10719062/,10/01/2023,Lorient,,,,,,"Vous souhaitez gagner en libertÃ©, vous rÃ©munÃ©rer Ã  votre juste valeur en faisait un mÃ©tier passionnant, et tout Ã§a depuis chez vous ? Devenez Agent Commercial Immobilier megAgence !</t>
  </si>
  <si>
    <t>6612,NÃ©gociateur Immobilier (H/F),https://www.france-emploi.com/offre-d-emploi/negociateur-immobilier-h-f-10719061/,10/01/2023,Vannes,,,,,,"Vous souhaitez gagner en libertÃ©, vous rÃ©munÃ©rer Ã  votre juste valeur en faisait un mÃ©tier passionnant, et tout Ã§a depuis chez vous ? Devenez NÃ©gociateur Immobilier megAgence !</t>
  </si>
  <si>
    <t>6613,Mandataire Immobilier (H/F),https://www.france-emploi.com/offre-d-emploi/mandataire-immobilier-h-f-10719060/,10/01/2023,Vannes,,,,,,"Vous souhaitez gagner en libertÃ©, vous rÃ©munÃ©rer Ã  votre juste valeur en faisait un mÃ©tier passionnant, et tout Ã§a depuis chez vous ? Devenez Mandataire Immobilier megAgence !</t>
  </si>
  <si>
    <t>6614,Agent IndÃ©pendant en Immobilier (H/F),https://www.france-emploi.com/offre-d-emploi/agent-independant-en-immobilier-h-f-10719059/,10/01/2023,Vannes,,,,,,"Vous souhaitez gagner en libertÃ©, vous rÃ©munÃ©rer Ã  votre juste valeur en faisait un mÃ©tier passionnant, et tout Ã§a depuis chez vous ? Devenez Agent IndÃ©pendant en Immobilier megAgence !</t>
  </si>
  <si>
    <t>6615,NÃ©gociateur Immobilier (H/F),https://www.france-emploi.com/offre-d-emploi/negociateur-immobilier-h-f-10719022/,10/01/2023,Yquelon,,,,,,"Vous souhaitez gagner en libertÃ©, vous rÃ©munÃ©rer Ã  votre juste valeur en faisait un mÃ©tier passionnant, et tout Ã§a depuis chez vous ? Devenez NÃ©gociateur Immobilier megAgence !</t>
  </si>
  <si>
    <t>6616,Mandataire Immobilier (H/F),https://www.france-emploi.com/offre-d-emploi/mandataire-immobilier-h-f-10719021/,10/01/2023,Yquelon,,,,,,"Vous souhaitez gagner en libertÃ©, vous rÃ©munÃ©rer Ã  votre juste valeur en faisait un mÃ©tier passionnant, et tout Ã§a depuis chez vous ? Devenez Mandataire Immobilier megAgence !</t>
  </si>
  <si>
    <t>6617,Consultant Immobilier (H/F),https://www.france-emploi.com/offre-d-emploi/consultant-immobilier-h-f-10719020/,10/01/2023,Yquelon,,,,,,"Vous souhaitez gagner en libertÃ©, vous rÃ©munÃ©rer Ã  votre juste valeur en faisait un mÃ©tier passionnant, et tout Ã§a depuis chez vous ? Devenez Consultant Immobilier megAgence !</t>
  </si>
  <si>
    <t>6618,Agent IndÃ©pendant en Immobilier (H/F),https://www.france-emploi.com/offre-d-emploi/agent-independant-en-immobilier-h-f-10719019/,10/01/2023,Yquelon,,,,,,"Vous souhaitez gagner en libertÃ©, vous rÃ©munÃ©rer Ã  votre juste valeur en faisait un mÃ©tier passionnant, et tout Ã§a depuis chez vous ? Devenez Agent IndÃ©pendant en Immobilier megAgence !</t>
  </si>
  <si>
    <t>6619,Agent Commercial Immobilier (H/F),https://www.france-emploi.com/offre-d-emploi/agent-commercial-immobilier-h-f-10719018/,10/01/2023,Yquelon,,,,,,"Vous souhaitez gagner en libertÃ©, vous rÃ©munÃ©rer Ã  votre juste valeur en faisait un mÃ©tier passionnant, et tout Ã§a depuis chez vous ? Devenez Agent Commercial Immobilier megAgence !</t>
  </si>
  <si>
    <t>6620,NÃ©gociateur Immobilier (H/F),https://www.france-emploi.com/offre-d-emploi/negociateur-immobilier-h-f-10719017/,10/01/2023,Le Val-Saint-PÃ¨re,,,,,,"Vous souhaitez gagner en libertÃ©, vous rÃ©munÃ©rer Ã  votre juste valeur en faisait un mÃ©tier passionnant, et tout Ã§a depuis chez vous ? Devenez NÃ©gociateur Immobilier megAgence !</t>
  </si>
  <si>
    <t>6621,Mandataire Immobilier (H/F),https://www.france-emploi.com/offre-d-emploi/mandataire-immobilier-h-f-10719016/,10/01/2023,Le Val-Saint-PÃ¨re,,,,,,"Vous souhaitez gagner en libertÃ©, vous rÃ©munÃ©rer Ã  votre juste valeur en faisait un mÃ©tier passionnant, et tout Ã§a depuis chez vous ? Devenez Mandataire Immobilier megAgence !</t>
  </si>
  <si>
    <t>6622,Consultant Immobilier (H/F),https://www.france-emploi.com/offre-d-emploi/consultant-immobilier-h-f-10719015/,10/01/2023,Le Val-Saint-PÃ¨re,,,,,,"Vous souhaitez gagner en libertÃ©, vous rÃ©munÃ©rer Ã  votre juste valeur en faisait un mÃ©tier passionnant, et tout Ã§a depuis chez vous ? Devenez Consultant Immobilier megAgence !</t>
  </si>
  <si>
    <t>6623,Agent IndÃ©pendant en Immobilier (H/F),https://www.france-emploi.com/offre-d-emploi/agent-independant-en-immobilier-h-f-10719014/,10/01/2023,Le Val-Saint-PÃ¨re,,,,,,"Vous souhaitez gagner en libertÃ©, vous rÃ©munÃ©rer Ã  votre juste valeur en faisait un mÃ©tier passionnant, et tout Ã§a depuis chez vous ? Devenez Agent IndÃ©pendant en Immobilier megAgence !</t>
  </si>
  <si>
    <t>6624,Agent Commercial Immobilier (H/F),https://www.france-emploi.com/offre-d-emploi/agent-commercial-immobilier-h-f-10719013/,10/01/2023,Le Val-Saint-PÃ¨re,,,,,,"Vous souhaitez gagner en libertÃ©, vous rÃ©munÃ©rer Ã  votre juste valeur en faisait un mÃ©tier passionnant, et tout Ã§a depuis chez vous ? Devenez Agent Commercial Immobilier megAgence !</t>
  </si>
  <si>
    <t>6625,NÃ©gociateur Immobilier (H/F),https://www.france-emploi.com/offre-d-emploi/negociateur-immobilier-h-f-10719012/,10/01/2023,La VendelÃ©e,,,,,,"Vous souhaitez gagner en libertÃ©, vous rÃ©munÃ©rer Ã  votre juste valeur en faisait un mÃ©tier passionnant, et tout Ã§a depuis chez vous ? Devenez NÃ©gociateur Immobilier megAgence !</t>
  </si>
  <si>
    <t>6626,Mandataire Immobilier (H/F),https://www.france-emploi.com/offre-d-emploi/mandataire-immobilier-h-f-10719011/,10/01/2023,La VendelÃ©e,,,,,,"Vous souhaitez gagner en libertÃ©, vous rÃ©munÃ©rer Ã  votre juste valeur en faisait un mÃ©tier passionnant, et tout Ã§a depuis chez vous ? Devenez Mandataire Immobilier megAgence !</t>
  </si>
  <si>
    <t>6627,Agent IndÃ©pendant en Immobilier (H/F),https://www.france-emploi.com/offre-d-emploi/agent-independant-en-immobilier-h-f-10719010/,10/01/2023,La VendelÃ©e,,,,,,"Vous souhaitez gagner en libertÃ©, vous rÃ©munÃ©rer Ã  votre juste valeur en faisait un mÃ©tier passionnant, et tout Ã§a depuis chez vous ? Devenez Agent IndÃ©pendant en Immobilier megAgence !</t>
  </si>
  <si>
    <t>6628,NÃ©gociateur Immobilier (H/F),https://www.france-emploi.com/offre-d-emploi/negociateur-immobilier-h-f-10719009/,10/01/2023,Cherbourg-en-Cotentin,,,,,,"Vous souhaitez gagner en libertÃ©, vous rÃ©munÃ©rer Ã  votre juste valeur en faisait un mÃ©tier passionnant, et tout Ã§a depuis chez vous ? Devenez NÃ©gociateur Immobilier megAgence !</t>
  </si>
  <si>
    <t>6629,Mandataire Immobilier (H/F),https://www.france-emploi.com/offre-d-emploi/mandataire-immobilier-h-f-10719008/,10/01/2023,Cherbourg-en-Cotentin,,,,,,"Vous souhaitez gagner en libertÃ©, vous rÃ©munÃ©rer Ã  votre juste valeur en faisait un mÃ©tier passionnant, et tout Ã§a depuis chez vous ? Devenez Mandataire Immobilier megAgence !</t>
  </si>
  <si>
    <t>6630,Consultant Immobilier (H/F),https://www.france-emploi.com/offre-d-emploi/consultant-immobilier-h-f-10719007/,10/01/2023,Cherbourg-en-Cotentin,,,,,,"Vous souhaitez gagner en libertÃ©, vous rÃ©munÃ©rer Ã  votre juste valeur en faisait un mÃ©tier passionnant, et tout Ã§a depuis chez vous ? Devenez Consultant Immobilier megAgence !</t>
  </si>
  <si>
    <t>6631,Agent IndÃ©pendant en Immobilier (H/F),https://www.france-emploi.com/offre-d-emploi/agent-independant-en-immobilier-h-f-10719006/,10/01/2023,Cherbourg-en-Cotentin,,,,,,"Vous souhaitez gagner en libertÃ©, vous rÃ©munÃ©rer Ã  votre juste valeur en faisait un mÃ©tier passionnant, et tout Ã§a depuis chez vous ? Devenez Agent IndÃ©pendant en Immobilier megAgence !</t>
  </si>
  <si>
    <t>6632,Agent Commercial Immobilier (H/F),https://www.france-emploi.com/offre-d-emploi/agent-commercial-immobilier-h-f-10719005/,10/01/2023,Cherbourg-en-Cotentin,,,,,,"Vous souhaitez gagner en libertÃ©, vous rÃ©munÃ©rer Ã  votre juste valeur en faisait un mÃ©tier passionnant, et tout Ã§a depuis chez vous ? Devenez Agent Commercial Immobilier megAgence !</t>
  </si>
  <si>
    <t>6633,NÃ©gociateur Immobilier (H/F),https://www.france-emploi.com/offre-d-emploi/negociateur-immobilier-h-f-10719004/,10/01/2023,Saint-LÃ´,,,,,,"Vous souhaitez gagner en libertÃ©, vous rÃ©munÃ©rer Ã  votre juste valeur en faisait un mÃ©tier passionnant, et tout Ã§a depuis chez vous ? Devenez NÃ©gociateur Immobilier megAgence !</t>
  </si>
  <si>
    <t>6634,Mandataire Immobilier (H/F),https://www.france-emploi.com/offre-d-emploi/mandataire-immobilier-h-f-10719003/,10/01/2023,Saint-LÃ´,,,,,,"Vous souhaitez gagner en libertÃ©, vous rÃ©munÃ©rer Ã  votre juste valeur en faisait un mÃ©tier passionnant, et tout Ã§a depuis chez vous ? Devenez Mandataire Immobilier megAgence !</t>
  </si>
  <si>
    <t>6635,Consultant Immobilier (H/F),https://www.france-emploi.com/offre-d-emploi/consultant-immobilier-h-f-10719002/,10/01/2023,Saint-LÃ´,,,,,,"Vous souhaitez gagner en libertÃ©, vous rÃ©munÃ©rer Ã  votre juste valeur en faisait un mÃ©tier passionnant, et tout Ã§a depuis chez vous ? Devenez Consultant Immobilier megAgence !</t>
  </si>
  <si>
    <t>6636,Agent IndÃ©pendant en Immobilier (H/F),https://www.france-emploi.com/offre-d-emploi/agent-independant-en-immobilier-h-f-10719001/,10/01/2023,Saint-LÃ´,,,,,,"Vous souhaitez gagner en libertÃ©, vous rÃ©munÃ©rer Ã  votre juste valeur en faisait un mÃ©tier passionnant, et tout Ã§a depuis chez vous ? Devenez Agent IndÃ©pendant en Immobilier megAgence !</t>
  </si>
  <si>
    <t>6637,Agent Commercial Immobilier (H/F),https://www.france-emploi.com/offre-d-emploi/agent-commercial-immobilier-h-f-10719000/,10/01/2023,Saint-LÃ´,,,,,,"Vous souhaitez gagner en libertÃ©, vous rÃ©munÃ©rer Ã  votre juste valeur en faisait un mÃ©tier passionnant, et tout Ã§a depuis chez vous ? Devenez Agent Commercial Immobilier megAgence !</t>
  </si>
  <si>
    <t>6638,NÃ©gociateur Immobilier (H/F),https://www.france-emploi.com/offre-d-emploi/negociateur-immobilier-h-f-10718951/,10/01/2023,Saint-Herblain,,,,,,"Vous souhaitez gagner en libertÃ©, vous rÃ©munÃ©rer Ã  votre juste valeur en faisait un mÃ©tier passionnant, et tout Ã§a depuis chez vous ? Devenez NÃ©gociateur Immobilier megAgence !</t>
  </si>
  <si>
    <t>6639,Mandataire Immobilier (H/F),https://www.france-emploi.com/offre-d-emploi/mandataire-immobilier-h-f-10718950/,10/01/2023,Saint-Herblain,,,,,,"Vous souhaitez gagner en libertÃ©, vous rÃ©munÃ©rer Ã  votre juste valeur en faisait un mÃ©tier passionnant, et tout Ã§a depuis chez vous ? Devenez Mandataire Immobilier megAgence !</t>
  </si>
  <si>
    <t>6640,Consultant Immobilier (H/F),https://www.france-emploi.com/offre-d-emploi/consultant-immobilier-h-f-10718949/,10/01/2023,Saint-Herblain,,,,,,"Vous souhaitez gagner en libertÃ©, vous rÃ©munÃ©rer Ã  votre juste valeur en faisait un mÃ©tier passionnant, et tout Ã§a depuis chez vous ? Devenez Consultant Immobilier megAgence !</t>
  </si>
  <si>
    <t>6641,Agent IndÃ©pendant en Immobilier (H/F),https://www.france-emploi.com/offre-d-emploi/agent-independant-en-immobilier-h-f-10718948/,10/01/2023,Saint-Herblain,,,,,,"Vous souhaitez gagner en libertÃ©, vous rÃ©munÃ©rer Ã  votre juste valeur en faisait un mÃ©tier passionnant, et tout Ã§a depuis chez vous ? Devenez Agent IndÃ©pendant en Immobilier megAgence !</t>
  </si>
  <si>
    <t>6642,Agent Commercial Immobilier (H/F),https://www.france-emploi.com/offre-d-emploi/agent-commercial-immobilier-h-f-10718947/,10/01/2023,Saint-Herblain,,,,,,"Vous souhaitez gagner en libertÃ©, vous rÃ©munÃ©rer Ã  votre juste valeur en faisait un mÃ©tier passionnant, et tout Ã§a depuis chez vous ? Devenez Agent Commercial Immobilier megAgence !</t>
  </si>
  <si>
    <t>6643,NÃ©gociateur Immobilier (H/F),https://www.france-emploi.com/offre-d-emploi/negociateur-immobilier-h-f-10718946/,10/01/2023,Orvault,,,,,,"Vous souhaitez gagner en libertÃ©, vous rÃ©munÃ©rer Ã  votre juste valeur en faisait un mÃ©tier passionnant, et tout Ã§a depuis chez vous ? Devenez NÃ©gociateur Immobilier megAgence !</t>
  </si>
  <si>
    <t>6644,Mandataire Immobilier (H/F),https://www.france-emploi.com/offre-d-emploi/mandataire-immobilier-h-f-10718945/,10/01/2023,Orvault,,,,,,"Vous souhaitez gagner en libertÃ©, vous rÃ©munÃ©rer Ã  votre juste valeur en faisait un mÃ©tier passionnant, et tout Ã§a depuis chez vous ? Devenez Mandataire Immobilier megAgence !</t>
  </si>
  <si>
    <t>6645,Consultant Immobilier (H/F),https://www.france-emploi.com/offre-d-emploi/consultant-immobilier-h-f-10718944/,10/01/2023,Orvault,,,,,,"Vous souhaitez gagner en libertÃ©, vous rÃ©munÃ©rer Ã  votre juste valeur en faisait un mÃ©tier passionnant, et tout Ã§a depuis chez vous ? Devenez Consultant Immobilier megAgence !</t>
  </si>
  <si>
    <t>6646,Agent IndÃ©pendant en Immobilier (H/F),https://www.france-emploi.com/offre-d-emploi/agent-independant-en-immobilier-h-f-10718943/,10/01/2023,Orvault,,,,,,"Vous souhaitez gagner en libertÃ©, vous rÃ©munÃ©rer Ã  votre juste valeur en faisait un mÃ©tier passionnant, et tout Ã§a depuis chez vous ? Devenez Agent IndÃ©pendant en Immobilier megAgence !</t>
  </si>
  <si>
    <t>6647,Agent Commercial Immobilier (H/F),https://www.france-emploi.com/offre-d-emploi/agent-commercial-immobilier-h-f-10718942/,10/01/2023,Orvault,,,,,,"Vous souhaitez gagner en libertÃ©, vous rÃ©munÃ©rer Ã  votre juste valeur en faisait un mÃ©tier passionnant, et tout Ã§a depuis chez vous ? Devenez Agent Commercial Immobilier megAgence !</t>
  </si>
  <si>
    <t>6648,NÃ©gociateur Immobilier (H/F),https://www.france-emploi.com/offre-d-emploi/negociateur-immobilier-h-f-10718941/,10/01/2023,Saint-Nazaire,,,,,,"Vous souhaitez gagner en libertÃ©, vous rÃ©munÃ©rer Ã  votre juste valeur en faisait un mÃ©tier passionnant, et tout Ã§a depuis chez vous ? Devenez NÃ©gociateur Immobilier megAgence !</t>
  </si>
  <si>
    <t>6649,Mandataire Immobilier (H/F),https://www.france-emploi.com/offre-d-emploi/mandataire-immobilier-h-f-10718940/,10/01/2023,Saint-Nazaire,,,,,,"Vous souhaitez gagner en libertÃ©, vous rÃ©munÃ©rer Ã  votre juste valeur en faisait un mÃ©tier passionnant, et tout Ã§a depuis chez vous ? Devenez Mandataire Immobilier megAgence !</t>
  </si>
  <si>
    <t>6650,Consultant Immobilier (H/F),https://www.france-emploi.com/offre-d-emploi/consultant-immobilier-h-f-10718939/,10/01/2023,Saint-Nazaire,,,,,,"Vous souhaitez gagner en libertÃ©, vous rÃ©munÃ©rer Ã  votre juste valeur en faisait un mÃ©tier passionnant, et tout Ã§a depuis chez vous ? Devenez Consultant Immobilier megAgence !</t>
  </si>
  <si>
    <t>6651,Agent IndÃ©pendant en Immobilier (H/F),https://www.france-emploi.com/offre-d-emploi/agent-independant-en-immobilier-h-f-10718938/,10/01/2023,Saint-Nazaire,,,,,,"Vous souhaitez gagner en libertÃ©, vous rÃ©munÃ©rer Ã  votre juste valeur en faisait un mÃ©tier passionnant, et tout Ã§a depuis chez vous ? Devenez Agent IndÃ©pendant en Immobilier megAgence !</t>
  </si>
  <si>
    <t>6652,Agent Commercial Immobilier (H/F),https://www.france-emploi.com/offre-d-emploi/agent-commercial-immobilier-h-f-10718937/,10/01/2023,Saint-Nazaire,,,,,,"Vous souhaitez gagner en libertÃ©, vous rÃ©munÃ©rer Ã  votre juste valeur en faisait un mÃ©tier passionnant, et tout Ã§a depuis chez vous ? Devenez Agent Commercial Immobilier megAgence !</t>
  </si>
  <si>
    <t>6653,NÃ©gociateur Immobilier (H/F),https://www.france-emploi.com/offre-d-emploi/negociateur-immobilier-h-f-10718936/,10/01/2023,RezÃ©,,,,,,"Vous souhaitez gagner en libertÃ©, vous rÃ©munÃ©rer Ã  votre juste valeur en faisait un mÃ©tier passionnant, et tout Ã§a depuis chez vous ? Devenez NÃ©gociateur Immobilier megAgence !</t>
  </si>
  <si>
    <t>6654,Mandataire Immobilier (H/F),https://www.france-emploi.com/offre-d-emploi/mandataire-immobilier-h-f-10718935/,10/01/2023,RezÃ©,,,,,,"Vous souhaitez gagner en libertÃ©, vous rÃ©munÃ©rer Ã  votre juste valeur en faisait un mÃ©tier passionnant, et tout Ã§a depuis chez vous ? Devenez Mandataire Immobilier megAgence !</t>
  </si>
  <si>
    <t>6655,Consultant Immobilier (H/F),https://www.france-emploi.com/offre-d-emploi/consultant-immobilier-h-f-10718934/,10/01/2023,RezÃ©,,,,,,"Vous souhaitez gagner en libertÃ©, vous rÃ©munÃ©rer Ã  votre juste valeur en faisait un mÃ©tier passionnant, et tout Ã§a depuis chez vous ? Devenez Consultant Immobilier megAgence !</t>
  </si>
  <si>
    <t>6656,Agent IndÃ©pendant en Immobilier (H/F),https://www.france-emploi.com/offre-d-emploi/agent-independant-en-immobilier-h-f-10718933/,10/01/2023,RezÃ©,,,,,,"Vous souhaitez gagner en libertÃ©, vous rÃ©munÃ©rer Ã  votre juste valeur en faisait un mÃ©tier passionnant, et tout Ã§a depuis chez vous ? Devenez Agent IndÃ©pendant en Immobilier megAgence !</t>
  </si>
  <si>
    <t>6657,Agent Commercial Immobilier (H/F),https://www.france-emploi.com/offre-d-emploi/agent-commercial-immobilier-h-f-10718932/,10/01/2023,RezÃ©,,,,,,"Vous souhaitez gagner en libertÃ©, vous rÃ©munÃ©rer Ã  votre juste valeur en faisait un mÃ©tier passionnant, et tout Ã§a depuis chez vous ? Devenez Agent Commercial Immobilier megAgence !</t>
  </si>
  <si>
    <t>6658,NÃ©gociateur Immobilier (H/F),https://www.france-emploi.com/offre-d-emploi/negociateur-immobilier-h-f-10718931/,10/01/2023,Saint-SÃ©bastien-sur-Loire,,,,,,"Vous souhaitez gagner en libertÃ©, vous rÃ©munÃ©rer Ã  votre juste valeur en faisait un mÃ©tier passionnant, et tout Ã§a depuis chez vous ? Devenez NÃ©gociateur Immobilier megAgence !</t>
  </si>
  <si>
    <t>6659,Mandataire Immobilier (H/F),https://www.france-emploi.com/offre-d-emploi/mandataire-immobilier-h-f-10718930/,10/01/2023,Saint-SÃ©bastien-sur-Loire,,,,,,"Vous souhaitez gagner en libertÃ©, vous rÃ©munÃ©rer Ã  votre juste valeur en faisait un mÃ©tier passionnant, et tout Ã§a depuis chez vous ? Devenez Mandataire Immobilier megAgence !</t>
  </si>
  <si>
    <t>6660,Consultant Immobilier (H/F),https://www.france-emploi.com/offre-d-emploi/consultant-immobilier-h-f-10718929/,10/01/2023,Saint-SÃ©bastien-sur-Loire,,,,,,"Vous souhaitez gagner en libertÃ©, vous rÃ©munÃ©rer Ã  votre juste valeur en faisait un mÃ©tier passionnant, et tout Ã§a depuis chez vous ? Devenez Consultant Immobilier megAgence !</t>
  </si>
  <si>
    <t>6661,Agent IndÃ©pendant en Immobilier (H/F),https://www.france-emploi.com/offre-d-emploi/agent-independant-en-immobilier-h-f-10718928/,10/01/2023,Saint-SÃ©bastien-sur-Loire,,,,,,"Vous souhaitez gagner en libertÃ©, vous rÃ©munÃ©rer Ã  votre juste valeur en faisait un mÃ©tier passionnant, et tout Ã§a depuis chez vous ? Devenez Agent IndÃ©pendant en Immobilier megAgence !</t>
  </si>
  <si>
    <t>6662,Agent Commercial Immobilier (H/F),https://www.france-emploi.com/offre-d-emploi/agent-commercial-immobilier-h-f-10718927/,10/01/2023,Saint-SÃ©bastien-sur-Loire,,,,,,"Vous souhaitez gagner en libertÃ©, vous rÃ©munÃ©rer Ã  votre juste valeur en faisait un mÃ©tier passionnant, et tout Ã§a depuis chez vous ? Devenez Agent Commercial Immobilier megAgence !</t>
  </si>
  <si>
    <t>6663,NÃ©gociateur Immobilier (H/F),https://www.france-emploi.com/offre-d-emploi/negociateur-immobilier-h-f-10718926/,10/01/2023,CouÃ«ron,,,,,,"Vous souhaitez gagner en libertÃ©, vous rÃ©munÃ©rer Ã  votre juste valeur en faisait un mÃ©tier passionnant, et tout Ã§a depuis chez vous ? Devenez NÃ©gociateur Immobilier megAgence !</t>
  </si>
  <si>
    <t>6664,Mandataire Immobilier (H/F),https://www.france-emploi.com/offre-d-emploi/mandataire-immobilier-h-f-10718925/,10/01/2023,CouÃ«ron,,,,,,"Vous souhaitez gagner en libertÃ©, vous rÃ©munÃ©rer Ã  votre juste valeur en faisait un mÃ©tier passionnant, et tout Ã§a depuis chez vous ? Devenez Mandataire Immobilier megAgence !</t>
  </si>
  <si>
    <t>6665,Consultant Immobilier (H/F),https://www.france-emploi.com/offre-d-emploi/consultant-immobilier-h-f-10718924/,10/01/2023,CouÃ«ron,,,,,,"Vous souhaitez gagner en libertÃ©, vous rÃ©munÃ©rer Ã  votre juste valeur en faisait un mÃ©tier passionnant, et tout Ã§a depuis chez vous ? Devenez Consultant Immobilier megAgence !</t>
  </si>
  <si>
    <t>6666,Agent IndÃ©pendant en Immobilier (H/F),https://www.france-emploi.com/offre-d-emploi/agent-independant-en-immobilier-h-f-10718923/,10/01/2023,CouÃ«ron,,,,,,"Vous souhaitez gagner en libertÃ©, vous rÃ©munÃ©rer Ã  votre juste valeur en faisait un mÃ©tier passionnant, et tout Ã§a depuis chez vous ? Devenez Agent IndÃ©pendant en Immobilier megAgence !</t>
  </si>
  <si>
    <t>6667,Agent Commercial Immobilier (H/F),https://www.france-emploi.com/offre-d-emploi/agent-commercial-immobilier-h-f-10718922/,10/01/2023,CouÃ«ron,,,,,,"Vous souhaitez gagner en libertÃ©, vous rÃ©munÃ©rer Ã  votre juste valeur en faisait un mÃ©tier passionnant, et tout Ã§a depuis chez vous ? Devenez Agent Commercial Immobilier megAgence !</t>
  </si>
  <si>
    <t>6668,NÃ©gociateur Immobilier (H/F),https://www.france-emploi.com/offre-d-emploi/negociateur-immobilier-h-f-10718921/,10/01/2023,Vertou,,,,,,"Vous souhaitez gagner en libertÃ©, vous rÃ©munÃ©rer Ã  votre juste valeur en faisait un mÃ©tier passionnant, et tout Ã§a depuis chez vous ? Devenez NÃ©gociateur Immobilier megAgence !</t>
  </si>
  <si>
    <t>6669,Mandataire Immobilier (H/F),https://www.france-emploi.com/offre-d-emploi/mandataire-immobilier-h-f-10718920/,10/01/2023,Vertou,,,,,,"Vous souhaitez gagner en libertÃ©, vous rÃ©munÃ©rer Ã  votre juste valeur en faisait un mÃ©tier passionnant, et tout Ã§a depuis chez vous ? Devenez Mandataire Immobilier megAgence !</t>
  </si>
  <si>
    <t>6670,Agent IndÃ©pendant en Immobilier (H/F),https://www.france-emploi.com/offre-d-emploi/agent-independant-en-immobilier-h-f-10718919/,10/01/2023,Vertou,,,,,,"Vous souhaitez gagner en libertÃ©, vous rÃ©munÃ©rer Ã  votre juste valeur en faisait un mÃ©tier passionnant, et tout Ã§a depuis chez vous ? Devenez Agent IndÃ©pendant en Immobilier megAgence !</t>
  </si>
  <si>
    <t>6671,NÃ©gociateur Immobilier (H/F),https://www.france-emploi.com/offre-d-emploi/negociateur-immobilier-h-f-10718918/,10/01/2023,Nantes,,,,,,"Vous souhaitez gagner en libertÃ©, vous rÃ©munÃ©rer Ã  votre juste valeur en faisait un mÃ©tier passionnant, et tout Ã§a depuis chez vous ? Devenez NÃ©gociateur Immobilier megAgence !</t>
  </si>
  <si>
    <t>6672,Mandataire Immobilier (H/F),https://www.france-emploi.com/offre-d-emploi/mandataire-immobilier-h-f-10718917/,10/01/2023,Nantes,,,,,,"Vous souhaitez gagner en libertÃ©, vous rÃ©munÃ©rer Ã  votre juste valeur en faisait un mÃ©tier passionnant, et tout Ã§a depuis chez vous ? Devenez Mandataire Immobilier megAgence !</t>
  </si>
  <si>
    <t>6673,Agent IndÃ©pendant en Immobilier (H/F),https://www.france-emploi.com/offre-d-emploi/agent-independant-en-immobilier-h-f-10718916/,10/01/2023,Nantes,,,,,,"Vous souhaitez gagner en libertÃ©, vous rÃ©munÃ©rer Ã  votre juste valeur en faisait un mÃ©tier passionnant, et tout Ã§a depuis chez vous ? Devenez Agent IndÃ©pendant en Immobilier megAgence !</t>
  </si>
  <si>
    <t>6674,NÃ©gociateur Immobilier (H/F),https://www.france-emploi.com/offre-d-emploi/negociateur-immobilier-h-f-10718865/,10/01/2023,Betton,,,,,,"Vous souhaitez gagner en libertÃ©, vous rÃ©munÃ©rer Ã  votre juste valeur en faisait un mÃ©tier passionnant, et tout Ã§a depuis chez vous ? Devenez NÃ©gociateur Immobilier megAgence !</t>
  </si>
  <si>
    <t>6675,Mandataire Immobilier (H/F),https://www.france-emploi.com/offre-d-emploi/mandataire-immobilier-h-f-10718864/,10/01/2023,Betton,,,,,,"Vous souhaitez gagner en libertÃ©, vous rÃ©munÃ©rer Ã  votre juste valeur en faisait un mÃ©tier passionnant, et tout Ã§a depuis chez vous ? Devenez Mandataire Immobilier megAgence !</t>
  </si>
  <si>
    <t>6676,Consultant Immobilier (H/F),https://www.france-emploi.com/offre-d-emploi/consultant-immobilier-h-f-10718863/,10/01/2023,Betton,,,,,,"Vous souhaitez gagner en libertÃ©, vous rÃ©munÃ©rer Ã  votre juste valeur en faisait un mÃ©tier passionnant, et tout Ã§a depuis chez vous ? Devenez Consultant Immobilier megAgence !</t>
  </si>
  <si>
    <t>6677,Agent IndÃ©pendant en Immobilier (H/F),https://www.france-emploi.com/offre-d-emploi/agent-independant-en-immobilier-h-f-10718862/,10/01/2023,Betton,,,,,,"Vous souhaitez gagner en libertÃ©, vous rÃ©munÃ©rer Ã  votre juste valeur en faisait un mÃ©tier passionnant, et tout Ã§a depuis chez vous ? Devenez Agent IndÃ©pendant en Immobilier megAgence !</t>
  </si>
  <si>
    <t>6678,Agent Commercial Immobilier (H/F),https://www.france-emploi.com/offre-d-emploi/agent-commercial-immobilier-h-f-10718861/,10/01/2023,Betton,,,,,,"Vous souhaitez gagner en libertÃ©, vous rÃ©munÃ©rer Ã  votre juste valeur en faisait un mÃ©tier passionnant, et tout Ã§a depuis chez vous ? Devenez Agent Commercial Immobilier megAgence !</t>
  </si>
  <si>
    <t>6679,NÃ©gociateur Immobilier (H/F),https://www.france-emploi.com/offre-d-emploi/negociateur-immobilier-h-f-10718860/,10/01/2023,PacÃ©,,,,,,"Vous souhaitez gagner en libertÃ©, vous rÃ©munÃ©rer Ã  votre juste valeur en faisait un mÃ©tier passionnant, et tout Ã§a depuis chez vous ? Devenez NÃ©gociateur Immobilier megAgence !</t>
  </si>
  <si>
    <t>6680,Mandataire Immobilier (H/F),https://www.france-emploi.com/offre-d-emploi/mandataire-immobilier-h-f-10718859/,10/01/2023,PacÃ©,,,,,,"Vous souhaitez gagner en libertÃ©, vous rÃ©munÃ©rer Ã  votre juste valeur en faisait un mÃ©tier passionnant, et tout Ã§a depuis chez vous ? Devenez Mandataire Immobilier megAgence !</t>
  </si>
  <si>
    <t>6681,Consultant Immobilier (H/F),https://www.france-emploi.com/offre-d-emploi/consultant-immobilier-h-f-10718858/,10/01/2023,PacÃ©,,,,,,"Vous souhaitez gagner en libertÃ©, vous rÃ©munÃ©rer Ã  votre juste valeur en faisait un mÃ©tier passionnant, et tout Ã§a depuis chez vous ? Devenez Consultant Immobilier megAgence !</t>
  </si>
  <si>
    <t>6682,Agent IndÃ©pendant en Immobilier (H/F),https://www.france-emploi.com/offre-d-emploi/agent-independant-en-immobilier-h-f-10718857/,10/01/2023,PacÃ©,,,,,,"Vous souhaitez gagner en libertÃ©, vous rÃ©munÃ©rer Ã  votre juste valeur en faisait un mÃ©tier passionnant, et tout Ã§a depuis chez vous ? Devenez Agent IndÃ©pendant en Immobilier megAgence !</t>
  </si>
  <si>
    <t>6683,Agent Commercial Immobilier (H/F),https://www.france-emploi.com/offre-d-emploi/agent-commercial-immobilier-h-f-10718856/,10/01/2023,PacÃ©,,,,,,"Vous souhaitez gagner en libertÃ©, vous rÃ©munÃ©rer Ã  votre juste valeur en faisait un mÃ©tier passionnant, et tout Ã§a depuis chez vous ? Devenez Agent Commercial Immobilier megAgence !</t>
  </si>
  <si>
    <t>6684,NÃ©gociateur Immobilier (H/F),https://www.france-emploi.com/offre-d-emploi/negociateur-immobilier-h-f-10718855/,10/01/2023,Cesson-SÃ©vignÃ©,,,,,,"Vous souhaitez gagner en libertÃ©, vous rÃ©munÃ©rer Ã  votre juste valeur en faisait un mÃ©tier passionnant, et tout Ã§a depuis chez vous ? Devenez NÃ©gociateur Immobilier megAgence !</t>
  </si>
  <si>
    <t>6685,Mandataire Immobilier (H/F),https://www.france-emploi.com/offre-d-emploi/mandataire-immobilier-h-f-10718854/,10/01/2023,Cesson-SÃ©vignÃ©,,,,,,"Vous souhaitez gagner en libertÃ©, vous rÃ©munÃ©rer Ã  votre juste valeur en faisait un mÃ©tier passionnant, et tout Ã§a depuis chez vous ? Devenez Mandataire Immobilier megAgence !</t>
  </si>
  <si>
    <t>6686,Consultant Immobilier (H/F),https://www.france-emploi.com/offre-d-emploi/consultant-immobilier-h-f-10718853/,10/01/2023,Cesson-SÃ©vignÃ©,,,,,,"Vous souhaitez gagner en libertÃ©, vous rÃ©munÃ©rer Ã  votre juste valeur en faisait un mÃ©tier passionnant, et tout Ã§a depuis chez vous ? Devenez Consultant Immobilier megAgence !</t>
  </si>
  <si>
    <t>6687,Agent IndÃ©pendant en Immobilier (H/F),https://www.france-emploi.com/offre-d-emploi/agent-independant-en-immobilier-h-f-10718852/,10/01/2023,Cesson-SÃ©vignÃ©,,,,,,"Vous souhaitez gagner en libertÃ©, vous rÃ©munÃ©rer Ã  votre juste valeur en faisait un mÃ©tier passionnant, et tout Ã§a depuis chez vous ? Devenez Agent IndÃ©pendant en Immobilier megAgence !</t>
  </si>
  <si>
    <t>6688,Agent Commercial Immobilier (H/F),https://www.france-emploi.com/offre-d-emploi/agent-commercial-immobilier-h-f-10718851/,10/01/2023,Cesson-SÃ©vignÃ©,,,,,,"Vous souhaitez gagner en libertÃ©, vous rÃ©munÃ©rer Ã  votre juste valeur en faisait un mÃ©tier passionnant, et tout Ã§a depuis chez vous ? Devenez Agent Commercial Immobilier megAgence !</t>
  </si>
  <si>
    <t>6689,NÃ©gociateur Immobilier (H/F),https://www.france-emploi.com/offre-d-emploi/negociateur-immobilier-h-f-10718850/,10/01/2023,VitrÃ©,,,,,,"Vous souhaitez gagner en libertÃ©, vous rÃ©munÃ©rer Ã  votre juste valeur en faisait un mÃ©tier passionnant, et tout Ã§a depuis chez vous ? Devenez NÃ©gociateur Immobilier megAgence !</t>
  </si>
  <si>
    <t>6690,Mandataire Immobilier (H/F),https://www.france-emploi.com/offre-d-emploi/mandataire-immobilier-h-f-10718849/,10/01/2023,VitrÃ©,,,,,,"Vous souhaitez gagner en libertÃ©, vous rÃ©munÃ©rer Ã  votre juste valeur en faisait un mÃ©tier passionnant, et tout Ã§a depuis chez vous ? Devenez Mandataire Immobilier megAgence !</t>
  </si>
  <si>
    <t>6691,Consultant Immobilier (H/F),https://www.france-emploi.com/offre-d-emploi/consultant-immobilier-h-f-10718848/,10/01/2023,VitrÃ©,,,,,,"Vous souhaitez gagner en libertÃ©, vous rÃ©munÃ©rer Ã  votre juste valeur en faisait un mÃ©tier passionnant, et tout Ã§a depuis chez vous ? Devenez Consultant Immobilier megAgence !</t>
  </si>
  <si>
    <t>6692,Agent IndÃ©pendant en Immobilier (H/F),https://www.france-emploi.com/offre-d-emploi/agent-independant-en-immobilier-h-f-10718847/,10/01/2023,VitrÃ©,,,,,,"Vous souhaitez gagner en libertÃ©, vous rÃ©munÃ©rer Ã  votre juste valeur en faisait un mÃ©tier passionnant, et tout Ã§a depuis chez vous ? Devenez Agent IndÃ©pendant en Immobilier megAgence !</t>
  </si>
  <si>
    <t>6693,Agent Commercial Immobilier (H/F),https://www.france-emploi.com/offre-d-emploi/agent-commercial-immobilier-h-f-10718846/,10/01/2023,VitrÃ©,,,,,,"Vous souhaitez gagner en libertÃ©, vous rÃ©munÃ©rer Ã  votre juste valeur en faisait un mÃ©tier passionnant, et tout Ã§a depuis chez vous ? Devenez Agent Commercial Immobilier megAgence !</t>
  </si>
  <si>
    <t>6694,NÃ©gociateur Immobilier (H/F),https://www.france-emploi.com/offre-d-emploi/negociateur-immobilier-h-f-10718845/,10/01/2023,Saint-Malo,,,,,,"Vous souhaitez gagner en libertÃ©, vous rÃ©munÃ©rer Ã  votre juste valeur en faisait un mÃ©tier passionnant, et tout Ã§a depuis chez vous ? Devenez NÃ©gociateur Immobilier megAgence !</t>
  </si>
  <si>
    <t>6695,Mandataire Immobilier (H/F),https://www.france-emploi.com/offre-d-emploi/mandataire-immobilier-h-f-10718844/,10/01/2023,Saint-Malo,,,,,,"Vous souhaitez gagner en libertÃ©, vous rÃ©munÃ©rer Ã  votre juste valeur en faisait un mÃ©tier passionnant, et tout Ã§a depuis chez vous ? Devenez Mandataire Immobilier megAgence !</t>
  </si>
  <si>
    <t>6696,Agent IndÃ©pendant en Immobilier (H/F),https://www.france-emploi.com/offre-d-emploi/agent-independant-en-immobilier-h-f-10718843/,10/01/2023,Saint-Malo,,,,,,"Vous souhaitez gagner en libertÃ©, vous rÃ©munÃ©rer Ã  votre juste valeur en faisait un mÃ©tier passionnant, et tout Ã§a depuis chez vous ? Devenez Agent IndÃ©pendant en Immobilier megAgence !</t>
  </si>
  <si>
    <t>6697,NÃ©gociateur Immobilier (H/F),https://www.france-emploi.com/offre-d-emploi/negociateur-immobilier-h-f-10718842/,10/01/2023,FougÃ¨res,,,,,,"Vous souhaitez gagner en libertÃ©, vous rÃ©munÃ©rer Ã  votre juste valeur en faisait un mÃ©tier passionnant, et tout Ã§a depuis chez vous ? Devenez NÃ©gociateur Immobilier megAgence !</t>
  </si>
  <si>
    <t>6698,Mandataire Immobilier (H/F),https://www.france-emploi.com/offre-d-emploi/mandataire-immobilier-h-f-10718841/,10/01/2023,FougÃ¨res,,,,,,"Vous souhaitez gagner en libertÃ©, vous rÃ©munÃ©rer Ã  votre juste valeur en faisait un mÃ©tier passionnant, et tout Ã§a depuis chez vous ? Devenez Mandataire Immobilier megAgence !</t>
  </si>
  <si>
    <t>6699,Consultant Immobilier (H/F),https://www.france-emploi.com/offre-d-emploi/consultant-immobilier-h-f-10718840/,10/01/2023,FougÃ¨res,,,,,,"Vous souhaitez gagner en libertÃ©, vous rÃ©munÃ©rer Ã  votre juste valeur en faisait un mÃ©tier passionnant, et tout Ã§a depuis chez vous ? Devenez Consultant Immobilier megAgence !</t>
  </si>
  <si>
    <t>6700,Agent IndÃ©pendant en Immobilier (H/F),https://www.france-emploi.com/offre-d-emploi/agent-independant-en-immobilier-h-f-10718839/,10/01/2023,FougÃ¨res,,,,,,"Vous souhaitez gagner en libertÃ©, vous rÃ©munÃ©rer Ã  votre juste valeur en faisait un mÃ©tier passionnant, et tout Ã§a depuis chez vous ? Devenez Agent IndÃ©pendant en Immobilier megAgence !</t>
  </si>
  <si>
    <t>6701,Agent Commercial Immobilier (H/F),https://www.france-emploi.com/offre-d-emploi/agent-commercial-immobilier-h-f-10718838/,10/01/2023,FougÃ¨res,,,,,,"Vous souhaitez gagner en libertÃ©, vous rÃ©munÃ©rer Ã  votre juste valeur en faisait un mÃ©tier passionnant, et tout Ã§a depuis chez vous ? Devenez Agent Commercial Immobilier megAgence !</t>
  </si>
  <si>
    <t>6702,NÃ©gociateur Immobilier (H/F),https://www.france-emploi.com/offre-d-emploi/negociateur-immobilier-h-f-10718837/,10/01/2023,Bruz,,,,,,"Vous souhaitez gagner en libertÃ©, vous rÃ©munÃ©rer Ã  votre juste valeur en faisait un mÃ©tier passionnant, et tout Ã§a depuis chez vous ? Devenez NÃ©gociateur Immobilier megAgence !</t>
  </si>
  <si>
    <t>6703,Mandataire Immobilier (H/F),https://www.france-emploi.com/offre-d-emploi/mandataire-immobilier-h-f-10718836/,10/01/2023,Bruz,,,,,,"Vous souhaitez gagner en libertÃ©, vous rÃ©munÃ©rer Ã  votre juste valeur en faisait un mÃ©tier passionnant, et tout Ã§a depuis chez vous ? Devenez Mandataire Immobilier megAgence !</t>
  </si>
  <si>
    <t>6704,Consultant Immobilier (H/F),https://www.france-emploi.com/offre-d-emploi/consultant-immobilier-h-f-10718835/,10/01/2023,Bruz,,,,,,"Vous souhaitez gagner en libertÃ©, vous rÃ©munÃ©rer Ã  votre juste valeur en faisait un mÃ©tier passionnant, et tout Ã§a depuis chez vous ? Devenez Consultant Immobilier megAgence !</t>
  </si>
  <si>
    <t>6705,Agent IndÃ©pendant en Immobilier (H/F),https://www.france-emploi.com/offre-d-emploi/agent-independant-en-immobilier-h-f-10718834/,10/01/2023,Bruz,,,,,,"Vous souhaitez gagner en libertÃ©, vous rÃ©munÃ©rer Ã  votre juste valeur en faisait un mÃ©tier passionnant, et tout Ã§a depuis chez vous ? Devenez Agent IndÃ©pendant en Immobilier megAgence !</t>
  </si>
  <si>
    <t>6706,Agent Commercial Immobilier (H/F),https://www.france-emploi.com/offre-d-emploi/agent-commercial-immobilier-h-f-10718833/,10/01/2023,Bruz,,,,,,"Vous souhaitez gagner en libertÃ©, vous rÃ©munÃ©rer Ã  votre juste valeur en faisait un mÃ©tier passionnant, et tout Ã§a depuis chez vous ? Devenez Agent Commercial Immobilier megAgence !</t>
  </si>
  <si>
    <t>6707,NÃ©gociateur Immobilier (H/F),https://www.france-emploi.com/offre-d-emploi/negociateur-immobilier-h-f-10718832/,10/01/2023,Rennes,,,,,,"Vous souhaitez gagner en libertÃ©, vous rÃ©munÃ©rer Ã  votre juste valeur en faisait un mÃ©tier passionnant, et tout Ã§a depuis chez vous ? Devenez NÃ©gociateur Immobilier megAgence !</t>
  </si>
  <si>
    <t>6708,Mandataire Immobilier (H/F),https://www.france-emploi.com/offre-d-emploi/mandataire-immobilier-h-f-10718831/,10/01/2023,Rennes,,,,,,"Vous souhaitez gagner en libertÃ©, vous rÃ©munÃ©rer Ã  votre juste valeur en faisait un mÃ©tier passionnant, et tout Ã§a depuis chez vous ? Devenez Mandataire Immobilier megAgence !</t>
  </si>
  <si>
    <t>6709,Agent IndÃ©pendant en Immobilier (H/F),https://www.france-emploi.com/offre-d-emploi/agent-independant-en-immobilier-h-f-10718830/,10/01/2023,Rennes,,,,,,"Vous souhaitez gagner en libertÃ©, vous rÃ©munÃ©rer Ã  votre juste valeur en faisait un mÃ©tier passionnant, et tout Ã§a depuis chez vous ? Devenez Agent IndÃ©pendant en Immobilier megAgence !</t>
  </si>
  <si>
    <t>6710,NÃ©gociateur Immobilier (H/F),https://www.france-emploi.com/offre-d-emploi/negociateur-immobilier-h-f-10718770/,10/01/2023,Concarneau,,,,,,"Vous souhaitez gagner en libertÃ©, vous rÃ©munÃ©rer Ã  votre juste valeur en faisait un mÃ©tier passionnant, et tout Ã§a depuis chez vous ? Devenez NÃ©gociateur Immobilier megAgence !</t>
  </si>
  <si>
    <t>6711,Mandataire Immobilier (H/F),https://www.france-emploi.com/offre-d-emploi/mandataire-immobilier-h-f-10718769/,10/01/2023,Concarneau,,,,,,"Vous souhaitez gagner en libertÃ©, vous rÃ©munÃ©rer Ã  votre juste valeur en faisait un mÃ©tier passionnant, et tout Ã§a depuis chez vous ? Devenez Mandataire Immobilier megAgence !</t>
  </si>
  <si>
    <t>6712,Consultant Immobilier (H/F),https://www.france-emploi.com/offre-d-emploi/consultant-immobilier-h-f-10718768/,10/01/2023,Concarneau,,,,,,"Vous souhaitez gagner en libertÃ©, vous rÃ©munÃ©rer Ã  votre juste valeur en faisait un mÃ©tier passionnant, et tout Ã§a depuis chez vous ? Devenez Consultant Immobilier megAgence !</t>
  </si>
  <si>
    <t>6713,Agent IndÃ©pendant en Immobilier (H/F),https://www.france-emploi.com/offre-d-emploi/agent-independant-en-immobilier-h-f-10718767/,10/01/2023,Concarneau,,,,,,"Vous souhaitez gagner en libertÃ©, vous rÃ©munÃ©rer Ã  votre juste valeur en faisait un mÃ©tier passionnant, et tout Ã§a depuis chez vous ? Devenez Agent IndÃ©pendant en Immobilier megAgence !</t>
  </si>
  <si>
    <t>6714,Agent Commercial Immobilier (H/F),https://www.france-emploi.com/offre-d-emploi/agent-commercial-immobilier-h-f-10718766/,10/01/2023,Concarneau,,,,,,"Vous souhaitez gagner en libertÃ©, vous rÃ©munÃ©rer Ã  votre juste valeur en faisait un mÃ©tier passionnant, et tout Ã§a depuis chez vous ? Devenez Agent Commercial Immobilier megAgence !</t>
  </si>
  <si>
    <t>6715,NÃ©gociateur Immobilier (H/F),https://www.france-emploi.com/offre-d-emploi/negociateur-immobilier-h-f-10718765/,10/01/2023,TrÃ©maouÃ©zan,,,,,,"Vous souhaitez gagner en libertÃ©, vous rÃ©munÃ©rer Ã  votre juste valeur en faisait un mÃ©tier passionnant, et tout Ã§a depuis chez vous ? Devenez NÃ©gociateur Immobilier megAgence !</t>
  </si>
  <si>
    <t>6716,Mandataire Immobilier (H/F),https://www.france-emploi.com/offre-d-emploi/mandataire-immobilier-h-f-10718764/,10/01/2023,TrÃ©maouÃ©zan,,,,,,"Vous souhaitez gagner en libertÃ©, vous rÃ©munÃ©rer Ã  votre juste valeur en faisait un mÃ©tier passionnant, et tout Ã§a depuis chez vous ? Devenez Mandataire Immobilier megAgence !</t>
  </si>
  <si>
    <t>6717,Consultant Immobilier (H/F),https://www.france-emploi.com/offre-d-emploi/consultant-immobilier-h-f-10718763/,10/01/2023,TrÃ©maouÃ©zan,,,,,,"Vous souhaitez gagner en libertÃ©, vous rÃ©munÃ©rer Ã  votre juste valeur en faisait un mÃ©tier passionnant, et tout Ã§a depuis chez vous ? Devenez Consultant Immobilier megAgence !</t>
  </si>
  <si>
    <t>6718,Agent IndÃ©pendant en Immobilier (H/F),https://www.france-emploi.com/offre-d-emploi/agent-independant-en-immobilier-h-f-10718762/,10/01/2023,TrÃ©maouÃ©zan,,,,,,"Vous souhaitez gagner en libertÃ©, vous rÃ©munÃ©rer Ã  votre juste valeur en faisait un mÃ©tier passionnant, et tout Ã§a depuis chez vous ? Devenez Agent IndÃ©pendant en Immobilier megAgence !</t>
  </si>
  <si>
    <t>6719,Agent Commercial Immobilier (H/F),https://www.france-emploi.com/offre-d-emploi/agent-commercial-immobilier-h-f-10718761/,10/01/2023,TrÃ©maouÃ©zan,,,,,,"Vous souhaitez gagner en libertÃ©, vous rÃ©munÃ©rer Ã  votre juste valeur en faisait un mÃ©tier passionnant, et tout Ã§a depuis chez vous ? Devenez Agent Commercial Immobilier megAgence !</t>
  </si>
  <si>
    <t>6720,NÃ©gociateur Immobilier (H/F),https://www.france-emploi.com/offre-d-emploi/negociateur-immobilier-h-f-10718760/,10/01/2023,Sainte-SÃ¨ve,,,,,,"Vous souhaitez gagner en libertÃ©, vous rÃ©munÃ©rer Ã  votre juste valeur en faisait un mÃ©tier passionnant, et tout Ã§a depuis chez vous ? Devenez NÃ©gociateur Immobilier megAgence !</t>
  </si>
  <si>
    <t>6721,Mandataire Immobilier (H/F),https://www.france-emploi.com/offre-d-emploi/mandataire-immobilier-h-f-10718759/,10/01/2023,Sainte-SÃ¨ve,,,,,,"Vous souhaitez gagner en libertÃ©, vous rÃ©munÃ©rer Ã  votre juste valeur en faisait un mÃ©tier passionnant, et tout Ã§a depuis chez vous ? Devenez Mandataire Immobilier megAgence !</t>
  </si>
  <si>
    <t>6722,Agent IndÃ©pendant en Immobilier (H/F),https://www.france-emploi.com/offre-d-emploi/agent-independant-en-immobilier-h-f-10718758/,10/01/2023,Sainte-SÃ¨ve,,,,,,"Vous souhaitez gagner en libertÃ©, vous rÃ©munÃ©rer Ã  votre juste valeur en faisait un mÃ©tier passionnant, et tout Ã§a depuis chez vous ? Devenez Agent IndÃ©pendant en Immobilier megAgence !</t>
  </si>
  <si>
    <t>6723,NÃ©gociateur Immobilier (H/F),https://www.france-emploi.com/offre-d-emploi/negociateur-immobilier-h-f-10718752/,10/01/2023,PlouzanÃ©,,,,,,"Vous souhaitez gagner en libertÃ©, vous rÃ©munÃ©rer Ã  votre juste valeur en faisait un mÃ©tier passionnant, et tout Ã§a depuis chez vous ? Devenez NÃ©gociateur Immobilier megAgence !</t>
  </si>
  <si>
    <t>6724,Mandataire Immobilier (H/F),https://www.france-emploi.com/offre-d-emploi/mandataire-immobilier-h-f-10718751/,10/01/2023,PlouzanÃ©,,,,,,"Vous souhaitez gagner en libertÃ©, vous rÃ©munÃ©rer Ã  votre juste valeur en faisait un mÃ©tier passionnant, et tout Ã§a depuis chez vous ? Devenez Mandataire Immobilier megAgence !</t>
  </si>
  <si>
    <t>6725,Consultant Immobilier (H/F),https://www.france-emploi.com/offre-d-emploi/consultant-immobilier-h-f-10718750/,10/01/2023,PlouzanÃ©,,,,,,"Vous souhaitez gagner en libertÃ©, vous rÃ©munÃ©rer Ã  votre juste valeur en faisait un mÃ©tier passionnant, et tout Ã§a depuis chez vous ? Devenez Consultant Immobilier megAgence !</t>
  </si>
  <si>
    <t>6726,Agent IndÃ©pendant en Immobilier (H/F),https://www.france-emploi.com/offre-d-emploi/agent-independant-en-immobilier-h-f-10718749/,10/01/2023,PlouzanÃ©,,,,,,"Vous souhaitez gagner en libertÃ©, vous rÃ©munÃ©rer Ã  votre juste valeur en faisait un mÃ©tier passionnant, et tout Ã§a depuis chez vous ? Devenez Agent IndÃ©pendant en Immobilier megAgence !</t>
  </si>
  <si>
    <t>6727,Agent Commercial Immobilier (H/F),https://www.france-emploi.com/offre-d-emploi/agent-commercial-immobilier-h-f-10718748/,10/01/2023,PlouzanÃ©,,,,,,"Vous souhaitez gagner en libertÃ©, vous rÃ©munÃ©rer Ã  votre juste valeur en faisait un mÃ©tier passionnant, et tout Ã§a depuis chez vous ? Devenez Agent Commercial Immobilier megAgence !</t>
  </si>
  <si>
    <t>6728,NÃ©gociateur Immobilier (H/F),https://www.france-emploi.com/offre-d-emploi/negociateur-immobilier-h-f-10718747/,10/01/2023,Brest,,,,,,"Vous souhaitez gagner en libertÃ©, vous rÃ©munÃ©rer Ã  votre juste valeur en faisait un mÃ©tier passionnant, et tout Ã§a depuis chez vous ? Devenez NÃ©gociateur Immobilier megAgence !</t>
  </si>
  <si>
    <t>6729,Mandataire Immobilier (H/F),https://www.france-emploi.com/offre-d-emploi/mandataire-immobilier-h-f-10718746/,10/01/2023,Brest,,,,,,"Vous souhaitez gagner en libertÃ©, vous rÃ©munÃ©rer Ã  votre juste valeur en faisait un mÃ©tier passionnant, et tout Ã§a depuis chez vous ? Devenez Mandataire Immobilier megAgence !</t>
  </si>
  <si>
    <t>6730,Agent IndÃ©pendant en Immobilier (H/F),https://www.france-emploi.com/offre-d-emploi/agent-independant-en-immobilier-h-f-10718745/,10/01/2023,Brest,,,,,,"Vous souhaitez gagner en libertÃ©, vous rÃ©munÃ©rer Ã  votre juste valeur en faisait un mÃ©tier passionnant, et tout Ã§a depuis chez vous ? Devenez Agent IndÃ©pendant en Immobilier megAgence !</t>
  </si>
  <si>
    <t>6731,NÃ©gociateur Immobilier (H/F),https://www.france-emploi.com/offre-d-emploi/negociateur-immobilier-h-f-10718744/,10/01/2023,Poullan-sur-Mer,,,,,,"Vous souhaitez gagner en libertÃ©, vous rÃ©munÃ©rer Ã  votre juste valeur en faisait un mÃ©tier passionnant, et tout Ã§a depuis chez vous ? Devenez NÃ©gociateur Immobilier megAgence !</t>
  </si>
  <si>
    <t>6732,Mandataire Immobilier (H/F),https://www.france-emploi.com/offre-d-emploi/mandataire-immobilier-h-f-10718743/,10/01/2023,Poullan-sur-Mer,,,,,,"Vous souhaitez gagner en libertÃ©, vous rÃ©munÃ©rer Ã  votre juste valeur en faisait un mÃ©tier passionnant, et tout Ã§a depuis chez vous ? Devenez Mandataire Immobilier megAgence !</t>
  </si>
  <si>
    <t>6733,Consultant Immobilier (H/F),https://www.france-emploi.com/offre-d-emploi/consultant-immobilier-h-f-10718742/,10/01/2023,Poullan-sur-Mer,,,,,,"Vous souhaitez gagner en libertÃ©, vous rÃ©munÃ©rer Ã  votre juste valeur en faisait un mÃ©tier passionnant, et tout Ã§a depuis chez vous ? Devenez Consultant Immobilier megAgence !</t>
  </si>
  <si>
    <t>6734,Agent IndÃ©pendant en Immobilier (H/F),https://www.france-emploi.com/offre-d-emploi/agent-independant-en-immobilier-h-f-10718741/,10/01/2023,Poullan-sur-Mer,,,,,,"Vous souhaitez gagner en libertÃ©, vous rÃ©munÃ©rer Ã  votre juste valeur en faisait un mÃ©tier passionnant, et tout Ã§a depuis chez vous ? Devenez Agent IndÃ©pendant en Immobilier megAgence !</t>
  </si>
  <si>
    <t>6735,Agent Commercial Immobilier (H/F),https://www.france-emploi.com/offre-d-emploi/agent-commercial-immobilier-h-f-10718740/,10/01/2023,Poullan-sur-Mer,,,,,,"Vous souhaitez gagner en libertÃ©, vous rÃ©munÃ©rer Ã  votre juste valeur en faisait un mÃ©tier passionnant, et tout Ã§a depuis chez vous ? Devenez Agent Commercial Immobilier megAgence !</t>
  </si>
  <si>
    <t>6736,NÃ©gociateur Immobilier (H/F),https://www.france-emploi.com/offre-d-emploi/negociateur-immobilier-h-f-10718739/,10/01/2023,Quimper,,,,,,"Vous souhaitez gagner en libertÃ©, vous rÃ©munÃ©rer Ã  votre juste valeur en faisait un mÃ©tier passionnant, et tout Ã§a depuis chez vous ? Devenez NÃ©gociateur Immobilier megAgence !</t>
  </si>
  <si>
    <t>6737,Mandataire Immobilier (H/F),https://www.france-emploi.com/offre-d-emploi/mandataire-immobilier-h-f-10718738/,10/01/2023,Quimper,,,,,,"Vous souhaitez gagner en libertÃ©, vous rÃ©munÃ©rer Ã  votre juste valeur en faisait un mÃ©tier passionnant, et tout Ã§a depuis chez vous ? Devenez Mandataire Immobilier megAgence !</t>
  </si>
  <si>
    <t>6738,Consultant Immobilier (H/F),https://www.france-emploi.com/offre-d-emploi/consultant-immobilier-h-f-10718737/,10/01/2023,Quimper,,,,,,"Vous souhaitez gagner en libertÃ©, vous rÃ©munÃ©rer Ã  votre juste valeur en faisait un mÃ©tier passionnant, et tout Ã§a depuis chez vous ? Devenez Consultant Immobilier megAgence !</t>
  </si>
  <si>
    <t>6739,Agent IndÃ©pendant en Immobilier (H/F),https://www.france-emploi.com/offre-d-emploi/agent-independant-en-immobilier-h-f-10718736/,10/01/2023,Quimper,,,,,,"Vous souhaitez gagner en libertÃ©, vous rÃ©munÃ©rer Ã  votre juste valeur en faisait un mÃ©tier passionnant, et tout Ã§a depuis chez vous ? Devenez Agent IndÃ©pendant en Immobilier megAgence !</t>
  </si>
  <si>
    <t>6740,Agent Commercial Immobilier (H/F),https://www.france-emploi.com/offre-d-emploi/agent-commercial-immobilier-h-f-10718735/,10/01/2023,Quimper,,,,,,"Vous souhaitez gagner en libertÃ©, vous rÃ©munÃ©rer Ã  votre juste valeur en faisait un mÃ©tier passionnant, et tout Ã§a depuis chez vous ? Devenez Agent Commercial Immobilier megAgence !</t>
  </si>
  <si>
    <t>6741,NÃ©gociateur Immobilier (H/F),https://www.france-emploi.com/offre-d-emploi/negociateur-immobilier-h-f-10718734/,10/01/2023,VÃ©zillon,,,,,,"Vous souhaitez gagner en libertÃ©, vous rÃ©munÃ©rer Ã  votre juste valeur en faisait un mÃ©tier passionnant, et tout Ã§a depuis chez vous ? Devenez NÃ©gociateur Immobilier megAgence !</t>
  </si>
  <si>
    <t>6742,Mandataire Immobilier (H/F),https://www.france-emploi.com/offre-d-emploi/mandataire-immobilier-h-f-10718733/,10/01/2023,VÃ©zillon,,,,,,"Vous souhaitez gagner en libertÃ©, vous rÃ©munÃ©rer Ã  votre juste valeur en faisait un mÃ©tier passionnant, et tout Ã§a depuis chez vous ? Devenez Mandataire Immobilier megAgence !</t>
  </si>
  <si>
    <t>6743,Consultant Immobilier (H/F),https://www.france-emploi.com/offre-d-emploi/consultant-immobilier-h-f-10718732/,10/01/2023,VÃ©zillon,,,,,,"Vous souhaitez gagner en libertÃ©, vous rÃ©munÃ©rer Ã  votre juste valeur en faisait un mÃ©tier passionnant, et tout Ã§a depuis chez vous ? Devenez Consultant Immobilier megAgence !</t>
  </si>
  <si>
    <t>6744,Agent IndÃ©pendant en Immobilier (H/F),https://www.france-emploi.com/offre-d-emploi/agent-independant-en-immobilier-h-f-10718731/,10/01/2023,VÃ©zillon,,,,,,"Vous souhaitez gagner en libertÃ©, vous rÃ©munÃ©rer Ã  votre juste valeur en faisait un mÃ©tier passionnant, et tout Ã§a depuis chez vous ? Devenez Agent IndÃ©pendant en Immobilier megAgence !</t>
  </si>
  <si>
    <t>6745,Agent Commercial Immobilier (H/F),https://www.france-emploi.com/offre-d-emploi/agent-commercial-immobilier-h-f-10718730/,10/01/2023,VÃ©zillon,,,,,,"Vous souhaitez gagner en libertÃ©, vous rÃ©munÃ©rer Ã  votre juste valeur en faisait un mÃ©tier passionnant, et tout Ã§a depuis chez vous ? Devenez Agent Commercial Immobilier megAgence !</t>
  </si>
  <si>
    <t>6746,NÃ©gociateur Immobilier (H/F),https://www.france-emploi.com/offre-d-emploi/negociateur-immobilier-h-f-10718729/,10/01/2023,Triqueville,,,,,,"Vous souhaitez gagner en libertÃ©, vous rÃ©munÃ©rer Ã  votre juste valeur en faisait un mÃ©tier passionnant, et tout Ã§a depuis chez vous ? Devenez NÃ©gociateur Immobilier megAgence !</t>
  </si>
  <si>
    <t>6747,Mandataire Immobilier (H/F),https://www.france-emploi.com/offre-d-emploi/mandataire-immobilier-h-f-10718728/,10/01/2023,Triqueville,,,,,,"Vous souhaitez gagner en libertÃ©, vous rÃ©munÃ©rer Ã  votre juste valeur en faisait un mÃ©tier passionnant, et tout Ã§a depuis chez vous ? Devenez Mandataire Immobilier megAgence !</t>
  </si>
  <si>
    <t>6748,Agent IndÃ©pendant en Immobilier (H/F),https://www.france-emploi.com/offre-d-emploi/agent-independant-en-immobilier-h-f-10718727/,10/01/2023,Triqueville,,,,,,"Vous souhaitez gagner en libertÃ©, vous rÃ©munÃ©rer Ã  votre juste valeur en faisait un mÃ©tier passionnant, et tout Ã§a depuis chez vous ? Devenez Agent IndÃ©pendant en Immobilier megAgence !</t>
  </si>
  <si>
    <t>6749,NÃ©gociateur Immobilier (H/F),https://www.france-emploi.com/offre-d-emploi/negociateur-immobilier-h-f-10718726/,10/01/2023,Vironvay,,,,,,"Vous souhaitez gagner en libertÃ©, vous rÃ©munÃ©rer Ã  votre juste valeur en faisait un mÃ©tier passionnant, et tout Ã§a depuis chez vous ? Devenez NÃ©gociateur Immobilier megAgence !</t>
  </si>
  <si>
    <t>6750,Mandataire Immobilier (H/F),https://www.france-emploi.com/offre-d-emploi/mandataire-immobilier-h-f-10718725/,10/01/2023,Vironvay,,,,,,"Vous souhaitez gagner en libertÃ©, vous rÃ©munÃ©rer Ã  votre juste valeur en faisait un mÃ©tier passionnant, et tout Ã§a depuis chez vous ? Devenez Mandataire Immobilier megAgence !</t>
  </si>
  <si>
    <t>6751,Agent IndÃ©pendant en Immobilier (H/F),https://www.france-emploi.com/offre-d-emploi/agent-independant-en-immobilier-h-f-10718724/,10/01/2023,Vironvay,,,,,,"Vous souhaitez gagner en libertÃ©, vous rÃ©munÃ©rer Ã  votre juste valeur en faisait un mÃ©tier passionnant, et tout Ã§a depuis chez vous ? Devenez Agent IndÃ©pendant en Immobilier megAgence !</t>
  </si>
  <si>
    <t>6752,NÃ©gociateur Immobilier (H/F),https://www.france-emploi.com/offre-d-emploi/negociateur-immobilier-h-f-10718723/,10/01/2023,Valailles,,,,,,"Vous souhaitez gagner en libertÃ©, vous rÃ©munÃ©rer Ã  votre juste valeur en faisait un mÃ©tier passionnant, et tout Ã§a depuis chez vous ? Devenez NÃ©gociateur Immobilier megAgence !</t>
  </si>
  <si>
    <t>6753,Mandataire Immobilier (H/F),https://www.france-emploi.com/offre-d-emploi/mandataire-immobilier-h-f-10718722/,10/01/2023,Valailles,,,,,,"Vous souhaitez gagner en libertÃ©, vous rÃ©munÃ©rer Ã  votre juste valeur en faisait un mÃ©tier passionnant, et tout Ã§a depuis chez vous ? Devenez Mandataire Immobilier megAgence !</t>
  </si>
  <si>
    <t>6754,Consultant Immobilier (H/F),https://www.france-emploi.com/offre-d-emploi/consultant-immobilier-h-f-10718721/,10/01/2023,Valailles,,,,,,"Vous souhaitez gagner en libertÃ©, vous rÃ©munÃ©rer Ã  votre juste valeur en faisait un mÃ©tier passionnant, et tout Ã§a depuis chez vous ? Devenez Consultant Immobilier megAgence !</t>
  </si>
  <si>
    <t>6755,Agent IndÃ©pendant en Immobilier (H/F),https://www.france-emploi.com/offre-d-emploi/agent-independant-en-immobilier-h-f-10718720/,10/01/2023,Valailles,,,,,,"Vous souhaitez gagner en libertÃ©, vous rÃ©munÃ©rer Ã  votre juste valeur en faisait un mÃ©tier passionnant, et tout Ã§a depuis chez vous ? Devenez Agent IndÃ©pendant en Immobilier megAgence !</t>
  </si>
  <si>
    <t>6756,Agent Commercial Immobilier (H/F),https://www.france-emploi.com/offre-d-emploi/agent-commercial-immobilier-h-f-10718719/,10/01/2023,Valailles,,,,,,"Vous souhaitez gagner en libertÃ©, vous rÃ©munÃ©rer Ã  votre juste valeur en faisait un mÃ©tier passionnant, et tout Ã§a depuis chez vous ? Devenez Agent Commercial Immobilier megAgence !</t>
  </si>
  <si>
    <t>6757,NÃ©gociateur Immobilier (H/F),https://www.france-emploi.com/offre-d-emploi/negociateur-immobilier-h-f-10718718/,10/01/2023,Vernon,,,,,,"Vous souhaitez gagner en libertÃ©, vous rÃ©munÃ©rer Ã  votre juste valeur en faisait un mÃ©tier passionnant, et tout Ã§a depuis chez vous ? Devenez NÃ©gociateur Immobilier megAgence !</t>
  </si>
  <si>
    <t>6758,Mandataire Immobilier (H/F),https://www.france-emploi.com/offre-d-emploi/mandataire-immobilier-h-f-10718717/,10/01/2023,Vernon,,,,,,"Vous souhaitez gagner en libertÃ©, vous rÃ©munÃ©rer Ã  votre juste valeur en faisait un mÃ©tier passionnant, et tout Ã§a depuis chez vous ? Devenez Mandataire Immobilier megAgence !</t>
  </si>
  <si>
    <t>6759,Agent IndÃ©pendant en Immobilier (H/F),https://www.france-emploi.com/offre-d-emploi/agent-independant-en-immobilier-h-f-10718716/,10/01/2023,Vernon,,,,,,"Vous souhaitez gagner en libertÃ©, vous rÃ©munÃ©rer Ã  votre juste valeur en faisait un mÃ©tier passionnant, et tout Ã§a depuis chez vous ? Devenez Agent IndÃ©pendant en Immobilier megAgence !</t>
  </si>
  <si>
    <t>6760,NÃ©gociateur Immobilier (H/F),https://www.france-emploi.com/offre-d-emploi/negociateur-immobilier-h-f-10718715/,10/01/2023,Saint-Denis-le-Ferment,,,,,,"Vous souhaitez gagner en libertÃ©, vous rÃ©munÃ©rer Ã  votre juste valeur en faisait un mÃ©tier passionnant, et tout Ã§a depuis chez vous ? Devenez NÃ©gociateur Immobilier megAgence !</t>
  </si>
  <si>
    <t>6761,Mandataire Immobilier (H/F),https://www.france-emploi.com/offre-d-emploi/mandataire-immobilier-h-f-10718714/,10/01/2023,Saint-Denis-le-Ferment,,,,,,"Vous souhaitez gagner en libertÃ©, vous rÃ©munÃ©rer Ã  votre juste valeur en faisait un mÃ©tier passionnant, et tout Ã§a depuis chez vous ? Devenez Mandataire Immobilier megAgence !</t>
  </si>
  <si>
    <t>6762,Agent IndÃ©pendant en Immobilier (H/F),https://www.france-emploi.com/offre-d-emploi/agent-independant-en-immobilier-h-f-10718713/,10/01/2023,Saint-Denis-le-Ferment,,,,,,"Vous souhaitez gagner en libertÃ©, vous rÃ©munÃ©rer Ã  votre juste valeur en faisait un mÃ©tier passionnant, et tout Ã§a depuis chez vous ? Devenez Agent IndÃ©pendant en Immobilier megAgence !</t>
  </si>
  <si>
    <t>6763,NÃ©gociateur Immobilier (H/F),https://www.france-emploi.com/offre-d-emploi/negociateur-immobilier-h-f-10718712/,10/01/2023,Val-de-Reuil,,,,,,"Vous souhaitez gagner en libertÃ©, vous rÃ©munÃ©rer Ã  votre juste valeur en faisait un mÃ©tier passionnant, et tout Ã§a depuis chez vous ? Devenez NÃ©gociateur Immobilier megAgence !</t>
  </si>
  <si>
    <t>6764,Mandataire Immobilier (H/F),https://www.france-emploi.com/offre-d-emploi/mandataire-immobilier-h-f-10718711/,10/01/2023,Val-de-Reuil,,,,,,"Vous souhaitez gagner en libertÃ©, vous rÃ©munÃ©rer Ã  votre juste valeur en faisait un mÃ©tier passionnant, et tout Ã§a depuis chez vous ? Devenez Mandataire Immobilier megAgence !</t>
  </si>
  <si>
    <t>6765,Agent IndÃ©pendant en Immobilier (H/F),https://www.france-emploi.com/offre-d-emploi/agent-independant-en-immobilier-h-f-10718710/,10/01/2023,Val-de-Reuil,,,,,,"Vous souhaitez gagner en libertÃ©, vous rÃ©munÃ©rer Ã  votre juste valeur en faisait un mÃ©tier passionnant, et tout Ã§a depuis chez vous ? Devenez Agent IndÃ©pendant en Immobilier megAgence !</t>
  </si>
  <si>
    <t>6766,NÃ©gociateur Immobilier (H/F),https://www.france-emploi.com/offre-d-emploi/negociateur-immobilier-h-f-10718709/,10/01/2023,Ã‰vreux,,,,,,"Vous souhaitez gagner en libertÃ©, vous rÃ©munÃ©rer Ã  votre juste valeur en faisait un mÃ©tier passionnant, et tout Ã§a depuis chez vous ? Devenez NÃ©gociateur Immobilier megAgence !</t>
  </si>
  <si>
    <t>6767,Mandataire Immobilier (H/F),https://www.france-emploi.com/offre-d-emploi/mandataire-immobilier-h-f-10718708/,10/01/2023,Ã‰vreux,,,,,,"Vous souhaitez gagner en libertÃ©, vous rÃ©munÃ©rer Ã  votre juste valeur en faisait un mÃ©tier passionnant, et tout Ã§a depuis chez vous ? Devenez Mandataire Immobilier megAgence !</t>
  </si>
  <si>
    <t>6768,Agent IndÃ©pendant en Immobilier (H/F),https://www.france-emploi.com/offre-d-emploi/agent-independant-en-immobilier-h-f-10718707/,10/01/2023,Ã‰vreux,,,,,,"Vous souhaitez gagner en libertÃ©, vous rÃ©munÃ©rer Ã  votre juste valeur en faisait un mÃ©tier passionnant, et tout Ã§a depuis chez vous ? Devenez Agent IndÃ©pendant en Immobilier megAgence !</t>
  </si>
  <si>
    <t>6769,NÃ©gociateur Immobilier (H/F),https://www.france-emploi.com/offre-d-emploi/negociateur-immobilier-h-f-10718669/,10/01/2023,TrÃ©gueux,,,,,,"Vous souhaitez gagner en libertÃ©, vous rÃ©munÃ©rer Ã  votre juste valeur en faisait un mÃ©tier passionnant, et tout Ã§a depuis chez vous ? Devenez NÃ©gociateur Immobilier megAgence !</t>
  </si>
  <si>
    <t>6770,Mandataire Immobilier (H/F),https://www.france-emploi.com/offre-d-emploi/mandataire-immobilier-h-f-10718668/,10/01/2023,TrÃ©gueux,,,,,,"Vous souhaitez gagner en libertÃ©, vous rÃ©munÃ©rer Ã  votre juste valeur en faisait un mÃ©tier passionnant, et tout Ã§a depuis chez vous ? Devenez Mandataire Immobilier megAgence !</t>
  </si>
  <si>
    <t>6771,Consultant Immobilier (H/F),https://www.france-emploi.com/offre-d-emploi/consultant-immobilier-h-f-10718667/,10/01/2023,TrÃ©gueux,,,,,,"Vous souhaitez gagner en libertÃ©, vous rÃ©munÃ©rer Ã  votre juste valeur en faisait un mÃ©tier passionnant, et tout Ã§a depuis chez vous ? Devenez Consultant Immobilier megAgence !</t>
  </si>
  <si>
    <t>6772,Agent IndÃ©pendant en Immobilier (H/F),https://www.france-emploi.com/offre-d-emploi/agent-independant-en-immobilier-h-f-10718666/,10/01/2023,TrÃ©gueux,,,,,,"Vous souhaitez gagner en libertÃ©, vous rÃ©munÃ©rer Ã  votre juste valeur en faisait un mÃ©tier passionnant, et tout Ã§a depuis chez vous ? Devenez Agent IndÃ©pendant en Immobilier megAgence !</t>
  </si>
  <si>
    <t>6773,Agent Commercial Immobilier (H/F),https://www.france-emploi.com/offre-d-emploi/agent-commercial-immobilier-h-f-10718665/,10/01/2023,TrÃ©gueux,,,,,,"Vous souhaitez gagner en libertÃ©, vous rÃ©munÃ©rer Ã  votre juste valeur en faisait un mÃ©tier passionnant, et tout Ã§a depuis chez vous ? Devenez Agent Commercial Immobilier megAgence !</t>
  </si>
  <si>
    <t>6774,NÃ©gociateur Immobilier (H/F),https://www.france-emploi.com/offre-d-emploi/negociateur-immobilier-h-f-10718664/,10/01/2023,TrÃ©vÃ©,,,,,,"Vous souhaitez gagner en libertÃ©, vous rÃ©munÃ©rer Ã  votre juste valeur en faisait un mÃ©tier passionnant, et tout Ã§a depuis chez vous ? Devenez NÃ©gociateur Immobilier megAgence !</t>
  </si>
  <si>
    <t>6775,Mandataire Immobilier (H/F),https://www.france-emploi.com/offre-d-emploi/mandataire-immobilier-h-f-10718663/,10/01/2023,TrÃ©vÃ©,,,,,,"Vous souhaitez gagner en libertÃ©, vous rÃ©munÃ©rer Ã  votre juste valeur en faisait un mÃ©tier passionnant, et tout Ã§a depuis chez vous ? Devenez Mandataire Immobilier megAgence !</t>
  </si>
  <si>
    <t>6776,Consultant Immobilier (H/F),https://www.france-emploi.com/offre-d-emploi/consultant-immobilier-h-f-10718662/,10/01/2023,TrÃ©vÃ©,,,,,,"Vous souhaitez gagner en libertÃ©, vous rÃ©munÃ©rer Ã  votre juste valeur en faisait un mÃ©tier passionnant, et tout Ã§a depuis chez vous ? Devenez Consultant Immobilier megAgence !</t>
  </si>
  <si>
    <t>6777,Agent IndÃ©pendant en Immobilier (H/F),https://www.france-emploi.com/offre-d-emploi/agent-independant-en-immobilier-h-f-10718661/,10/01/2023,TrÃ©vÃ©,,,,,,"Vous souhaitez gagner en libertÃ©, vous rÃ©munÃ©rer Ã  votre juste valeur en faisait un mÃ©tier passionnant, et tout Ã§a depuis chez vous ? Devenez Agent IndÃ©pendant en Immobilier megAgence !</t>
  </si>
  <si>
    <t>6778,Agent Commercial Immobilier (H/F),https://www.france-emploi.com/offre-d-emploi/agent-commercial-immobilier-h-f-10718660/,10/01/2023,TrÃ©vÃ©,,,,,,"Vous souhaitez gagner en libertÃ©, vous rÃ©munÃ©rer Ã  votre juste valeur en faisait un mÃ©tier passionnant, et tout Ã§a depuis chez vous ? Devenez Agent Commercial Immobilier megAgence !</t>
  </si>
  <si>
    <t>6779,NÃ©gociateur Immobilier (H/F),https://www.france-emploi.com/offre-d-emploi/negociateur-immobilier-h-f-10718659/,10/01/2023,TrÃ©muson,,,,,,"Vous souhaitez gagner en libertÃ©, vous rÃ©munÃ©rer Ã  votre juste valeur en faisait un mÃ©tier passionnant, et tout Ã§a depuis chez vous ? Devenez NÃ©gociateur Immobilier megAgence !</t>
  </si>
  <si>
    <t>6780,Mandataire Immobilier (H/F),https://www.france-emploi.com/offre-d-emploi/mandataire-immobilier-h-f-10718658/,10/01/2023,TrÃ©muson,,,,,,"Vous souhaitez gagner en libertÃ©, vous rÃ©munÃ©rer Ã  votre juste valeur en faisait un mÃ©tier passionnant, et tout Ã§a depuis chez vous ? Devenez Mandataire Immobilier megAgence !</t>
  </si>
  <si>
    <t>6781,Consultant Immobilier (H/F),https://www.france-emploi.com/offre-d-emploi/consultant-immobilier-h-f-10718657/,10/01/2023,TrÃ©muson,,,,,,"Vous souhaitez gagner en libertÃ©, vous rÃ©munÃ©rer Ã  votre juste valeur en faisait un mÃ©tier passionnant, et tout Ã§a depuis chez vous ? Devenez Consultant Immobilier megAgence !</t>
  </si>
  <si>
    <t>6782,Agent IndÃ©pendant en Immobilier (H/F),https://www.france-emploi.com/offre-d-emploi/agent-independant-en-immobilier-h-f-10718656/,10/01/2023,TrÃ©muson,,,,,,"Vous souhaitez gagner en libertÃ©, vous rÃ©munÃ©rer Ã  votre juste valeur en faisait un mÃ©tier passionnant, et tout Ã§a depuis chez vous ? Devenez Agent IndÃ©pendant en Immobilier megAgence !</t>
  </si>
  <si>
    <t>6783,Agent Commercial Immobilier (H/F),https://www.france-emploi.com/offre-d-emploi/agent-commercial-immobilier-h-f-10718655/,10/01/2023,TrÃ©muson,,,,,,"Vous souhaitez gagner en libertÃ©, vous rÃ©munÃ©rer Ã  votre juste valeur en faisait un mÃ©tier passionnant, et tout Ã§a depuis chez vous ? Devenez Agent Commercial Immobilier megAgence !</t>
  </si>
  <si>
    <t>6784,NÃ©gociateur Immobilier (H/F),https://www.france-emploi.com/offre-d-emploi/negociateur-immobilier-h-f-10718654/,10/01/2023,TrÃ©drez-LocquÃ©meau,,,,,,"Vous souhaitez gagner en libertÃ©, vous rÃ©munÃ©rer Ã  votre juste valeur en faisait un mÃ©tier passionnant, et tout Ã§a depuis chez vous ? Devenez NÃ©gociateur Immobilier megAgence !</t>
  </si>
  <si>
    <t>6785,Mandataire Immobilier (H/F),https://www.france-emploi.com/offre-d-emploi/mandataire-immobilier-h-f-10718653/,10/01/2023,TrÃ©drez-LocquÃ©meau,,,,,,"Vous souhaitez gagner en libertÃ©, vous rÃ©munÃ©rer Ã  votre juste valeur en faisait un mÃ©tier passionnant, et tout Ã§a depuis chez vous ? Devenez Mandataire Immobilier megAgence !</t>
  </si>
  <si>
    <t>6786,Consultant Immobilier (H/F),https://www.france-emploi.com/offre-d-emploi/consultant-immobilier-h-f-10718652/,10/01/2023,TrÃ©drez-LocquÃ©meau,,,,,,"Vous souhaitez gagner en libertÃ©, vous rÃ©munÃ©rer Ã  votre juste valeur en faisait un mÃ©tier passionnant, et tout Ã§a depuis chez vous ? Devenez Consultant Immobilier megAgence !</t>
  </si>
  <si>
    <t>6787,Agent IndÃ©pendant en Immobilier (H/F),https://www.france-emploi.com/offre-d-emploi/agent-independant-en-immobilier-h-f-10718651/,10/01/2023,TrÃ©drez-LocquÃ©meau,,,,,,"Vous souhaitez gagner en libertÃ©, vous rÃ©munÃ©rer Ã  votre juste valeur en faisait un mÃ©tier passionnant, et tout Ã§a depuis chez vous ? Devenez Agent IndÃ©pendant en Immobilier megAgence !</t>
  </si>
  <si>
    <t>6788,Agent Commercial Immobilier (H/F),https://www.france-emploi.com/offre-d-emploi/agent-commercial-immobilier-h-f-10718650/,10/01/2023,TrÃ©drez-LocquÃ©meau,,,,,,"Vous souhaitez gagner en libertÃ©, vous rÃ©munÃ©rer Ã  votre juste valeur en faisait un mÃ©tier passionnant, et tout Ã§a depuis chez vous ? Devenez Agent Commercial Immobilier megAgence !</t>
  </si>
  <si>
    <t>6789,NÃ©gociateur Immobilier (H/F),https://www.france-emploi.com/offre-d-emploi/negociateur-immobilier-h-f-10718649/,10/01/2023,PlÃ©rin,,,,,,"Vous souhaitez gagner en libertÃ©, vous rÃ©munÃ©rer Ã  votre juste valeur en faisait un mÃ©tier passionnant, et tout Ã§a depuis chez vous ? Devenez NÃ©gociateur Immobilier megAgence !</t>
  </si>
  <si>
    <t>6790,Mandataire Immobilier (H/F),https://www.france-emploi.com/offre-d-emploi/mandataire-immobilier-h-f-10718648/,10/01/2023,PlÃ©rin,,,,,,"Vous souhaitez gagner en libertÃ©, vous rÃ©munÃ©rer Ã  votre juste valeur en faisait un mÃ©tier passionnant, et tout Ã§a depuis chez vous ? Devenez Mandataire Immobilier megAgence !</t>
  </si>
  <si>
    <t>6791,Consultant Immobilier (H/F),https://www.france-emploi.com/offre-d-emploi/consultant-immobilier-h-f-10718647/,10/01/2023,PlÃ©rin,,,,,,"Vous souhaitez gagner en libertÃ©, vous rÃ©munÃ©rer Ã  votre juste valeur en faisait un mÃ©tier passionnant, et tout Ã§a depuis chez vous ? Devenez Consultant Immobilier megAgence !</t>
  </si>
  <si>
    <t>6792,Agent IndÃ©pendant en Immobilier (H/F),https://www.france-emploi.com/offre-d-emploi/agent-independant-en-immobilier-h-f-10718646/,10/01/2023,PlÃ©rin,,,,,,"Vous souhaitez gagner en libertÃ©, vous rÃ©munÃ©rer Ã  votre juste valeur en faisait un mÃ©tier passionnant, et tout Ã§a depuis chez vous ? Devenez Agent IndÃ©pendant en Immobilier megAgence !</t>
  </si>
  <si>
    <t>6793,Agent Commercial Immobilier (H/F),https://www.france-emploi.com/offre-d-emploi/agent-commercial-immobilier-h-f-10718645/,10/01/2023,PlÃ©rin,,,,,,"Vous souhaitez gagner en libertÃ©, vous rÃ©munÃ©rer Ã  votre juste valeur en faisait un mÃ©tier passionnant, et tout Ã§a depuis chez vous ? Devenez Agent Commercial Immobilier megAgence !</t>
  </si>
  <si>
    <t>6794,NÃ©gociateur Immobilier (H/F),https://www.france-emploi.com/offre-d-emploi/negociateur-immobilier-h-f-10718644/,10/01/2023,TrÃ©vron,,,,,,"Vous souhaitez gagner en libertÃ©, vous rÃ©munÃ©rer Ã  votre juste valeur en faisait un mÃ©tier passionnant, et tout Ã§a depuis chez vous ? Devenez NÃ©gociateur Immobilier megAgence !</t>
  </si>
  <si>
    <t>6795,Mandataire Immobilier (H/F),https://www.france-emploi.com/offre-d-emploi/mandataire-immobilier-h-f-10718643/,10/01/2023,TrÃ©vron,,,,,,"Vous souhaitez gagner en libertÃ©, vous rÃ©munÃ©rer Ã  votre juste valeur en faisait un mÃ©tier passionnant, et tout Ã§a depuis chez vous ? Devenez Mandataire Immobilier megAgence !</t>
  </si>
  <si>
    <t>6796,Consultant Immobilier (H/F),https://www.france-emploi.com/offre-d-emploi/consultant-immobilier-h-f-10718642/,10/01/2023,TrÃ©vron,,,,,,"Vous souhaitez gagner en libertÃ©, vous rÃ©munÃ©rer Ã  votre juste valeur en faisait un mÃ©tier passionnant, et tout Ã§a depuis chez vous ? Devenez Consultant Immobilier megAgence !</t>
  </si>
  <si>
    <t>6797,Agent IndÃ©pendant en Immobilier (H/F),https://www.france-emploi.com/offre-d-emploi/agent-independant-en-immobilier-h-f-10718641/,10/01/2023,TrÃ©vron,,,,,,"Vous souhaitez gagner en libertÃ©, vous rÃ©munÃ©rer Ã  votre juste valeur en faisait un mÃ©tier passionnant, et tout Ã§a depuis chez vous ? Devenez Agent IndÃ©pendant en Immobilier megAgence !</t>
  </si>
  <si>
    <t>6798,Agent Commercial Immobilier (H/F),https://www.france-emploi.com/offre-d-emploi/agent-commercial-immobilier-h-f-10718640/,10/01/2023,TrÃ©vron,,,,,,"Vous souhaitez gagner en libertÃ©, vous rÃ©munÃ©rer Ã  votre juste valeur en faisait un mÃ©tier passionnant, et tout Ã§a depuis chez vous ? Devenez Agent Commercial Immobilier megAgence !</t>
  </si>
  <si>
    <t>6799,NÃ©gociateur Immobilier (H/F),https://www.france-emploi.com/offre-d-emploi/negociateur-immobilier-h-f-10718553/,10/01/2023,Vienne-en-Bessin,,,,,,"Vous souhaitez gagner en libertÃ©, vous rÃ©munÃ©rer Ã  votre juste valeur en faisait un mÃ©tier passionnant, et tout Ã§a depuis chez vous ? Devenez NÃ©gociateur Immobilier megAgence !</t>
  </si>
  <si>
    <t>6800,Mandataire Immobilier (H/F),https://www.france-emploi.com/offre-d-emploi/mandataire-immobilier-h-f-10718552/,10/01/2023,Vienne-en-Bessin,,,,,,"Vous souhaitez gagner en libertÃ©, vous rÃ©munÃ©rer Ã  votre juste valeur en faisait un mÃ©tier passionnant, et tout Ã§a depuis chez vous ? Devenez Mandataire Immobilier megAgence !</t>
  </si>
  <si>
    <t>6801,Consultant Immobilier (H/F),https://www.france-emploi.com/offre-d-emploi/consultant-immobilier-h-f-10718551/,10/01/2023,Vienne-en-Bessin,,,,,,"Vous souhaitez gagner en libertÃ©, vous rÃ©munÃ©rer Ã  votre juste valeur en faisait un mÃ©tier passionnant, et tout Ã§a depuis chez vous ? Devenez Consultant Immobilier megAgence !</t>
  </si>
  <si>
    <t>6802,Agent IndÃ©pendant en Immobilier (H/F),https://www.france-emploi.com/offre-d-emploi/agent-independant-en-immobilier-h-f-10718550/,10/01/2023,Vienne-en-Bessin,,,,,,"Vous souhaitez gagner en libertÃ©, vous rÃ©munÃ©rer Ã  votre juste valeur en faisait un mÃ©tier passionnant, et tout Ã§a depuis chez vous ? Devenez Agent IndÃ©pendant en Immobilier megAgence !</t>
  </si>
  <si>
    <t>6803,Agent Commercial Immobilier (H/F),https://www.france-emploi.com/offre-d-emploi/agent-commercial-immobilier-h-f-10718549/,10/01/2023,Vienne-en-Bessin,,,,,,"Vous souhaitez gagner en libertÃ©, vous rÃ©munÃ©rer Ã  votre juste valeur en faisait un mÃ©tier passionnant, et tout Ã§a depuis chez vous ? Devenez Agent Commercial Immobilier megAgence !</t>
  </si>
  <si>
    <t>6804,NÃ©gociateur Immobilier (H/F),https://www.france-emploi.com/offre-d-emploi/negociateur-immobilier-h-f-10718548/,10/01/2023,HÃ©rouville-Saint-Clair,,,,,,"Vous souhaitez gagner en libertÃ©, vous rÃ©munÃ©rer Ã  votre juste valeur en faisait un mÃ©tier passionnant, et tout Ã§a depuis chez vous ? Devenez NÃ©gociateur Immobilier megAgence !</t>
  </si>
  <si>
    <t>6805,Mandataire Immobilier (H/F),https://www.france-emploi.com/offre-d-emploi/mandataire-immobilier-h-f-10718547/,10/01/2023,HÃ©rouville-Saint-Clair,,,,,,"Vous souhaitez gagner en libertÃ©, vous rÃ©munÃ©rer Ã  votre juste valeur en faisait un mÃ©tier passionnant, et tout Ã§a depuis chez vous ? Devenez Mandataire Immobilier megAgence !</t>
  </si>
  <si>
    <t>6806,Consultant Immobilier (H/F),https://www.france-emploi.com/offre-d-emploi/consultant-immobilier-h-f-10718546/,10/01/2023,HÃ©rouville-Saint-Clair,,,,,,"Vous souhaitez gagner en libertÃ©, vous rÃ©munÃ©rer Ã  votre juste valeur en faisait un mÃ©tier passionnant, et tout Ã§a depuis chez vous ? Devenez Consultant Immobilier megAgence !</t>
  </si>
  <si>
    <t>6807,Agent IndÃ©pendant en Immobilier (H/F),https://www.france-emploi.com/offre-d-emploi/agent-independant-en-immobilier-h-f-10718545/,10/01/2023,HÃ©rouville-Saint-Clair,,,,,,"Vous souhaitez gagner en libertÃ©, vous rÃ©munÃ©rer Ã  votre juste valeur en faisait un mÃ©tier passionnant, et tout Ã§a depuis chez vous ? Devenez Agent IndÃ©pendant en Immobilier megAgence !</t>
  </si>
  <si>
    <t>6808,Agent Commercial Immobilier (H/F),https://www.france-emploi.com/offre-d-emploi/agent-commercial-immobilier-h-f-10718544/,10/01/2023,HÃ©rouville-Saint-Clair,,,,,,"Vous souhaitez gagner en libertÃ©, vous rÃ©munÃ©rer Ã  votre juste valeur en faisait un mÃ©tier passionnant, et tout Ã§a depuis chez vous ? Devenez Agent Commercial Immobilier megAgence !</t>
  </si>
  <si>
    <t>6809,NÃ©gociateur Immobilier (H/F),https://www.france-emploi.com/offre-d-emploi/negociateur-immobilier-h-f-10718543/,10/01/2023,Ifs,,,,,,"Vous souhaitez gagner en libertÃ©, vous rÃ©munÃ©rer Ã  votre juste valeur en faisait un mÃ©tier passionnant, et tout Ã§a depuis chez vous ? Devenez NÃ©gociateur Immobilier megAgence !</t>
  </si>
  <si>
    <t>6810,Mandataire Immobilier (H/F),https://www.france-emploi.com/offre-d-emploi/mandataire-immobilier-h-f-10718542/,10/01/2023,Ifs,,,,,,"Vous souhaitez gagner en libertÃ©, vous rÃ©munÃ©rer Ã  votre juste valeur en faisait un mÃ©tier passionnant, et tout Ã§a depuis chez vous ? Devenez Mandataire Immobilier megAgence !</t>
  </si>
  <si>
    <t>6811,Consultant Immobilier (H/F),https://www.france-emploi.com/offre-d-emploi/consultant-immobilier-h-f-10718541/,10/01/2023,Ifs,,,,,,"Vous souhaitez gagner en libertÃ©, vous rÃ©munÃ©rer Ã  votre juste valeur en faisait un mÃ©tier passionnant, et tout Ã§a depuis chez vous ? Devenez Consultant Immobilier megAgence !</t>
  </si>
  <si>
    <t>6812,Agent IndÃ©pendant en Immobilier (H/F),https://www.france-emploi.com/offre-d-emploi/agent-independant-en-immobilier-h-f-10718540/,10/01/2023,Ifs,,,,,,"Vous souhaitez gagner en libertÃ©, vous rÃ©munÃ©rer Ã  votre juste valeur en faisait un mÃ©tier passionnant, et tout Ã§a depuis chez vous ? Devenez Agent IndÃ©pendant en Immobilier megAgence !</t>
  </si>
  <si>
    <t>6813,Agent Commercial Immobilier (H/F),https://www.france-emploi.com/offre-d-emploi/agent-commercial-immobilier-h-f-10718539/,10/01/2023,Ifs,,,,,,"Vous souhaitez gagner en libertÃ©, vous rÃ©munÃ©rer Ã  votre juste valeur en faisait un mÃ©tier passionnant, et tout Ã§a depuis chez vous ? Devenez Agent Commercial Immobilier megAgence !</t>
  </si>
  <si>
    <t>6814,NÃ©gociateur Immobilier (H/F),https://www.france-emploi.com/offre-d-emploi/negociateur-immobilier-h-f-10718538/,10/01/2023,Mondeville,,,,,,"Vous souhaitez gagner en libertÃ©, vous rÃ©munÃ©rer Ã  votre juste valeur en faisait un mÃ©tier passionnant, et tout Ã§a depuis chez vous ? Devenez NÃ©gociateur Immobilier megAgence !</t>
  </si>
  <si>
    <t>6815,Mandataire Immobilier (H/F),https://www.france-emploi.com/offre-d-emploi/mandataire-immobilier-h-f-10718537/,10/01/2023,Mondeville,,,,,,"Vous souhaitez gagner en libertÃ©, vous rÃ©munÃ©rer Ã  votre juste valeur en faisait un mÃ©tier passionnant, et tout Ã§a depuis chez vous ? Devenez Mandataire Immobilier megAgence !</t>
  </si>
  <si>
    <t>6816,Consultant Immobilier (H/F),https://www.france-emploi.com/offre-d-emploi/consultant-immobilier-h-f-10718536/,10/01/2023,Mondeville,,,,,,"Vous souhaitez gagner en libertÃ©, vous rÃ©munÃ©rer Ã  votre juste valeur en faisait un mÃ©tier passionnant, et tout Ã§a depuis chez vous ? Devenez Consultant Immobilier megAgence !</t>
  </si>
  <si>
    <t>6817,Agent IndÃ©pendant en Immobilier (H/F),https://www.france-emploi.com/offre-d-emploi/agent-independant-en-immobilier-h-f-10718535/,10/01/2023,Mondeville,,,,,,"Vous souhaitez gagner en libertÃ©, vous rÃ©munÃ©rer Ã  votre juste valeur en faisait un mÃ©tier passionnant, et tout Ã§a depuis chez vous ? Devenez Agent IndÃ©pendant en Immobilier megAgence !</t>
  </si>
  <si>
    <t>6818,Agent Commercial Immobilier (H/F),https://www.france-emploi.com/offre-d-emploi/agent-commercial-immobilier-h-f-10718534/,10/01/2023,Mondeville,,,,,,"Vous souhaitez gagner en libertÃ©, vous rÃ©munÃ©rer Ã  votre juste valeur en faisait un mÃ©tier passionnant, et tout Ã§a depuis chez vous ? Devenez Agent Commercial Immobilier megAgence !</t>
  </si>
  <si>
    <t>6819,NÃ©gociateur Immobilier (H/F),https://www.france-emploi.com/offre-d-emploi/negociateur-immobilier-h-f-10718533/,10/01/2023,Saint-Pierre-des-Ifs,,,,,,"Vous souhaitez gagner en libertÃ©, vous rÃ©munÃ©rer Ã  votre juste valeur en faisait un mÃ©tier passionnant, et tout Ã§a depuis chez vous ? Devenez NÃ©gociateur Immobilier megAgence !</t>
  </si>
  <si>
    <t>6820,Mandataire Immobilier (H/F),https://www.france-emploi.com/offre-d-emploi/mandataire-immobilier-h-f-10718532/,10/01/2023,Saint-Pierre-des-Ifs,,,,,,"Vous souhaitez gagner en libertÃ©, vous rÃ©munÃ©rer Ã  votre juste valeur en faisait un mÃ©tier passionnant, et tout Ã§a depuis chez vous ? Devenez Mandataire Immobilier megAgence !</t>
  </si>
  <si>
    <t>6821,Consultant Immobilier (H/F),https://www.france-emploi.com/offre-d-emploi/consultant-immobilier-h-f-10718531/,10/01/2023,Saint-Pierre-des-Ifs,,,,,,"Vous souhaitez gagner en libertÃ©, vous rÃ©munÃ©rer Ã  votre juste valeur en faisait un mÃ©tier passionnant, et tout Ã§a depuis chez vous ? Devenez Consultant Immobilier megAgence !</t>
  </si>
  <si>
    <t>6822,Agent IndÃ©pendant en Immobilier (H/F),https://www.france-emploi.com/offre-d-emploi/agent-independant-en-immobilier-h-f-10718530/,10/01/2023,Saint-Pierre-des-Ifs,,,,,,"Vous souhaitez gagner en libertÃ©, vous rÃ©munÃ©rer Ã  votre juste valeur en faisait un mÃ©tier passionnant, et tout Ã§a depuis chez vous ? Devenez Agent IndÃ©pendant en Immobilier megAgence !</t>
  </si>
  <si>
    <t>6823,Agent Commercial Immobilier (H/F),https://www.france-emploi.com/offre-d-emploi/agent-commercial-immobilier-h-f-10718529/,10/01/2023,Saint-Pierre-des-Ifs,,,,,,"Vous souhaitez gagner en libertÃ©, vous rÃ©munÃ©rer Ã  votre juste valeur en faisait un mÃ©tier passionnant, et tout Ã§a depuis chez vous ? Devenez Agent Commercial Immobilier megAgence !</t>
  </si>
  <si>
    <t>6824,NÃ©gociateur Immobilier (H/F),https://www.france-emploi.com/offre-d-emploi/negociateur-immobilier-h-f-10718528/,10/01/2023,Caen,,,,,,"Vous souhaitez gagner en libertÃ©, vous rÃ©munÃ©rer Ã  votre juste valeur en faisait un mÃ©tier passionnant, et tout Ã§a depuis chez vous ? Devenez NÃ©gociateur Immobilier megAgence !</t>
  </si>
  <si>
    <t>6825,Mandataire Immobilier (H/F),https://www.france-emploi.com/offre-d-emploi/mandataire-immobilier-h-f-10718527/,10/01/2023,Caen,,,,,,"Vous souhaitez gagner en libertÃ©, vous rÃ©munÃ©rer Ã  votre juste valeur en faisait un mÃ©tier passionnant, et tout Ã§a depuis chez vous ? Devenez Mandataire Immobilier megAgence !</t>
  </si>
  <si>
    <t>6826,Agent IndÃ©pendant en Immobilier (H/F),https://www.france-emploi.com/offre-d-emploi/agent-independant-en-immobilier-h-f-10718526/,10/01/2023,Caen,,,,,,"Vous souhaitez gagner en libertÃ©, vous rÃ©munÃ©rer Ã  votre juste valeur en faisait un mÃ©tier passionnant, et tout Ã§a depuis chez vous ? Devenez Agent IndÃ©pendant en Immobilier megAgence !</t>
  </si>
  <si>
    <t>6827,Agent Commercial Immobilier (H/F),https://www.france-emploi.com/offre-d-emploi/agent-commercial-immobilier-h-f-10717880/,10/01/2023,VitrÃ©,Franchise,,,,,"TRAVAILLER AVEC SAFTI</t>
  </si>
  <si>
    <t>6828,Agent Commercial Immobilier (H/F),https://www.france-emploi.com/offre-d-emploi/agent-commercial-immobilier-h-f-10717879/,10/01/2023,Villeparisis,Franchise,,,,,"TRAVAILLER AVEC SAFTI</t>
  </si>
  <si>
    <t>6829,Agent Commercial Immobilier (H/F),https://www.france-emploi.com/offre-d-emploi/agent-commercial-immobilier-h-f-10717877/,10/01/2023,Vigneux-sur-Seine,Franchise,,,,,"TRAVAILLER AVEC SAFTI</t>
  </si>
  <si>
    <t>6830,Agent Commercial Immobilier (H/F),https://www.france-emploi.com/offre-d-emploi/agent-commercial-immobilier-h-f-10717876/,10/01/2023,Vert-Saint-Denis,Franchise,,,,,"TRAVAILLER AVEC SAFTI</t>
  </si>
  <si>
    <t>6831,Agent Commercial Immobilier (H/F),https://www.france-emploi.com/offre-d-emploi/agent-commercial-immobilier-h-f-10717871/,10/01/2023,TrÃ©gueux,Franchise,,,,,"TRAVAILLER AVEC SAFTI</t>
  </si>
  <si>
    <t>6832,Agent Commercial Immobilier (H/F),https://www.france-emploi.com/offre-d-emploi/agent-commercial-immobilier-h-f-10717861/,10/01/2023,Saint-Nazaire,Franchise,,,,,"TRAVAILLER AVEC SAFTI</t>
  </si>
  <si>
    <t>6833,Agent Commercial Immobilier (H/F),https://www.france-emploi.com/offre-d-emploi/agent-commercial-immobilier-h-f-10717860/,10/01/2023,Saivres,Franchise,,,,,"TRAVAILLER AVEC SAFTI</t>
  </si>
  <si>
    <t>6834,Agent Commercial Immobilier (H/F),https://www.france-emploi.com/offre-d-emploi/agent-commercial-immobilier-h-f-10717859/,10/01/2023,Saint-LÃ´,Franchise,,,,,"TRAVAILLER AVEC SAFTI</t>
  </si>
  <si>
    <t>6835,Agent Commercial Immobilier (H/F),https://www.france-emploi.com/offre-d-emploi/agent-commercial-immobilier-h-f-10717857/,10/01/2023,Saint-Germain-en-Laye,Franchise,,,,,"TRAVAILLER AVEC SAFTI</t>
  </si>
  <si>
    <t>6836,Agent Commercial Immobilier (H/F),https://www.france-emploi.com/offre-d-emploi/agent-commercial-immobilier-h-f-10717855/,10/01/2023,Villiers-sur-Orge,Franchise,,,,,"TRAVAILLER AVEC SAFTI</t>
  </si>
  <si>
    <t>6837,Agent Commercial Immobilier (H/F),https://www.france-emploi.com/offre-d-emploi/agent-commercial-immobilier-h-f-10717853/,10/01/2023,Saint-AvÃ©,Franchise,,,,,"TRAVAILLER AVEC SAFTI</t>
  </si>
  <si>
    <t>6838,Agent Commercial Immobilier (H/F),https://www.france-emploi.com/offre-d-emploi/agent-commercial-immobilier-h-f-10717851/,10/01/2023,TrÃ©mÃ©ven,Franchise,,,,,"TRAVAILLER AVEC SAFTI</t>
  </si>
  <si>
    <t>6839,Agent Commercial Immobilier (H/F),https://www.france-emploi.com/offre-d-emploi/agent-commercial-immobilier-h-f-10717850/,10/01/2023,Le Sourn,Franchise,,,,,"TRAVAILLER AVEC SAFTI</t>
  </si>
  <si>
    <t>6840,Agent Commercial Immobilier (H/F),https://www.france-emploi.com/offre-d-emploi/agent-commercial-immobilier-h-f-10717849/,10/01/2023,Pontault-Combault,Franchise,,,,,"TRAVAILLER AVEC SAFTI</t>
  </si>
  <si>
    <t>6841,Agent Commercial Immobilier (H/F),https://www.france-emploi.com/offre-d-emploi/agent-commercial-immobilier-h-f-10717848/,10/01/2023,TrÃ©muson,Franchise,,,,,"TRAVAILLER AVEC SAFTI</t>
  </si>
  <si>
    <t>6842,Agent Commercial Immobilier (H/F),https://www.france-emploi.com/offre-d-emploi/agent-commercial-immobilier-h-f-10717846/,10/01/2023,Les Pavillons-sous-Bois,Franchise,,,,,"TRAVAILLER AVEC SAFTI</t>
  </si>
  <si>
    <t>6843,Agent Commercial Immobilier (H/F),https://www.france-emploi.com/offre-d-emploi/agent-commercial-immobilier-h-f-10717844/,10/01/2023,Paris 16e,Franchise,,,,,"TRAVAILLER AVEC SAFTI</t>
  </si>
  <si>
    <t>6844,Agent Commercial Immobilier (H/F),https://www.france-emploi.com/offre-d-emploi/agent-commercial-immobilier-h-f-10717843/,10/01/2023,Paris 14e,Franchise,,,,,"TRAVAILLER AVEC SAFTI</t>
  </si>
  <si>
    <t>6845,Agent Commercial Immobilier (H/F),https://www.france-emploi.com/offre-d-emploi/agent-commercial-immobilier-h-f-10717842/,10/01/2023,Paris 9e,Franchise,,,,,"TRAVAILLER AVEC SAFTI</t>
  </si>
  <si>
    <t>6846,Agent Commercial Immobilier (H/F),https://www.france-emploi.com/offre-d-emploi/agent-commercial-immobilier-h-f-10717841/,10/01/2023,Paris 5e,Franchise,,,,,"TRAVAILLER AVEC SAFTI</t>
  </si>
  <si>
    <t>6847,Agent Commercial Immobilier (H/F),https://www.france-emploi.com/offre-d-emploi/agent-commercial-immobilier-h-f-10717840/,10/01/2023,Paris 2e,Franchise,,,,,"TRAVAILLER AVEC SAFTI</t>
  </si>
  <si>
    <t>6848,Agent Commercial Immobilier (H/F),https://www.france-emploi.com/offre-d-emploi/agent-commercial-immobilier-h-f-10717839/,10/01/2023,Paris 1er,Franchise,,,,,"TRAVAILLER AVEC SAFTI</t>
  </si>
  <si>
    <t>6849,Agent Commercial Immobilier (H/F),https://www.france-emploi.com/offre-d-emploi/agent-commercial-immobilier-h-f-10717838/,10/01/2023,Pantin,Franchise,,,,,"TRAVAILLER AVEC SAFTI</t>
  </si>
  <si>
    <t>6850,Agent Commercial Immobilier (H/F),https://www.france-emploi.com/offre-d-emploi/agent-commercial-immobilier-h-f-10717837/,10/01/2023,Palaiseau,Franchise,,,,,"TRAVAILLER AVEC SAFTI</t>
  </si>
  <si>
    <t>6851,Agent Commercial Immobilier (H/F),https://www.france-emploi.com/offre-d-emploi/agent-commercial-immobilier-h-f-10717832/,10/01/2023,Saint-Pierre-des-Ã‰chaubrognes,Franchise,,,,,"TRAVAILLER AVEC SAFTI</t>
  </si>
  <si>
    <t>6852,Agent Commercial Immobilier (H/F),https://www.france-emploi.com/offre-d-emploi/agent-commercial-immobilier-h-f-10717831/,10/01/2023,Nanteuil-lÃ¨s-Meaux,Franchise,,,,,"TRAVAILLER AVEC SAFTI</t>
  </si>
  <si>
    <t>6853,Agent Commercial Immobilier (H/F),https://www.france-emploi.com/offre-d-emploi/agent-commercial-immobilier-h-f-10717829/,10/01/2023,TrÃ©vÃ©,Franchise,,,,,"TRAVAILLER AVEC SAFTI</t>
  </si>
  <si>
    <t>6854,Agent Commercial Immobilier (H/F),https://www.france-emploi.com/offre-d-emploi/agent-commercial-immobilier-h-f-10717827/,10/01/2023,Saint-Pierre-des-Ifs,Franchise,,,,,"TRAVAILLER AVEC SAFTI</t>
  </si>
  <si>
    <t>6855,Agent Commercial Immobilier (H/F),https://www.france-emploi.com/offre-d-emploi/agent-commercial-immobilier-h-f-10717826/,10/01/2023,Limeil-BrÃ©vannes,Franchise,,,,,"TRAVAILLER AVEC SAFTI</t>
  </si>
  <si>
    <t>6856,Agent Commercial Immobilier (H/F),https://www.france-emploi.com/offre-d-emploi/agent-commercial-immobilier-h-f-10717825/,10/01/2023,L'ÃŽle-Saint-Denis,Franchise,,,,,"TRAVAILLER AVEC SAFTI</t>
  </si>
  <si>
    <t>6857,Agent Commercial Immobilier (H/F),https://www.france-emploi.com/offre-d-emploi/agent-commercial-immobilier-h-f-10717822/,10/01/2023,TrÃ©drez-LocquÃ©meau,Franchise,,,,,"TRAVAILLER AVEC SAFTI</t>
  </si>
  <si>
    <t>6858,Agent Commercial Immobilier (H/F),https://www.france-emploi.com/offre-d-emploi/agent-commercial-immobilier-h-f-10717821/,10/01/2023,Lanester,Franchise,,,,,"TRAVAILLER AVEC SAFTI</t>
  </si>
  <si>
    <t>6859,Agent Commercial Immobilier (H/F),https://www.france-emploi.com/offre-d-emploi/agent-commercial-immobilier-h-f-10717820/,10/01/2023,TrÃ©maouÃ©zan,Franchise,,,,,"TRAVAILLER AVEC SAFTI</t>
  </si>
  <si>
    <t>6860,Agent Commercial Immobilier (H/F),https://www.france-emploi.com/offre-d-emploi/agent-commercial-immobilier-h-f-10717819/,10/01/2023,La Garenne-Colombes,Franchise,,,,,"TRAVAILLER AVEC SAFTI</t>
  </si>
  <si>
    <t>6861,Agent Commercial Immobilier (H/F),https://www.france-emploi.com/offre-d-emploi/agent-commercial-immobilier-h-f-10717815/,10/01/2023,Ivry-sur-Seine,Franchise,,,,,"TRAVAILLER AVEC SAFTI</t>
  </si>
  <si>
    <t>6862,Agent Commercial Immobilier (H/F),https://www.france-emploi.com/offre-d-emploi/agent-commercial-immobilier-h-f-10717814/,10/01/2023,Issy-les-Moulineaux,Franchise,,,,,"TRAVAILLER AVEC SAFTI</t>
  </si>
  <si>
    <t>6863,Agent Commercial Immobilier (H/F),https://www.france-emploi.com/offre-d-emploi/agent-commercial-immobilier-h-f-10717813/,10/01/2023,HÃ©rouville-Saint-Clair,Franchise,,,,,"TRAVAILLER AVEC SAFTI</t>
  </si>
  <si>
    <t>6864,Agent Commercial Immobilier (H/F),https://www.france-emploi.com/offre-d-emploi/agent-commercial-immobilier-h-f-10717810/,10/01/2023,Garges-lÃ¨s-Gonesse,Franchise,,,,,"TRAVAILLER AVEC SAFTI</t>
  </si>
  <si>
    <t>6865,Agent Commercial Immobilier (H/F),https://www.france-emploi.com/offre-d-emploi/agent-commercial-immobilier-h-f-10717809/,10/01/2023,FougÃ¨res,Franchise,,,,,"TRAVAILLER AVEC SAFTI</t>
  </si>
  <si>
    <t>6866,Agent Commercial Immobilier (H/F),https://www.france-emploi.com/offre-d-emploi/agent-commercial-immobilier-h-f-10717808/,10/01/2023,Fontenay-sous-Bois,Franchise,,,,,"TRAVAILLER AVEC SAFTI</t>
  </si>
  <si>
    <t>6867,Agent Commercial Immobilier (H/F),https://www.france-emploi.com/offre-d-emploi/agent-commercial-immobilier-h-f-10717805/,10/01/2023,Poullan-sur-Mer,Franchise,,,,,"TRAVAILLER AVEC SAFTI</t>
  </si>
  <si>
    <t>6868,Agent Commercial Immobilier (H/F),https://www.france-emploi.com/offre-d-emploi/agent-commercial-immobilier-h-f-10717803/,10/01/2023,Courbevoie,Franchise,,,,,"TRAVAILLER AVEC SAFTI</t>
  </si>
  <si>
    <t>6869,Agent Commercial Immobilier (H/F),https://www.france-emploi.com/offre-d-emploi/agent-commercial-immobilier-h-f-10717801/,10/01/2023,CouÃ«ron,Franchise,,,,,"TRAVAILLER AVEC SAFTI</t>
  </si>
  <si>
    <t>6870,Agent Commercial Immobilier (H/F),https://www.france-emploi.com/offre-d-emploi/agent-commercial-immobilier-h-f-10717799/,10/01/2023,Cormeilles-en-Parisis,Franchise,,,,,"TRAVAILLER AVEC SAFTI</t>
  </si>
  <si>
    <t>6871,Agent Commercial Immobilier (H/F),https://www.france-emploi.com/offre-d-emploi/agent-commercial-immobilier-h-f-10717798/,10/01/2023,Colombes,Franchise,,,,,"TRAVAILLER AVEC SAFTI</t>
  </si>
  <si>
    <t>6872,Agent Commercial Immobilier (H/F),https://www.france-emploi.com/offre-d-emploi/agent-commercial-immobilier-h-f-10717795/,10/01/2023,Champigny-sur-Marne,Franchise,,,,,"TRAVAILLER AVEC SAFTI</t>
  </si>
  <si>
    <t>6873,Agent Commercial Immobilier (H/F),https://www.france-emploi.com/offre-d-emploi/agent-commercial-immobilier-h-f-10717794/,10/01/2023,Cesson-SÃ©vignÃ©,Franchise,,,,,"TRAVAILLER AVEC SAFTI</t>
  </si>
  <si>
    <t>6874,Agent Commercial Immobilier (H/F),https://www.france-emploi.com/offre-d-emploi/agent-commercial-immobilier-h-f-10717791/,10/01/2023,Valailles,Franchise,,,,,"TRAVAILLER AVEC SAFTI</t>
  </si>
  <si>
    <t>6875,Agent Commercial Immobilier (H/F),https://www.france-emploi.com/offre-d-emploi/agent-commercial-immobilier-h-f-10717790/,10/01/2023,Le Val-Saint-PÃ¨re,Franchise,,,,,"TRAVAILLER AVEC SAFTI</t>
  </si>
  <si>
    <t>6876,Agent Commercial Immobilier (H/F),https://www.france-emploi.com/offre-d-emploi/agent-commercial-immobilier-h-f-10717789/,10/01/2023,Argenteuil,Franchise,,,,,"TRAVAILLER AVEC SAFTI</t>
  </si>
  <si>
    <t>6877,Consultant Immobilier (H/F),https://www.france-emploi.com/offre-d-emploi/consultant-immobilier-h-f-10717788/,10/01/2023,Vitry-sur-Seine,Franchise,,,,,"TRAVAILLER AVEC SAFTI</t>
  </si>
  <si>
    <t>6878,Consultant Immobilier (H/F),https://www.france-emploi.com/offre-d-emploi/consultant-immobilier-h-f-10717787/,10/01/2023,VitrÃ©,Franchise,,,,,"TRAVAILLER AVEC SAFTI</t>
  </si>
  <si>
    <t>6879,Consultant Immobilier (H/F),https://www.france-emploi.com/offre-d-emploi/consultant-immobilier-h-f-10717786/,10/01/2023,Villeparisis,Franchise,,,,,"TRAVAILLER AVEC SAFTI</t>
  </si>
  <si>
    <t>6880,Consultant Immobilier (H/F),https://www.france-emploi.com/offre-d-emploi/consultant-immobilier-h-f-10717783/,10/01/2023,Vigneux-sur-Seine,Franchise,,,,,"TRAVAILLER AVEC SAFTI</t>
  </si>
  <si>
    <t>6881,Consultant Immobilier (H/F),https://www.france-emploi.com/offre-d-emploi/consultant-immobilier-h-f-10717782/,10/01/2023,Vert-Saint-Denis,Franchise,,,,,"TRAVAILLER AVEC SAFTI</t>
  </si>
  <si>
    <t>6882,Consultant Immobilier (H/F),https://www.france-emploi.com/offre-d-emploi/consultant-immobilier-h-f-10717781/,10/01/2023,Vertou,Franchise,,,,,"TRAVAILLER AVEC SAFTI</t>
  </si>
  <si>
    <t>6883,Consultant Immobilier (H/F),https://www.france-emploi.com/offre-d-emploi/consultant-immobilier-h-f-10717780/,10/01/2023,Versailles,Franchise,,,,,"TRAVAILLER AVEC SAFTI</t>
  </si>
  <si>
    <t>6884,Consultant Immobilier (H/F),https://www.france-emploi.com/offre-d-emploi/consultant-immobilier-h-f-10717779/,10/01/2023,Vernon,Franchise,,,,,"TRAVAILLER AVEC SAFTI</t>
  </si>
  <si>
    <t>6885,Consultant Immobilier (H/F),https://www.france-emploi.com/offre-d-emploi/consultant-immobilier-h-f-10717776/,10/01/2023,Vannes,Franchise,,,,,"TRAVAILLER AVEC SAFTI</t>
  </si>
  <si>
    <t>6886,Consultant Immobilier (H/F),https://www.france-emploi.com/offre-d-emploi/consultant-immobilier-h-f-10717775/,10/01/2023,Val-de-Reuil,Franchise,,,,,"TRAVAILLER AVEC SAFTI</t>
  </si>
  <si>
    <t>6887,Consultant Immobilier (H/F),https://www.france-emploi.com/offre-d-emploi/consultant-immobilier-h-f-10717771/,10/01/2023,TrÃ©gueux,Franchise,,,,,"TRAVAILLER AVEC SAFTI</t>
  </si>
  <si>
    <t>6888,Consultant Immobilier (H/F),https://www.france-emploi.com/offre-d-emploi/consultant-immobilier-h-f-10717766/,10/01/2023,Savigny-sur-Orge,Franchise,,,,,"TRAVAILLER AVEC SAFTI</t>
  </si>
  <si>
    <t>6889,Consultant Immobilier (H/F),https://www.france-emploi.com/offre-d-emploi/consultant-immobilier-h-f-10717765/,10/01/2023,Savigny-le-Temple,Franchise,,,,,"TRAVAILLER AVEC SAFTI</t>
  </si>
  <si>
    <t>6890,Consultant Immobilier (H/F),https://www.france-emploi.com/offre-d-emploi/consultant-immobilier-h-f-10717761/,10/01/2023,Sarcelles,Franchise,,,,,"TRAVAILLER AVEC SAFTI</t>
  </si>
  <si>
    <t>6891,Consultant Immobilier (H/F),https://www.france-emploi.com/offre-d-emploi/consultant-immobilier-h-f-10717757/,10/01/2023,Saint-Nazaire,Franchise,,,,,"TRAVAILLER AVEC SAFTI</t>
  </si>
  <si>
    <t>6892,Consultant Immobilier (H/F),https://www.france-emploi.com/offre-d-emploi/consultant-immobilier-h-f-10717756/,10/01/2023,Saint-Maur-des-FossÃ©s,Franchise,,,,,"TRAVAILLER AVEC SAFTI</t>
  </si>
  <si>
    <t>6893,Consultant Immobilier (H/F),https://www.france-emploi.com/offre-d-emploi/consultant-immobilier-h-f-10717755/,10/01/2023,Saint-Malo,Franchise,,,,,"TRAVAILLER AVEC SAFTI</t>
  </si>
  <si>
    <t>6894,Consultant Immobilier (H/F),https://www.france-emploi.com/offre-d-emploi/consultant-immobilier-h-f-10717754/,10/01/2023,Saivres,Franchise,,,,,"TRAVAILLER AVEC SAFTI</t>
  </si>
  <si>
    <t>6895,Consultant Immobilier (H/F),https://www.france-emploi.com/offre-d-emploi/consultant-immobilier-h-f-10717753/,10/01/2023,Saint-LÃ´,Franchise,,,,,"TRAVAILLER AVEC SAFTI</t>
  </si>
  <si>
    <t>6896,Consultant Immobilier (H/F),https://www.france-emploi.com/offre-d-emploi/consultant-immobilier-h-f-10717750/,10/01/2023,Saint-Germain-en-Laye,Franchise,,,,,"TRAVAILLER AVEC SAFTI</t>
  </si>
  <si>
    <t>6897,Consultant Immobilier (H/F),https://www.france-emploi.com/offre-d-emploi/consultant-immobilier-h-f-10717748/,10/01/2023,Villiers-sur-Orge,Franchise,,,,,"TRAVAILLER AVEC SAFTI</t>
  </si>
  <si>
    <t>6898,Consultant Immobilier (H/F),https://www.france-emploi.com/offre-d-emploi/consultant-immobilier-h-f-10717745/,10/01/2023,Saint-AvÃ©,Franchise,,,,,"TRAVAILLER AVEC SAFTI</t>
  </si>
  <si>
    <t>6899,Consultant Immobilier (H/F),https://www.france-emploi.com/offre-d-emploi/consultant-immobilier-h-f-10717743/,10/01/2023,Rueil-Malmaison,Franchise,,,,,"TRAVAILLER AVEC SAFTI</t>
  </si>
  <si>
    <t>6900,Consultant Immobilier (H/F),https://www.france-emploi.com/offre-d-emploi/consultant-immobilier-h-f-10717741/,10/01/2023,Rennes,Franchise,,,,,"TRAVAILLER AVEC SAFTI</t>
  </si>
  <si>
    <t>6901,Consultant Immobilier (H/F),https://www.france-emploi.com/offre-d-emploi/consultant-immobilier-h-f-10717740/,10/01/2023,TrÃ©mÃ©ven,Franchise,,,,,"TRAVAILLER AVEC SAFTI</t>
  </si>
  <si>
    <t>6902,Consultant Immobilier (H/F),https://www.france-emploi.com/offre-d-emploi/consultant-immobilier-h-f-10717739/,10/01/2023,Pontoise,Franchise,,,,,"TRAVAILLER AVEC SAFTI</t>
  </si>
  <si>
    <t>6903,Consultant Immobilier (H/F),https://www.france-emploi.com/offre-d-emploi/consultant-immobilier-h-f-10717738/,10/01/2023,Le Sourn,Franchise,,,,,"TRAVAILLER AVEC SAFTI</t>
  </si>
  <si>
    <t>6904,Consultant Immobilier (H/F),https://www.france-emploi.com/offre-d-emploi/consultant-immobilier-h-f-10717737/,10/01/2023,Pontault-Combault,Franchise,,,,,"TRAVAILLER AVEC SAFTI</t>
  </si>
  <si>
    <t>6905,Consultant Immobilier (H/F),https://www.france-emploi.com/offre-d-emploi/consultant-immobilier-h-f-10717736/,10/01/2023,Triqueville,Franchise,,,,,"TRAVAILLER AVEC SAFTI</t>
  </si>
  <si>
    <t>6906,Consultant Immobilier (H/F),https://www.france-emploi.com/offre-d-emploi/consultant-immobilier-h-f-10717734/,10/01/2023,Poissy,Franchise,,,,,"TRAVAILLER AVEC SAFTI</t>
  </si>
  <si>
    <t>6907,Consultant Immobilier (H/F),https://www.france-emploi.com/offre-d-emploi/consultant-immobilier-h-f-10717733/,10/01/2023,TrÃ©muson,Franchise,,,,,"TRAVAILLER AVEC SAFTI</t>
  </si>
  <si>
    <t>6908,Consultant Immobilier (H/F),https://www.france-emploi.com/offre-d-emploi/consultant-immobilier-h-f-10717730/,10/01/2023,Les Pavillons-sous-Bois,Franchise,,,,,"TRAVAILLER AVEC SAFTI</t>
  </si>
  <si>
    <t>6909,Consultant Immobilier (H/F),https://www.france-emploi.com/offre-d-emploi/consultant-immobilier-h-f-10717727/,10/01/2023,Viennay,Franchise,,,,,"TRAVAILLER AVEC SAFTI</t>
  </si>
  <si>
    <t>6910,Consultant Immobilier (H/F),https://www.france-emploi.com/offre-d-emploi/consultant-immobilier-h-f-10717726/,10/01/2023,Paris 16e,Franchise,,,,,"TRAVAILLER AVEC SAFTI</t>
  </si>
  <si>
    <t>6911,Consultant Immobilier (H/F),https://www.france-emploi.com/offre-d-emploi/consultant-immobilier-h-f-10717725/,10/01/2023,Paris 14e,Franchise,,,,,"TRAVAILLER AVEC SAFTI</t>
  </si>
  <si>
    <t>6912,Consultant Immobilier (H/F),https://www.france-emploi.com/offre-d-emploi/consultant-immobilier-h-f-10717724/,10/01/2023,Paris 11e,Franchise,,,,,"TRAVAILLER AVEC SAFTI</t>
  </si>
  <si>
    <t>6913,Consultant Immobilier (H/F),https://www.france-emploi.com/offre-d-emploi/consultant-immobilier-h-f-10717723/,10/01/2023,Paris 9e,Franchise,,,,,"TRAVAILLER AVEC SAFTI</t>
  </si>
  <si>
    <t>6914,Consultant Immobilier (H/F),https://www.france-emploi.com/offre-d-emploi/consultant-immobilier-h-f-10717722/,10/01/2023,Paris 5e,Franchise,,,,,"TRAVAILLER AVEC SAFTI</t>
  </si>
  <si>
    <t>6915,Consultant Immobilier (H/F),https://www.france-emploi.com/offre-d-emploi/consultant-immobilier-h-f-10717721/,10/01/2023,Paris 2e,Franchise,,,,,"TRAVAILLER AVEC SAFTI</t>
  </si>
  <si>
    <t>6916,Consultant Immobilier (H/F),https://www.france-emploi.com/offre-d-emploi/consultant-immobilier-h-f-10717720/,10/01/2023,Paris 1er,Franchise,,,,,"TRAVAILLER AVEC SAFTI</t>
  </si>
  <si>
    <t>6917,Consultant Immobilier (H/F),https://www.france-emploi.com/offre-d-emploi/consultant-immobilier-h-f-10717719/,10/01/2023,Paris 1er,Franchise,,,,,"TRAVAILLER AVEC SAFTI</t>
  </si>
  <si>
    <t>6918,Consultant Immobilier (H/F),https://www.france-emploi.com/offre-d-emploi/consultant-immobilier-h-f-10717718/,10/01/2023,Pantin,Franchise,,,,,"TRAVAILLER AVEC SAFTI</t>
  </si>
  <si>
    <t>6919,Consultant Immobilier (H/F),https://www.france-emploi.com/offre-d-emploi/consultant-immobilier-h-f-10717717/,10/01/2023,Palaiseau,Franchise,,,,,"TRAVAILLER AVEC SAFTI</t>
  </si>
  <si>
    <t>6920,Consultant Immobilier (H/F),https://www.france-emploi.com/offre-d-emploi/consultant-immobilier-h-f-10717716/,10/01/2023,Sciecq,Franchise,,,,,"TRAVAILLER AVEC SAFTI</t>
  </si>
  <si>
    <t>6921,Consultant Immobilier (H/F),https://www.france-emploi.com/offre-d-emploi/consultant-immobilier-h-f-10717714/,10/01/2023,Nanteuil-lÃ¨s-Meaux,Franchise,,,,,"TRAVAILLER AVEC SAFTI</t>
  </si>
  <si>
    <t>6922,Consultant Immobilier (H/F),https://www.france-emploi.com/offre-d-emploi/consultant-immobilier-h-f-10717713/,10/01/2023,Nantes,Franchise,,,,,"TRAVAILLER AVEC SAFTI</t>
  </si>
  <si>
    <t>6923,Consultant Immobilier (H/F),https://www.france-emploi.com/offre-d-emploi/consultant-immobilier-h-f-10717712/,10/01/2023,Nanterre,Franchise,,,,,"TRAVAILLER AVEC SAFTI</t>
  </si>
  <si>
    <t>6924,Consultant Immobilier (H/F),https://www.france-emploi.com/offre-d-emploi/consultant-immobilier-h-f-10717711/,10/01/2023,Sainte-SÃ¨ve,Franchise,,,,,"TRAVAILLER AVEC SAFTI</t>
  </si>
  <si>
    <t>6925,Consultant Immobilier (H/F),https://www.france-emploi.com/offre-d-emploi/consultant-immobilier-h-f-10717710/,10/01/2023,Montreuil,Franchise,,,,,"TRAVAILLER AVEC SAFTI</t>
  </si>
  <si>
    <t>6926,Consultant Immobilier (H/F),https://www.france-emploi.com/offre-d-emploi/consultant-immobilier-h-f-10717706/,10/01/2023,Saint-Pierre-des-Ã‰chaubrognes,Franchise,,,,,"TRAVAILLER AVEC SAFTI</t>
  </si>
  <si>
    <t>6927,Consultant Immobilier (H/F),https://www.france-emploi.com/offre-d-emploi/consultant-immobilier-h-f-10717705/,10/01/2023,Massy,Franchise,,,,,"TRAVAILLER AVEC SAFTI</t>
  </si>
  <si>
    <t>6928,Consultant Immobilier (H/F),https://www.france-emploi.com/offre-d-emploi/consultant-immobilier-h-f-10717703/,10/01/2023,Nanteuil-lÃ¨s-Meaux,Franchise,,,,,"TRAVAILLER AVEC SAFTI</t>
  </si>
  <si>
    <t>6929,Consultant Immobilier (H/F),https://www.france-emploi.com/offre-d-emploi/consultant-immobilier-h-f-10717701/,10/01/2023,Maisons-Alfort,Franchise,,,,,"TRAVAILLER AVEC SAFTI</t>
  </si>
  <si>
    <t>6930,Consultant Immobilier (H/F),https://www.france-emploi.com/offre-d-emploi/consultant-immobilier-h-f-10717700/,10/01/2023,Vironvay,Franchise,,,,,"TRAVAILLER AVEC SAFTI</t>
  </si>
  <si>
    <t>6931,Consultant Immobilier (H/F),https://www.france-emploi.com/offre-d-emploi/consultant-immobilier-h-f-10717698/,10/01/2023,TrÃ©vÃ©,Franchise,,,,,"TRAVAILLER AVEC SAFTI</t>
  </si>
  <si>
    <t>6932,Consultant Immobilier (H/F),https://www.france-emploi.com/offre-d-emploi/consultant-immobilier-h-f-10717694/,10/01/2023,Saint-Pierre-des-Ifs,Franchise,,,,,"TRAVAILLER AVEC SAFTI</t>
  </si>
  <si>
    <t>6933,Consultant Immobilier (H/F),https://www.france-emploi.com/offre-d-emploi/consultant-immobilier-h-f-10717692/,10/01/2023,Limeil-BrÃ©vannes,Franchise,,,,,"TRAVAILLER AVEC SAFTI</t>
  </si>
  <si>
    <t>6934,Consultant Immobilier (H/F),https://www.france-emploi.com/offre-d-emploi/consultant-immobilier-h-f-10717691/,10/01/2023,L'ÃŽle-Saint-Denis,Franchise,,,,,"TRAVAILLER AVEC SAFTI</t>
  </si>
  <si>
    <t>6935,Consultant Immobilier (H/F),https://www.france-emploi.com/offre-d-emploi/consultant-immobilier-h-f-10717690/,10/01/2023,Levallois-Perret,Franchise,,,,,"TRAVAILLER AVEC SAFTI</t>
  </si>
  <si>
    <t>6936,Consultant Immobilier (H/F),https://www.france-emploi.com/offre-d-emploi/consultant-immobilier-h-f-10717688/,10/01/2023,Les Mureaux,Franchise,,,,,"TRAVAILLER AVEC SAFTI</t>
  </si>
  <si>
    <t>6937,Consultant Immobilier (H/F),https://www.france-emploi.com/offre-d-emploi/consultant-immobilier-h-f-10717685/,10/01/2023,Le Blanc-Mesnil,Franchise,,,,,"TRAVAILLER AVEC SAFTI</t>
  </si>
  <si>
    <t>6938,Consultant Immobilier (H/F),https://www.france-emploi.com/offre-d-emploi/consultant-immobilier-h-f-10717683/,10/01/2023,TrÃ©drez-LocquÃ©meau,Franchise,,,,,"TRAVAILLER AVEC SAFTI</t>
  </si>
  <si>
    <t>6939,Consultant Immobilier (H/F),https://www.france-emploi.com/offre-d-emploi/consultant-immobilier-h-f-10717682/,10/01/2023,Lanester,Franchise,,,,,"TRAVAILLER AVEC SAFTI</t>
  </si>
  <si>
    <t>6940,Consultant Immobilier (H/F),https://www.france-emploi.com/offre-d-emploi/consultant-immobilier-h-f-10717681/,10/01/2023,TrÃ©maouÃ©zan,Franchise,,,,,"TRAVAILLER AVEC SAFTI</t>
  </si>
  <si>
    <t>6941,Consultant Immobilier (H/F),https://www.france-emploi.com/offre-d-emploi/consultant-immobilier-h-f-10717677/,10/01/2023,La Garenne-Colombes,Franchise,,,,,"TRAVAILLER AVEC SAFTI</t>
  </si>
  <si>
    <t>6942,Consultant Immobilier (H/F),https://www.france-emploi.com/offre-d-emploi/consultant-immobilier-h-f-10717673/,10/01/2023,Ivry-sur-Seine,Franchise,,,,,"TRAVAILLER AVEC SAFTI</t>
  </si>
  <si>
    <t>6943,Consultant Immobilier (H/F),https://www.france-emploi.com/offre-d-emploi/consultant-immobilier-h-f-10717672/,10/01/2023,Issy-les-Moulineaux,Franchise,,,,,"TRAVAILLER AVEC SAFTI</t>
  </si>
  <si>
    <t>6944,Consultant Immobilier (H/F),https://www.france-emploi.com/offre-d-emploi/consultant-immobilier-h-f-10717671/,10/01/2023,Houilles,Franchise,,,,,"TRAVAILLER AVEC SAFTI</t>
  </si>
  <si>
    <t>6945,Consultant Immobilier (H/F),https://www.france-emploi.com/offre-d-emploi/consultant-immobilier-h-f-10717670/,10/01/2023,HÃ©rouville-Saint-Clair,Franchise,,,,,"TRAVAILLER AVEC SAFTI</t>
  </si>
  <si>
    <t>6946,Consultant Immobilier (H/F),https://www.france-emploi.com/offre-d-emploi/consultant-immobilier-h-f-10717667/,10/01/2023,Saint-Denis-le-Ferment,Franchise,,,,,"TRAVAILLER AVEC SAFTI</t>
  </si>
  <si>
    <t>6947,Consultant Immobilier (H/F),https://www.france-emploi.com/offre-d-emploi/consultant-immobilier-h-f-10717666/,10/01/2023,Garges-lÃ¨s-Gonesse,Franchise,,,,,"TRAVAILLER AVEC SAFTI</t>
  </si>
  <si>
    <t>6948,Consultant Immobilier (H/F),https://www.france-emploi.com/offre-d-emploi/consultant-immobilier-h-f-10717665/,10/01/2023,FougÃ¨res,Franchise,,,,,"TRAVAILLER AVEC SAFTI</t>
  </si>
  <si>
    <t>6949,Consultant Immobilier (H/F),https://www.france-emploi.com/offre-d-emploi/consultant-immobilier-h-f-10717664/,10/01/2023,Fontenay-sous-Bois,Franchise,,,,,"TRAVAILLER AVEC SAFTI</t>
  </si>
  <si>
    <t>6950,Consultant Immobilier (H/F),https://www.france-emploi.com/offre-d-emploi/consultant-immobilier-h-f-10717660/,10/01/2023,Ã‰vreux,Franchise,,,,,"TRAVAILLER AVEC SAFTI</t>
  </si>
  <si>
    <t>6951,Consultant Immobilier (H/F),https://www.france-emploi.com/offre-d-emploi/consultant-immobilier-h-f-10717659/,10/01/2023,Drancy,Franchise,,,,,"TRAVAILLER AVEC SAFTI</t>
  </si>
  <si>
    <t>6952,Consultant Immobilier (H/F),https://www.france-emploi.com/offre-d-emploi/consultant-immobilier-h-f-10717658/,10/01/2023,Poullan-sur-Mer,Franchise,,,,,"TRAVAILLER AVEC SAFTI</t>
  </si>
  <si>
    <t>6953,Consultant Immobilier (H/F),https://www.france-emploi.com/offre-d-emploi/consultant-immobilier-h-f-10717656/,10/01/2023,CrÃ©teil,Franchise,,,,,"TRAVAILLER AVEC SAFTI</t>
  </si>
  <si>
    <t>6954,Consultant Immobilier (H/F),https://www.france-emploi.com/offre-d-emploi/consultant-immobilier-h-f-10717655/,10/01/2023,La VendelÃ©e,Franchise,,,,,"TRAVAILLER AVEC SAFTI</t>
  </si>
  <si>
    <t>6955,Consultant Immobilier (H/F),https://www.france-emploi.com/offre-d-emploi/consultant-immobilier-h-f-10717654/,10/01/2023,Courbevoie,Franchise,,,,,"TRAVAILLER AVEC SAFTI</t>
  </si>
  <si>
    <t>6956,Consultant Immobilier (H/F),https://www.france-emploi.com/offre-d-emploi/consultant-immobilier-h-f-10717652/,10/01/2023,CouÃ«ron,Franchise,,,,,"TRAVAILLER AVEC SAFTI</t>
  </si>
  <si>
    <t>6957,Consultant Immobilier (H/F),https://www.france-emploi.com/offre-d-emploi/consultant-immobilier-h-f-10717650/,10/01/2023,Cormeilles-en-Parisis,Franchise,,,,,"TRAVAILLER AVEC SAFTI</t>
  </si>
  <si>
    <t>6958,Consultant Immobilier (H/F),https://www.france-emploi.com/offre-d-emploi/consultant-immobilier-h-f-10717649/,10/01/2023,VillabÃ©,Franchise,,,,,"TRAVAILLER AVEC SAFTI</t>
  </si>
  <si>
    <t>6959,Consultant Immobilier (H/F),https://www.france-emploi.com/offre-d-emploi/consultant-immobilier-h-f-10717648/,10/01/2023,Conflans-Sainte-Honorine,Franchise,,,,,"TRAVAILLER AVEC SAFTI</t>
  </si>
  <si>
    <t>6960,Consultant Immobilier (H/F),https://www.france-emploi.com/offre-d-emploi/consultant-immobilier-h-f-10717647/,10/01/2023,Colombes,Franchise,,,,,"TRAVAILLER AVEC SAFTI</t>
  </si>
  <si>
    <t>6961,Consultant Immobilier (H/F),https://www.france-emploi.com/offre-d-emploi/consultant-immobilier-h-f-10717644/,10/01/2023,Chelles,Franchise,,,,,"TRAVAILLER AVEC SAFTI</t>
  </si>
  <si>
    <t>6962,Consultant Immobilier (H/F),https://www.france-emploi.com/offre-d-emploi/consultant-immobilier-h-f-10717643/,10/01/2023,Chauray,Franchise,,,,,"TRAVAILLER AVEC SAFTI</t>
  </si>
  <si>
    <t>6963,Consultant Immobilier (H/F),https://www.france-emploi.com/offre-d-emploi/consultant-immobilier-h-f-10717641/,10/01/2023,Champigny-sur-Marne,Franchise,,,,,"TRAVAILLER AVEC SAFTI</t>
  </si>
  <si>
    <t>6964,Consultant Immobilier (H/F),https://www.france-emploi.com/offre-d-emploi/consultant-immobilier-h-f-10717639/,10/01/2023,Cesson-SÃ©vignÃ©,Franchise,,,,,"TRAVAILLER AVEC SAFTI</t>
  </si>
  <si>
    <t>6965,Consultant Immobilier (H/F),https://www.france-emploi.com/offre-d-emploi/consultant-immobilier-h-f-10717638/,10/01/2023,Pontoise,Franchise,,,,,"TRAVAILLER AVEC SAFTI</t>
  </si>
  <si>
    <t>6966,Consultant Immobilier (H/F),https://www.france-emploi.com/offre-d-emploi/consultant-immobilier-h-f-10717636/,10/01/2023,Caen,Franchise,,,,,"TRAVAILLER AVEC SAFTI</t>
  </si>
  <si>
    <t>6967,Consultant Immobilier (H/F),https://www.france-emploi.com/offre-d-emploi/consultant-immobilier-h-f-10717634/,10/01/2023,Jossigny,Franchise,,,,,"TRAVAILLER AVEC SAFTI</t>
  </si>
  <si>
    <t>6968,Consultant Immobilier (H/F),https://www.france-emploi.com/offre-d-emploi/consultant-immobilier-h-f-10717632/,10/01/2023,Brest,Franchise,,,,,"TRAVAILLER AVEC SAFTI</t>
  </si>
  <si>
    <t>6969,Consultant Immobilier (H/F),https://www.france-emploi.com/offre-d-emploi/consultant-immobilier-h-f-10717627/,10/01/2023,Bezons,Franchise,,,,,"TRAVAILLER AVEC SAFTI</t>
  </si>
  <si>
    <t>6970,Consultant Immobilier (H/F),https://www.france-emploi.com/offre-d-emploi/consultant-immobilier-h-f-10717626/,10/01/2023,Valailles,Franchise,,,,,"TRAVAILLER AVEC SAFTI</t>
  </si>
  <si>
    <t>6971,Consultant Immobilier (H/F),https://www.france-emploi.com/offre-d-emploi/consultant-immobilier-h-f-10717622/,10/01/2023,Le Val-Saint-PÃ¨re,Franchise,,,,,"TRAVAILLER AVEC SAFTI</t>
  </si>
  <si>
    <t>6972,Consultant Immobilier (H/F),https://www.france-emploi.com/offre-d-emploi/consultant-immobilier-h-f-10717621/,10/01/2023,Aulnay-sous-Bois,Franchise,,,,,"TRAVAILLER AVEC SAFTI</t>
  </si>
  <si>
    <t>6973,Consultant Immobilier (H/F),https://www.france-emploi.com/offre-d-emploi/consultant-immobilier-h-f-10717620/,10/01/2023,Aubervilliers,Franchise,,,,,"TRAVAILLER AVEC SAFTI</t>
  </si>
  <si>
    <t>6974,Consultant Immobilier (H/F),https://www.france-emploi.com/offre-d-emploi/consultant-immobilier-h-f-10717619/,10/01/2023,Athis-Mons,Franchise,,,,,"TRAVAILLER AVEC SAFTI</t>
  </si>
  <si>
    <t>6975,Consultant Immobilier (H/F),https://www.france-emploi.com/offre-d-emploi/consultant-immobilier-h-f-10717618/,10/01/2023,AsniÃ¨res-sur-Seine,Franchise,,,,,"TRAVAILLER AVEC SAFTI</t>
  </si>
  <si>
    <t>6976,Consultant Immobilier (H/F),https://www.france-emploi.com/offre-d-emploi/consultant-immobilier-h-f-10717617/,10/01/2023,Argenteuil,Franchise,,,,,"TRAVAILLER AVEC SAFTI</t>
  </si>
  <si>
    <t>6977,Consultant Immobilier (H/F),https://www.france-emploi.com/offre-d-emploi/consultant-immobilier-h-f-10717614/,10/01/2023,Saint-Germain-du-CorbÃ©is,Franchise,,,,,"TRAVAILLER AVEC SAFTI</t>
  </si>
  <si>
    <t>6978,Agent IndÃ©pendant en Immobilier (H/F),https://www.france-emploi.com/offre-d-emploi/agent-independant-en-immobilier-h-f-10717612/,10/01/2023,Vitry-sur-Seine,Franchise,,,,,"TRAVAILLER AVEC SAFTI</t>
  </si>
  <si>
    <t>6979,Agent IndÃ©pendant en Immobilier (H/F),https://www.france-emploi.com/offre-d-emploi/agent-independant-en-immobilier-h-f-10717611/,10/01/2023,VitrÃ©,Franchise,,,,,"TRAVAILLER AVEC SAFTI</t>
  </si>
  <si>
    <t>6980,Agent IndÃ©pendant en Immobilier (H/F),https://www.france-emploi.com/offre-d-emploi/agent-independant-en-immobilier-h-f-10717610/,10/01/2023,Villeparisis,Franchise,,,,,"TRAVAILLER AVEC SAFTI</t>
  </si>
  <si>
    <t>6981,Agent IndÃ©pendant en Immobilier (H/F),https://www.france-emploi.com/offre-d-emploi/agent-independant-en-immobilier-h-f-10717607/,10/01/2023,Vigneux-sur-Seine,Franchise,,,,,"TRAVAILLER AVEC SAFTI</t>
  </si>
  <si>
    <t>6982,Agent IndÃ©pendant en Immobilier (H/F),https://www.france-emploi.com/offre-d-emploi/agent-independant-en-immobilier-h-f-10717606/,10/01/2023,Vert-Saint-Denis,Franchise,,,,,"TRAVAILLER AVEC SAFTI</t>
  </si>
  <si>
    <t>6983,Agent IndÃ©pendant en Immobilier (H/F),https://www.france-emploi.com/offre-d-emploi/agent-independant-en-immobilier-h-f-10717605/,10/01/2023,Vertou,Franchise,,,,,"TRAVAILLER AVEC SAFTI</t>
  </si>
  <si>
    <t>6984,Agent IndÃ©pendant en Immobilier (H/F),https://www.france-emploi.com/offre-d-emploi/agent-independant-en-immobilier-h-f-10717604/,10/01/2023,Versailles,Franchise,,,,,"TRAVAILLER AVEC SAFTI</t>
  </si>
  <si>
    <t>6985,Agent IndÃ©pendant en Immobilier (H/F),https://www.france-emploi.com/offre-d-emploi/agent-independant-en-immobilier-h-f-10717603/,10/01/2023,Vernon,Franchise,,,,,"TRAVAILLER AVEC SAFTI</t>
  </si>
  <si>
    <t>6986,Agent IndÃ©pendant en Immobilier (H/F),https://www.france-emploi.com/offre-d-emploi/agent-independant-en-immobilier-h-f-10717600/,10/01/2023,Vannes,Franchise,,,,,"TRAVAILLER AVEC SAFTI</t>
  </si>
  <si>
    <t>6987,Agent IndÃ©pendant en Immobilier (H/F),https://www.france-emploi.com/offre-d-emploi/agent-independant-en-immobilier-h-f-10717599/,10/01/2023,Val-de-Reuil,Franchise,,,,,"TRAVAILLER AVEC SAFTI</t>
  </si>
  <si>
    <t>6988,Agent IndÃ©pendant en Immobilier (H/F),https://www.france-emploi.com/offre-d-emploi/agent-independant-en-immobilier-h-f-10717595/,10/01/2023,TrÃ©gueux,Franchise,,,,,"TRAVAILLER AVEC SAFTI</t>
  </si>
  <si>
    <t>6989,Agent IndÃ©pendant en Immobilier (H/F),https://www.france-emploi.com/offre-d-emploi/agent-independant-en-immobilier-h-f-10717590/,10/01/2023,Savigny-sur-Orge,Franchise,,,,,"TRAVAILLER AVEC SAFTI</t>
  </si>
  <si>
    <t>6990,Agent IndÃ©pendant en Immobilier (H/F),https://www.france-emploi.com/offre-d-emploi/agent-independant-en-immobilier-h-f-10717589/,10/01/2023,Savigny-le-Temple,Franchise,,,,,"TRAVAILLER AVEC SAFTI</t>
  </si>
  <si>
    <t>6991,Agent IndÃ©pendant en Immobilier (H/F),https://www.france-emploi.com/offre-d-emploi/agent-independant-en-immobilier-h-f-10717585/,10/01/2023,Sarcelles,Franchise,,,,,"TRAVAILLER AVEC SAFTI</t>
  </si>
  <si>
    <t>6992,Agent IndÃ©pendant en Immobilier (H/F),https://www.france-emploi.com/offre-d-emploi/agent-independant-en-immobilier-h-f-10717581/,10/01/2023,Saint-Nazaire,Franchise,,,,,"TRAVAILLER AVEC SAFTI</t>
  </si>
  <si>
    <t>6993,Agent IndÃ©pendant en Immobilier (H/F),https://www.france-emploi.com/offre-d-emploi/agent-independant-en-immobilier-h-f-10717580/,10/01/2023,Saint-Maur-des-FossÃ©s,Franchise,,,,,"TRAVAILLER AVEC SAFTI</t>
  </si>
  <si>
    <t>6994,Agent IndÃ©pendant en Immobilier (H/F),https://www.france-emploi.com/offre-d-emploi/agent-independant-en-immobilier-h-f-10717579/,10/01/2023,Saint-Malo,Franchise,,,,,"TRAVAILLER AVEC SAFTI</t>
  </si>
  <si>
    <t>6995,Agent IndÃ©pendant en Immobilier (H/F),https://www.france-emploi.com/offre-d-emploi/agent-independant-en-immobilier-h-f-10717578/,10/01/2023,Saivres,Franchise,,,,,"TRAVAILLER AVEC SAFTI</t>
  </si>
  <si>
    <t>6996,Agent IndÃ©pendant en Immobilier (H/F),https://www.france-emploi.com/offre-d-emploi/agent-independant-en-immobilier-h-f-10717577/,10/01/2023,Saint-LÃ´,Franchise,,,,,"TRAVAILLER AVEC SAFTI</t>
  </si>
  <si>
    <t>6997,Agent IndÃ©pendant en Immobilier (H/F),https://www.france-emploi.com/offre-d-emploi/agent-independant-en-immobilier-h-f-10717574/,10/01/2023,Saint-Germain-en-Laye,Franchise,,,,,"TRAVAILLER AVEC SAFTI</t>
  </si>
  <si>
    <t>6998,Agent IndÃ©pendant en Immobilier (H/F),https://www.france-emploi.com/offre-d-emploi/agent-independant-en-immobilier-h-f-10717572/,10/01/2023,Villiers-sur-Orge,Franchise,,,,,"TRAVAILLER AVEC SAFTI</t>
  </si>
  <si>
    <t>6999,Agent IndÃ©pendant en Immobilier (H/F),https://www.france-emploi.com/offre-d-emploi/agent-independant-en-immobilier-h-f-10717569/,10/01/2023,Saint-AvÃ©,Franchise,,,,,"TRAVAILLER AVEC SAFTI</t>
  </si>
  <si>
    <t>7000,Agent IndÃ©pendant en Immobilier (H/F),https://www.france-emploi.com/offre-d-emploi/agent-independant-en-immobilier-h-f-10717567/,10/01/2023,Rueil-Malmaison,Franchise,,,,,"TRAVAILLER AVEC SAFTI</t>
  </si>
  <si>
    <t>7001,Agent IndÃ©pendant en Immobilier (H/F),https://www.france-emploi.com/offre-d-emploi/agent-independant-en-immobilier-h-f-10717565/,10/01/2023,Rennes,Franchise,,,,,"TRAVAILLER AVEC SAFTI</t>
  </si>
  <si>
    <t>7002,Agent IndÃ©pendant en Immobilier (H/F),https://www.france-emploi.com/offre-d-emploi/agent-independant-en-immobilier-h-f-10717564/,10/01/2023,TrÃ©mÃ©ven,Franchise,,,,,"TRAVAILLER AVEC SAFTI</t>
  </si>
  <si>
    <t>7003,Agent IndÃ©pendant en Immobilier (H/F),https://www.france-emploi.com/offre-d-emploi/agent-independant-en-immobilier-h-f-10717563/,10/01/2023,Pontoise,Franchise,,,,,"TRAVAILLER AVEC SAFTI</t>
  </si>
  <si>
    <t>7004,Agent IndÃ©pendant en Immobilier (H/F),https://www.france-emploi.com/offre-d-emploi/agent-independant-en-immobilier-h-f-10717562/,10/01/2023,Le Sourn,Franchise,,,,,"TRAVAILLER AVEC SAFTI</t>
  </si>
  <si>
    <t>7005,Agent IndÃ©pendant en Immobilier (H/F),https://www.france-emploi.com/offre-d-emploi/agent-independant-en-immobilier-h-f-10717561/,10/01/2023,Pontault-Combault,Franchise,,,,,"TRAVAILLER AVEC SAFTI</t>
  </si>
  <si>
    <t>7006,Agent IndÃ©pendant en Immobilier (H/F),https://www.france-emploi.com/offre-d-emploi/agent-independant-en-immobilier-h-f-10717560/,10/01/2023,Triqueville,Franchise,,,,,"TRAVAILLER AVEC SAFTI</t>
  </si>
  <si>
    <t>7007,Agent IndÃ©pendant en Immobilier (H/F),https://www.france-emploi.com/offre-d-emploi/agent-independant-en-immobilier-h-f-10717558/,10/01/2023,Poissy,Franchise,,,,,"TRAVAILLER AVEC SAFTI</t>
  </si>
  <si>
    <t>7008,Agent IndÃ©pendant en Immobilier (H/F),https://www.france-emploi.com/offre-d-emploi/agent-independant-en-immobilier-h-f-10717557/,10/01/2023,TrÃ©muson,Franchise,,,,,"TRAVAILLER AVEC SAFTI</t>
  </si>
  <si>
    <t>7009,Agent IndÃ©pendant en Immobilier (H/F),https://www.france-emploi.com/offre-d-emploi/agent-independant-en-immobilier-h-f-10717554/,10/01/2023,Les Pavillons-sous-Bois,Franchise,,,,,"TRAVAILLER AVEC SAFTI</t>
  </si>
  <si>
    <t>7010,Agent IndÃ©pendant en Immobilier (H/F),https://www.france-emploi.com/offre-d-emploi/agent-independant-en-immobilier-h-f-10717551/,10/01/2023,Viennay,Franchise,,,,,"TRAVAILLER AVEC SAFTI</t>
  </si>
  <si>
    <t>7011,Agent IndÃ©pendant en Immobilier (H/F),https://www.france-emploi.com/offre-d-emploi/agent-independant-en-immobilier-h-f-10717550/,10/01/2023,Paris 16e,Franchise,,,,,"TRAVAILLER AVEC SAFTI</t>
  </si>
  <si>
    <t>7012,Agent IndÃ©pendant en Immobilier (H/F),https://www.france-emploi.com/offre-d-emploi/agent-independant-en-immobilier-h-f-10717549/,10/01/2023,Paris 14e,Franchise,,,,,"TRAVAILLER AVEC SAFTI</t>
  </si>
  <si>
    <t>7013,Agent IndÃ©pendant en Immobilier (H/F),https://www.france-emploi.com/offre-d-emploi/agent-independant-en-immobilier-h-f-10717548/,10/01/2023,Paris 11e,Franchise,,,,,"TRAVAILLER AVEC SAFTI</t>
  </si>
  <si>
    <t>7014,Agent IndÃ©pendant en Immobilier (H/F),https://www.france-emploi.com/offre-d-emploi/agent-independant-en-immobilier-h-f-10717547/,10/01/2023,Paris 9e,Franchise,,,,,"TRAVAILLER AVEC SAFTI</t>
  </si>
  <si>
    <t>7015,Agent IndÃ©pendant en Immobilier (H/F),https://www.france-emploi.com/offre-d-emploi/agent-independant-en-immobilier-h-f-10717546/,10/01/2023,Paris 5e,Franchise,,,,,"TRAVAILLER AVEC SAFTI</t>
  </si>
  <si>
    <t>7016,Agent IndÃ©pendant en Immobilier (H/F),https://www.france-emploi.com/offre-d-emploi/agent-independant-en-immobilier-h-f-10717545/,10/01/2023,Paris 2e,Franchise,,,,,"TRAVAILLER AVEC SAFTI</t>
  </si>
  <si>
    <t>7017,Agent IndÃ©pendant en Immobilier (H/F),https://www.france-emploi.com/offre-d-emploi/agent-independant-en-immobilier-h-f-10717544/,10/01/2023,Paris 1er,Franchise,,,,,"TRAVAILLER AVEC SAFTI</t>
  </si>
  <si>
    <t>7018,Agent IndÃ©pendant en Immobilier (H/F),https://www.france-emploi.com/offre-d-emploi/agent-independant-en-immobilier-h-f-10717543/,10/01/2023,Paris 1er,Franchise,,,,,"TRAVAILLER AVEC SAFTI</t>
  </si>
  <si>
    <t>7019,Agent IndÃ©pendant en Immobilier (H/F),https://www.france-emploi.com/offre-d-emploi/agent-independant-en-immobilier-h-f-10717542/,10/01/2023,Pantin,Franchise,,,,,"TRAVAILLER AVEC SAFTI</t>
  </si>
  <si>
    <t>7020,Agent IndÃ©pendant en Immobilier (H/F),https://www.france-emploi.com/offre-d-emploi/agent-independant-en-immobilier-h-f-10717541/,10/01/2023,Palaiseau,Franchise,,,,,"TRAVAILLER AVEC SAFTI</t>
  </si>
  <si>
    <t>7021,Agent IndÃ©pendant en Immobilier (H/F),https://www.france-emploi.com/offre-d-emploi/agent-independant-en-immobilier-h-f-10717540/,10/01/2023,Sciecq,Franchise,,,,,"TRAVAILLER AVEC SAFTI</t>
  </si>
  <si>
    <t>7022,Agent IndÃ©pendant en Immobilier (H/F),https://www.france-emploi.com/offre-d-emploi/agent-independant-en-immobilier-h-f-10717538/,10/01/2023,Nanteuil-lÃ¨s-Meaux,Franchise,,,,,"TRAVAILLER AVEC SAFTI</t>
  </si>
  <si>
    <t>7023,Agent IndÃ©pendant en Immobilier (H/F),https://www.france-emploi.com/offre-d-emploi/agent-independant-en-immobilier-h-f-10717537/,10/01/2023,Nantes,Franchise,,,,,"TRAVAILLER AVEC SAFTI</t>
  </si>
  <si>
    <t>7024,Agent IndÃ©pendant en Immobilier (H/F),https://www.france-emploi.com/offre-d-emploi/agent-independant-en-immobilier-h-f-10717536/,10/01/2023,Nanterre,Franchise,,,,,"TRAVAILLER AVEC SAFTI</t>
  </si>
  <si>
    <t>7025,Agent IndÃ©pendant en Immobilier (H/F),https://www.france-emploi.com/offre-d-emploi/agent-independant-en-immobilier-h-f-10717535/,10/01/2023,Sainte-SÃ¨ve,Franchise,,,,,"TRAVAILLER AVEC SAFTI</t>
  </si>
  <si>
    <t>7026,Agent IndÃ©pendant en Immobilier (H/F),https://www.france-emploi.com/offre-d-emploi/agent-independant-en-immobilier-h-f-10717534/,10/01/2023,Montreuil,Franchise,,,,,"TRAVAILLER AVEC SAFTI</t>
  </si>
  <si>
    <t>7027,Agent IndÃ©pendant en Immobilier (H/F),https://www.france-emploi.com/offre-d-emploi/agent-independant-en-immobilier-h-f-10717530/,10/01/2023,Saint-Pierre-des-Ã‰chaubrognes,Franchise,,,,,"TRAVAILLER AVEC SAFTI</t>
  </si>
  <si>
    <t>7028,Agent IndÃ©pendant en Immobilier (H/F),https://www.france-emploi.com/offre-d-emploi/agent-independant-en-immobilier-h-f-10717529/,10/01/2023,Massy,Franchise,,,,,"TRAVAILLER AVEC SAFTI</t>
  </si>
  <si>
    <t>7029,Agent IndÃ©pendant en Immobilier (H/F),https://www.france-emploi.com/offre-d-emploi/agent-independant-en-immobilier-h-f-10717527/,10/01/2023,Nanteuil-lÃ¨s-Meaux,Franchise,,,,,"TRAVAILLER AVEC SAFTI</t>
  </si>
  <si>
    <t>7030,Agent IndÃ©pendant en Immobilier (H/F),https://www.france-emploi.com/offre-d-emploi/agent-independant-en-immobilier-h-f-10717525/,10/01/2023,Maisons-Alfort,Franchise,,,,,"TRAVAILLER AVEC SAFTI</t>
  </si>
  <si>
    <t>7031,Agent IndÃ©pendant en Immobilier (H/F),https://www.france-emploi.com/offre-d-emploi/agent-independant-en-immobilier-h-f-10717524/,10/01/2023,Vironvay,Franchise,,,,,"TRAVAILLER AVEC SAFTI</t>
  </si>
  <si>
    <t>7032,Agent IndÃ©pendant en Immobilier (H/F),https://www.france-emploi.com/offre-d-emploi/agent-independant-en-immobilier-h-f-10717522/,10/01/2023,TrÃ©vÃ©,Franchise,,,,,"TRAVAILLER AVEC SAFTI</t>
  </si>
  <si>
    <t>7033,Agent IndÃ©pendant en Immobilier (H/F),https://www.france-emploi.com/offre-d-emploi/agent-independant-en-immobilier-h-f-10717518/,10/01/2023,Saint-Pierre-des-Ifs,Franchise,,,,,"TRAVAILLER AVEC SAFTI</t>
  </si>
  <si>
    <t>7034,Agent IndÃ©pendant en Immobilier (H/F),https://www.france-emploi.com/offre-d-emploi/agent-independant-en-immobilier-h-f-10717516/,10/01/2023,Limeil-BrÃ©vannes,Franchise,,,,,"TRAVAILLER AVEC SAFTI</t>
  </si>
  <si>
    <t>7035,Agent IndÃ©pendant en Immobilier (H/F),https://www.france-emploi.com/offre-d-emploi/agent-independant-en-immobilier-h-f-10717515/,10/01/2023,L'ÃŽle-Saint-Denis,Franchise,,,,,"TRAVAILLER AVEC SAFTI</t>
  </si>
  <si>
    <t>7036,Agent IndÃ©pendant en Immobilier (H/F),https://www.france-emploi.com/offre-d-emploi/agent-independant-en-immobilier-h-f-10717514/,10/01/2023,Levallois-Perret,Franchise,,,,,"TRAVAILLER AVEC SAFTI</t>
  </si>
  <si>
    <t>7037,Agent IndÃ©pendant en Immobilier (H/F),https://www.france-emploi.com/offre-d-emploi/agent-independant-en-immobilier-h-f-10717512/,10/01/2023,Les Mureaux,Franchise,,,,,"TRAVAILLER AVEC SAFTI</t>
  </si>
  <si>
    <t>7038,Agent IndÃ©pendant en Immobilier (H/F),https://www.france-emploi.com/offre-d-emploi/agent-independant-en-immobilier-h-f-10717509/,10/01/2023,Le Blanc-Mesnil,Franchise,,,,,"TRAVAILLER AVEC SAFTI</t>
  </si>
  <si>
    <t>7039,Agent IndÃ©pendant en Immobilier (H/F),https://www.france-emploi.com/offre-d-emploi/agent-independant-en-immobilier-h-f-10717507/,10/01/2023,TrÃ©drez-LocquÃ©meau,Franchise,,,,,"TRAVAILLER AVEC SAFTI</t>
  </si>
  <si>
    <t>7040,Agent IndÃ©pendant en Immobilier (H/F),https://www.france-emploi.com/offre-d-emploi/agent-independant-en-immobilier-h-f-10717506/,10/01/2023,Lanester,Franchise,,,,,"TRAVAILLER AVEC SAFTI</t>
  </si>
  <si>
    <t>7041,Agent IndÃ©pendant en Immobilier (H/F),https://www.france-emploi.com/offre-d-emploi/agent-independant-en-immobilier-h-f-10717505/,10/01/2023,TrÃ©maouÃ©zan,Franchise,,,,,"TRAVAILLER AVEC SAFTI</t>
  </si>
  <si>
    <t>7042,Agent IndÃ©pendant en Immobilier (H/F),https://www.france-emploi.com/offre-d-emploi/agent-independant-en-immobilier-h-f-10717501/,10/01/2023,La Garenne-Colombes,Franchise,,,,,"TRAVAILLER AVEC SAFTI</t>
  </si>
  <si>
    <t>7043,Agent IndÃ©pendant en Immobilier (H/F),https://www.france-emploi.com/offre-d-emploi/agent-independant-en-immobilier-h-f-10717497/,10/01/2023,Ivry-sur-Seine,Franchise,,,,,"TRAVAILLER AVEC SAFTI</t>
  </si>
  <si>
    <t>7044,Agent IndÃ©pendant en Immobilier (H/F),https://www.france-emploi.com/offre-d-emploi/agent-independant-en-immobilier-h-f-10717496/,10/01/2023,Issy-les-Moulineaux,Franchise,,,,,"TRAVAILLER AVEC SAFTI</t>
  </si>
  <si>
    <t>7045,Agent IndÃ©pendant en Immobilier (H/F),https://www.france-emploi.com/offre-d-emploi/agent-independant-en-immobilier-h-f-10717495/,10/01/2023,Houilles,Franchise,,,,,"TRAVAILLER AVEC SAFTI</t>
  </si>
  <si>
    <t>7046,Agent IndÃ©pendant en Immobilier (H/F),https://www.france-emploi.com/offre-d-emploi/agent-independant-en-immobilier-h-f-10717494/,10/01/2023,HÃ©rouville-Saint-Clair,Franchise,,,,,"TRAVAILLER AVEC SAFTI</t>
  </si>
  <si>
    <t>7047,Agent IndÃ©pendant en Immobilier (H/F),https://www.france-emploi.com/offre-d-emploi/agent-independant-en-immobilier-h-f-10717491/,10/01/2023,Saint-Denis-le-Ferment,Franchise,,,,,"TRAVAILLER AVEC SAFTI</t>
  </si>
  <si>
    <t>7048,Agent IndÃ©pendant en Immobilier (H/F),https://www.france-emploi.com/offre-d-emploi/agent-independant-en-immobilier-h-f-10717490/,10/01/2023,Garges-lÃ¨s-Gonesse,Franchise,,,,,"TRAVAILLER AVEC SAFTI</t>
  </si>
  <si>
    <t>7049,Agent IndÃ©pendant en Immobilier (H/F),https://www.france-emploi.com/offre-d-emploi/agent-independant-en-immobilier-h-f-10717489/,10/01/2023,FougÃ¨res,Franchise,,,,,"TRAVAILLER AVEC SAFTI</t>
  </si>
  <si>
    <t>7050,Agent IndÃ©pendant en Immobilier (H/F),https://www.france-emploi.com/offre-d-emploi/agent-independant-en-immobilier-h-f-10717488/,10/01/2023,Fontenay-sous-Bois,Franchise,,,,,"TRAVAILLER AVEC SAFTI</t>
  </si>
  <si>
    <t>7051,Agent IndÃ©pendant en Immobilier (H/F),https://www.france-emploi.com/offre-d-emploi/agent-independant-en-immobilier-h-f-10717484/,10/01/2023,Ã‰vreux,Franchise,,,,,"TRAVAILLER AVEC SAFTI</t>
  </si>
  <si>
    <t>7052,Agent IndÃ©pendant en Immobilier (H/F),https://www.france-emploi.com/offre-d-emploi/agent-independant-en-immobilier-h-f-10717483/,10/01/2023,Drancy,Franchise,,,,,"TRAVAILLER AVEC SAFTI</t>
  </si>
  <si>
    <t>7053,Agent IndÃ©pendant en Immobilier (H/F),https://www.france-emploi.com/offre-d-emploi/agent-independant-en-immobilier-h-f-10717482/,10/01/2023,Poullan-sur-Mer,Franchise,,,,,"TRAVAILLER AVEC SAFTI</t>
  </si>
  <si>
    <t>7054,Agent IndÃ©pendant en Immobilier (H/F),https://www.france-emploi.com/offre-d-emploi/agent-independant-en-immobilier-h-f-10717480/,10/01/2023,CrÃ©teil,Franchise,,,,,"TRAVAILLER AVEC SAFTI</t>
  </si>
  <si>
    <t>7055,Agent IndÃ©pendant en Immobilier (H/F),https://www.france-emploi.com/offre-d-emploi/agent-independant-en-immobilier-h-f-10717479/,10/01/2023,La VendelÃ©e,Franchise,,,,,"TRAVAILLER AVEC SAFTI</t>
  </si>
  <si>
    <t>7056,Agent IndÃ©pendant en Immobilier (H/F),https://www.france-emploi.com/offre-d-emploi/agent-independant-en-immobilier-h-f-10717478/,10/01/2023,Courbevoie,Franchise,,,,,"TRAVAILLER AVEC SAFTI</t>
  </si>
  <si>
    <t>7057,Agent IndÃ©pendant en Immobilier (H/F),https://www.france-emploi.com/offre-d-emploi/agent-independant-en-immobilier-h-f-10717476/,10/01/2023,CouÃ«ron,Franchise,,,,,"TRAVAILLER AVEC SAFTI</t>
  </si>
  <si>
    <t>7058,Agent IndÃ©pendant en Immobilier (H/F),https://www.france-emploi.com/offre-d-emploi/agent-independant-en-immobilier-h-f-10717474/,10/01/2023,Cormeilles-en-Parisis,Franchise,,,,,"TRAVAILLER AVEC SAFTI</t>
  </si>
  <si>
    <t>7059,Agent IndÃ©pendant en Immobilier (H/F),https://www.france-emploi.com/offre-d-emploi/agent-independant-en-immobilier-h-f-10717473/,10/01/2023,VillabÃ©,Franchise,,,,,"TRAVAILLER AVEC SAFTI</t>
  </si>
  <si>
    <t>7060,Agent IndÃ©pendant en Immobilier (H/F),https://www.france-emploi.com/offre-d-emploi/agent-independant-en-immobilier-h-f-10717472/,10/01/2023,Conflans-Sainte-Honorine,Franchise,,,,,"TRAVAILLER AVEC SAFTI</t>
  </si>
  <si>
    <t>7061,Agent IndÃ©pendant en Immobilier (H/F),https://www.france-emploi.com/offre-d-emploi/agent-independant-en-immobilier-h-f-10717471/,10/01/2023,Colombes,Franchise,,,,,"TRAVAILLER AVEC SAFTI</t>
  </si>
  <si>
    <t>7062,Agent IndÃ©pendant en Immobilier (H/F),https://www.france-emploi.com/offre-d-emploi/agent-independant-en-immobilier-h-f-10717468/,10/01/2023,Chelles,Franchise,,,,,"TRAVAILLER AVEC SAFTI</t>
  </si>
  <si>
    <t>7063,Agent IndÃ©pendant en Immobilier (H/F),https://www.france-emploi.com/offre-d-emploi/agent-independant-en-immobilier-h-f-10717467/,10/01/2023,Chauray,Franchise,,,,,"TRAVAILLER AVEC SAFTI</t>
  </si>
  <si>
    <t>7064,Agent IndÃ©pendant en Immobilier (H/F),https://www.france-emploi.com/offre-d-emploi/agent-independant-en-immobilier-h-f-10717465/,10/01/2023,Champigny-sur-Marne,Franchise,,,,,"TRAVAILLER AVEC SAFTI</t>
  </si>
  <si>
    <t>7065,Agent IndÃ©pendant en Immobilier (H/F),https://www.france-emploi.com/offre-d-emploi/agent-independant-en-immobilier-h-f-10717463/,10/01/2023,Cesson-SÃ©vignÃ©,Franchise,,,,,"TRAVAILLER AVEC SAFTI</t>
  </si>
  <si>
    <t>7066,Agent IndÃ©pendant en Immobilier (H/F),https://www.france-emploi.com/offre-d-emploi/agent-independant-en-immobilier-h-f-10717462/,10/01/2023,Pontoise,Franchise,,,,,"TRAVAILLER AVEC SAFTI</t>
  </si>
  <si>
    <t>7067,Agent IndÃ©pendant en Immobilier (H/F),https://www.france-emploi.com/offre-d-emploi/agent-independant-en-immobilier-h-f-10717460/,10/01/2023,Caen,Franchise,,,,,"TRAVAILLER AVEC SAFTI</t>
  </si>
  <si>
    <t>7068,Agent IndÃ©pendant en Immobilier (H/F),https://www.france-emploi.com/offre-d-emploi/agent-independant-en-immobilier-h-f-10717458/,10/01/2023,Jossigny,Franchise,,,,,"TRAVAILLER AVEC SAFTI</t>
  </si>
  <si>
    <t>7069,Agent IndÃ©pendant en Immobilier (H/F),https://www.france-emploi.com/offre-d-emploi/agent-independant-en-immobilier-h-f-10717456/,10/01/2023,Brest,Franchise,,,,,"TRAVAILLER AVEC SAFTI</t>
  </si>
  <si>
    <t>7070,Agent IndÃ©pendant en Immobilier (H/F),https://www.france-emploi.com/offre-d-emploi/agent-independant-en-immobilier-h-f-10717451/,10/01/2023,Bezons,Franchise,,,,,"TRAVAILLER AVEC SAFTI</t>
  </si>
  <si>
    <t>7071,Agent IndÃ©pendant en Immobilier (H/F),https://www.france-emploi.com/offre-d-emploi/agent-independant-en-immobilier-h-f-10717450/,10/01/2023,Valailles,Franchise,,,,,"TRAVAILLER AVEC SAFTI</t>
  </si>
  <si>
    <t>7072,Agent IndÃ©pendant en Immobilier (H/F),https://www.france-emploi.com/offre-d-emploi/agent-independant-en-immobilier-h-f-10717446/,10/01/2023,Le Val-Saint-PÃ¨re,Franchise,,,,,"TRAVAILLER AVEC SAFTI</t>
  </si>
  <si>
    <t>7073,Agent IndÃ©pendant en Immobilier (H/F),https://www.france-emploi.com/offre-d-emploi/agent-independant-en-immobilier-h-f-10717445/,10/01/2023,Aulnay-sous-Bois,Franchise,,,,,"TRAVAILLER AVEC SAFTI</t>
  </si>
  <si>
    <t>7074,Agent IndÃ©pendant en Immobilier (H/F),https://www.france-emploi.com/offre-d-emploi/agent-independant-en-immobilier-h-f-10717444/,10/01/2023,Aubervilliers,Franchise,,,,,"TRAVAILLER AVEC SAFTI</t>
  </si>
  <si>
    <t>7075,Agent IndÃ©pendant en Immobilier (H/F),https://www.france-emploi.com/offre-d-emploi/agent-independant-en-immobilier-h-f-10717443/,10/01/2023,Athis-Mons,Franchise,,,,,"TRAVAILLER AVEC SAFTI</t>
  </si>
  <si>
    <t>7076,Agent IndÃ©pendant en Immobilier (H/F),https://www.france-emploi.com/offre-d-emploi/agent-independant-en-immobilier-h-f-10717442/,10/01/2023,AsniÃ¨res-sur-Seine,Franchise,,,,,"TRAVAILLER AVEC SAFTI</t>
  </si>
  <si>
    <t>7077,Agent IndÃ©pendant en Immobilier (H/F),https://www.france-emploi.com/offre-d-emploi/agent-independant-en-immobilier-h-f-10717441/,10/01/2023,Argenteuil,Franchise,,,,,"TRAVAILLER AVEC SAFTI</t>
  </si>
  <si>
    <t>7078,Agent IndÃ©pendant en Immobilier (H/F),https://www.france-emploi.com/offre-d-emploi/agent-independant-en-immobilier-h-f-10717438/,10/01/2023,Saint-Germain-du-CorbÃ©is,Franchise,,,,,"TRAVAILLER AVEC SAFTI</t>
  </si>
  <si>
    <t>7079,"Technico-Commercial/e ""Silence Ã§a Pousse !"" (H/F)",https://www.france-emploi.com/offre-d-emploi/technico-commercial-e-silence-ca-pousse-h-f-10705034/,10/01/2023,Beaufort-en-Anjou,CDI,,,,,"Je suis AngÃ©lique, ChargÃ©e de dÃ©veloppement RH, et je recherche un/e Technico-Commercial/e qui rejoindra FranÃ§ois et son Ã©quipe expÃ©rimentÃ©e.</t>
  </si>
  <si>
    <t>Au sein d'une Ã©quipe dynamique de commerciaux, assistantes de ventes et merchandiseurs, vous assurez le dÃ©veloppement des ventes et du portefeuille clients pour atteindre les objectifs ..."</t>
  </si>
  <si>
    <t>7080,Assistant SAV (H/F),https://www.france-emploi.com/offre-d-emploi/assistant-sav-h-f-10649213/,10/01/2023,Languidic,IntÃ©rim,,,,,"Notre agence CRIT recrute pour un de ses clients dans le cadre d'une mission intÃ©rim renouvelable :</t>
  </si>
  <si>
    <t>Assistant SAV H/F</t>
  </si>
  <si>
    <t>Vous rejoignez une Ã©quipe composÃ©e de 5 personnes en open space, vous recevez les appels entrants des clients de l'entreprise pour du SAV, de la demande de ..."</t>
  </si>
  <si>
    <t>7081,Consultant Immobilier (H/F),https://www.france-emploi.com/offre-d-emploi/consultant-immobilier-h-f-10622381/,10/01/2023,Caen,,,,,,"Vous souhaitez gagner en libertÃ©, vous rÃ©munÃ©rer Ã  votre juste valeur en faisait un mÃ©tier passionnant, et tout Ã§a depuis chez vous ? Devenez Consultant Immobilier megAgence !</t>
  </si>
  <si>
    <t>7082,Agent Commercial Immobilier (H/F),https://www.france-emploi.com/offre-d-emploi/agent-commercial-immobilier-h-f-10622380/,10/01/2023,Caen,,,,,,"Vous souhaitez gagner en libertÃ©, vous rÃ©munÃ©rer Ã  votre juste valeur en faisait un mÃ©tier passionnant, et tout Ã§a depuis chez vous ? Devenez Agent Commercial Immobilier megAgence !</t>
  </si>
  <si>
    <t>7083,Agent Commercial Immobilier (H/F),https://www.france-emploi.com/offre-d-emploi/agent-commercial-immobilier-h-f-10614279/,10/01/2023,Vitry-sur-Seine,Franchise,,,,,"TRAVAILLER AVEC SAFTI</t>
  </si>
  <si>
    <t>7084,Agent Commercial Immobilier (H/F),https://www.france-emploi.com/offre-d-emploi/agent-commercial-immobilier-h-f-10614260/,10/01/2023,Vertou,Franchise,,,,,"TRAVAILLER AVEC SAFTI</t>
  </si>
  <si>
    <t>7085,Agent Commercial Immobilier (H/F),https://www.france-emploi.com/offre-d-emploi/agent-commercial-immobilier-h-f-10614259/,10/01/2023,Versailles,Franchise,,,,,"TRAVAILLER AVEC SAFTI</t>
  </si>
  <si>
    <t>7086,Agent Commercial Immobilier (H/F),https://www.france-emploi.com/offre-d-emploi/agent-commercial-immobilier-h-f-10614255/,10/01/2023,Vernon,Franchise,,,,,"TRAVAILLER AVEC SAFTI</t>
  </si>
  <si>
    <t>7087,Agent Commercial Immobilier (H/F),https://www.france-emploi.com/offre-d-emploi/agent-commercial-immobilier-h-f-10614250/,10/01/2023,Vannes,Franchise,,,,,"TRAVAILLER AVEC SAFTI</t>
  </si>
  <si>
    <t>7088,Agent Commercial Immobilier (H/F),https://www.france-emploi.com/offre-d-emploi/agent-commercial-immobilier-h-f-10614246/,10/01/2023,Val-de-Reuil,Franchise,,,,,"TRAVAILLER AVEC SAFTI</t>
  </si>
  <si>
    <t>7089,Agent Commercial Immobilier (H/F),https://www.france-emploi.com/offre-d-emploi/agent-commercial-immobilier-h-f-10614217/,10/01/2023,Savigny-sur-Orge,Franchise,,,,,"TRAVAILLER AVEC SAFTI</t>
  </si>
  <si>
    <t>7090,Agent Commercial Immobilier (H/F),https://www.france-emploi.com/offre-d-emploi/agent-commercial-immobilier-h-f-10614216/,10/01/2023,Savigny-le-Temple,Franchise,,,,,"TRAVAILLER AVEC SAFTI</t>
  </si>
  <si>
    <t>7091,Agent Commercial Immobilier (H/F),https://www.france-emploi.com/offre-d-emploi/agent-commercial-immobilier-h-f-10614214/,10/01/2023,Sarcelles,Franchise,,,,,"TRAVAILLER AVEC SAFTI</t>
  </si>
  <si>
    <t>7092,Agent Commercial Immobilier (H/F),https://www.france-emploi.com/offre-d-emploi/agent-commercial-immobilier-h-f-10614207/,10/01/2023,Saint-Maur-des-FossÃ©s,Franchise,,,,,"TRAVAILLER AVEC SAFTI</t>
  </si>
  <si>
    <t>7093,Agent Commercial Immobilier (H/F),https://www.france-emploi.com/offre-d-emploi/agent-commercial-immobilier-h-f-10614204/,10/01/2023,Saint-Malo,Franchise,,,,,"TRAVAILLER AVEC SAFTI</t>
  </si>
  <si>
    <t>7094,Agent Commercial Immobilier (H/F),https://www.france-emploi.com/offre-d-emploi/agent-commercial-immobilier-h-f-10614174/,10/01/2023,Rueil-Malmaison,Franchise,,,,,"TRAVAILLER AVEC SAFTI</t>
  </si>
  <si>
    <t>7095,Agent Commercial Immobilier (H/F),https://www.france-emploi.com/offre-d-emploi/agent-commercial-immobilier-h-f-10614165/,10/01/2023,Rennes,Franchise,,,,,"TRAVAILLER AVEC SAFTI</t>
  </si>
  <si>
    <t>7096,Agent Commercial Immobilier (H/F),https://www.france-emploi.com/offre-d-emploi/agent-commercial-immobilier-h-f-10614155/,10/01/2023,Pontoise,Franchise,,,,,"TRAVAILLER AVEC SAFTI</t>
  </si>
  <si>
    <t>7097,Agent Commercial Immobilier (H/F),https://www.france-emploi.com/offre-d-emploi/agent-commercial-immobilier-h-f-10614154/,10/01/2023,Triqueville,Franchise,,,,,"TRAVAILLER AVEC SAFTI</t>
  </si>
  <si>
    <t>7098,Agent Commercial Immobilier (H/F),https://www.france-emploi.com/offre-d-emploi/agent-commercial-immobilier-h-f-10614152/,10/01/2023,Poissy,Franchise,,,,,"TRAVAILLER AVEC SAFTI</t>
  </si>
  <si>
    <t>7099,Agent Commercial Immobilier (H/F),https://www.france-emploi.com/offre-d-emploi/agent-commercial-immobilier-h-f-10614137/,10/01/2023,Viennay,Franchise,,,,,"TRAVAILLER AVEC SAFTI</t>
  </si>
  <si>
    <t>7100,Agent Commercial Immobilier (H/F),https://www.france-emploi.com/offre-d-emploi/agent-commercial-immobilier-h-f-10614136/,10/01/2023,Paris 11e,Franchise,,,,,"TRAVAILLER AVEC SAFTI</t>
  </si>
  <si>
    <t>7101,Agent Commercial Immobilier (H/F),https://www.france-emploi.com/offre-d-emploi/agent-commercial-immobilier-h-f-10614135/,10/01/2023,Paris 1er,Franchise,,,,,"TRAVAILLER AVEC SAFTI</t>
  </si>
  <si>
    <t>7102,Agent Commercial Immobilier (H/F),https://www.france-emploi.com/offre-d-emploi/agent-commercial-immobilier-h-f-10614129/,10/01/2023,Sciecq,Franchise,,,,,"TRAVAILLER AVEC SAFTI</t>
  </si>
  <si>
    <t>7103,Agent Commercial Immobilier (H/F),https://www.france-emploi.com/offre-d-emploi/agent-commercial-immobilier-h-f-10614123/,10/01/2023,Nanteuil-lÃ¨s-Meaux,Franchise,,,,,"TRAVAILLER AVEC SAFTI</t>
  </si>
  <si>
    <t>7104,Agent Commercial Immobilier (H/F),https://www.france-emploi.com/offre-d-emploi/agent-commercial-immobilier-h-f-10614122/,10/01/2023,Nantes,Franchise,,,,,"TRAVAILLER AVEC SAFTI</t>
  </si>
  <si>
    <t>7105,Agent Commercial Immobilier (H/F),https://www.france-emploi.com/offre-d-emploi/agent-commercial-immobilier-h-f-10614121/,10/01/2023,Nanterre,Franchise,,,,,"TRAVAILLER AVEC SAFTI</t>
  </si>
  <si>
    <t>7106,Agent Commercial Immobilier (H/F),https://www.france-emploi.com/offre-d-emploi/agent-commercial-immobilier-h-f-10614116/,10/01/2023,Sainte-SÃ¨ve,Franchise,,,,,"TRAVAILLER AVEC SAFTI</t>
  </si>
  <si>
    <t>7107,Agent Commercial Immobilier (H/F),https://www.france-emploi.com/offre-d-emploi/agent-commercial-immobilier-h-f-10614115/,10/01/2023,Montreuil,Franchise,,,,,"TRAVAILLER AVEC SAFTI</t>
  </si>
  <si>
    <t>7108,Agent Commercial Immobilier (H/F),https://www.france-emploi.com/offre-d-emploi/agent-commercial-immobilier-h-f-10614103/,10/01/2023,Massy,Franchise,,,,,"TRAVAILLER AVEC SAFTI</t>
  </si>
  <si>
    <t>7109,Agent Commercial Immobilier (H/F),https://www.france-emploi.com/offre-d-emploi/agent-commercial-immobilier-h-f-10614096/,10/01/2023,Maisons-Alfort,Franchise,,,,,"TRAVAILLER AVEC SAFTI</t>
  </si>
  <si>
    <t>7110,Agent Commercial Immobilier (H/F),https://www.france-emploi.com/offre-d-emploi/agent-commercial-immobilier-h-f-10614090/,10/01/2023,Vironvay,Franchise,,,,,"TRAVAILLER AVEC SAFTI</t>
  </si>
  <si>
    <t>7111,Agent Commercial Immobilier (H/F),https://www.france-emploi.com/offre-d-emploi/agent-commercial-immobilier-h-f-10614081/,10/01/2023,Levallois-Perret,Franchise,,,,,"TRAVAILLER AVEC SAFTI</t>
  </si>
  <si>
    <t>7112,Agent Commercial Immobilier (H/F),https://www.france-emploi.com/offre-d-emploi/agent-commercial-immobilier-h-f-10614079/,10/01/2023,Les Mureaux,Franchise,,,,,"TRAVAILLER AVEC SAFTI</t>
  </si>
  <si>
    <t>7113,Agent Commercial Immobilier (H/F),https://www.france-emploi.com/offre-d-emploi/agent-commercial-immobilier-h-f-10614062/,10/01/2023,Le Blanc-Mesnil,Franchise,,,,,"TRAVAILLER AVEC SAFTI</t>
  </si>
  <si>
    <t>7114,Agent Commercial Immobilier (H/F),https://www.france-emploi.com/offre-d-emploi/agent-commercial-immobilier-h-f-10614044/,10/01/2023,Houilles,Franchise,,,,,"TRAVAILLER AVEC SAFTI</t>
  </si>
  <si>
    <t>7115,Agent Commercial Immobilier (H/F),https://www.france-emploi.com/offre-d-emploi/agent-commercial-immobilier-h-f-10614035/,10/01/2023,Saint-Denis-le-Ferment,Franchise,,,,,"TRAVAILLER AVEC SAFTI</t>
  </si>
  <si>
    <t>7116,Agent Commercial Immobilier (H/F),https://www.france-emploi.com/offre-d-emploi/agent-commercial-immobilier-h-f-10614021/,10/01/2023,Ã‰vreux,Franchise,,,,,"TRAVAILLER AVEC SAFTI</t>
  </si>
  <si>
    <t>7117,Agent Commercial Immobilier (H/F),https://www.france-emploi.com/offre-d-emploi/agent-commercial-immobilier-h-f-10614007/,10/01/2023,Drancy,Franchise,,,,,"TRAVAILLER AVEC SAFTI</t>
  </si>
  <si>
    <t>7118,Agent Commercial Immobilier (H/F),https://www.france-emploi.com/offre-d-emploi/agent-commercial-immobilier-h-f-10613990/,10/01/2023,CrÃ©teil,Franchise,,,,,"TRAVAILLER AVEC SAFTI</t>
  </si>
  <si>
    <t>7119,Agent Commercial Immobilier (H/F),https://www.france-emploi.com/offre-d-emploi/agent-commercial-immobilier-h-f-10613986/,10/01/2023,La VendelÃ©e,Franchise,,,,,"TRAVAILLER AVEC SAFTI</t>
  </si>
  <si>
    <t>7120,Agent Commercial Immobilier (H/F),https://www.france-emploi.com/offre-d-emploi/agent-commercial-immobilier-h-f-10613983/,10/01/2023,VillabÃ©,Franchise,,,,,"TRAVAILLER AVEC SAFTI</t>
  </si>
  <si>
    <t>7121,Agent Commercial Immobilier (H/F),https://www.france-emploi.com/offre-d-emploi/agent-commercial-immobilier-h-f-10613982/,10/01/2023,Conflans-Sainte-Honorine,Franchise,,,,,"TRAVAILLER AVEC SAFTI</t>
  </si>
  <si>
    <t>7122,Agent Commercial Immobilier (H/F),https://www.france-emploi.com/offre-d-emploi/agent-commercial-immobilier-h-f-10613968/,10/01/2023,Chelles,Franchise,,,,,"TRAVAILLER AVEC SAFTI</t>
  </si>
  <si>
    <t>7123,Agent Commercial Immobilier (H/F),https://www.france-emploi.com/offre-d-emploi/agent-commercial-immobilier-h-f-10613966/,10/01/2023,Chauray,Franchise,,,,,"TRAVAILLER AVEC SAFTI</t>
  </si>
  <si>
    <t>7124,Agent Commercial Immobilier (H/F),https://www.france-emploi.com/offre-d-emploi/agent-commercial-immobilier-h-f-10613948/,10/01/2023,Pontoise,Franchise,,,,,"TRAVAILLER AVEC SAFTI</t>
  </si>
  <si>
    <t>7125,Agent Commercial Immobilier (H/F),https://www.france-emploi.com/offre-d-emploi/agent-commercial-immobilier-h-f-10613931/,10/01/2023,Caen,Franchise,,,,,"TRAVAILLER AVEC SAFTI</t>
  </si>
  <si>
    <t>7126,Agent Commercial Immobilier (H/F),https://www.france-emploi.com/offre-d-emploi/agent-commercial-immobilier-h-f-10613929/,10/01/2023,Jossigny,Franchise,,,,,"TRAVAILLER AVEC SAFTI</t>
  </si>
  <si>
    <t>7127,Agent Commercial Immobilier (H/F),https://www.france-emploi.com/offre-d-emploi/agent-commercial-immobilier-h-f-10613921/,10/01/2023,Brest,Franchise,,,,,"TRAVAILLER AVEC SAFTI</t>
  </si>
  <si>
    <t>7128,Agent Commercial Immobilier (H/F),https://www.france-emploi.com/offre-d-emploi/agent-commercial-immobilier-h-f-10613900/,10/01/2023,Bezons,Franchise,,,,,"TRAVAILLER AVEC SAFTI</t>
  </si>
  <si>
    <t>7129,Agent Commercial Immobilier (H/F),https://www.france-emploi.com/offre-d-emploi/agent-commercial-immobilier-h-f-10613871/,10/01/2023,Aulnay-sous-Bois,Franchise,,,,,"TRAVAILLER AVEC SAFTI</t>
  </si>
  <si>
    <t>7130,Agent Commercial Immobilier (H/F),https://www.france-emploi.com/offre-d-emploi/agent-commercial-immobilier-h-f-10613864/,10/01/2023,Aubervilliers,Franchise,,,,,"TRAVAILLER AVEC SAFTI</t>
  </si>
  <si>
    <t>7131,Agent Commercial Immobilier (H/F),https://www.france-emploi.com/offre-d-emploi/agent-commercial-immobilier-h-f-10613861/,10/01/2023,Athis-Mons,Franchise,,,,,"TRAVAILLER AVEC SAFTI</t>
  </si>
  <si>
    <t>7132,Agent Commercial Immobilier (H/F),https://www.france-emploi.com/offre-d-emploi/agent-commercial-immobilier-h-f-10613860/,10/01/2023,AsniÃ¨res-sur-Seine,Franchise,,,,,"TRAVAILLER AVEC SAFTI</t>
  </si>
  <si>
    <t>7133,Agent Commercial Immobilier (H/F),https://www.france-emploi.com/offre-d-emploi/agent-commercial-immobilier-h-f-10613842/,10/01/2023,Saint-Germain-du-CorbÃ©is,Franchise,,,,,"TRAVAILLER AVEC SAFTI</t>
  </si>
  <si>
    <t>7134,Consultant Immobilier (H/F),https://www.france-emploi.com/offre-d-emploi/consultant-immobilier-h-f-10607680/,10/01/2023,Bezons,,,,,,"Vous souhaitez gagner en libertÃ©, vous rÃ©munÃ©rer Ã  votre juste valeur en faisait un mÃ©tier passionnant, et tout Ã§a depuis chez vous ? Devenez Consultant Immobilier megAgence !</t>
  </si>
  <si>
    <t>7135,Agent Commercial Immobilier (H/F),https://www.france-emploi.com/offre-d-emploi/agent-commercial-immobilier-h-f-10607678/,10/01/2023,Bezons,,,,,,"Vous souhaitez gagner en libertÃ©, vous rÃ©munÃ©rer Ã  votre juste valeur en faisait un mÃ©tier passionnant, et tout Ã§a depuis chez vous ? Devenez Agent Commercial Immobilier megAgence !</t>
  </si>
  <si>
    <t>7136,Consultant Immobilier (H/F),https://www.france-emploi.com/offre-d-emploi/consultant-immobilier-h-f-10607535/,10/01/2023,Livilliers,,,,,,"Vous souhaitez gagner en libertÃ©, vous rÃ©munÃ©rer Ã  votre juste valeur en faisait un mÃ©tier passionnant, et tout Ã§a depuis chez vous ? Devenez Consultant Immobilier megAgence !</t>
  </si>
  <si>
    <t>7137,Agent Commercial Immobilier (H/F),https://www.france-emploi.com/offre-d-emploi/agent-commercial-immobilier-h-f-10607533/,10/01/2023,Livilliers,,,,,,"Vous souhaitez gagner en libertÃ©, vous rÃ©munÃ©rer Ã  votre juste valeur en faisait un mÃ©tier passionnant, et tout Ã§a depuis chez vous ? Devenez Agent Commercial Immobilier megAgence !</t>
  </si>
  <si>
    <t>7138,Consultant Immobilier (H/F),https://www.france-emploi.com/offre-d-emploi/consultant-immobilier-h-f-10607490/,10/01/2023,Sarcelles,,,,,,"Vous souhaitez gagner en libertÃ©, vous rÃ©munÃ©rer Ã  votre juste valeur en faisait un mÃ©tier passionnant, et tout Ã§a depuis chez vous ? Devenez Consultant Immobilier megAgence !</t>
  </si>
  <si>
    <t>7139,Agent Commercial Immobilier (H/F),https://www.france-emploi.com/offre-d-emploi/agent-commercial-immobilier-h-f-10607488/,10/01/2023,Sarcelles,,,,,,"Vous souhaitez gagner en libertÃ©, vous rÃ©munÃ©rer Ã  votre juste valeur en faisait un mÃ©tier passionnant, et tout Ã§a depuis chez vous ? Devenez Agent Commercial Immobilier megAgence !</t>
  </si>
  <si>
    <t>7140,Consultant Immobilier (H/F),https://www.france-emploi.com/offre-d-emploi/consultant-immobilier-h-f-10607435/,10/01/2023,Pontoise,,,,,,"Vous souhaitez gagner en libertÃ©, vous rÃ©munÃ©rer Ã  votre juste valeur en faisait un mÃ©tier passionnant, et tout Ã§a depuis chez vous ? Devenez Consultant Immobilier megAgence !</t>
  </si>
  <si>
    <t>7141,Agent Commercial Immobilier (H/F),https://www.france-emploi.com/offre-d-emploi/agent-commercial-immobilier-h-f-10607433/,10/01/2023,Pontoise,,,,,,"Vous souhaitez gagner en libertÃ©, vous rÃ©munÃ©rer Ã  votre juste valeur en faisait un mÃ©tier passionnant, et tout Ã§a depuis chez vous ? Devenez Agent Commercial Immobilier megAgence !</t>
  </si>
  <si>
    <t>7142,Consultant Immobilier (H/F),https://www.france-emploi.com/offre-d-emploi/consultant-immobilier-h-f-10607425/,10/01/2023,Villejuif,,,,,,"Vous souhaitez gagner en libertÃ©, vous rÃ©munÃ©rer Ã  votre juste valeur en faisait un mÃ©tier passionnant, et tout Ã§a depuis chez vous ? Devenez Consultant Immobilier megAgence !</t>
  </si>
  <si>
    <t>7143,Agent Commercial Immobilier (H/F),https://www.france-emploi.com/offre-d-emploi/agent-commercial-immobilier-h-f-10607423/,10/01/2023,Villejuif,,,,,,"Vous souhaitez gagner en libertÃ©, vous rÃ©munÃ©rer Ã  votre juste valeur en faisait un mÃ©tier passionnant, et tout Ã§a depuis chez vous ? Devenez Agent Commercial Immobilier megAgence !</t>
  </si>
  <si>
    <t>7144,Consultant Immobilier (H/F),https://www.france-emploi.com/offre-d-emploi/consultant-immobilier-h-f-10607420/,10/01/2023,Maisons-Alfort,,,,,,"Vous souhaitez gagner en libertÃ©, vous rÃ©munÃ©rer Ã  votre juste valeur en faisait un mÃ©tier passionnant, et tout Ã§a depuis chez vous ? Devenez Consultant Immobilier megAgence !</t>
  </si>
  <si>
    <t>7145,Agent Commercial Immobilier (H/F),https://www.france-emploi.com/offre-d-emploi/agent-commercial-immobilier-h-f-10607418/,10/01/2023,Maisons-Alfort,,,,,,"Vous souhaitez gagner en libertÃ©, vous rÃ©munÃ©rer Ã  votre juste valeur en faisait un mÃ©tier passionnant, et tout Ã§a depuis chez vous ? Devenez Agent Commercial Immobilier megAgence !</t>
  </si>
  <si>
    <t>7146,Consultant Immobilier (H/F),https://www.france-emploi.com/offre-d-emploi/consultant-immobilier-h-f-10607350/,10/01/2023,Vitry-sur-Seine,,,,,,"Vous souhaitez gagner en libertÃ©, vous rÃ©munÃ©rer Ã  votre juste valeur en faisait un mÃ©tier passionnant, et tout Ã§a depuis chez vous ? Devenez Consultant Immobilier megAgence !</t>
  </si>
  <si>
    <t>7147,Agent Commercial Immobilier (H/F),https://www.france-emploi.com/offre-d-emploi/agent-commercial-immobilier-h-f-10607348/,10/01/2023,Vitry-sur-Seine,,,,,,"Vous souhaitez gagner en libertÃ©, vous rÃ©munÃ©rer Ã  votre juste valeur en faisait un mÃ©tier passionnant, et tout Ã§a depuis chez vous ? Devenez Agent Commercial Immobilier megAgence !</t>
  </si>
  <si>
    <t>7148,Consultant Immobilier (H/F),https://www.france-emploi.com/offre-d-emploi/consultant-immobilier-h-f-10607230/,10/01/2023,Saint-Maur-des-FossÃ©s,,,,,,"Vous souhaitez gagner en libertÃ©, vous rÃ©munÃ©rer Ã  votre juste valeur en faisait un mÃ©tier passionnant, et tout Ã§a depuis chez vous ? Devenez Consultant Immobilier megAgence !</t>
  </si>
  <si>
    <t>7149,Agent Commercial Immobilier (H/F),https://www.france-emploi.com/offre-d-emploi/agent-commercial-immobilier-h-f-10607228/,10/01/2023,Saint-Maur-des-FossÃ©s,,,,,,"Vous souhaitez gagner en libertÃ©, vous rÃ©munÃ©rer Ã  votre juste valeur en faisait un mÃ©tier passionnant, et tout Ã§a depuis chez vous ? Devenez Agent Commercial Immobilier megAgence !</t>
  </si>
  <si>
    <t>7150,Consultant Immobilier (H/F),https://www.france-emploi.com/offre-d-emploi/consultant-immobilier-h-f-10607225/,10/01/2023,CrÃ©teil,,,,,,"Vous souhaitez gagner en libertÃ©, vous rÃ©munÃ©rer Ã  votre juste valeur en faisait un mÃ©tier passionnant, et tout Ã§a depuis chez vous ? Devenez Consultant Immobilier megAgence !</t>
  </si>
  <si>
    <t>7151,Agent Commercial Immobilier (H/F),https://www.france-emploi.com/offre-d-emploi/agent-commercial-immobilier-h-f-10607223/,10/01/2023,CrÃ©teil,,,,,,"Vous souhaitez gagner en libertÃ©, vous rÃ©munÃ©rer Ã  votre juste valeur en faisait un mÃ©tier passionnant, et tout Ã§a depuis chez vous ? Devenez Agent Commercial Immobilier megAgence !</t>
  </si>
  <si>
    <t>7152,Consultant Immobilier (H/F),https://www.france-emploi.com/offre-d-emploi/consultant-immobilier-h-f-10607215/,10/01/2023,Drancy,,,,,,"Vous souhaitez gagner en libertÃ©, vous rÃ©munÃ©rer Ã  votre juste valeur en faisait un mÃ©tier passionnant, et tout Ã§a depuis chez vous ? Devenez Consultant Immobilier megAgence !</t>
  </si>
  <si>
    <t>7153,Agent Commercial Immobilier (H/F),https://www.france-emploi.com/offre-d-emploi/agent-commercial-immobilier-h-f-10607213/,10/01/2023,Drancy,,,,,,"Vous souhaitez gagner en libertÃ©, vous rÃ©munÃ©rer Ã  votre juste valeur en faisait un mÃ©tier passionnant, et tout Ã§a depuis chez vous ? Devenez Agent Commercial Immobilier megAgence !</t>
  </si>
  <si>
    <t>7154,Consultant Immobilier (H/F),https://www.france-emploi.com/offre-d-emploi/consultant-immobilier-h-f-10607210/,10/01/2023,Aulnay-sous-Bois,,,,,,"Vous souhaitez gagner en libertÃ©, vous rÃ©munÃ©rer Ã  votre juste valeur en faisait un mÃ©tier passionnant, et tout Ã§a depuis chez vous ? Devenez Consultant Immobilier megAgence !</t>
  </si>
  <si>
    <t>7155,Agent Commercial Immobilier (H/F),https://www.france-emploi.com/offre-d-emploi/agent-commercial-immobilier-h-f-10607208/,10/01/2023,Aulnay-sous-Bois,,,,,,"Vous souhaitez gagner en libertÃ©, vous rÃ©munÃ©rer Ã  votre juste valeur en faisait un mÃ©tier passionnant, et tout Ã§a depuis chez vous ? Devenez Agent Commercial Immobilier megAgence !</t>
  </si>
  <si>
    <t>7156,Consultant Immobilier (H/F),https://www.france-emploi.com/offre-d-emploi/consultant-immobilier-h-f-10607120/,10/01/2023,Aubervilliers,,,,,,"Vous souhaitez gagner en libertÃ©, vous rÃ©munÃ©rer Ã  votre juste valeur en faisait un mÃ©tier passionnant, et tout Ã§a depuis chez vous ? Devenez Consultant Immobilier megAgence !</t>
  </si>
  <si>
    <t>7157,Agent Commercial Immobilier (H/F),https://www.france-emploi.com/offre-d-emploi/agent-commercial-immobilier-h-f-10607118/,10/01/2023,Aubervilliers,,,,,,"Vous souhaitez gagner en libertÃ©, vous rÃ©munÃ©rer Ã  votre juste valeur en faisait un mÃ©tier passionnant, et tout Ã§a depuis chez vous ? Devenez Agent Commercial Immobilier megAgence !</t>
  </si>
  <si>
    <t>7158,Consultant Immobilier (H/F),https://www.france-emploi.com/offre-d-emploi/consultant-immobilier-h-f-10607080/,10/01/2023,Saint-Denis,,,,,,"Vous souhaitez gagner en libertÃ©, vous rÃ©munÃ©rer Ã  votre juste valeur en faisait un mÃ©tier passionnant, et tout Ã§a depuis chez vous ? Devenez Consultant Immobilier megAgence !</t>
  </si>
  <si>
    <t>7159,Agent Commercial Immobilier (H/F),https://www.france-emploi.com/offre-d-emploi/agent-commercial-immobilier-h-f-10607078/,10/01/2023,Saint-Denis,,,,,,"Vous souhaitez gagner en libertÃ©, vous rÃ©munÃ©rer Ã  votre juste valeur en faisait un mÃ©tier passionnant, et tout Ã§a depuis chez vous ? Devenez Agent Commercial Immobilier megAgence !</t>
  </si>
  <si>
    <t>7160,Consultant Immobilier (H/F),https://www.france-emploi.com/offre-d-emploi/consultant-immobilier-h-f-10607060/,10/01/2023,Le Blanc-Mesnil,,,,,,"Vous souhaitez gagner en libertÃ©, vous rÃ©munÃ©rer Ã  votre juste valeur en faisait un mÃ©tier passionnant, et tout Ã§a depuis chez vous ? Devenez Consultant Immobilier megAgence !</t>
  </si>
  <si>
    <t>7161,Agent Commercial Immobilier (H/F),https://www.france-emploi.com/offre-d-emploi/agent-commercial-immobilier-h-f-10607058/,10/01/2023,Le Blanc-Mesnil,,,,,,"Vous souhaitez gagner en libertÃ©, vous rÃ©munÃ©rer Ã  votre juste valeur en faisait un mÃ©tier passionnant, et tout Ã§a depuis chez vous ? Devenez Agent Commercial Immobilier megAgence !</t>
  </si>
  <si>
    <t>7162,Consultant Immobilier (H/F),https://www.france-emploi.com/offre-d-emploi/consultant-immobilier-h-f-10607035/,10/01/2023,Montreuil,,,,,,"Vous souhaitez gagner en libertÃ©, vous rÃ©munÃ©rer Ã  votre juste valeur en faisait un mÃ©tier passionnant, et tout Ã§a depuis chez vous ? Devenez Consultant Immobilier megAgence !</t>
  </si>
  <si>
    <t>7163,Agent Commercial Immobilier (H/F),https://www.france-emploi.com/offre-d-emploi/agent-commercial-immobilier-h-f-10607033/,10/01/2023,Montreuil,,,,,,"Vous souhaitez gagner en libertÃ©, vous rÃ©munÃ©rer Ã  votre juste valeur en faisait un mÃ©tier passionnant, et tout Ã§a depuis chez vous ? Devenez Agent Commercial Immobilier megAgence !</t>
  </si>
  <si>
    <t>7164,Consultant Immobilier (H/F),https://www.france-emploi.com/offre-d-emploi/consultant-immobilier-h-f-10607015/,10/01/2023,AsniÃ¨res-sur-Seine,,,,,,"Vous souhaitez gagner en libertÃ©, vous rÃ©munÃ©rer Ã  votre juste valeur en faisait un mÃ©tier passionnant, et tout Ã§a depuis chez vous ? Devenez Consultant Immobilier megAgence !</t>
  </si>
  <si>
    <t>7165,Agent Commercial Immobilier (H/F),https://www.france-emploi.com/offre-d-emploi/agent-commercial-immobilier-h-f-10607013/,10/01/2023,AsniÃ¨res-sur-Seine,,,,,,"Vous souhaitez gagner en libertÃ©, vous rÃ©munÃ©rer Ã  votre juste valeur en faisait un mÃ©tier passionnant, et tout Ã§a depuis chez vous ? Devenez Agent Commercial Immobilier megAgence !</t>
  </si>
  <si>
    <t>7166,Consultant Immobilier (H/F),https://www.france-emploi.com/offre-d-emploi/consultant-immobilier-h-f-10607010/,10/01/2023,Rueil-Malmaison,,,,,,"Vous souhaitez gagner en libertÃ©, vous rÃ©munÃ©rer Ã  votre juste valeur en faisait un mÃ©tier passionnant, et tout Ã§a depuis chez vous ? Devenez Consultant Immobilier megAgence !</t>
  </si>
  <si>
    <t>7167,Agent Commercial Immobilier (H/F),https://www.france-emploi.com/offre-d-emploi/agent-commercial-immobilier-h-f-10607008/,10/01/2023,Rueil-Malmaison,,,,,,"Vous souhaitez gagner en libertÃ©, vous rÃ©munÃ©rer Ã  votre juste valeur en faisait un mÃ©tier passionnant, et tout Ã§a depuis chez vous ? Devenez Agent Commercial Immobilier megAgence !</t>
  </si>
  <si>
    <t>7168,Consultant Immobilier (H/F),https://www.france-emploi.com/offre-d-emploi/consultant-immobilier-h-f-10606950/,10/01/2023,Levallois-Perret,,,,,,"Vous souhaitez gagner en libertÃ©, vous rÃ©munÃ©rer Ã  votre juste valeur en faisait un mÃ©tier passionnant, et tout Ã§a depuis chez vous ? Devenez Consultant Immobilier megAgence !</t>
  </si>
  <si>
    <t>7169,Agent Commercial Immobilier (H/F),https://www.france-emploi.com/offre-d-emploi/agent-commercial-immobilier-h-f-10606948/,10/01/2023,Levallois-Perret,,,,,,"Vous souhaitez gagner en libertÃ©, vous rÃ©munÃ©rer Ã  votre juste valeur en faisait un mÃ©tier passionnant, et tout Ã§a depuis chez vous ? Devenez Agent Commercial Immobilier megAgence !</t>
  </si>
  <si>
    <t>7170,Consultant Immobilier (H/F),https://www.france-emploi.com/offre-d-emploi/consultant-immobilier-h-f-10606860/,10/01/2023,Boulogne-Billancourt,,,,,,"Vous souhaitez gagner en libertÃ©, vous rÃ©munÃ©rer Ã  votre juste valeur en faisait un mÃ©tier passionnant, et tout Ã§a depuis chez vous ? Devenez Consultant Immobilier megAgence !</t>
  </si>
  <si>
    <t>7171,Agent Commercial Immobilier (H/F),https://www.france-emploi.com/offre-d-emploi/agent-commercial-immobilier-h-f-10606858/,10/01/2023,Boulogne-Billancourt,,,,,,"Vous souhaitez gagner en libertÃ©, vous rÃ©munÃ©rer Ã  votre juste valeur en faisait un mÃ©tier passionnant, et tout Ã§a depuis chez vous ? Devenez Agent Commercial Immobilier megAgence !</t>
  </si>
  <si>
    <t>7172,Consultant Immobilier (H/F),https://www.france-emploi.com/offre-d-emploi/consultant-immobilier-h-f-10606855/,10/01/2023,Nanterre,,,,,,"Vous souhaitez gagner en libertÃ©, vous rÃ©munÃ©rer Ã  votre juste valeur en faisait un mÃ©tier passionnant, et tout Ã§a depuis chez vous ? Devenez Consultant Immobilier megAgence !</t>
  </si>
  <si>
    <t>7173,Agent Commercial Immobilier (H/F),https://www.france-emploi.com/offre-d-emploi/agent-commercial-immobilier-h-f-10606853/,10/01/2023,Nanterre,,,,,,"Vous souhaitez gagner en libertÃ©, vous rÃ©munÃ©rer Ã  votre juste valeur en faisait un mÃ©tier passionnant, et tout Ã§a depuis chez vous ? Devenez Agent Commercial Immobilier megAgence !</t>
  </si>
  <si>
    <t>7174,Consultant Immobilier (H/F),https://www.france-emploi.com/offre-d-emploi/consultant-immobilier-h-f-10606810/,10/01/2023,Savigny-sur-Orge,,,,,,"Vous souhaitez gagner en libertÃ©, vous rÃ©munÃ©rer Ã  votre juste valeur en faisait un mÃ©tier passionnant, et tout Ã§a depuis chez vous ? Devenez Consultant Immobilier megAgence !</t>
  </si>
  <si>
    <t>7175,Agent Commercial Immobilier (H/F),https://www.france-emploi.com/offre-d-emploi/agent-commercial-immobilier-h-f-10606808/,10/01/2023,Savigny-sur-Orge,,,,,,"Vous souhaitez gagner en libertÃ©, vous rÃ©munÃ©rer Ã  votre juste valeur en faisait un mÃ©tier passionnant, et tout Ã§a depuis chez vous ? Devenez Agent Commercial Immobilier megAgence !</t>
  </si>
  <si>
    <t>7176,Consultant Immobilier (H/F),https://www.france-emploi.com/offre-d-emploi/consultant-immobilier-h-f-10606690/,10/01/2023,Massy,,,,,,"Vous souhaitez gagner en libertÃ©, vous rÃ©munÃ©rer Ã  votre juste valeur en faisait un mÃ©tier passionnant, et tout Ã§a depuis chez vous ? Devenez Consultant Immobilier megAgence !</t>
  </si>
  <si>
    <t>7177,Agent Commercial Immobilier (H/F),https://www.france-emploi.com/offre-d-emploi/agent-commercial-immobilier-h-f-10606688/,10/01/2023,Massy,,,,,,"Vous souhaitez gagner en libertÃ©, vous rÃ©munÃ©rer Ã  votre juste valeur en faisait un mÃ©tier passionnant, et tout Ã§a depuis chez vous ? Devenez Agent Commercial Immobilier megAgence !</t>
  </si>
  <si>
    <t>7178,Consultant Immobilier (H/F),https://www.france-emploi.com/offre-d-emploi/consultant-immobilier-h-f-10606640/,10/01/2023,Athis-Mons,,,,,,"Vous souhaitez gagner en libertÃ©, vous rÃ©munÃ©rer Ã  votre juste valeur en faisait un mÃ©tier passionnant, et tout Ã§a depuis chez vous ? Devenez Consultant Immobilier megAgence !</t>
  </si>
  <si>
    <t>7179,Agent Commercial Immobilier (H/F),https://www.france-emploi.com/offre-d-emploi/agent-commercial-immobilier-h-f-10606638/,10/01/2023,Athis-Mons,,,,,,"Vous souhaitez gagner en libertÃ©, vous rÃ©munÃ©rer Ã  votre juste valeur en faisait un mÃ©tier passionnant, et tout Ã§a depuis chez vous ? Devenez Agent Commercial Immobilier megAgence !</t>
  </si>
  <si>
    <t>7180,Consultant Immobilier (H/F),https://www.france-emploi.com/offre-d-emploi/consultant-immobilier-h-f-10606605/,10/01/2023,VillabÃ©,,,,,,"Vous souhaitez gagner en libertÃ©, vous rÃ©munÃ©rer Ã  votre juste valeur en faisait un mÃ©tier passionnant, et tout Ã§a depuis chez vous ? Devenez Consultant Immobilier megAgence !</t>
  </si>
  <si>
    <t>7181,Agent Commercial Immobilier (H/F),https://www.france-emploi.com/offre-d-emploi/agent-commercial-immobilier-h-f-10606603/,10/01/2023,VillabÃ©,,,,,,"Vous souhaitez gagner en libertÃ©, vous rÃ©munÃ©rer Ã  votre juste valeur en faisait un mÃ©tier passionnant, et tout Ã§a depuis chez vous ? Devenez Agent Commercial Immobilier megAgence !</t>
  </si>
  <si>
    <t>7182,Consultant Immobilier (H/F),https://www.france-emploi.com/offre-d-emploi/consultant-immobilier-h-f-10605820/,10/01/2023,Viennay,,,,,,"Vous souhaitez gagner en libertÃ©, vous rÃ©munÃ©rer Ã  votre juste valeur en faisait un mÃ©tier passionnant, et tout Ã§a depuis chez vous ? Devenez Consultant Immobilier megAgence !</t>
  </si>
  <si>
    <t>7183,Agent Commercial Immobilier (H/F),https://www.france-emploi.com/offre-d-emploi/agent-commercial-immobilier-h-f-10605818/,10/01/2023,Viennay,,,,,,"Vous souhaitez gagner en libertÃ©, vous rÃ©munÃ©rer Ã  votre juste valeur en faisait un mÃ©tier passionnant, et tout Ã§a depuis chez vous ? Devenez Agent Commercial Immobilier megAgence !</t>
  </si>
  <si>
    <t>7184,Consultant Immobilier (H/F),https://www.france-emploi.com/offre-d-emploi/consultant-immobilier-h-f-10605815/,10/01/2023,Chauray,,,,,,"Vous souhaitez gagner en libertÃ©, vous rÃ©munÃ©rer Ã  votre juste valeur en faisait un mÃ©tier passionnant, et tout Ã§a depuis chez vous ? Devenez Consultant Immobilier megAgence !</t>
  </si>
  <si>
    <t>7185,Agent Commercial Immobilier (H/F),https://www.france-emploi.com/offre-d-emploi/agent-commercial-immobilier-h-f-10605813/,10/01/2023,Chauray,,,,,,"Vous souhaitez gagner en libertÃ©, vous rÃ©munÃ©rer Ã  votre juste valeur en faisait un mÃ©tier passionnant, et tout Ã§a depuis chez vous ? Devenez Agent Commercial Immobilier megAgence !</t>
  </si>
  <si>
    <t>7186,Consultant Immobilier (H/F),https://www.france-emploi.com/offre-d-emploi/consultant-immobilier-h-f-10605805/,10/01/2023,Sciecq,,,,,,"Vous souhaitez gagner en libertÃ©, vous rÃ©munÃ©rer Ã  votre juste valeur en faisait un mÃ©tier passionnant, et tout Ã§a depuis chez vous ? Devenez Consultant Immobilier megAgence !</t>
  </si>
  <si>
    <t>7187,Agent Commercial Immobilier (H/F),https://www.france-emploi.com/offre-d-emploi/agent-commercial-immobilier-h-f-10605803/,10/01/2023,Sciecq,,,,,,"Vous souhaitez gagner en libertÃ©, vous rÃ©munÃ©rer Ã  votre juste valeur en faisait un mÃ©tier passionnant, et tout Ã§a depuis chez vous ? Devenez Agent Commercial Immobilier megAgence !</t>
  </si>
  <si>
    <t>7188,Consultant Immobilier (H/F),https://www.france-emploi.com/offre-d-emploi/consultant-immobilier-h-f-10605780/,10/01/2023,Houilles,,,,,,"Vous souhaitez gagner en libertÃ©, vous rÃ©munÃ©rer Ã  votre juste valeur en faisait un mÃ©tier passionnant, et tout Ã§a depuis chez vous ? Devenez Consultant Immobilier megAgence !</t>
  </si>
  <si>
    <t>7189,Agent Commercial Immobilier (H/F),https://www.france-emploi.com/offre-d-emploi/agent-commercial-immobilier-h-f-10605778/,10/01/2023,Houilles,,,,,,"Vous souhaitez gagner en libertÃ©, vous rÃ©munÃ©rer Ã  votre juste valeur en faisait un mÃ©tier passionnant, et tout Ã§a depuis chez vous ? Devenez Agent Commercial Immobilier megAgence !</t>
  </si>
  <si>
    <t>7190,Consultant Immobilier (H/F),https://www.france-emploi.com/offre-d-emploi/consultant-immobilier-h-f-10605760/,10/01/2023,Conflans-Sainte-Honorine,,,,,,"Vous souhaitez gagner en libertÃ©, vous rÃ©munÃ©rer Ã  votre juste valeur en faisait un mÃ©tier passionnant, et tout Ã§a depuis chez vous ? Devenez Consultant Immobilier megAgence !</t>
  </si>
  <si>
    <t>7191,Agent Commercial Immobilier (H/F),https://www.france-emploi.com/offre-d-emploi/agent-commercial-immobilier-h-f-10605758/,10/01/2023,Conflans-Sainte-Honorine,,,,,,"Vous souhaitez gagner en libertÃ©, vous rÃ©munÃ©rer Ã  votre juste valeur en faisait un mÃ©tier passionnant, et tout Ã§a depuis chez vous ? Devenez Agent Commercial Immobilier megAgence !</t>
  </si>
  <si>
    <t>7192,Consultant Immobilier (H/F),https://www.france-emploi.com/offre-d-emploi/consultant-immobilier-h-f-10605595/,10/01/2023,Poissy,,,,,,"Vous souhaitez gagner en libertÃ©, vous rÃ©munÃ©rer Ã  votre juste valeur en faisait un mÃ©tier passionnant, et tout Ã§a depuis chez vous ? Devenez Consultant Immobilier megAgence !</t>
  </si>
  <si>
    <t>7193,Agent Commercial Immobilier (H/F),https://www.france-emploi.com/offre-d-emploi/agent-commercial-immobilier-h-f-10605593/,10/01/2023,Poissy,,,,,,"Vous souhaitez gagner en libertÃ©, vous rÃ©munÃ©rer Ã  votre juste valeur en faisait un mÃ©tier passionnant, et tout Ã§a depuis chez vous ? Devenez Agent Commercial Immobilier megAgence !</t>
  </si>
  <si>
    <t>7194,Consultant Immobilier (H/F),https://www.france-emploi.com/offre-d-emploi/consultant-immobilier-h-f-10605515/,10/01/2023,Les Mureaux,,,,,,"Vous souhaitez gagner en libertÃ©, vous rÃ©munÃ©rer Ã  votre juste valeur en faisait un mÃ©tier passionnant, et tout Ã§a depuis chez vous ? Devenez Consultant Immobilier megAgence !</t>
  </si>
  <si>
    <t>7195,Agent Commercial Immobilier (H/F),https://www.france-emploi.com/offre-d-emploi/agent-commercial-immobilier-h-f-10605513/,10/01/2023,Les Mureaux,,,,,,"Vous souhaitez gagner en libertÃ©, vous rÃ©munÃ©rer Ã  votre juste valeur en faisait un mÃ©tier passionnant, et tout Ã§a depuis chez vous ? Devenez Agent Commercial Immobilier megAgence !</t>
  </si>
  <si>
    <t>7196,Consultant Immobilier (H/F),https://www.france-emploi.com/offre-d-emploi/consultant-immobilier-h-f-10605490/,10/01/2023,Versailles,,,,,,"Vous souhaitez gagner en libertÃ©, vous rÃ©munÃ©rer Ã  votre juste valeur en faisait un mÃ©tier passionnant, et tout Ã§a depuis chez vous ? Devenez Consultant Immobilier megAgence !</t>
  </si>
  <si>
    <t>7197,Agent Commercial Immobilier (H/F),https://www.france-emploi.com/offre-d-emploi/agent-commercial-immobilier-h-f-10605488/,10/01/2023,Versailles,,,,,,"Vous souhaitez gagner en libertÃ©, vous rÃ©munÃ©rer Ã  votre juste valeur en faisait un mÃ©tier passionnant, et tout Ã§a depuis chez vous ? Devenez Agent Commercial Immobilier megAgence !</t>
  </si>
  <si>
    <t>7198,Consultant Immobilier (H/F),https://www.france-emploi.com/offre-d-emploi/consultant-immobilier-h-f-10605465/,10/01/2023,Jossigny,,,,,,"Vous souhaitez gagner en libertÃ©, vous rÃ©munÃ©rer Ã  votre juste valeur en faisait un mÃ©tier passionnant, et tout Ã§a depuis chez vous ? Devenez Consultant Immobilier megAgence !</t>
  </si>
  <si>
    <t>7199,Agent Commercial Immobilier (H/F),https://www.france-emploi.com/offre-d-emploi/agent-commercial-immobilier-h-f-10605463/,10/01/2023,Jossigny,,,,,,"Vous souhaitez gagner en libertÃ©, vous rÃ©munÃ©rer Ã  votre juste valeur en faisait un mÃ©tier passionnant, et tout Ã§a depuis chez vous ? Devenez Agent Commercial Immobilier megAgence !</t>
  </si>
  <si>
    <t>7200,Consultant Immobilier (H/F),https://www.france-emploi.com/offre-d-emploi/consultant-immobilier-h-f-10605450/,10/01/2023,Chelles,,,,,,"Vous souhaitez gagner en libertÃ©, vous rÃ©munÃ©rer Ã  votre juste valeur en faisait un mÃ©tier passionnant, et tout Ã§a depuis chez vous ? Devenez Consultant Immobilier megAgence !</t>
  </si>
  <si>
    <t>7201,Agent Commercial Immobilier (H/F),https://www.france-emploi.com/offre-d-emploi/agent-commercial-immobilier-h-f-10605448/,10/01/2023,Chelles,,,,,,"Vous souhaitez gagner en libertÃ©, vous rÃ©munÃ©rer Ã  votre juste valeur en faisait un mÃ©tier passionnant, et tout Ã§a depuis chez vous ? Devenez Agent Commercial Immobilier megAgence !</t>
  </si>
  <si>
    <t>7202,Consultant Immobilier (H/F),https://www.france-emploi.com/offre-d-emploi/consultant-immobilier-h-f-10605255/,10/01/2023,Nanteuil-lÃ¨s-Meaux,,,,,,"Vous souhaitez gagner en libertÃ©, vous rÃ©munÃ©rer Ã  votre juste valeur en faisait un mÃ©tier passionnant, et tout Ã§a depuis chez vous ? Devenez Consultant Immobilier megAgence !</t>
  </si>
  <si>
    <t>7203,Agent Commercial Immobilier (H/F),https://www.france-emploi.com/offre-d-emploi/agent-commercial-immobilier-h-f-10605253/,10/01/2023,Nanteuil-lÃ¨s-Meaux,,,,,,"Vous souhaitez gagner en libertÃ©, vous rÃ©munÃ©rer Ã  votre juste valeur en faisait un mÃ©tier passionnant, et tout Ã§a depuis chez vous ? Devenez Agent Commercial Immobilier megAgence !</t>
  </si>
  <si>
    <t>7204,Consultant Immobilier (H/F),https://www.france-emploi.com/offre-d-emploi/consultant-immobilier-h-f-10604950/,10/01/2023,Paris 1er,,,,,,"Vous souhaitez gagner en libertÃ©, vous rÃ©munÃ©rer Ã  votre juste valeur en faisait un mÃ©tier passionnant, et tout Ã§a depuis chez vous ? Devenez Consultant Immobilier megAgence !</t>
  </si>
  <si>
    <t>7205,Agent Commercial Immobilier (H/F),https://www.france-emploi.com/offre-d-emploi/agent-commercial-immobilier-h-f-10604948/,10/01/2023,Paris 1er,,,,,,"Vous souhaitez gagner en libertÃ©, vous rÃ©munÃ©rer Ã  votre juste valeur en faisait un mÃ©tier passionnant, et tout Ã§a depuis chez vous ? Devenez Agent Commercial Immobilier megAgence !</t>
  </si>
  <si>
    <t>7206,Consultant Immobilier (H/F),https://www.france-emploi.com/offre-d-emploi/consultant-immobilier-h-f-10603455/,10/01/2023,Saint-Germain-du-CorbÃ©is,,,,,,"Vous souhaitez gagner en libertÃ©, vous rÃ©munÃ©rer Ã  votre juste valeur en faisait un mÃ©tier passionnant, et tout Ã§a depuis chez vous ? Devenez Consultant Immobilier megAgence !</t>
  </si>
  <si>
    <t>7207,Agent Commercial Immobilier (H/F),https://www.france-emploi.com/offre-d-emploi/agent-commercial-immobilier-h-f-10603453/,10/01/2023,Saint-Germain-du-CorbÃ©is,,,,,,"Vous souhaitez gagner en libertÃ©, vous rÃ©munÃ©rer Ã  votre juste valeur en faisait un mÃ©tier passionnant, et tout Ã§a depuis chez vous ? Devenez Agent Commercial Immobilier megAgence !</t>
  </si>
  <si>
    <t>7208,Consultant Immobilier (H/F),https://www.france-emploi.com/offre-d-emploi/consultant-immobilier-h-f-10602475/,10/01/2023,Vannes,,,,,,"Vous souhaitez gagner en libertÃ©, vous rÃ©munÃ©rer Ã  votre juste valeur en faisait un mÃ©tier passionnant, et tout Ã§a depuis chez vous ? Devenez Consultant Immobilier megAgence !</t>
  </si>
  <si>
    <t>7209,Agent Commercial Immobilier (H/F),https://www.france-emploi.com/offre-d-emploi/agent-commercial-immobilier-h-f-10602473/,10/01/2023,Vannes,,,,,,"Vous souhaitez gagner en libertÃ©, vous rÃ©munÃ©rer Ã  votre juste valeur en faisait un mÃ©tier passionnant, et tout Ã§a depuis chez vous ? Devenez Agent Commercial Immobilier megAgence !</t>
  </si>
  <si>
    <t>7210,Consultant Immobilier (H/F),https://www.france-emploi.com/offre-d-emploi/consultant-immobilier-h-f-10602185/,10/01/2023,La VendelÃ©e,,,,,,"Vous souhaitez gagner en libertÃ©, vous rÃ©munÃ©rer Ã  votre juste valeur en faisait un mÃ©tier passionnant, et tout Ã§a depuis chez vous ? Devenez Consultant Immobilier megAgence !</t>
  </si>
  <si>
    <t>7211,Agent Commercial Immobilier (H/F),https://www.france-emploi.com/offre-d-emploi/agent-commercial-immobilier-h-f-10602183/,10/01/2023,La VendelÃ©e,,,,,,"Vous souhaitez gagner en libertÃ©, vous rÃ©munÃ©rer Ã  votre juste valeur en faisait un mÃ©tier passionnant, et tout Ã§a depuis chez vous ? Devenez Agent Commercial Immobilier megAgence !</t>
  </si>
  <si>
    <t>7212,Consultant Immobilier (H/F),https://www.france-emploi.com/offre-d-emploi/consultant-immobilier-h-f-10601735/,10/01/2023,Vertou,,,,,,"Vous souhaitez gagner en libertÃ©, vous rÃ©munÃ©rer Ã  votre juste valeur en faisait un mÃ©tier passionnant, et tout Ã§a depuis chez vous ? Devenez Consultant Immobilier megAgence !</t>
  </si>
  <si>
    <t>7213,Agent Commercial Immobilier (H/F),https://www.france-emploi.com/offre-d-emploi/agent-commercial-immobilier-h-f-10601733/,10/01/2023,Vertou,,,,,,"Vous souhaitez gagner en libertÃ©, vous rÃ©munÃ©rer Ã  votre juste valeur en faisait un mÃ©tier passionnant, et tout Ã§a depuis chez vous ? Devenez Agent Commercial Immobilier megAgence !</t>
  </si>
  <si>
    <t>7214,Consultant Immobilier (H/F),https://www.france-emploi.com/offre-d-emploi/consultant-immobilier-h-f-10601700/,10/01/2023,Nantes,,,,,,"Vous souhaitez gagner en libertÃ©, vous rÃ©munÃ©rer Ã  votre juste valeur en faisait un mÃ©tier passionnant, et tout Ã§a depuis chez vous ? Devenez Consultant Immobilier megAgence !</t>
  </si>
  <si>
    <t>7215,Agent Commercial Immobilier (H/F),https://www.france-emploi.com/offre-d-emploi/agent-commercial-immobilier-h-f-10601698/,10/01/2023,Nantes,,,,,,"Vous souhaitez gagner en libertÃ©, vous rÃ©munÃ©rer Ã  votre juste valeur en faisait un mÃ©tier passionnant, et tout Ã§a depuis chez vous ? Devenez Agent Commercial Immobilier megAgence !</t>
  </si>
  <si>
    <t>7216,Consultant Immobilier (H/F),https://www.france-emploi.com/offre-d-emploi/consultant-immobilier-h-f-10601025/,10/01/2023,Saint-Malo,,,,,,"Vous souhaitez gagner en libertÃ©, vous rÃ©munÃ©rer Ã  votre juste valeur en faisait un mÃ©tier passionnant, et tout Ã§a depuis chez vous ? Devenez Consultant Immobilier megAgence !</t>
  </si>
  <si>
    <t>7217,Agent Commercial Immobilier (H/F),https://www.france-emploi.com/offre-d-emploi/agent-commercial-immobilier-h-f-10601023/,10/01/2023,Saint-Malo,,,,,,"Vous souhaitez gagner en libertÃ©, vous rÃ©munÃ©rer Ã  votre juste valeur en faisait un mÃ©tier passionnant, et tout Ã§a depuis chez vous ? Devenez Agent Commercial Immobilier megAgence !</t>
  </si>
  <si>
    <t>7218,Consultant Immobilier (H/F),https://www.france-emploi.com/offre-d-emploi/consultant-immobilier-h-f-10600945/,10/01/2023,Rennes,,,,,,"Vous souhaitez gagner en libertÃ©, vous rÃ©munÃ©rer Ã  votre juste valeur en faisait un mÃ©tier passionnant, et tout Ã§a depuis chez vous ? Devenez Consultant Immobilier megAgence !</t>
  </si>
  <si>
    <t>7219,Agent Commercial Immobilier (H/F),https://www.france-emploi.com/offre-d-emploi/agent-commercial-immobilier-h-f-10600943/,10/01/2023,Rennes,,,,,,"Vous souhaitez gagner en libertÃ©, vous rÃ©munÃ©rer Ã  votre juste valeur en faisait un mÃ©tier passionnant, et tout Ã§a depuis chez vous ? Devenez Agent Commercial Immobilier megAgence !</t>
  </si>
  <si>
    <t>7220,Consultant Immobilier (H/F),https://www.france-emploi.com/offre-d-emploi/consultant-immobilier-h-f-10600170/,10/01/2023,Sainte-SÃ¨ve,,,,,,"Vous souhaitez gagner en libertÃ©, vous rÃ©munÃ©rer Ã  votre juste valeur en faisait un mÃ©tier passionnant, et tout Ã§a depuis chez vous ? Devenez Consultant Immobilier megAgence !</t>
  </si>
  <si>
    <t>7221,Agent Commercial Immobilier (H/F),https://www.france-emploi.com/offre-d-emploi/agent-commercial-immobilier-h-f-10600168/,10/01/2023,Sainte-SÃ¨ve,,,,,,"Vous souhaitez gagner en libertÃ©, vous rÃ©munÃ©rer Ã  votre juste valeur en faisait un mÃ©tier passionnant, et tout Ã§a depuis chez vous ? Devenez Agent Commercial Immobilier megAgence !</t>
  </si>
  <si>
    <t>7222,Consultant Immobilier (H/F),https://www.france-emploi.com/offre-d-emploi/consultant-immobilier-h-f-10600090/,10/01/2023,Brest,,,,,,"Vous souhaitez gagner en libertÃ©, vous rÃ©munÃ©rer Ã  votre juste valeur en faisait un mÃ©tier passionnant, et tout Ã§a depuis chez vous ? Devenez Consultant Immobilier megAgence !</t>
  </si>
  <si>
    <t>7223,Agent Commercial Immobilier (H/F),https://www.france-emploi.com/offre-d-emploi/agent-commercial-immobilier-h-f-10600088/,10/01/2023,Brest,,,,,,"Vous souhaitez gagner en libertÃ©, vous rÃ©munÃ©rer Ã  votre juste valeur en faisait un mÃ©tier passionnant, et tout Ã§a depuis chez vous ? Devenez Agent Commercial Immobilier megAgence !</t>
  </si>
  <si>
    <t>7224,Consultant Immobilier (H/F),https://www.france-emploi.com/offre-d-emploi/consultant-immobilier-h-f-10600000/,10/01/2023,Triqueville,,,,,,"Vous souhaitez gagner en libertÃ©, vous rÃ©munÃ©rer Ã  votre juste valeur en faisait un mÃ©tier passionnant, et tout Ã§a depuis chez vous ? Devenez Consultant Immobilier megAgence !</t>
  </si>
  <si>
    <t>7225,Agent Commercial Immobilier (H/F),https://www.france-emploi.com/offre-d-emploi/agent-commercial-immobilier-h-f-10599998/,10/01/2023,Triqueville,,,,,,"Vous souhaitez gagner en libertÃ©, vous rÃ©munÃ©rer Ã  votre juste valeur en faisait un mÃ©tier passionnant, et tout Ã§a depuis chez vous ? Devenez Agent Commercial Immobilier megAgence !</t>
  </si>
  <si>
    <t>7226,Consultant Immobilier (H/F),https://www.france-emploi.com/offre-d-emploi/consultant-immobilier-h-f-10599995/,10/01/2023,Vironvay,,,,,,"Vous souhaitez gagner en libertÃ©, vous rÃ©munÃ©rer Ã  votre juste valeur en faisait un mÃ©tier passionnant, et tout Ã§a depuis chez vous ? Devenez Consultant Immobilier megAgence !</t>
  </si>
  <si>
    <t>7227,Agent Commercial Immobilier (H/F),https://www.france-emploi.com/offre-d-emploi/agent-commercial-immobilier-h-f-10599993/,10/01/2023,Vironvay,,,,,,"Vous souhaitez gagner en libertÃ©, vous rÃ©munÃ©rer Ã  votre juste valeur en faisait un mÃ©tier passionnant, et tout Ã§a depuis chez vous ? Devenez Agent Commercial Immobilier megAgence !</t>
  </si>
  <si>
    <t>7228,Consultant Immobilier (H/F),https://www.france-emploi.com/offre-d-emploi/consultant-immobilier-h-f-10599985/,10/01/2023,Vernon,,,,,,"Vous souhaitez gagner en libertÃ©, vous rÃ©munÃ©rer Ã  votre juste valeur en faisait un mÃ©tier passionnant, et tout Ã§a depuis chez vous ? Devenez Consultant Immobilier megAgence !</t>
  </si>
  <si>
    <t>7229,Agent Commercial Immobilier (H/F),https://www.france-emploi.com/offre-d-emploi/agent-commercial-immobilier-h-f-10599983/,10/01/2023,Vernon,,,,,,"Vous souhaitez gagner en libertÃ©, vous rÃ©munÃ©rer Ã  votre juste valeur en faisait un mÃ©tier passionnant, et tout Ã§a depuis chez vous ? Devenez Agent Commercial Immobilier megAgence !</t>
  </si>
  <si>
    <t>7230,Consultant Immobilier (H/F),https://www.france-emploi.com/offre-d-emploi/consultant-immobilier-h-f-10599980/,10/01/2023,Saint-Denis-le-Ferment,,,,,,"Vous souhaitez gagner en libertÃ©, vous rÃ©munÃ©rer Ã  votre juste valeur en faisait un mÃ©tier passionnant, et tout Ã§a depuis chez vous ? Devenez Consultant Immobilier megAgence !</t>
  </si>
  <si>
    <t>7231,Agent Commercial Immobilier (H/F),https://www.france-emploi.com/offre-d-emploi/agent-commercial-immobilier-h-f-10599978/,10/01/2023,Saint-Denis-le-Ferment,,,,,,"Vous souhaitez gagner en libertÃ©, vous rÃ©munÃ©rer Ã  votre juste valeur en faisait un mÃ©tier passionnant, et tout Ã§a depuis chez vous ? Devenez Agent Commercial Immobilier megAgence !</t>
  </si>
  <si>
    <t>7232,Consultant Immobilier (H/F),https://www.france-emploi.com/offre-d-emploi/consultant-immobilier-h-f-10599975/,10/01/2023,Val-de-Reuil,,,,,,"Vous souhaitez gagner en libertÃ©, vous rÃ©munÃ©rer Ã  votre juste valeur en faisait un mÃ©tier passionnant, et tout Ã§a depuis chez vous ? Devenez Consultant Immobilier megAgence !</t>
  </si>
  <si>
    <t>7233,Agent Commercial Immobilier (H/F),https://www.france-emploi.com/offre-d-emploi/agent-commercial-immobilier-h-f-10599973/,10/01/2023,Val-de-Reuil,,,,,,"Vous souhaitez gagner en libertÃ©, vous rÃ©munÃ©rer Ã  votre juste valeur en faisait un mÃ©tier passionnant, et tout Ã§a depuis chez vous ? Devenez Agent Commercial Immobilier megAgence !</t>
  </si>
  <si>
    <t>7234,Consultant Immobilier (H/F),https://www.france-emploi.com/offre-d-emploi/consultant-immobilier-h-f-10599970/,10/01/2023,Ã‰vreux,,,,,,"Vous souhaitez gagner en libertÃ©, vous rÃ©munÃ©rer Ã  votre juste valeur en faisait un mÃ©tier passionnant, et tout Ã§a depuis chez vous ? Devenez Consultant Immobilier megAgence !</t>
  </si>
  <si>
    <t>7235,Agent Commercial Immobilier (H/F),https://www.france-emploi.com/offre-d-emploi/agent-commercial-immobilier-h-f-10599968/,10/01/2023,Ã‰vreux,,,,,,"Vous souhaitez gagner en libertÃ©, vous rÃ©munÃ©rer Ã  votre juste valeur en faisait un mÃ©tier passionnant, et tout Ã§a depuis chez vous ? Devenez Agent Commercial Immobilier megAgence !</t>
  </si>
  <si>
    <t>7236,RESPONSABLE SANTE SECURITE ENVIRONNEMENT (H/F),https://www.france-emploi.com/offre-d-emploi/responsable-sante-securite-environnement-h-f-10967888/,09/01/2023,AlenÃ§on,CDI,,,,,"Dans le cadre de son dÃ©veloppement, nous recherchons aujourdâ€™hui son RESPONSABLE SANTE SECURITE ENVIRONNEMENT H/F en charge dâ€™animer et de suivre la mise en Å“uvre de la politique SSE du site. Ceci dans le cadre de la rÃ¨glementation, des normes et des recommandations du groupe.</t>
  </si>
  <si>
    <t>Directement ..."</t>
  </si>
  <si>
    <t>7237,Operateur de production (H/F),https://www.france-emploi.com/offre-d-emploi/operateur-de-production-h-f-10967884/,09/01/2023,Les Herbiers,IntÃ©rim,,,,,"SpÃ©cialiste des menuiseries industrielles aluminium, cette entreprise composÃ©e d'environ 1800 collaborateurs recherche des Â« agentS de production Â» (H/F), afin de contribuer Ã  leur Ã©volution.</t>
  </si>
  <si>
    <t>Ce groupe solide et familial, sait rÃ©pondre au bien-Ãªtre de ses collaborateurs via : la sÃ©curitÃ©, les formations, le dÃ©veloppement des compÃ©tences et la ..."</t>
  </si>
  <si>
    <t>7238,ASSISTANT TECHNIQUE (H/F),https://www.france-emploi.com/offre-d-emploi/assistant-technique-h-f-10967881/,09/01/2023,Saint-MalÃ´-du-Bois,CDI,,,,,"Sous la responsabilitÃ© du responsable ADV, vous garantissez la satisfaction et la fidÃ©lisation de nos clients en veillant Ã  la qualitÃ© et Ã  la rÃ©activitÃ© des conseils et des rÃ©ponses apportÃ©es dans le respect de notre politique commerciale.</t>
  </si>
  <si>
    <t>Votre mission principale :</t>
  </si>
  <si>
    <t>Traiter les devis et commandes des clients</t>
  </si>
  <si>
    <t>Assurer ..."</t>
  </si>
  <si>
    <t>7239,Electricien (H/F),https://www.france-emploi.com/offre-d-emploi/electricien-h-f-10967878/,09/01/2023,Loire-Atlantique,IntÃ©rim,,,,,"METIER INTERIM ET CDI SAINT PHILBERT DE GRAND LIEU recrute pour son client spÃ©cialisÃ© dans la construction et la rÃ©novation d'habitation , un Ã©lectricien H/F. Dans le cadre de votre mission vous poserez de l' appareillage en rÃ©novation et neuf et vous tirerez des cÃ¢bles. Si cette offre ..."</t>
  </si>
  <si>
    <t>7240,CARISTE CACES 5 (H/F),https://www.france-emploi.com/offre-d-emploi/cariste-caces-5-h-f-10967877/,09/01/2023,Loire-Atlantique,IntÃ©rim,,,,,"METIER INTERIM ET CDI ST PHILBERT DE GRAND LIEU recrute pour son client spÃ©cialisÃ© dans le stockage et l'entreposage de marchandises, cariste caces 5 (H/F). Vous serez en charge de la rÃ©ception des marchandises, du rangement des stocks, du suivi des stocks sur informatique et de la ..."</t>
  </si>
  <si>
    <t>7241,Chauffeur H/F,https://www.france-emploi.com/offre-d-emploi/chauffeur-h-f-10967876/,09/01/2023,Gironde,CDI,,,,,"La sociÃ©tÃ© Laurial, filiale du groupe Cooperl, situÃ©e Ã  BAZAS (33) est spÃ©cialisÃ©e dans la dÃ©coupe et la vente de viande de porc. Pour assurer son activitÃ© et assurer la satisfaction de ses clients, elle recrute un chauffeur poids lourd (H/F)  Acteur clÃ© de l'entreprise, vous assurez ..."</t>
  </si>
  <si>
    <t>7242,AIDES IMPRIMEURS H/F,https://www.france-emploi.com/offre-d-emploi/aides-imprimeurs-h-f-10832194/,09/01/2023,Vire Normandie,CDI,,,,,"#SIMSAINTLO</t>
  </si>
  <si>
    <t>L'agence SIM recherche pour l'un de ses clients basÃ©s sur le secteur de Saint-LÃ´ des AIDES IMPRIMEURS H/F.</t>
  </si>
  <si>
    <t>Vous travaillez dans une entreprise familiale Normande en plein dÃ©veloppement. Elle rÃ©alise la production de sachet papier plastique (95% des clients sont les emballages de fruits ..."</t>
  </si>
  <si>
    <t>7243,AIDES IMPRIMEURS H/F,https://www.france-emploi.com/offre-d-emploi/aides-imprimeurs-h-f-10832194/,09/01/2023,Saint-LÃ´,CDI,,,,,"#SIMSAINTLO</t>
  </si>
  <si>
    <t>7244,AIDES IMPRIMEURS H/F,https://www.france-emploi.com/offre-d-emploi/aides-imprimeurs-h-f-10832194/,09/01/2023,Coutances,CDI,,,,,"#SIMSAINTLO</t>
  </si>
  <si>
    <t>7245,AIDES IMPRIMEURS H/F,https://www.france-emploi.com/offre-d-emploi/aides-imprimeurs-h-f-10832194/,09/01/2023,Carentan les Marais,CDI,,,,,"#SIMSAINTLO</t>
  </si>
  <si>
    <t>7246,AIDES IMPRIMEURS H/F,https://www.france-emploi.com/offre-d-emploi/aides-imprimeurs-h-f-10832194/,09/01/2023,Agneaux,CDI,,,,,"#SIMSAINTLO</t>
  </si>
  <si>
    <t>7247,Alternance Acheteur Bovin (H/F) - ARGENTAN,https://www.france-emploi.com/offre-d-emploi/alternance-acheteur-bovin-h-f-argentan-10967872/,09/01/2023,Orne,Alternance,,,,,"Vous Ãªtes Ã  la recherche d'une alternance avec des projets captivants au sein d'une Ã©quipe dynamique N'hÃ©sitez plus, postulez !Agrial organise un job dating le mercredi 8 mars 2023 dans une exploitation agricole.Au programme : dÃ©couverte d'Agrial, de ses mÃ©tiers et entretiens de recrutement.En ..."</t>
  </si>
  <si>
    <t>7248,Agent logistique/peseur F/H,https://www.france-emploi.com/offre-d-emploi/agent-logistique-peseur-f-h-10690423/,09/01/2023,Ille-et-Vilaine,CDI,,,,,"Pour accompagner notre forte croissance, nous recherchon un poste dâ€™agent logistique / peseur (H/F). Ce poste, basÃ© Ã  FougÃ¨res, est proposÃ© en CDI.</t>
  </si>
  <si>
    <t>RattachÃ©(e) au Responsable Logistique, vos missions seront les suivantes :</t>
  </si>
  <si>
    <t xml:space="preserve"> - RÃ©ception de marchandises</t>
  </si>
  <si>
    <t xml:space="preserve"> - Gestion du stock</t>
  </si>
  <si>
    <t xml:space="preserve"> - Approvisionnement inter-service</t>
  </si>
  <si>
    <t xml:space="preserve"> - Gestion des dÃ©chets</t>
  </si>
  <si>
    <t xml:space="preserve"> - PesÃ©e matiÃ¨res premiÃ¨res ..."</t>
  </si>
  <si>
    <t>7249,Alternance Conseiller Bovin (H/F) - ARGENTAN,https://www.france-emploi.com/offre-d-emploi/alternance-conseiller-bovin-h-f-argentan-10967870/,09/01/2023,Orne,Alternance,,,,,"Vous Ãªtes Ã  la recherche d'une alternance avec des projets captivants au sein d'une Ã©quipe dynamique N'hÃ©sitez plus, postulez !Agrial organise un job dating le mercredi 8 mars 2023 dans une exploitation agricole.Au programme : dÃ©couverte d'Agrial, de ses mÃ©tiers et entretiens de recrutement.En ..."</t>
  </si>
  <si>
    <t>7250,Conducteur de machines (H/F) - Contrat week-end,https://www.france-emploi.com/offre-d-emploi/conducteur-de-machines-h-f-contrat-week-end-10967869/,09/01/2023,Vienne,CDI,,,,,"IntÃ©grez la nouvelle Ã©quipe SD Marie SurgelÃ©s ! Envie de grandir avec nous Nous recherchons pour la sociÃ©tÃ© Marie SurgelÃ©s des Conducteurs de machines H/F.RattachÃ©(e) au responsable d'atelier, vous aurez pour missions de :- assurer sur la ligne, le conditionnement et l'emballage des produits issus de ..."</t>
  </si>
  <si>
    <t>7251,ChargÃ©(e) de mission RH H/F,https://www.france-emploi.com/offre-d-emploi/chargee-de-mission-rh-h-f-10967868/,09/01/2023,Calvados,CDI,,,,,"Vos missions :  * Vous assurez la gestion administrative du personnel (entrÃ©es sorties). * Vous participez Ã  la gestion opÃ©rationnelle du personnel (recrutement - gestion intÃ©rim, formation, gestion des compÃ©tences). * Vous rÃ©alisez le reporting RH. * Vous remontez les Ã©lÃ©ments variables de paie auprÃ¨s du service dÃ©diÃ© * Vous Ãªtes l'interlocuteur RH du site ..."</t>
  </si>
  <si>
    <t xml:space="preserve">7252,Cariste (H/F) - Contrat week-end,https://www.france-emploi.com/offre-d-emploi/cariste-h-f-contrat-week-end-10967867/,09/01/2023,Vienne,CDI,,,,,"IntÃ©grez la nouvelle Ã©quipe SD Marie SurgelÃ©s ! RattachÃ©(e) au responsable du quai expÃ©dition, vos principales missions sont les suivantes :-ProcÃ©der Ã  la prÃ©paration des commandes (composition des palettes, contrÃ´les des quantitÃ©s et de la qualitÃ© des produits, opÃ©rations de traÃ§age) </t>
  </si>
  <si>
    <t>-ProcÃ©der au chargement des camions (prise des RDV ..."</t>
  </si>
  <si>
    <t>7253,Assistant de gestion (H/F),https://www.france-emploi.com/offre-d-emploi/assistant-de-gestion-h-f-10967866/,09/01/2023,Donges,IntÃ©rim,,,,,"PARTNAIRE DONGES recherche pour l'un de ses clients, spÃ©cialisÃ© dans le secteur d'activitÃ© de la fabrication de bÃ©ton prÃªt Ã  l'emploi, un(e) assistant(e) de gestion et de facturation. Poste basÃ© sur Donges</t>
  </si>
  <si>
    <t xml:space="preserve">Vous aurez pour missions : </t>
  </si>
  <si>
    <t>- L'ouverture des comptes clients</t>
  </si>
  <si>
    <t>- La saisie des ..."</t>
  </si>
  <si>
    <t>7254,Ouvrier agricole polyvalent (H/F),https://www.france-emploi.com/offre-d-emploi/ouvrier-agricole-polyvalent-h-f-10967865/,09/01/2023,Mayenne,IntÃ©rim,,,,,"Pour le compte d'un de nos clients du 53, nous recherchons un ouvrier agricole polyvalent.</t>
  </si>
  <si>
    <t>Vous effectuerez :</t>
  </si>
  <si>
    <t>- le nettoyage des bÃ¢timents de poulets (retirer le fumier et vider dans les champs)</t>
  </si>
  <si>
    <t>- la rÃ©partition des poussins dans les diffÃ©rents bÃ¢timents.</t>
  </si>
  <si>
    <t xml:space="preserve">  Vous avez obligatoirement le permis B, de l'expÃ©rience ..."</t>
  </si>
  <si>
    <t>7255,ASSISTANT PAIE H/F,https://www.france-emploi.com/offre-d-emploi/assistant-paie-h-f-10967864/,09/01/2023,VendÃ©e,IntÃ©rim,,,,,"Votre agence Leader IntÃ©rim de Montaigu, recrute pour un de ses clients basÃ© sur Sainte Florence (85) un Assistant de paie et RH (h/f).  Vos missions seront les suivantes :  * ProcÃ©dure d'embauche * Suivi des dossiers mutuelle * Suivi des formations * Suivi des dates sur les cartes conducteurs, FIMO, et ..."</t>
  </si>
  <si>
    <t xml:space="preserve">7256,Agent d'Escale (H/F),https://www.france-emploi.com/offre-d-emploi/agent-d-escale-h-f-10967851/,09/01/2023,Saint-Malo,CDD,,,,,"Nous recherchons des agents d'escale (H/F) en contrats saisonniers de 24h, 25h ou 37h, de FÃ©vrier Ã  Octobre 2023. </t>
  </si>
  <si>
    <t>Vous participez aux diffÃ©rentes missions liÃ©es aux escales des navires de la Compagnie Condor Ferries Ã  Saint-Malo, Ã  savoir accueillir et informer les passagers, participer aux procÃ©dures ..."</t>
  </si>
  <si>
    <t xml:space="preserve">7257,ASSISTANT MARKETING H/F,https://www.france-emploi.com/offre-d-emploi/assistant-marketing-h-f-10967863/,09/01/2023,Saint-Berthevin,CDI,,,,,"ARTUS INTERIM LAVAL recherche pour un de nos clients UN ASSISTANT MARKETING (H/F) </t>
  </si>
  <si>
    <t xml:space="preserve">Vous serez chargÃ©s de lâ€™analyse et la traite des dossiers achats du pÃ©rimÃ¨tre sous les consignes donnÃ©es par le chef de produit. </t>
  </si>
  <si>
    <t xml:space="preserve">Vos missions principales seront : </t>
  </si>
  <si>
    <t xml:space="preserve">Traiter les dossiers dâ€™achats : </t>
  </si>
  <si>
    <t>- RÃ©aliser les offres ..."</t>
  </si>
  <si>
    <t>7258,CARISTE H/F,https://www.france-emploi.com/offre-d-emploi/cariste-h-f-10967861/,09/01/2023,VendÃ©e,IntÃ©rim,,,,,"Votre agence Leader IntÃ©rim de MONTAIGU recherche pour son client situÃ© Ã  Ste Florence un CARISTE 3 et 4 (H/F).  Notre client est un industriel franÃ§ais, fabricant de solutions bois pour la construction, l'amÃ©nagement extÃ©rieur et le bois Ã©nergie. Unis par les valeurs de proximitÃ©, d'audace ..."</t>
  </si>
  <si>
    <t xml:space="preserve">7259,TELECONSEILLER H/F,https://www.france-emploi.com/offre-d-emploi/teleconseiller-h-f-10967860/,09/01/2023,Laval,IntÃ©rim,,,,,"SociÃ©tÃ© Ã  taille humaine Ã©voluant dans les mÃ©tiers du recrutement, le Groupe ARTUS accompagne ses clients et ses intÃ©rimaires avec conviction et professionnalisme dans leurs recherches de personnel ou d'emploi. </t>
  </si>
  <si>
    <t xml:space="preserve">ARTUS INTERIM LAVAL recherche pour l'un de ses clients DES TELECONSEILLERS H/F </t>
  </si>
  <si>
    <t>Votre principal objectif sera ..."</t>
  </si>
  <si>
    <t>7260,TECHNICIEN DE LABORATOIRE H/F,https://www.france-emploi.com/offre-d-emploi/technicien-de-laboratoire-h-f-10967859/,09/01/2023,VendÃ©e,IntÃ©rim,,,,,"Votre agence LEADER INTERIM de Montaigu, recherche pour l'un de ses clients basÃ© sur Chavagnes-en-Paillers un TECHNICIEN LABORATOIRE H/F.  Notre client est spÃ©cialisÃ©s dans la formulation et la production de spÃ©cialitÃ©s polyesters pour l'industrie du composite PRV (plastique renforcÃ© verre).  Vous mÃ¨nerez des analyses ..."</t>
  </si>
  <si>
    <t>7261,Ouvrier agricole (H/F),https://www.france-emploi.com/offre-d-emploi/ouvrier-agricole-h-f-10967855/,09/01/2023,Mayenne,CDI,,,,,"Au sein d'une exploitation agricole de la Mayenne, vous aurez les missions suivantes :</t>
  </si>
  <si>
    <t>- Elevage : robot 80 VL</t>
  </si>
  <si>
    <t>- MÃ©canique agricole</t>
  </si>
  <si>
    <t xml:space="preserve">Travail un 1 week-end sur 2. </t>
  </si>
  <si>
    <t>4 jours / semaine</t>
  </si>
  <si>
    <t>Dynamisme, rigueur et motivation sont attendus !</t>
  </si>
  <si>
    <t>Contrat sur du long terme.  Vous avez obligatoirement le permis B ..."</t>
  </si>
  <si>
    <t xml:space="preserve">7262,COMPTABLE F/H,https://www.france-emploi.com/offre-d-emploi/comptable-f-h-10967854/,09/01/2023,VendÃ©e,CDI,,,,,"La Direction des Finances du CHD VendÃ©e recherche son/sa futur(e) Gestionnaire budgÃ©taire. Venez rejoindre une Ã©quipe finances expÃ©rimentÃ©e, structurÃ©e et accueillante, qui saura vous aider Ã  prendre vos marques dans l'entraide et la bonne humeur! </t>
  </si>
  <si>
    <t>Le poste Ã  pourvoir est basÃ© sur la Roche-sur -Yon ..."</t>
  </si>
  <si>
    <t>7263,MENUISIER AGENCEMENT H/F,https://www.france-emploi.com/offre-d-emploi/menuisier-agencement-h-f-10967850/,09/01/2023,VendÃ©e,IntÃ©rim,,,,,"Leader IntÃ©rim Montaigu, votre agence Ã  taille humaine, recrute pour un de ses clients basÃ© Ã  St Fulgent : un menuisier agenceur (F/H).  Petite entreprise spÃ©cialisÃ©e en menuiserie, charpente et agencement intÃ©rieur.  Sous la responsabilitÃ© du Dirigeant, vous rÃ©alisez des Ã©lÃ©ments d'agencement d'intÃ©rieur.   Plus prÃ©cisÃ©ment, vous :  * prenez ..."</t>
  </si>
  <si>
    <t>7264,OUVRIER DE FABRICATION (H/F),https://www.france-emploi.com/offre-d-emploi/ouvrier-de-fabrication-h-f-10738355/,09/01/2023,Craon,IntÃ©rim,,,,,"ARTUS intÃ©rim LAVAL recherche pour lâ€™un de ses clients spÃ©cialisÃ© dans la prÃ©fabrication en bÃ©ton :</t>
  </si>
  <si>
    <t>UN(E) AGENT DE PRODUCTION  (H/F)</t>
  </si>
  <si>
    <t>Vos missions principales sont:</t>
  </si>
  <si>
    <t>-DÃ©coffrage</t>
  </si>
  <si>
    <t>-PrÃ©paration de piÃ¨ces</t>
  </si>
  <si>
    <t>-DÃ©coulage</t>
  </si>
  <si>
    <t xml:space="preserve"> Travail rythmÃ© et cadencÃ©, 20 piÃ¨ces /jour/ personnes</t>
  </si>
  <si>
    <t xml:space="preserve">  Vous Ãªtes trÃ¨s manuel, rigoureux, mÃ©thodique et dotÃ© d ..."</t>
  </si>
  <si>
    <t xml:space="preserve">7265,CARISTE CACES  CAT 3 H/F,https://www.france-emploi.com/offre-d-emploi/cariste-caces-cat-3-h-f-10738341/,09/01/2023,Laval,IntÃ©rim,,,,,"ARTUS INTERIM LAVAL recherche UN CARISTE R489 CAT 3 H/F </t>
  </si>
  <si>
    <t xml:space="preserve">pour l'un de nos clients </t>
  </si>
  <si>
    <t xml:space="preserve">- Chargement, le dÃ©chargement, le rangement des produits finis, </t>
  </si>
  <si>
    <t>- La manutention courante, lors du cycle de transformation tout en respectant les rÃ¨gles de sÃ©curitÃ©.</t>
  </si>
  <si>
    <t>- GÃ©rer les documents dâ€™expÃ©dition de son ..."</t>
  </si>
  <si>
    <t>7266,Ouvrier agro alimentaire (H/F),https://www.france-emploi.com/offre-d-emploi/ouvrier-agro-alimentaire-h-f-10738354/,09/01/2023,Laval,IntÃ©rim,,,,,"ARTUS IntÃ©rim LAVAL recherche pour lâ€™un de ses clients spÃ©cialisÃ©s dans lâ€™agroalimentaire : DES OUVRIERS AGROALIMENTAIRES EN DECOUPE H/F</t>
  </si>
  <si>
    <t xml:space="preserve">-	Boyauderie </t>
  </si>
  <si>
    <t>-	Mise en quartier de lâ€™animal</t>
  </si>
  <si>
    <t>-	Trancher, piÃ©cer</t>
  </si>
  <si>
    <t xml:space="preserve">-	DÃ©coupe </t>
  </si>
  <si>
    <t xml:space="preserve">  PROFIL	</t>
  </si>
  <si>
    <t>Vous justifiez dâ€™une premiÃ¨re expÃ©rience rÃ©ussie dans le secteur de lâ€™agroalimentaire ..."</t>
  </si>
  <si>
    <t>7267,Ouvrier agricole (H/F),https://www.france-emploi.com/offre-d-emploi/ouvrier-agricole-h-f-10967843/,09/01/2023,Mayenne,IntÃ©rim,,,,,"Au sein d'une exploitation agricole de la Mayenne, vous effectuerez la traite des vaches matin et soir de 110 VL en 2x4 semi automatique, l'alimentation et le soins des animaux. Ainsi que des travaux de culture.</t>
  </si>
  <si>
    <t>Conduite de tracteur et tÃ©lesco.</t>
  </si>
  <si>
    <t>Une ..."</t>
  </si>
  <si>
    <t xml:space="preserve">7268,MONTEURS H/F,https://www.france-emploi.com/offre-d-emploi/monteurs-h-f-10738350/,09/01/2023,Laval,IntÃ©rim,,,,,"ARTUS INTERIM LAVAL recherche DES MONTEURS H/F pour un de nos clients </t>
  </si>
  <si>
    <t>Vous travaillez sur des lignes de fabrication et d'amÃ©nagement de vÃ©hicules utilitaires</t>
  </si>
  <si>
    <t xml:space="preserve">Vous avez pour mission principale : </t>
  </si>
  <si>
    <t>- OpÃ©ration de montage et dâ€™assemblage dâ€™Ã©lÃ©ments, piÃ¨ces, composants, ensembles mÃ©caniques au moyen dâ€™outils et de ..."</t>
  </si>
  <si>
    <t>7269,ELECTRICIEN (H/F),https://www.france-emploi.com/offre-d-emploi/electricien-h-f-10738347/,09/01/2023,Mayenne,IntÃ©rim,,,,,"ARTUS INTERIM LAVAL  recherche pour lâ€™un de ses clients,</t>
  </si>
  <si>
    <t>un ELECTRICIEN (H/F)</t>
  </si>
  <si>
    <t>â€¢	Travaux dâ€™Ã©lectricitÃ© sur chantiers neufs</t>
  </si>
  <si>
    <t>â€¢	Tirage de cÃ¢ble</t>
  </si>
  <si>
    <t>â€¢	Raccordement</t>
  </si>
  <si>
    <t>â€¢	Mise en place dâ€™appareils</t>
  </si>
  <si>
    <t>â€¢	ConformitÃ©</t>
  </si>
  <si>
    <t xml:space="preserve">  Poste Ã  pourvoir immÃ©diatement. </t>
  </si>
  <si>
    <t>Vous justifiez dâ€™au moins 2 ans dâ€™expÃ©riences dans ce ..."</t>
  </si>
  <si>
    <t>7270,Chauffeur SPL (H/F),https://www.france-emploi.com/offre-d-emploi/chauffeur-spl-h-f-10738343/,09/01/2023,Saint-Berthevin,IntÃ©rim,,,,,"ARTUS INTERIM LAVAL recherche pour un de ses clients spÃ©cialisÃ© dans le transport de collecte et recyclage de dÃ©chets industriels, un CHAUFFEUR SPL H/F</t>
  </si>
  <si>
    <t xml:space="preserve">Vous serez en charge du transport de dÃ©chets recyclÃ©s. </t>
  </si>
  <si>
    <t>Conduite de camion SPL dans le secteur du 53.</t>
  </si>
  <si>
    <t xml:space="preserve">BÃ¢chage et dÃ©bÃ¢chage </t>
  </si>
  <si>
    <t>Un ..."</t>
  </si>
  <si>
    <t xml:space="preserve">7271,Technicien mÃ©thode (H/F),https://www.france-emploi.com/offre-d-emploi/technicien-methode-h-f-10787524/,09/01/2023,ErnÃ©e,CDI,,,,,"ARTUS INTERIM LAVAL  recherche pour lâ€™un de ses clients </t>
  </si>
  <si>
    <t>un  TECHNICIEN METHODE (H/F)</t>
  </si>
  <si>
    <t>â€¢	RÃ©ception des plans dâ€™exÃ©cution et analyse des besoins</t>
  </si>
  <si>
    <t>â€¢	Saisie des ouvrages Ã  fabriquer dans le configurateur technique LOGIKAL</t>
  </si>
  <si>
    <t>â€¢	Approvisionnement de MP, remplissage et quincaillerie</t>
  </si>
  <si>
    <t>â€¢	PrÃ©paration des fiches de pliage</t>
  </si>
  <si>
    <t>â€¢	PrÃ©paration ..."</t>
  </si>
  <si>
    <t xml:space="preserve">7272,TECHNICIEN DE MAINTENANCE H/F,https://www.france-emploi.com/offre-d-emploi/technicien-de-maintenance-h-f-10713955/,09/01/2023,Laval,CDI,,,,,"ARTUS INTERIM LAVAL recherche un TECHNICIEN DE MAINTENANCE H/F  Vous travaillerez dans une entreprise familiale qui conÃ§oit 3 gammes de produits  chargeurs de batterie, Ã©quipements de carrosserie et postes de soudures </t>
  </si>
  <si>
    <t>Vous intÃ©grerez le service Maintenance, au sein d'une Ã©quipe de 8 personnes.</t>
  </si>
  <si>
    <t>Votre mission sera d ..."</t>
  </si>
  <si>
    <t xml:space="preserve">7273,AGENTS DE TRI H/F,https://www.france-emploi.com/offre-d-emploi/agents-de-tri-h-f-10738321/,09/01/2023,ChangÃ©,IntÃ©rim,,,,,"ARTUS INTERIM LAVAL recherche pour lâ€™un de ses clients spÃ©cialisÃ© dans la gestion et le traitement des dÃ©chets : </t>
  </si>
  <si>
    <t xml:space="preserve">UN AGENT DE TRI H/F </t>
  </si>
  <si>
    <t>- trier manuellement sur tapis des dÃ©chets issus de la collecte sÃ©lective,</t>
  </si>
  <si>
    <t>Vous disposez d'un vÃ©hicule ..."</t>
  </si>
  <si>
    <t>7274,Agent de production (H/F),https://www.france-emploi.com/offre-d-emploi/agent-de-production-h-f-10738320/,09/01/2023,Craon,IntÃ©rim,,,,,"ARTUS intÃ©rim LAVAL recherche pour lâ€™un de ses clients spÃ©cialisÃ© dans la prÃ©fabrication en bÃ©ton :</t>
  </si>
  <si>
    <t>7275,TECHNICIEN ANIMALIER (H/F),https://www.france-emploi.com/offre-d-emploi/technicien-animalier-h-f-10713954/,09/01/2023,Le Genest-Saint-Isle,CDI,,,,,"ARTUS INTERIM LAVAL recherche pour son client, spÃ©cialisÃ© dans lâ€™Ã©levage de rongeurs en laboratoire.</t>
  </si>
  <si>
    <t>plusieurs TECHNICIENS ANIMALIER H/F</t>
  </si>
  <si>
    <t>Vous serez chargÃ© dâ€™assurer les soins des animaux et le suivi de la reproduction dans le respect des normes sanitaires afin de satisfaire les exigences des clients de ..."</t>
  </si>
  <si>
    <t>7276,TECHNICIEN USINAGE CN H/F,https://www.france-emploi.com/offre-d-emploi/technicien-usinage-cn-h-f-10713956/,09/01/2023,Laval,CDI,,,,,"ARTUS INTERIM LAVAL recherche un TECHNICIEN USINAGE H/F pour l'un de ses clients, sociÃ©tÃ© industrielle familiale franÃ§aise.</t>
  </si>
  <si>
    <t xml:space="preserve">Acteur majeur dans la conception et la fabrication dâ€™Ã©quipements de soudage, de chargeurs de batteries et de systÃ¨mes de rÃ©paration carrosserie. </t>
  </si>
  <si>
    <t>Vous intÃ©grez l'atelier de mÃ©canique interne composÃ© ..."</t>
  </si>
  <si>
    <t>7277,SOUDEURS H/F,https://www.france-emploi.com/offre-d-emploi/soudeurs-h-f-10713953/,09/01/2023,Bonchamp-lÃ¨s-Laval,IntÃ©rim,,,,,"ARTUS INTERIM recherche des SOUDEURS  H/F pour un de ses clients spÃ©cialisÃ© dans le secteur de la tÃ´lerie industrielle, mÃ©cano soudure et chaudronnerie industrielle. Elle intervient dans les secteurs ferroviaire fret et passager, manutention, agriculture, dÃ©fense, nuclÃ©aire, Ã©nergies renouvelables, aÃ©ronautique et automobile</t>
  </si>
  <si>
    <t>IntÃ©grÃ©(e) au sein dâ€™une ..."</t>
  </si>
  <si>
    <t>7278,OUVRIERS TP/VRD H/F,https://www.france-emploi.com/offre-d-emploi/ouvriers-tp-vrd-h-f-10713950/,09/01/2023,Laval,IntÃ©rim,,,,,"ARTUS INTERIM LAVAL recherche pour lâ€™un de ses clients spÃ©cialisÃ© dans les travaux publics, des OUVRIER TP/VRD H/F</t>
  </si>
  <si>
    <t xml:space="preserve">- SÃ©curisation du chantier </t>
  </si>
  <si>
    <t xml:space="preserve">- Aide Ã  la rÃ©alisation de tous types dâ€™ouvrages de VRD </t>
  </si>
  <si>
    <t>- RÃ©aliser les ouvrages en respectant les plans dÃ©finis</t>
  </si>
  <si>
    <t xml:space="preserve">  - Vous disposez ..."</t>
  </si>
  <si>
    <t>7279,Agent de Nettoyage Industriel (H/F),https://www.france-emploi.com/offre-d-emploi/agent-de-nettoyage-industriel-h-f-10967835/,09/01/2023,FinistÃ¨re,CDI,,,,,"Dans le cadre d'un futur dÃ©part Ã  la retraite, l'Ã©tablissement SOCOPA Viandes recherche un(e) Agent(e) de Nettoyage Industriel.</t>
  </si>
  <si>
    <t>En autonomie, dans le respect des rÃ¨gles d'hygiÃ¨ne, de sÃ©curitÃ©, de qualitÃ© et d'environnement, vous occupez les missions principales suivantes :Â </t>
  </si>
  <si>
    <t>NettoyerÂ les espaces de stockage ..."</t>
  </si>
  <si>
    <t>7280,TECHNICIEN VITRAGE CDI - VILLEMOMBLE (93) (H/F),https://www.france-emploi.com/offre-d-emploi/technicien-vitrage-cdi-villemomble-93-h-f-10967834/,09/01/2023,Seine-Saint-Denis,CDI,,,,,"CARGLASS RÃ©pare, CARGLASS Remplace !Vous avez toujours entendu ce jingle dans votre voiture  Et si cette fois-ci, vous rejoignez l'aventure auprÃ¨s de nos Ã©quipes pour vivre une expÃ©rience sportive et conviviale ! Quel que soit votre parcours, nous recherchons avant tout un(e) collaborateur(rice) qui a envie ..."</t>
  </si>
  <si>
    <t>7281,OPERATEUR DE FABRICATION (H/F),https://www.france-emploi.com/offre-d-emploi/operateur-de-fabrication-h-f-10947330/,09/01/2023,Pontivy,IntÃ©rim,,,,,"PARTNAIRE, chercheur de talents CDI, CDD, intÃ©rim, recherche pour son agence de Pontivy, reconnue pour son Ã©quipe dynamique, soucieuse de la fidÃ©lisation de ses intÃ©rimaires et du relationnel client, des OPÃ‰RATEURS DE FABRICATION H/F pour son client spÃ©cialisÃ© dans la menuiserie et la production d'Ã©quipements funÃ©raires. Vous ..."</t>
  </si>
  <si>
    <t>7282,MECANICIEN H/F,https://www.france-emploi.com/offre-d-emploi/mecanicien-h-f-10967831/,09/01/2023,VendÃ©e,IntÃ©rim,,,,,"Votre agence Leader Interim de Montaigu, recherche pour l'un de ses clients un MECANICIEN AUTOMOBILES H/F.  Vous serez sous la responsabilitÃ© du responsable APV, votre engagement sera d'assurer les travaux de maintenance et de rÃ©parations automobiles sur des vÃ©hicules particuliers.  Â· Vous identifiez une intervention Ã  partir ..."</t>
  </si>
  <si>
    <t xml:space="preserve">7283,Directeur de magasin H/F,https://www.france-emploi.com/offre-d-emploi/directeur-de-magasin-h-f-10967829/,09/01/2023,ChambÃ©ry,CDI,,,,,"TES MISSIONS :  En vÃ©ritable leader, tu pilotes l'ensemble du magasin (rien que Ã§a !).  Tes objectifs sont multiples et de la plus haute importance :   </t>
  </si>
  <si>
    <t>7284,ChargÃ© de Communication Clients (H/F),https://www.france-emploi.com/offre-d-emploi/charge-de-communication-clients-h-f-10967825/,09/01/2023,Rennes,CDD,,,,,"IntÃ©grÃ©(e) Ã  lâ€™Ã©quipe du pÃ´le PublicitÃ©s et Relations Clients (12 personnes), nous recrutons un.e ChargÃ©.e de Communication Clients qui sera charge dâ€™un portefeuille de clients BtoB Ã  accompagner en aprÃ¨s-vente dans la rÃ©alisation de leur communication publicitaire presse et digitale en Ã©tant garant ..."</t>
  </si>
  <si>
    <t>7285,SECRETAIRE (H/F),https://www.france-emploi.com/offre-d-emploi/secretaire-h-f-10967821/,09/01/2023,Rosporden,CDD,,,,,"Poste Ã  pourvoir le 23 janvier 2023</t>
  </si>
  <si>
    <t>Vous Ãªtes rattachÃ©.e Ã  la cheffe de service et Ã  lâ€™InfirmiÃ¨re de coordination des CSI/SSIAD. Vous prenez en charge les missions suivantes :</t>
  </si>
  <si>
    <t>-	Accueil des patients aux centres de soins infirmiers et rÃ©ponse aux appels tÃ©lÃ©phoniques</t>
  </si>
  <si>
    <t>-	Gestion des facturations ..."</t>
  </si>
  <si>
    <t>7286,SECRETAIRE (H/F),https://www.france-emploi.com/offre-d-emploi/secretaire-h-f-10967821/,09/01/2023,Quimper,CDD,,,,,"Poste Ã  pourvoir le 23 janvier 2023</t>
  </si>
  <si>
    <t>7287,AGENT MAINTENANCE H/F,https://www.france-emploi.com/offre-d-emploi/agent-maintenance-h-f-10967820/,09/01/2023,VendÃ©e,IntÃ©rim,,,,,"Votre agence Leader IntÃ©rim Montaigu recrute pour un de ses clients un agent de maintenance des infrastructures (h/f) basÃ© sur St Denis la Chevasse (85).  RattachÃ©(e) au Responsable Magasin et Services gÃ©nÃ©raux, vous participez activement Ã  l'optimisation des processus de maintenance.  Vos missions principales seront :  * Assurer ..."</t>
  </si>
  <si>
    <t>7288,Educateur spÃ©cialisÃ© H/F,https://www.france-emploi.com/offre-d-emploi/educateur-specialise-h-f-10967818/,09/01/2023,Loire-Atlantique,CDI,,,,,"Quel sera votre rÃ´le chez nous Le SAVS Perspectyv propose Ã  des personnes cÃ©rÃ©bro-lÃ©sÃ©es, des accompagnements et soutiens, en milieu ouvert, dans les actes de la vie quotidienne, gestion administrative, santÃ©, relations sociales et activitÃ©s de loisirs.Le professionnel s'inscrit dans un travail d'Ã©quipe en participant ..."</t>
  </si>
  <si>
    <t>7289,Spa Praticien(ne) (H/F),https://www.france-emploi.com/offre-d-emploi/spa-praticienne-h-f-10790392/,09/01/2023,Saint-Malo,CDD,,,,,"Riche d'une Ã©quipe de 45 collaborateursÂ·rices, notre SPA dispose de 14 cabines de soins solo et 4 cabines Duo.</t>
  </si>
  <si>
    <t xml:space="preserve">    Vous pratiquerez les soins du corps, du visage, la beautÃ© des pieds, les Ã©pilations, les manucuries et les poses vernis....</t>
  </si>
  <si>
    <t xml:space="preserve">    Vous assurerez l'accueil de la clientÃ¨le, la ..."</t>
  </si>
  <si>
    <t>7290,OPERATEUR DE FABRICATION DE RAMPE CARBONE H/F,https://www.france-emploi.com/offre-d-emploi/operateur-de-fabrication-de-rampe-carbone-h-f-10967817/,09/01/2023,VendÃ©e,IntÃ©rim,,,,,"L'agence Leader Interim de Montaigu, recherche pour l'un de ses clients basÃ© Ã  La CopechagniÃ¨re, un OpÃ©rateur de fabrication de rampe carbone H/F.  Vous rÃ©aliserez l'assemblage des rampes carbone (procÃ©dÃ© spÃ©cial) destinÃ©es aux automoteurs de pulvÃ©risation, dans une salle blanche dÃ©diÃ©e.  Vos missions principales sont ..."</t>
  </si>
  <si>
    <t>7291,MONTEUR - ASSEMBLEUR H/F,https://www.france-emploi.com/offre-d-emploi/monteur-assembleur-h-f-10967814/,09/01/2023,VendÃ©e,IntÃ©rim,,,,,"Votre agence Leader IntÃ©rim de Montaigu, recrute pour un de ses clients basÃ© sur BOUFFERE (85) un MONTEUR-ASSEMBLEUR (H/F).  Vous souhaitez intÃ©grer un groupe industriel franÃ§ais et international, spÃ©cialiste de la mobilitÃ© aÃ©ronautique et ferroviaire     DESCRIPTIF DU POSTE :  Au sein de l'atelier assemblage, les principales activitÃ©s ..."</t>
  </si>
  <si>
    <t>7292,Conducteurs de lignes PÃ¢tes Pizzas H/F,https://www.france-emploi.com/offre-d-emploi/conducteurs-de-lignes-pates-pizzas-h-f-10967812/,09/01/2023,VendÃ©e,CDI,,,,,"Sodebo, c'est une histoire qui commence il y a plus de 45 ans, celle d'une entreprise nÃ©e de l'esprit pionnier, d'une famille soudÃ©e. Leader franÃ§ais du rayon traiteur frais, elle a su rester une entreprise familiale, indÃ©pendante et passionnÃ©e. C'est pourquoi, elle fabrique sur ..."</t>
  </si>
  <si>
    <t>7293,OPERATEUR  H/F,https://www.france-emploi.com/offre-d-emploi/operateur-h-f-10967811/,09/01/2023,VendÃ©e,IntÃ©rim,,,,,"Votre agence Leader IntÃ©rim de Montaigu, recrute pour un de ses clients basÃ© sur BOUFFERE (85) un OpÃ©rateur spÃ©cialisÃ© (H/F).  Vous souhaitez intÃ©grer un groupe industriel franÃ§ais et international, spÃ©cialiste de la mobilitÃ© aÃ©ronautique et ferroviaire   DESCRIPTIF DU POSTE :  Au sein de l'atelier dÃ©bit, vos principales activitÃ©s ..."</t>
  </si>
  <si>
    <t>7294,Responsable d'Ã©quipe H/F,https://www.france-emploi.com/offre-d-emploi/responsable-d-equipe-h-f-10967809/,09/01/2023,Sarthe,CDI,,,,,"Vos missions RattachÃ©(e) au Responsable d'atelier, vous aurez en charge d'organiser, animer et superviser les travaux des membres de votre Ã©quipe dans le respect des rÃ¨gles de sÃ©curitÃ©, qualitÃ© et performance.Pour cela, vous aurez en charge les missions suivantes : Le management des Ã©quipes : - Animer l ..."</t>
  </si>
  <si>
    <t>7295,ChargÃ©/e de prÃ©-lancement de plantes en production (H/F),https://www.france-emploi.com/offre-d-emploi/charge-e-de-pre-lancement-de-plantes-en-production-h-f-10967803/,09/01/2023,Loire-Authion,CDI,,,,,"Je suis AngÃ©lique, ChargÃ©e de dÃ©veloppement RH, et je recherche un/e  ChargÃ©/e de prÃ©-lancement en production  des nouvelles variÃ©tÃ©s de plantes, sous la responsabilitÃ© de Romain.</t>
  </si>
  <si>
    <t>L'objectif de ce poste est de mettre en Å“uvre les moyens nÃ©cessaires au lancement des nouvelles variÃ©tÃ©s de plantes ..."</t>
  </si>
  <si>
    <t>7296,Conseiller Productions VÃ©gÃ©tales (H/F) - BRESSUIRE,https://www.france-emploi.com/offre-d-emploi/conseiller-productions-vegetales-h-f-bressuire-10967801/,09/01/2023,Deux-SÃ¨vres,CDI,,,,,"Dans un rÃ©seau de plus de 200 conseillers agricoles d'une coopÃ©rative de proximitÃ© implantÃ©e en milieu rural, vous rejoignez l'Ã©quipe de conseillers de la rÃ©gion Sud-Loire-OcÃ©an, et intervenez sur un secteur dÃ©fini. Ce que l'on attend de vous : * Suivi technique, Ã©conomique et commercial des ..."</t>
  </si>
  <si>
    <t>7297,Mecanicien Technicien automobile (H/F),https://www.france-emploi.com/offre-d-emploi/mecanicien-technicien-automobile-h-f-10702405/,09/01/2023,Saint-Herblain,CDI,,,,,"Dans le cadre du dÃ©veloppement de ses marques PREMIUM (JAGUAR - LAND ROVER - MG), la SociÃ©tÃ© AUTO SELECTION recrute un mÃ©canicien technicien automobile sur le site de Saint-Herblain.</t>
  </si>
  <si>
    <t>RattachÃ© au Responsable de l'Atelier, vous :</t>
  </si>
  <si>
    <t>- rÃ©alisez les diffÃ©rents diagnostics Ã©lectroniques et manuels,</t>
  </si>
  <si>
    <t>- effectuez la maintenance prÃ©ventive et curative des ..."</t>
  </si>
  <si>
    <t>7298,Technicien de Laboratoire ESTIVALE 2023 F/H,https://www.france-emploi.com/offre-d-emploi/technicien-de-laboratoire-estivale-2023-f-h-10967792/,09/01/2023,Rennes,CDD,,,,,"Le CHU de Rennes recrute des Technicien(ne)s de Laboratoire afin de prÃ©parer la saison estivale (Ã©tÃ© 2023) et dâ€™effectuer des remplacements Ã  venir au sein de lâ€™ensemble des services du CHU. Le CHU de Rennes regroupe les 4 sites suivants : Pontchaillou, lâ€™HÃ´pital Sud, La ..."</t>
  </si>
  <si>
    <t>7299,Conseiller Vendeur Agricole (H/F) - DINGE,https://www.france-emploi.com/offre-d-emploi/conseiller-vendeur-agricole-h-f-dinge-10967788/,09/01/2023,Ille-et-Vilaine,CDI,,,,,"Dans un rÃ©seau de 280 magasins rattachÃ© Ã  une coopÃ©rative de proximitÃ© implantÃ©e en milieu rural, rejoignez, l'Ã©quipe souriante et conviviale de notre Magasin Agrial de DingÃ© (35).Ce que l'on attend de vous : * Gestion et animation des rayons agricoles et matÃ©riaux *  Polyvalence et autonomie sur l ..."</t>
  </si>
  <si>
    <t>7300,Agent gÃ©orÃ©fÃ©rencement (H/F),https://www.france-emploi.com/offre-d-emploi/agent-georeferencement-h-f-10809012/,09/01/2023,Saint-Brieuc,CDD,,,,,"RattachÃ© Ã  la technique exploitation, vous serez dotÃ© d'un GPS de prÃ©cision derniÃ¨re gÃ©nÃ©ration (antenne satellite, tablette et logiciels associÃ©s). Vous vous dÃ©placez Ã  90% de votre temps sur les rÃ©seaux que nous exploitons pour repÃ©rer et pour relever les coordonnÃ©es GPS prÃ©cises de nos rÃ©seaux et branchements ..."</t>
  </si>
  <si>
    <t>7301,METREUR GO (H/F),https://www.france-emploi.com/offre-d-emploi/metreur-go-h-f-10967787/,09/01/2023,Ille-et-Vilaine,CDI,,,,,"Entreprise Martiniault (35 - Val dâ€™IzÃ©) recherche mÃ©treur GO (H/F) avec bac +2 et 4 ans dâ€™expÃ©rience dans le bÃ¢timent</t>
  </si>
  <si>
    <t>MaÃ§on depuis 1959, Martiniault BÃ¢timent, entreprise familiale, vous fait bÃ©nÃ©ficier de son expÃ©rience et de son savoir-faire.</t>
  </si>
  <si>
    <t>Petit chantier ou construction d'envergure, bien implantÃ©e dans ..."</t>
  </si>
  <si>
    <t>7302,Responsable de secteur commercial APPRENTISSAGE / ALTERNANCE (H/F),https://www.france-emploi.com/offre-d-emploi/responsable-de-secteur-commercial-apprentissage-alternance-h-f-10954411/,09/01/2023,Saint-Brieuc,Alternance,,,,,"A tous les Gourmand(e)sÂ qui souhaitent sâ€™embarquer dans une aventure pleine de challenges et de dÃ©fis !</t>
  </si>
  <si>
    <t>Venez raviver les papilles des consommateurs en vendant nos produits auprÃ¨s de tous les professionnels des mÃ©tiers de bouche de votre secteur gÃ©ographique portant sur une partie desÂ dÃ©partementsÂ 35 ..."</t>
  </si>
  <si>
    <t>7303,Responsable de secteur commercial APPRENTISSAGE / ALTERNANCE (H/F),https://www.france-emploi.com/offre-d-emploi/responsable-de-secteur-commercial-apprentissage-alternance-h-f-10954411/,09/01/2023,Dinan,Alternance,,,,,"A tous les Gourmand(e)sÂ qui souhaitent sâ€™embarquer dans une aventure pleine de challenges et de dÃ©fis !</t>
  </si>
  <si>
    <t>7304,Responsable de secteur commercial APPRENTISSAGE / ALTERNANCE (H/F),https://www.france-emploi.com/offre-d-emploi/responsable-de-secteur-commercial-apprentissage-alternance-h-f-10954411/,09/01/2023,ChÃ¢teaubriant,Alternance,,,,,"A tous les Gourmand(e)sÂ qui souhaitent sâ€™embarquer dans une aventure pleine de challenges et de dÃ©fis !</t>
  </si>
  <si>
    <t>7305,Responsable de secteur commercial APPRENTISSAGE / ALTERNANCE (H/F),https://www.france-emploi.com/offre-d-emploi/responsable-de-secteur-commercial-apprentissage-alternance-h-f-10954411/,09/01/2023,Rennes,Alternance,,,,,"A tous les Gourmand(e)sÂ qui souhaitent sâ€™embarquer dans une aventure pleine de challenges et de dÃ©fis !</t>
  </si>
  <si>
    <t>7306,Responsable de secteur commercial APPRENTISSAGE / ALTERNANCE (H/F),https://www.france-emploi.com/offre-d-emploi/responsable-de-secteur-commercial-apprentissage-alternance-h-f-10954411/,09/01/2023,Redon,Alternance,,,,,"A tous les Gourmand(e)sÂ qui souhaitent sâ€™embarquer dans une aventure pleine de challenges et de dÃ©fis !</t>
  </si>
  <si>
    <t>7307,ChargÃ© de ClientÃ¨le (H/F),https://www.france-emploi.com/offre-d-emploi/charge-de-clientele-h-f-10954409/,09/01/2023,Sainte-Luce-sur-Loire,CDI,,,,,"Afin de renforcer son Ã©quipe TÃ©lÃ©vente, notre plateforme de BOUL'PAT ATLANTIQUE, situÃ©e Ã  Sainte Luce sur Loire (44), recherche son/sa futur(e) ChargÃ©(e) de ClientÃ¨le !</t>
  </si>
  <si>
    <t>AprÃ¨s une pÃ©riode de formation, dans un environnement de travail agrÃ©able et entourÃ©(e) d'une Ã©quipe professionnelle et dynamique, vous ..."</t>
  </si>
  <si>
    <t>7308,ChargÃ© de ClientÃ¨le (H/F),https://www.france-emploi.com/offre-d-emploi/charge-de-clientele-h-f-10954409/,09/01/2023,Saint-Julien-de-Concelles,CDI,,,,,"Afin de renforcer son Ã©quipe TÃ©lÃ©vente, notre plateforme de BOUL'PAT ATLANTIQUE, situÃ©e Ã  Sainte Luce sur Loire (44), recherche son/sa futur(e) ChargÃ©(e) de ClientÃ¨le !</t>
  </si>
  <si>
    <t>7309,ChargÃ© de ClientÃ¨le (H/F),https://www.france-emploi.com/offre-d-emploi/charge-de-clientele-h-f-10954409/,09/01/2023,Nantes,CDI,,,,,"Afin de renforcer son Ã©quipe TÃ©lÃ©vente, notre plateforme de BOUL'PAT ATLANTIQUE, situÃ©e Ã  Sainte Luce sur Loire (44), recherche son/sa futur(e) ChargÃ©(e) de ClientÃ¨le !</t>
  </si>
  <si>
    <t>7310,ChargÃ© de ClientÃ¨le (H/F),https://www.france-emploi.com/offre-d-emploi/charge-de-clientele-h-f-10954409/,09/01/2023,Carquefou,CDI,,,,,"Afin de renforcer son Ã©quipe TÃ©lÃ©vente, notre plateforme de BOUL'PAT ATLANTIQUE, situÃ©e Ã  Sainte Luce sur Loire (44), recherche son/sa futur(e) ChargÃ©(e) de ClientÃ¨le !</t>
  </si>
  <si>
    <t>7311,ChargÃ© de ClientÃ¨le (H/F),https://www.france-emploi.com/offre-d-emploi/charge-de-clientele-h-f-10954409/,09/01/2023,Ancenis,CDI,,,,,"Afin de renforcer son Ã©quipe TÃ©lÃ©vente, notre plateforme de BOUL'PAT ATLANTIQUE, situÃ©e Ã  Sainte Luce sur Loire (44), recherche son/sa futur(e) ChargÃ©(e) de ClientÃ¨le !</t>
  </si>
  <si>
    <t>7312,Commercial Radio - H/F - CDD 9 mois,https://www.france-emploi.com/offre-d-emploi/commercial-radio-h-f-cdd-9-mois-10967782/,09/01/2023,Lorient,CDD,,,,,"Vos missions :</t>
  </si>
  <si>
    <t xml:space="preserve"> * Vous dÃ©veloppez un portefeuille de clients gÃ©nÃ©ralistes sur votre zone en adÃ©quation avec nos objectifs de croissance et vous menez une prospection active pour conquÃ©rir de nouveaux clientsÂ </t>
  </si>
  <si>
    <t xml:space="preserve"> * Pour rÃ©ussir votre mission, vous Ãªtes soutenu(e) par une assistante et un(e) manager de proximitÃ© et intÃ©grÃ© ..."</t>
  </si>
  <si>
    <t>7313,IPDE - CAMPAGNE ESTIVALE 2023 F/H,https://www.france-emploi.com/offre-d-emploi/ipde-campagne-estivale-2023-f-h-10967778/,09/01/2023,Rennes,CDD,,,,,"Le CHU de Rennes recrute des Infirmiers(Ã¨res) de puÃ©riculture afin de prÃ©parer la saison estivale (Ã©tÃ© 2023) et dâ€™effectuer des remplacements Ã  venir au sein de lâ€™ensemble des services du CHU. Le CHU de Rennes regroupe les 4 sites suivants : Pontchaillou, lâ€™HÃ´pital Sud, La Tauvrais ..."</t>
  </si>
  <si>
    <t>7314,Infirmier 100% Nuit Service Dermatologie F/H,https://www.france-emploi.com/offre-d-emploi/infirmier-100-nuit-service-dermatologie-f-h-10967773/,09/01/2023,Rennes,CDI,,,,,"Le CHU de Rennes recherche un Infirmier F/H Ã  100% de Jour au sein du Service Dermatologie du PÃ´le MÃ©decines SpÃ©cialisÃ©esÃ‰tablissement support du Groupement Hospitalier Haute Bretagne et classÃ© parmi les 9 meilleurs Ã©tablissements publics de santÃ© en matiÃ¨re de qualitÃ© des soins au plan national, le Centre ..."</t>
  </si>
  <si>
    <t>7315,Dessinateur bureau d'Ã©tudes (H/F),https://www.france-emploi.com/offre-d-emploi/dessinateur-bureau-d-etudes-h-f-10854005/,09/01/2023,Les Brouzils,IntÃ©rim,,,,,"Vous aurez en charges les missions suivantes:</t>
  </si>
  <si>
    <t>Participer activement Ã  la conception ou Ã  la modification des produits (Ã©tudes, plans)</t>
  </si>
  <si>
    <t>RÃ©aliser les plans de base pour amÃ©liorer le temps de prÃ©paration des dossiers</t>
  </si>
  <si>
    <t>RÃ©aliser et faire le suivi de dossiers techniques de menuiseries pour des projets de construction</t>
  </si>
  <si>
    <t>Informer ..."</t>
  </si>
  <si>
    <t>7316,Vendeur comptoir - Transports H/F ,https://www.france-emploi.com/offre-d-emploi/vendeur-comptoir-transports-h-f-10800655/,09/01/2023,Montaigu,CDI,,,,,"Votre agence POLYGONE intÃ©rim situÃ©e Ã  BouffÃ©rÃ©, recrute pour lâ€™un de ses clients, un magasin de vente de matÃ©riaux, un Vendeur comptoir spÃ©cialisation Transport H/F sur le secteur de BouffÃ©rÃ©.</t>
  </si>
  <si>
    <t>Sous la responsabilitÃ© du directeur du magasin, vous Ãªtes en charge de :</t>
  </si>
  <si>
    <t>- Etablissement des devis ..."</t>
  </si>
  <si>
    <t>7317,Ouvrier paysagiste entretien H/F,https://www.france-emploi.com/offre-d-emploi/ouvrier-paysagiste-entretien-h-f-10743210/,09/01/2023,Saint-Georges-de-Montaigu,IntÃ©rim,,,,,"Votre agence POLYGONE intÃ©rim situÃ©e Ã  BouffÃ©rÃ© recrute pour un de ses clients sur le secteur de St Georges-de-Montaigu (85), un Ouvrier paysagiste entretien H/F.</t>
  </si>
  <si>
    <t xml:space="preserve">Le poste : </t>
  </si>
  <si>
    <t>Vous aurez en charge les missions suivantes :</t>
  </si>
  <si>
    <t>- RÃ©alisation de la tonte et taille des haies, des arbres et des ..."</t>
  </si>
  <si>
    <t>7318,Ouvrier Polyvalent H/F,https://www.france-emploi.com/offre-d-emploi/ouvrier-polyvalent-h-f-10725413/,09/01/2023,Nantes,IntÃ©rim,,,,,"Votre agence POLYGONE IntÃ©rim situÃ©e Ã  Montaigu, recrute pour l'un de ses clients un Ouvrier Polyvalent H/F sur le secteur de Nantes (44).</t>
  </si>
  <si>
    <t>Le Poste :Â </t>
  </si>
  <si>
    <t>- Installation et dÃ©montage de diffÃ©rents Ã©quipements (ex: tentes, stands ..."</t>
  </si>
  <si>
    <t>7319,Magasinier-Cariste (H/F),https://www.france-emploi.com/offre-d-emploi/magasinier-cariste-h-f-10566756/,09/01/2023,RocheserviÃ¨re,IntÃ©rim,,,,,"Votre agence POLYGONE intÃ©rim situÃ© Ã  Montaigu, recrute pour l'un de ses clients un MAGASINIER-CARISTE H/FÂ  sur le secteur de RocheserviÃ¨re.</t>
  </si>
  <si>
    <t>*La rÃ©ception des marchandises et la prÃ©paration des commandes</t>
  </si>
  <si>
    <t>*Le chargement et dÃ©chargement des camions</t>
  </si>
  <si>
    <t>*L ..."</t>
  </si>
  <si>
    <t>7320,Coffreur Bancheur (H/F),https://www.france-emploi.com/offre-d-emploi/coffreur-bancheur-h-f-10122832/,09/01/2023,Saint-Hilaire-de-Loulay,IntÃ©rim,,,,,"Sous la responsabilitÃ© des chefs de chantier vous devrez effectuer:</t>
  </si>
  <si>
    <t>*Lecture de plan</t>
  </si>
  <si>
    <t>*EtanchÃ©itÃ© du coffrage</t>
  </si>
  <si>
    <t>*Coulage du bÃ©ton</t>
  </si>
  <si>
    <t>*Supervision des assemblages et fixations des coffrages</t>
  </si>
  <si>
    <t>dÃ©moulage</t>
  </si>
  <si>
    <t>Postes Ã  pourvoir dÃ¨s que possible, prise de poste Ã  St Hilaire de Loulay pour chantier Ã  LuÃ§on.</t>
  </si>
  <si>
    <t>Horaires : JournÃ©e</t>
  </si>
  <si>
    <t>Salaire selon ..."</t>
  </si>
  <si>
    <t>7321,Menuisier (H/F),https://www.france-emploi.com/offre-d-emploi/menuisier-h-f-10949283/,09/01/2023,La BruffiÃ¨re,IntÃ©rim,,,,,"METIER INTERIM BouffÃ©rÃ© recrute pour son client spÃ©cialiste de l'agencement un menuisier H/F.</t>
  </si>
  <si>
    <t xml:space="preserve">Au sein d'un atelier de fabrication, vous rÃ©aliserez les missions suivantes : </t>
  </si>
  <si>
    <t>DÃ©bit panneaux,</t>
  </si>
  <si>
    <t>Fabrication de mobilier sur-mesure de A Ã  Z,</t>
  </si>
  <si>
    <t>Montage de mobilier,</t>
  </si>
  <si>
    <t>Utilisation des machines Ã  bois traditionnelles,</t>
  </si>
  <si>
    <t>Utilisation des ..."</t>
  </si>
  <si>
    <t>7322,Agent d'entretien (H/F),https://www.france-emploi.com/offre-d-emploi/agent-d-entretien-h-f-10050855/,09/01/2023,Montaigu,IntÃ©rim,,,,,"Nous recrutons pour l'un de nos clients, une entreprise de nettoyage, un Agent d'entretien H/F.</t>
  </si>
  <si>
    <t>Sous la responsabilitÃ© de l'animatrice Secteur, vous travailler en toute autonomie au sein d'entreprises du secteur dans les environs de la BruffiÃ¨re, Cugand, Treize-Septiers et Montaigu.</t>
  </si>
  <si>
    <t>Vous Ãªtes ..."</t>
  </si>
  <si>
    <t>7323,Agent d'assainissement (H/F),https://www.france-emploi.com/offre-d-emploi/agent-d-assainissement-h-f-10967767/,09/01/2023,Lorient,IntÃ©rim,,,,,"PARTNAIRE LORIENT, chercheur de talents en CDI, CDD, IntÃ©rim vous propose un poste de chauffeur OpÃ©rateur assainissement VL pour son client dont les activitÃ©s couvrent l'ensemble de la filiÃ¨re dÃ©chets : collecte, tri, valorisation et traitement des dÃ©chets non dangereux ou dangereux, solides ou liquides, prestations d'assainissement.</t>
  </si>
  <si>
    <t>7324,Agent d'assainissement (H/F),https://www.france-emploi.com/offre-d-emploi/agent-d-assainissement-h-f-10967767/,09/01/2023,Caudan,IntÃ©rim,,,,,"PARTNAIRE LORIENT, chercheur de talents en CDI, CDD, IntÃ©rim vous propose un poste de chauffeur OpÃ©rateur assainissement VL pour son client dont les activitÃ©s couvrent l'ensemble de la filiÃ¨re dÃ©chets : collecte, tri, valorisation et traitement des dÃ©chets non dangereux ou dangereux, solides ou liquides, prestations d'assainissement.</t>
  </si>
  <si>
    <t>7325,Aide MÃ©dico Psychologique ou Accompagnant Educatif ou Social ou Aide-Soignant (H/F),https://www.france-emploi.com/offre-d-emploi/aide-medico-psychologique-ou-accompagnant-educatif-ou-social-ou-aide-soignant-h-f-10967765/,09/01/2023,Betton,CDI,,,,,"Lâ€™Adapei 35 est une association du secteur mÃ©dicosocial qui accompagne plus de 2 850 personnes en situation de handicap grÃ¢ce aux compÃ©tences de 1 700 professionnels au sein de 64 Ã©tablissements dans le dÃ©partement dâ€™Ille-et-Vilaine.</t>
  </si>
  <si>
    <t>RECRUTE</t>
  </si>
  <si>
    <t>Pour le Centre dâ€™Habitat Rennes Nord, Foyer d ..."</t>
  </si>
  <si>
    <t>7326,COMMERCIAL (H/F),https://www.france-emploi.com/offre-d-emploi/commercial-h-f-10738286/,09/01/2023,Morbihan,CDI,,,,,"- Sous la responsabilitÃ© de votre direction commerciale basÃ© Ã  Saint- Nicolas De Redon,</t>
  </si>
  <si>
    <t>En tant que technico-commercial constructeur au sein de notre groupe, votre quotidien varie chaque jour :</t>
  </si>
  <si>
    <t>- GÃ©rer votre agence de rÃ©fÃ©rence (prÃ©sence et animation)</t>
  </si>
  <si>
    <t>- L'accueil et le suivi de ..."</t>
  </si>
  <si>
    <t>7327,COMMERCIAL (H/F),https://www.france-emploi.com/offre-d-emploi/commercial-h-f-10738286/,09/01/2023,Loire-Atlantique,CDI,,,,,"- Sous la responsabilitÃ© de votre direction commerciale basÃ© Ã  Saint- Nicolas De Redon,</t>
  </si>
  <si>
    <t>7328,COMMERCIAL (H/F),https://www.france-emploi.com/offre-d-emploi/commercial-h-f-10738286/,09/01/2023,Ille-et-Vilaine,CDI,,,,,"- Sous la responsabilitÃ© de votre direction commerciale basÃ© Ã  Saint- Nicolas De Redon,</t>
  </si>
  <si>
    <t>7329,URGENT COMPTABLE (H/F),https://www.france-emploi.com/offre-d-emploi/urgent-comptable-h-f-10741916/,09/01/2023,Morbihan,CDI,,,,,"Nous recherchons une comptable confirmÃ© au sein de notre entreprise, le poste est situÃ© Ã  Saint Nicolas de Redon (44460).</t>
  </si>
  <si>
    <t xml:space="preserve">Les tÃ¢ches : </t>
  </si>
  <si>
    <t xml:space="preserve">-PrÃ©paration des rÃ¨glements fournisseurs </t>
  </si>
  <si>
    <t xml:space="preserve">-DÃ©claration de TVA </t>
  </si>
  <si>
    <t xml:space="preserve">Travail : du lundi au vendredi </t>
  </si>
  <si>
    <t xml:space="preserve">    Constructeur de Maisons Individuelles"</t>
  </si>
  <si>
    <t>7330,URGENT COMPTABLE (H/F),https://www.france-emploi.com/offre-d-emploi/urgent-comptable-h-f-10741916/,09/01/2023,Loire-Atlantique,CDI,,,,,"Nous recherchons une comptable confirmÃ© au sein de notre entreprise, le poste est situÃ© Ã  Saint Nicolas de Redon (44460).</t>
  </si>
  <si>
    <t>7331,URGENT COMPTABLE (H/F),https://www.france-emploi.com/offre-d-emploi/urgent-comptable-h-f-10741916/,09/01/2023,Ille-et-Vilaine,CDI,,,,,"Nous recherchons une comptable confirmÃ© au sein de notre entreprise, le poste est situÃ© Ã  Saint Nicolas de Redon (44460).</t>
  </si>
  <si>
    <t>7332,ECONOMISTE DE LA CONSTRUCTION / METREUR (H/F),https://www.france-emploi.com/offre-d-emploi/economiste-de-la-construction-metreur-h-f-10956575/,09/01/2023,Morbihan,CDI,,,,,"Vous Ãªtes chargÃ©(e) dâ€™analyser les coÃ»ts de construction et rÃ©aliser un prix de vente des ouvrages de bÃ¢timent et de travaux :</t>
  </si>
  <si>
    <t>â€¢	Calculer les mÃ©trÃ©s</t>
  </si>
  <si>
    <t>â€¢	Consulter les sous-traitants pour obtenir le meilleur rapport qualitÃ©/prix</t>
  </si>
  <si>
    <t>â€¢	Ã‰tablir les devis sur un bordereau de prix</t>
  </si>
  <si>
    <t>â€¢	Ã‰tablir le planning prÃ©visionnel ..."</t>
  </si>
  <si>
    <t>7333,ECONOMISTE DE LA CONSTRUCTION / METREUR (H/F),https://www.france-emploi.com/offre-d-emploi/economiste-de-la-construction-metreur-h-f-10956575/,09/01/2023,Loire-Atlantique,CDI,,,,,"Vous Ãªtes chargÃ©(e) dâ€™analyser les coÃ»ts de construction et rÃ©aliser un prix de vente des ouvrages de bÃ¢timent et de travaux :</t>
  </si>
  <si>
    <t>7334,ECONOMISTE DE LA CONSTRUCTION / METREUR (H/F),https://www.france-emploi.com/offre-d-emploi/economiste-de-la-construction-metreur-h-f-10956575/,09/01/2023,Ille-et-Vilaine,CDI,,,,,"Vous Ãªtes chargÃ©(e) dâ€™analyser les coÃ»ts de construction et rÃ©aliser un prix de vente des ouvrages de bÃ¢timent et de travaux :</t>
  </si>
  <si>
    <t>7335,CONDUCTEUR DE TRAVAUX (H/F),https://www.france-emploi.com/offre-d-emploi/conducteur-de-travaux-h-f-10277070/,09/01/2023,Morbihan,CDI,,,,,"Le poste est situÃ© Ã  Saint Nicolas de Redon (44)  Vous Ã©tablissez les documents nÃ©cessaires au dÃ©marrage du chantier (DICT, autorisations diverses, installation de chantier, ...). Vous Ã©laborez le planning des Ã©tudes et le planning des travaux, consultez les fournisseurs et les entreprises sous-traitantes, puis participez Ã  la nÃ©gociation ..."</t>
  </si>
  <si>
    <t>7336,CONDUCTEUR DE TRAVAUX (H/F),https://www.france-emploi.com/offre-d-emploi/conducteur-de-travaux-h-f-10277070/,09/01/2023,Loire-Atlantique,CDI,,,,,"Le poste est situÃ© Ã  Saint Nicolas de Redon (44)  Vous Ã©tablissez les documents nÃ©cessaires au dÃ©marrage du chantier (DICT, autorisations diverses, installation de chantier, ...). Vous Ã©laborez le planning des Ã©tudes et le planning des travaux, consultez les fournisseurs et les entreprises sous-traitantes, puis participez Ã  la nÃ©gociation ..."</t>
  </si>
  <si>
    <t>7337,CONDUCTEUR DE TRAVAUX (H/F),https://www.france-emploi.com/offre-d-emploi/conducteur-de-travaux-h-f-10277070/,09/01/2023,Ille-et-Vilaine,CDI,,,,,"Le poste est situÃ© Ã  Saint Nicolas de Redon (44)  Vous Ã©tablissez les documents nÃ©cessaires au dÃ©marrage du chantier (DICT, autorisations diverses, installation de chantier, ...). Vous Ã©laborez le planning des Ã©tudes et le planning des travaux, consultez les fournisseurs et les entreprises sous-traitantes, puis participez Ã  la nÃ©gociation ..."</t>
  </si>
  <si>
    <t>7338,COMMERCIAL (H/F),https://www.france-emploi.com/offre-d-emploi/commercial-h-f-10719732/,09/01/2023,Val-d'Oise,CDI,,,,,"- En reconversion ou dÃ©jÃ  pro de l'immobilier, nous vous guidons vers la rÃ©ussite.</t>
  </si>
  <si>
    <t>Nous privilÃ©gions 3 annÃ©es dâ€™expÃ©rience dans le mÃ©tier de commercial ou de la nÃ©gociation,</t>
  </si>
  <si>
    <t>- Nous recherchons avant tout des qualitÃ©s humaines clÃ©s pour rÃ©ussir : la fibre commerciale, le sens de l'Ã©coute et du ..."</t>
  </si>
  <si>
    <t>7339,COMMERCIAL (H/F),https://www.france-emploi.com/offre-d-emploi/commercial-h-f-10719732/,09/01/2023,Val-de-Marne,CDI,,,,,"- En reconversion ou dÃ©jÃ  pro de l'immobilier, nous vous guidons vers la rÃ©ussite.</t>
  </si>
  <si>
    <t>7340,COMMERCIAL (H/F),https://www.france-emploi.com/offre-d-emploi/commercial-h-f-10719732/,09/01/2023,Paris,CDI,,,,,"- En reconversion ou dÃ©jÃ  pro de l'immobilier, nous vous guidons vers la rÃ©ussite.</t>
  </si>
  <si>
    <t xml:space="preserve">7341,REGULATEUR TRANSPORTS F/H,https://www.france-emploi.com/offre-d-emploi/regulateur-transports-f-h-10959710/,09/01/2023,VendÃ©e,CDD,,,,,"Au sein de la Direction des Ressources MatÃ©rielles, le PÃ´le Transports est constituÃ© de plusieurs Ã©quipes : le transport sanitaire, le transport de produits de santÃ©, la gestion du courrier et la rÃ©gulation. Il gÃ¨re ces flux sur le dÃ©partement au sein du GHT85. </t>
  </si>
  <si>
    <t>Ce secteur d'activitÃ© dispose d ..."</t>
  </si>
  <si>
    <t>7342,Cariste preparateur de commandes (H/F),https://www.france-emploi.com/offre-d-emploi/cariste-preparateur-de-commandes-h-f-10949284/,09/01/2023,Montaigu,IntÃ©rim,,,,,"METIER INTERIM BouffÃ©rÃ© recrute pour son client entreprise de mÃ©tallurgie basÃ©e aux environs de Montaigu un prÃ©parateur de commandes / cariste.</t>
  </si>
  <si>
    <t>Vous aurez en charge le groupage des produits destinÃ©s Ã  un ordre de fabrication, le contrÃ´le de la conformitÃ© des produits rÃ©ceptionnÃ©s et livrÃ©s, le chargement des vÃ©hicules de ..."</t>
  </si>
  <si>
    <t xml:space="preserve">7343,AMBULANCIER F/H,https://www.france-emploi.com/offre-d-emploi/ambulancier-f-h-10959703/,09/01/2023,VendÃ©e,CDD,,,,,"Au sein de la Direction des Ressources MatÃ©rielles, le PÃ´le Transports est constituÃ© de plusieurs Ã©quipes : le transport sanitaire, le transport de produits de santÃ©, la gestion du courrier et la rÃ©gulation. Il gÃ¨re ces flux sur le dÃ©partement au sein du GHT85. </t>
  </si>
  <si>
    <t>Les ambulanciers du site de La ..."</t>
  </si>
  <si>
    <t>7344,Infirmier 100% Nuit Service Remplacement F/H,https://www.france-emploi.com/offre-d-emploi/infirmier-100-nuit-service-remplacement-f-h-10967761/,09/01/2023,Rennes,CDI,,,,,"Le CHU de Rennes recherche un Infirmier H/F 100% de nuit au sein du Service De Remplacement du PÃ´le Neurosciences. Ã‰tablissement support du Groupement Hospitalier Haute Bretagne et classÃ© parmi les 9 meilleurs Ã©tablissements publics de santÃ© en matiÃ¨re de qualitÃ© des soins au plan national, le Centre ..."</t>
  </si>
  <si>
    <t>7345,Infirmier 80% Jour Service Rhumatologie F/H,https://www.france-emploi.com/offre-d-emploi/infirmier-80-jour-service-rhumatologie-f-h-10967758/,09/01/2023,Rennes,CDI,,,,,"Le CHU de Rennes recherche un Infirmier F/H Ã  80% de Jour au sein du Service de Rhumatologie, UnitÃ© Forestier du PÃ´le Locomoteur.Â Ã‰tablissement support du Groupement Hospitalier Haute Bretagne et classÃ© parmi les 9 meilleurs Ã©tablissements publics de santÃ© en matiÃ¨re de qualitÃ© des soins au plan ..."</t>
  </si>
  <si>
    <t xml:space="preserve">7346,Chef de service Communication (H/F),https://www.france-emploi.com/offre-d-emploi/chef-de-service-communication-h-f-10967757/,09/01/2023,Dinan,CDD,,,,,"Dinan AgglomÃ©ration recherche sa-son chef-fe de service communication </t>
  </si>
  <si>
    <t>Vous souhaitez changer dâ€™air ? Vous voulez rejoindre un EPCI de plus de 100.000 habitants qui parie sur lâ€™innovation et lâ€™audace de politiques publiques fortes et solidaires. Vous pensez y apporter votre patte et votre dynamisme ..."</t>
  </si>
  <si>
    <t>7347,Manoeuvre (H/F),https://www.france-emploi.com/offre-d-emploi/manoeuvre-h-f-10964889/,09/01/2023,LoudÃ©ac,IntÃ©rim,,,,,"MÃ©tier IntÃ©rim et CDI Pontivy recrute pour l'un de ses clients, , un Manoeuvre H/F. Vos missions : -prÃ©parer les matÃ©riaux, les outils et l'espace d'intervention, approvisionner le chantier, transporter le matÃ©riel, nettoyer avant et aprÃ¨s les travaux, mettre en place les bÃ¢ches de protection, monter les ..."</t>
  </si>
  <si>
    <t>7348,PALETTISEUR H/F,https://www.france-emploi.com/offre-d-emploi/palettiseur-h-f-10967755/,09/01/2023,VendÃ©e,IntÃ©rim,,,,,"Votre agence Leader IntÃ©rim Montaigu c'est 3 personnes Ã  votre Ã©coute pour construire votre emploi durable : Thomas, Lauren et Kelly.  Nous recrutons pour un de nos clients un palettiseur (H/F) pour un de nos clients basÃ© autour des Brouzils (85).  Vos missions seront les suivantes :  * Mise en ..."</t>
  </si>
  <si>
    <t>7349,MECANICIEN(NE) EN CONFECTION (H/F),https://www.france-emploi.com/offre-d-emploi/mecanicienne-en-confection-h-f-10742669/,09/01/2023,Pluneret,CDI,,,,,"SociÃ©tÃ© en pleine expansion, spÃ©cialisÃ©e dans la confection de vÃªtements de sport nous recrutons UN(E) COUPEUSE EN HABILLEMENT</t>
  </si>
  <si>
    <t>Au sein d'une petite Ã©quipe vous aurez en charge le montage ou la finition des articles.  Vous souhaitez vous Ã©panouir au sein d'une entreprise dynamique.</t>
  </si>
  <si>
    <t>Minutieux(se), sÃ©rieux ..."</t>
  </si>
  <si>
    <t>7350,TECHNICIEN VENDEUR CYCLES (H/F),https://www.france-emploi.com/offre-d-emploi/technicien-vendeur-cycles-h-f-10400555/,09/01/2023,Savenay,CDI,,,,,"Dynamique et souriant, vous avez une vÃ©ritable relation avec nos clients, vous Ãªtes passionnÃ© par la vente et avez une bonne maÃ®trise de la mÃ©canique.</t>
  </si>
  <si>
    <t>Niveau BAC Ã  BAC +2 expÃ©rience souhaitÃ©e."</t>
  </si>
  <si>
    <t>7351,TECHNICIEN VENDEUR CYCLES (H/F),https://www.france-emploi.com/offre-d-emploi/technicien-vendeur-cycles-h-f-10400555/,09/01/2023,Orvault,CDI,,,,,"Dynamique et souriant, vous avez une vÃ©ritable relation avec nos clients, vous Ãªtes passionnÃ© par la vente et avez une bonne maÃ®trise de la mÃ©canique.</t>
  </si>
  <si>
    <t>7352,TECHNICIEN VENDEUR CYCLES (H/F),https://www.france-emploi.com/offre-d-emploi/technicien-vendeur-cycles-h-f-10400555/,09/01/2023,La Chapelle-sur-Erdre,CDI,,,,,"Dynamique et souriant, vous avez une vÃ©ritable relation avec nos clients, vous Ãªtes passionnÃ© par la vente et avez une bonne maÃ®trise de la mÃ©canique.</t>
  </si>
  <si>
    <t>7353,Conseiller de vente chaussures (H/F),https://www.france-emploi.com/offre-d-emploi/conseiller-de-vente-chaussures-h-f-10259755/,09/01/2023,Orvault,CDI,,,,,"Disponible et enthousiaste, passionnÃ© par la vente et le conseil client, vous assurerez la vente de chaussures de loisir et de sport.</t>
  </si>
  <si>
    <t>35 h CDI   De formation BAC Ã  BAC +2 en vente vous avez lâ€™esprit dâ€™Ã©quipe, dynamique et motivÃ©(e) vous bÃ©nÃ©ficiez dâ€™une expÃ©rience rÃ©ussie ..."</t>
  </si>
  <si>
    <t>7354,Conseiller de vente chaussures (H/F),https://www.france-emploi.com/offre-d-emploi/conseiller-de-vente-chaussures-h-f-10259755/,09/01/2023,ChÃ¢teaubriant,CDI,,,,,"Disponible et enthousiaste, passionnÃ© par la vente et le conseil client, vous assurerez la vente de chaussures de loisir et de sport.</t>
  </si>
  <si>
    <t>7355,HOTE(SSE) DE CAISSE (H/F),https://www.france-emploi.com/offre-d-emploi/hotesse-de-caisse-h-f-10188032/,09/01/2023,Savenay,CDI,,,,,"Nous recrutons pour nos magasins des hÃ´tes(ses) de caisse.</t>
  </si>
  <si>
    <t>Assurant l'accueil et l'encaissement, vous attachez de l'importance au service clients.</t>
  </si>
  <si>
    <t xml:space="preserve">  MÃ©thodique, rigoureux(se) et organisÃ©(e) vous assurez la qualitÃ© de service lors du passage en caisse.</t>
  </si>
  <si>
    <t>Vous avez un trÃ¨s bon relationnel ,une qualitÃ© ..."</t>
  </si>
  <si>
    <t>7356,HOTE(SSE) DE CAISSE (H/F),https://www.france-emploi.com/offre-d-emploi/hotesse-de-caisse-h-f-10188032/,09/01/2023,Orvault,CDI,,,,,"Nous recrutons pour nos magasins des hÃ´tes(ses) de caisse.</t>
  </si>
  <si>
    <t xml:space="preserve">7357,Conseiller de vente textile (H/F),https://www.france-emploi.com/offre-d-emploi/conseiller-de-vente-textile-h-f-9372692/,09/01/2023,Orvault,CDI,,,,,"Disponible et enthousiaste, vous assurerez la vente dâ€™articles de sport dans le but dâ€™optimiser la satisfaction des clients. </t>
  </si>
  <si>
    <t>35 h CDI   De formation BAC Ã  BAC +2 en vente vous avez lâ€™esprit dâ€™Ã©quipe, dynamique et motivÃ©(e) vous bÃ©nÃ©ficiez dâ€™une expÃ©rience rÃ©ussie dans la ..."</t>
  </si>
  <si>
    <t xml:space="preserve">7358,Conseiller de vente textile (H/F),https://www.france-emploi.com/offre-d-emploi/conseiller-de-vente-textile-h-f-9372692/,09/01/2023,La Chapelle-sur-Erdre,CDI,,,,,"Disponible et enthousiaste, vous assurerez la vente dâ€™articles de sport dans le but dâ€™optimiser la satisfaction des clients. </t>
  </si>
  <si>
    <t>7359,Chef d'Ã©quipe logistique H/F,https://www.france-emploi.com/offre-d-emploi/chef-d-equipe-logistique-h-f-10967738/,09/01/2023,Ain,CDI,,,,,"Marie est une filiale du groupe agroalimentaire LDC connu pour ses marques LouÃ©, Le Gaulois, MaÃ®tre Coq, Marie et Traditions d'Asie.  CrÃ©ation de poste et un beau challenge Ã  relever ! En collaboration avec les Ã©quipes de production et rattachÃ© au responsable contrÃ´le de gestion et flux, vous serez ..."</t>
  </si>
  <si>
    <t xml:space="preserve">7360,TELECONSEILLER H/F,https://www.france-emploi.com/offre-d-emploi/teleconseiller-h-f-10967718/,09/01/2023,Loire-Atlantique,IntÃ©rim,,,,,"UP SKILLS NANTES recherche pour l'un de ses clients d'ORVAULT (44), un prestataire de service dans le domaine de l'assurance, un(e) TELECONSEILLER H/F. </t>
  </si>
  <si>
    <t xml:space="preserve">- Vous rÃ©pondez aux demandes des prospects et des clients et leur vendez des contrats d'assurances </t>
  </si>
  <si>
    <t>- Vous leur apportez ..."</t>
  </si>
  <si>
    <t xml:space="preserve">7361,TELECONSEILLER BANCAIRE H/F,https://www.france-emploi.com/offre-d-emploi/teleconseiller-bancaire-h-f-10967716/,09/01/2023,Loire-Atlantique,IntÃ©rim,,,,,"UP SKILLS NANTES recherche pour l'un de ses clients de Saint Herblain (44) zone Atlantis, un prestataire de service dans le domaine de la banque et l'assurance, un(e) TELECONSEILLER BANCAIRE H/F. </t>
  </si>
  <si>
    <t>PrÃ©sentation de produits ..."</t>
  </si>
  <si>
    <t>7362,Assistant juridique/ParalÃ©gal Direction H/F,https://www.france-emploi.com/offre-d-emploi/assistant-juridique-paralegal-direction-h-f-10967711/,09/01/2023,Ille-et-Vilaine,CDI,,,,,"Contexte</t>
  </si>
  <si>
    <t>Le groupe SIPA - Ouest-France est dÃ©tenu par Â« l'Association pour le soutien des principes de la dÃ©mocratie humaniste Â». Il s'est constituÃ© autour du quotidien Ouest-France et s'est Ã©largi de maniÃ¨re progressive Ã  d'autres quotidiens (Â« Le Courrier de l'Ouest Â», Â« Le Maine Libre Â», Â« Presse ..."</t>
  </si>
  <si>
    <t>7363,chef d'Ã©quipe paysage (H/F),https://www.france-emploi.com/offre-d-emploi/chef-d-equipe-paysage-h-f-10481004/,09/01/2023,Valognes,CDI,,,,,"Sous la responsabilitÃ© du conducteur de travaux et/ou du chef de chantier, vos missions porteront sur le management dâ€™une Ã©quipe et la remontÃ©e dâ€™informations auprÃ¨s du conducteur de travaux.</t>
  </si>
  <si>
    <t>- Diriger son Ã©quipe</t>
  </si>
  <si>
    <t>- Sâ€™assurer de la bonne comprÃ©hension ..."</t>
  </si>
  <si>
    <t>7364,chef d'Ã©quipe paysage (H/F),https://www.france-emploi.com/offre-d-emploi/chef-d-equipe-paysage-h-f-10481004/,09/01/2023,Saint-Vaast-la-Hougue,CDI,,,,,"Sous la responsabilitÃ© du conducteur de travaux et/ou du chef de chantier, vos missions porteront sur le management dâ€™une Ã©quipe et la remontÃ©e dâ€™informations auprÃ¨s du conducteur de travaux.</t>
  </si>
  <si>
    <t>7365,chef d'Ã©quipe paysage (H/F),https://www.france-emploi.com/offre-d-emploi/chef-d-equipe-paysage-h-f-10481004/,09/01/2023,Saint-Sauveur-le-Vicomte,CDI,,,,,"Sous la responsabilitÃ© du conducteur de travaux et/ou du chef de chantier, vos missions porteront sur le management dâ€™une Ã©quipe et la remontÃ©e dâ€™informations auprÃ¨s du conducteur de travaux.</t>
  </si>
  <si>
    <t>7366,chef d'Ã©quipe paysage (H/F),https://www.france-emploi.com/offre-d-emploi/chef-d-equipe-paysage-h-f-10481004/,09/01/2023,Cherbourg-en-Cotentin,CDI,,,,,"Sous la responsabilitÃ© du conducteur de travaux et/ou du chef de chantier, vos missions porteront sur le management dâ€™une Ã©quipe et la remontÃ©e dâ€™informations auprÃ¨s du conducteur de travaux.</t>
  </si>
  <si>
    <t>7367,chef d'Ã©quipe paysage (H/F),https://www.france-emploi.com/offre-d-emploi/chef-d-equipe-paysage-h-f-10481004/,09/01/2023,Bricquebec-en-Cotentin,CDI,,,,,"Sous la responsabilitÃ© du conducteur de travaux et/ou du chef de chantier, vos missions porteront sur le management dâ€™une Ã©quipe et la remontÃ©e dâ€™informations auprÃ¨s du conducteur de travaux.</t>
  </si>
  <si>
    <t>7368,dessinateur/projeteur - topographe (H/F),https://www.france-emploi.com/offre-d-emploi/dessinateur-projeteur-topographe-h-f-9830362/,09/01/2023,Mirville,CDI,,,,,"Sous la responsabilitÃ© du chef dâ€™agence, vos missions porteront sur la conception de plans de faisabilitÃ©, de projet et dâ€™exÃ©cution.</t>
  </si>
  <si>
    <t>Vous Ãªtes responsable de la production de dossiers dâ€™Ã©tudes, Ã  ce titre vous :</t>
  </si>
  <si>
    <t>-	Ã‰changez avec vos diffÃ©rents interlocuteurs sur leur besoin</t>
  </si>
  <si>
    <t>-	CrÃ©ez un planning pour prioriser ..."</t>
  </si>
  <si>
    <t>7369,CHEF D'EQUIPE PAYSAGISTE (H/F),https://www.france-emploi.com/offre-d-emploi/chef-d-equipe-paysagiste-h-f-9594266/,09/01/2023,Seine-Maritime,CDI,,,,,"Nous recherchons des chefs dâ€™Ã©quipes paysagiste pour la crÃ©ation d'espaces verts et paysagers .</t>
  </si>
  <si>
    <t>Postes basÃ©s sur nos agence de Trappes (78), Servon-sur-vilaine (35), La Chapelle-Sur-Erdre (44), Mirville (76) et Val de Reuil (27)</t>
  </si>
  <si>
    <t>Des compÃ©tences en maÃ§onneries paysagÃ¨res sont attendues notamment pour l ..."</t>
  </si>
  <si>
    <t>7370,CHEF D'EQUIPE PAYSAGISTE (H/F),https://www.france-emploi.com/offre-d-emploi/chef-d-equipe-paysagiste-h-f-9594266/,09/01/2023,Loire-Atlantique,CDI,,,,,"Nous recherchons des chefs dâ€™Ã©quipes paysagiste pour la crÃ©ation d'espaces verts et paysagers .</t>
  </si>
  <si>
    <t>7371,CHEF D'EQUIPE PAYSAGISTE (H/F),https://www.france-emploi.com/offre-d-emploi/chef-d-equipe-paysagiste-h-f-9594266/,09/01/2023,Ille-et-Vilaine,CDI,,,,,"Nous recherchons des chefs dâ€™Ã©quipes paysagiste pour la crÃ©ation d'espaces verts et paysagers .</t>
  </si>
  <si>
    <t>7372,CHEF D'EQUIPE PAYSAGISTE (H/F),https://www.france-emploi.com/offre-d-emploi/chef-d-equipe-paysagiste-h-f-9594266/,09/01/2023,Eure,CDI,,,,,"Nous recherchons des chefs dâ€™Ã©quipes paysagiste pour la crÃ©ation d'espaces verts et paysagers .</t>
  </si>
  <si>
    <t>7373,CHEF D'EQUIPE PAYSAGISTE (H/F),https://www.france-emploi.com/offre-d-emploi/chef-d-equipe-paysagiste-h-f-9594266/,09/01/2023,Calvados,CDI,,,,,"Nous recherchons des chefs dâ€™Ã©quipes paysagiste pour la crÃ©ation d'espaces verts et paysagers .</t>
  </si>
  <si>
    <t>7374,Menuisier-Charpentier H/F,https://www.france-emploi.com/offre-d-emploi/menuisier-charpentier-h-f-9965806/,09/01/2023,Mirville,CDI,,,,,"Sous la responsabilitÃ© du conducteur de travaux et/ou du chargÃ© dâ€™affaires, vos missions porteront sur la production en atelier et la pose sur chantier en extÃ©rieur.</t>
  </si>
  <si>
    <t>Production en atelier</t>
  </si>
  <si>
    <t>-	Choisir les outils correspondant Ã  la mission confiÃ©e</t>
  </si>
  <si>
    <t>-	Respecter les rÃ¨gles dâ€™hygiÃ¨ne et de sÃ©curitÃ©</t>
  </si>
  <si>
    <t>-	ExÃ©cuter les ..."</t>
  </si>
  <si>
    <t>7375,Ouvriers paysagiste (H/F),https://www.france-emploi.com/offre-d-emploi/ouvriers-paysagiste-h-f-9369045/,09/01/2023,Manche,CDI,,,,,"Nous recherchons :</t>
  </si>
  <si>
    <t>- 2 ouvriers secteur entretien pour notre agence de Bretteville-sur Odon (14)</t>
  </si>
  <si>
    <t xml:space="preserve">- 10 ouvriers secteur travaux neufs sur nos agence de  Val de Reuil ( 27 ), Servon-sur-vilaine (35), La Chapelle sur Erdre (44), Saint-Hymer (14) et de Mirville (76) </t>
  </si>
  <si>
    <t>Sous la responsabilitÃ© du chef d ..."</t>
  </si>
  <si>
    <t xml:space="preserve">7376,Caissier (H/F),https://www.france-emploi.com/offre-d-emploi/caissier-h-f-10967691/,09/01/2023,PlÃ©rin,IntÃ©rim,,,,,"Manpower ST BRIEUC INDUSTRIE TERTIAIRE recherche pour son client dans le secteur de la parfumerie, un Caissier (H/F).Â  </t>
  </si>
  <si>
    <t xml:space="preserve"> - Accueil de la clientÃ¨le</t>
  </si>
  <si>
    <t xml:space="preserve"> - Saisit desÂ ventes et est en charge de l'encaissement</t>
  </si>
  <si>
    <t xml:space="preserve"> - Informer et orienter les clients dans le magasin</t>
  </si>
  <si>
    <t>Mission d'une semaine, du lundi Ã  vendredi ..."</t>
  </si>
  <si>
    <t>7377,Technicien de maintenance (H/F),https://www.france-emploi.com/offre-d-emploi/technicien-de-maintenance-h-f-10967690/,09/01/2023,Saint-Nazaire,IntÃ©rim,,,,,"Manpower st nazaire BTP recherche pour sonÂ clientÂ un(e)Â aide technicien de maintenance (H/F). Vous accompagnÃ© le technicien sur la maintenance prÃ©ventive SSI d'une centrale incendie catÃ©gorie A.</t>
  </si>
  <si>
    <t>Assurer le suivi des Ã©quipements de sÃ©curitÃ© incendie des structures des locaux des autres Ã©quipements soumis Ã  vÃ©rification ..."</t>
  </si>
  <si>
    <t>7378,"Technicien rÃ©seau informatique Ã©tude et installation, et paramÃ©trage (H/F)",https://www.france-emploi.com/offre-d-emploi/technicien-reseau-informatique-etude-et-installation-et-parametrage-h-f-10967689/,09/01/2023,RezÃ©,CDI,,,,,"?Consultante au cabinet de Nantes, j'accompagne mes clients, pour leurs recrutements,Â  et je recherche pour mon client un technicien expert rÃ©seaux informatiques H/F, pour un poste en cdi basÃ© sur la rÃ©gionÂ  au sud de Nantes pour rejoindre le dÃ©veloppement du pÃ´le rÃ©seaux, alliant les missions de ..."</t>
  </si>
  <si>
    <t>7379,MÃ©canicien Auto/PL/TP (H/F),https://www.france-emploi.com/offre-d-emploi/mecanicien-auto-pl-tp-h-f-10967688/,09/01/2023,Vannes,CDI,,,,,"Manpower CABINET DE RECRUTEMENT DE LORIENT recherche pour son client un MÃ©canicien PL (H/F)</t>
  </si>
  <si>
    <t>MÃ©canicien PLÂ H/F CDI secteur deÂ  Vannes (56)</t>
  </si>
  <si>
    <t>RÃ©munÃ©ration : Selon profil (versÃ©e en 13 mensualitÃ©s) + avantages sociaux (Tickets restaurant, mutuelle / prÃ©voyance, participation / intÃ©ressement, prime ) +CE Â Au sein de l'atelier ..."</t>
  </si>
  <si>
    <t>7380,Dessinateur projeteur chaudronnerie tuyauterie  (H/F),https://www.france-emploi.com/offre-d-emploi/dessinateur-projeteur-chaudronnerie-tuyauterie-h-f-10967687/,09/01/2023,Les Sables-d'Olonne,CDI,,,,,"Dans le cadre de son dÃ©veloppement, nous recherchons pour notre client basÃ© aux Sables d'Olonne un(e)Â Projeteur / Projeteuse TuyauterieÂ enÂ CDI.</t>
  </si>
  <si>
    <t>Â  Â Au sein de notre Bureau d'Etudes DÃ©veloppement, et sous la responsabilitÃ© du Chef de secteur,Â vous assurez les Ã©tudes de conception et d'optimisation de ..."</t>
  </si>
  <si>
    <t>7381,Technicien mÃ©thodes industrielles ok dÃ©butants (H/F),https://www.france-emploi.com/offre-d-emploi/technicien-methodes-industrielles-ok-debutants-h-f-10967686/,09/01/2023,Vallet,CDI,,,,,"Pour accompagner le dÃ©veloppement de l'activitÃ© de notre client, le cabinet Recrutement Manpower-VendÃ©e recruteÂ 1 Technicien mÃ©thodesÂ Ã©lectronique H/F enÂ CDIÂ dans la zoneÂ deÂ ValletÂ (15 min sud-Nantes).Â </t>
  </si>
  <si>
    <t>Poste ouvert aux dÃ©butants avec un bac+2 Ã©lectronique.</t>
  </si>
  <si>
    <t>Â  Pour ce poste vous Ãªtes rattachÃ©(e ..."</t>
  </si>
  <si>
    <t>7382,Conducteur de ligne IAA cdi (H/F),https://www.france-emploi.com/offre-d-emploi/conducteur-de-ligne-iaa-cdi-h-f-10967685/,09/01/2023,Bellevigny,CDI,,,,,"Prenez part Ã  l'aventureÂ d'un grand groupe industrielÂ dynamiqueÂ et enÂ Ã©volution permanente !Â Leurs machines d'Ã©quipements sont Ã  la pointe de la technologie, ils ontÂ Ã  cÂ½ur le bien-Ãªtre de leurs salariÃ©s.Â </t>
  </si>
  <si>
    <t>Ce qu'il faut retenir :</t>
  </si>
  <si>
    <t>-?Le posteÂ :Â Conducteur de ligne de productionÂ automatisÃ©e ..."</t>
  </si>
  <si>
    <t>7383,ChargÃ© d'affaires terrain courants faibles (H/F),https://www.france-emploi.com/offre-d-emploi/charge-d-affaires-terrain-courants-faibles-h-f-10967684/,09/01/2023,RezÃ©,CDI,,,,,"Consultante au cabinet de recrutement, j'accompagne mes clients, pour leurs recrutements,je recherche pour mon client chargÃ© d'affaires terrain courants faibles rÃ©seaux informatiques H/F, pour un poste basÃ© sur la rÃ©gionÂ  au sud de Nantes .</t>
  </si>
  <si>
    <t>?Notre client est une Pme d'une soixantaine de collaborateurs, avec ..."</t>
  </si>
  <si>
    <t>7384,Ouvrier agroalimentaire Ã  BÃ©cherel (H/F),https://www.france-emploi.com/offre-d-emploi/ouvrier-agroalimentaire-a-becherel-h-f-10967683/,09/01/2023,BÃ©cherel,IntÃ©rim,,,,,"Vous voulez rejoindre un secteur d'activitÃ© dynamique et essentiel au paysÂ ?</t>
  </si>
  <si>
    <t>Engagement, solidaritÃ©, audace et implantation localeÂ : ces valeurs vous parlentÂ ?</t>
  </si>
  <si>
    <t>?Nous vous proposonsÂ d'intÃ©grer une CoopÃ©rative agroalimentaire qui les prÃ´ne.</t>
  </si>
  <si>
    <t>Manpower Saint Malo recrute 3 Agents de Fabrication F/H,</t>
  </si>
  <si>
    <t>Le site de production estÂ situÃ© ..."</t>
  </si>
  <si>
    <t>7385,Assistant juridique au service Foncier (H/F),https://www.france-emploi.com/offre-d-emploi/assistant-juridique-au-service-foncier-h-f-10967682/,09/01/2023,Angers,CDD,,,,,"Manpower CABINET DE RECRUTEMENT D'ANGERS recherche pour son client, un acteur du secteur des services aux entreprises, un(e) Assistant(e) juridique au service Foncier (H/F) en CDD de 12 mois. Assurer le secrÃ©tariat</t>
  </si>
  <si>
    <t xml:space="preserve"> - Traiter le courrier et rÃ©diger la correspondance pour les dossiers.</t>
  </si>
  <si>
    <t xml:space="preserve"> - PrÃ©parer et Ã©diter ..."</t>
  </si>
  <si>
    <t>7386,Manoeuvre (H/F),https://www.france-emploi.com/offre-d-emploi/manoeuvre-h-f-10967681/,09/01/2023,La Hague,IntÃ©rim,,,,,"Manpower CHERBOURG recherche pour son client, un acteur du secteur du BTP, un Manoeuvre (H/F) Vous serez en charge de poser du concertina sur les clÃ´tures en hauteur.Â </t>
  </si>
  <si>
    <t>PossibilitÃ© de port de charges.</t>
  </si>
  <si>
    <t>?Horaires de journÃ©e. Panier Ã  11Â¤.</t>
  </si>
  <si>
    <t>Longue mission prÃ©vue.</t>
  </si>
  <si>
    <t>?Vous bÃ©nÃ©ficierez Ã©galement deÂ Mutuelle, prÃ©voyance ..."</t>
  </si>
  <si>
    <t>7387,Assistant commercial (H/F),https://www.france-emploi.com/offre-d-emploi/assistant-commercial-h-f-10967680/,09/01/2023,Plescop,IntÃ©rim,,,,,"Manpower VANNES INDUSTRIE TERTIAIRE recherche pour son client, spÃ©cialisÃ© dans l'achat, le stockage et la livraison de matÃ©riaux, un Assistant commercial (H/F)</t>
  </si>
  <si>
    <t>La mission est Ã Â pourvoir en janvier 2023 pour une durÃ©e de 3 mois renouvelables. Accueil physique et tÃ©lÃ©phonique - saisie des commandes - rÃ©daction et envoie ..."</t>
  </si>
  <si>
    <t>7388,Menuisier poseur (H/F),https://www.france-emploi.com/offre-d-emploi/menuisier-poseur-h-f-10967679/,09/01/2023,Bournezeau,IntÃ©rim,,,,,"Manpower CHANTONNAY recherche pour son client, spÃ©cialisÃ© dans la conception et la fabrication de bÃ¢timent modulaire, un Menuisier poseur (H/F) dans le cadre de son dÃ©veloppement Ã©conomique.</t>
  </si>
  <si>
    <t>GrÃ¢ce Ã  MANPOWER, vous intÃ©grerez notre programme MyPathÂ®/Agent des Talents qui valorise les compÃ©tences techniques et rÃ©compense les qualitÃ©s ..."</t>
  </si>
  <si>
    <t>7389,PÃ¢tissier industriel (H/F),https://www.france-emploi.com/offre-d-emploi/patissier-industriel-h-f-10967678/,09/01/2023,Saint-Philibert,CDI,,,,,"Le cabinet Conseil et Recrutement Manpower recherche pour un de ses clients, un pÃ¢tissier industriel f/h.</t>
  </si>
  <si>
    <t>Vous avez une appÃ©tence pour la pÃ¢tisserie etÂ connaissez les processus de production agro-alimentaire. Ce poste est pour vous !</t>
  </si>
  <si>
    <t>Nous recherchons pour notre client, spÃ©cialisÃ© en biscuiterie, unÂ PÃ¢tissier Industriel (H ..."</t>
  </si>
  <si>
    <t>7390,Conducteur de travaux expÃ©rimentÃ© (H/F),https://www.france-emploi.com/offre-d-emploi/conducteur-de-travaux-experimente-h-f-10967677/,09/01/2023,OrlÃ©ans,CDI,,,,,"Manpower CABINET DE RECRUTEMENT D'ORLEANS recherche pour son client, cabinet de maitrise d'Â½uvre,Â un Conducteur de travaux expÃ©rimentÃ© (H/F) en CDI. Sous la responsabilitÃ© du dirigeant, vous assurez la maitrise d'Â½uvre ou l'OPC pour tous types de chantiers, en neuf ou en rÃ©habilitation, en ..."</t>
  </si>
  <si>
    <t>7391,Assistant aide conducteur de travaux (H/F),https://www.france-emploi.com/offre-d-emploi/assistant-aide-conducteur-de-travaux-h-f-10967676/,09/01/2023,OrlÃ©ans,CDI,,,,,"Le Cabinet de recrutement Manpower d'OrlÃ©ans recherche pour son client, un cabinet de maitrise d'Â½uvre,Â Un Aide Conducteur de travaux H/F en CDI. Sous la responsabilitÃ© du dirigeant, vous secondez les ChargÃ©s d'OpÃ©rations afin d'assurer le suivi des chantiers en tant que maitre d ..."</t>
  </si>
  <si>
    <t xml:space="preserve">7392,Vendeur comptoir Ã©lectricitÃ©  (H/F),https://www.france-emploi.com/offre-d-emploi/vendeur-comptoir-electricite-h-f-10967675/,09/01/2023,IngrÃ©,CDI,,,,,"Manpower CABINET DE RECRUTEMENT D'ORLEANS recherche pour son client, un acteur du secteur de la distribution de dÃ©tail et spÃ©cialisÃ©e, un Vendeur comptoir Ã©lectricitÃ© (H/F) en CDI proche d'OrlÃ©ans. </t>
  </si>
  <si>
    <t>- Conseiller et vendre (vente directe, devis</t>
  </si>
  <si>
    <t xml:space="preserve"> relances) sur des produits sanitaire ..."</t>
  </si>
  <si>
    <t>7393,Fraiseur sur commande numÃ©rique (CN) (H/F),https://www.france-emploi.com/offre-d-emploi/fraiseur-sur-commande-numerique-cn-h-f-10967674/,09/01/2023,LuÃ§on,IntÃ©rim,,,,,"Manpower LUCON recherche pour son client, un acteur du secteur de la mÃ©tallurgie et de la transformation des matÃ©riaux, un Fraiseur sur commande numÃ©rique (CN) (H/F) pour une longue mission de travail temporaire. RattachÃ©/e au responsable de secteur Fraisage, vous rÃ©alisez des piÃ¨ces mÃ©caniques (unitaire et petites ..."</t>
  </si>
  <si>
    <t>7394,Technico-commercial itinÃ©rant  (H/F),https://www.france-emploi.com/offre-d-emploi/technico-commercial-itinerant-h-f-10967673/,09/01/2023,IngrÃ©,CDI,,,,,"Manpower CABINET DE RECRUTEMENT D'ORLEANS recherche pour son client, un acteur du secteur de la distribution de dÃ©tail et spÃ©cialisÃ©e, un Technico-commercial itinÃ©rant (H/F) en CDI . - Mise en place d'un plan d'action commercial sur votre secteur</t>
  </si>
  <si>
    <t>- Prospection commerciale et dÃ©couverte des besoins clientsÂ </t>
  </si>
  <si>
    <t>- Proposition ..."</t>
  </si>
  <si>
    <t>7395,Cariste (H/F),https://www.france-emploi.com/offre-d-emploi/cariste-h-f-10967672/,09/01/2023,LuÃ§on,IntÃ©rim,,,,,"Manpower LUCON recherche un Cariste (H/F) possÃ©dant le CACES 3. Vous chargez et transportez les produits et matÃ©riaux de l'entreprise Ã  l'aide du chariot.</t>
  </si>
  <si>
    <t>Le cariste effectue son travail selon des rÃ¨gles strictes de sÃ©curitÃ©.</t>
  </si>
  <si>
    <t xml:space="preserve"> - RÃ©ception, contrÃ´le et expÃ©dition deÂ la production</t>
  </si>
  <si>
    <t xml:space="preserve"> - Stockage des produits sur ..."</t>
  </si>
  <si>
    <t>7396,OpÃ©rateur de production sur robot de soudure (H/F),https://www.france-emploi.com/offre-d-emploi/operateur-de-production-sur-robot-de-soudure-h-f-10967671/,09/01/2023,LuÃ§on,IntÃ©rim,,,,,"Manpower LUCON recherche pour son client, un acteur du secteur des Industries manufacturiÃ¨res et production, un OpÃ©rateur de production sur robot de soudure (H/F) Â Voici vos missions :Â </t>
  </si>
  <si>
    <t>Â  Â  - Montage des gabarits de soudures</t>
  </si>
  <si>
    <t>Â Â Â  - SÃ©lectionner les programmes suivant les ordres de fabrications.</t>
  </si>
  <si>
    <t>Â Â Â  - Alimentation en composants.</t>
  </si>
  <si>
    <t>Â Â Â  - Production des ordres de fabrications ..."</t>
  </si>
  <si>
    <t>7397,Stratifieur (H/F),https://www.france-emploi.com/offre-d-emploi/stratifieur-h-f-10967670/,09/01/2023,L'Aiguillon-sur-Mer,IntÃ©rim,,,,,"Manpower LUCON recherche pour son client, un acteur du secteur des Industries manufacturiÃ¨res et production, un Stratifieur (H/F) Au sein de l'atelier, vos missions principales :</t>
  </si>
  <si>
    <t xml:space="preserve"> - dÃ©coupe, assemblage, rÃ©alisation de piÃ¨ces</t>
  </si>
  <si>
    <t xml:space="preserve"> - moulage de piÃ¨ces</t>
  </si>
  <si>
    <t xml:space="preserve"> - opÃ©ration de parachÃ¨vement</t>
  </si>
  <si>
    <t>contrÃ´le et finition Â Vous possÃ©dez un CAP plasturgie ou matÃ©riaux composites ..."</t>
  </si>
  <si>
    <t>7398,Technicien bureau d'Ã©tudes devis conception produits (H/F),https://www.france-emploi.com/offre-d-emploi/technicien-bureau-d-etudes-devis-conception-produits-h-f-10967669/,09/01/2023,LuÃ§on,CDI,,,,,"Manpower CABINET DE RECRUTEMENT DE LA ROCHE-SUR-YON recherche pour son client, une entreprise familiale vendÃ©enne, unÂ Technicien Bureau d'Etudes Devis (H/F)Â en CDI Ã  LuÃ§on, en VendÃ©e.</t>
  </si>
  <si>
    <t>valerie.dufour[a]manpower.fr</t>
  </si>
  <si>
    <t>[06]24243200 Le/la technicien(ne) BE Devis s'assure de la bonne ..."</t>
  </si>
  <si>
    <t>7399,OpÃ©rateur de production de nuit (H/F),https://www.france-emploi.com/offre-d-emploi/operateur-de-production-de-nuit-h-f-10967668/,09/01/2023,LuÃ§on,IntÃ©rim,,,,,"Manpower LUCON recherche pour son client, un acteur du secteur des Industries manufacturiÃ¨res et production, un OpÃ©rateur de production de nuit (H/F) Au sein d'un des deux ateliers de production, vous serez amenÃ©(e) Ã  :Â </t>
  </si>
  <si>
    <t xml:space="preserve"> - Alimenter la ligne de fabricationÂ </t>
  </si>
  <si>
    <t xml:space="preserve"> - Conduire la ligne de fabricationÂ </t>
  </si>
  <si>
    <t xml:space="preserve"> - Mettre sur ..."</t>
  </si>
  <si>
    <t>7400,OpÃ©rateur de production DÃ©garnissage (H/F),https://www.france-emploi.com/offre-d-emploi/operateur-de-production-degarnissage-h-f-10967667/,09/01/2023,La FlÃ¨che,IntÃ©rim,,,,,"Manpower RÃ©fÃ©rence IntÃ©rim de La FlÃ¨che recherche pour son client Groupe Industriel reconnu du secteur,Â un OpÃ©rateur de production DÃ©garnissage (H/F) Sous la responsabilitÃ© du chef d'atelier, vos diffÃ©rentes tÃ¢ches sont :Â </t>
  </si>
  <si>
    <t xml:space="preserve"> - Effectuer le dÃ©garnissageÂ : (Ã´ter l'ancien revÃªtement des rouleaux Ã  l'aide d'un tour permettant ..."</t>
  </si>
  <si>
    <t>7401,METALLIER (H/F),https://www.france-emploi.com/offre-d-emploi/metallier-h-f-10966593/,09/01/2023,Pont-Saint-Martin,IntÃ©rim,,,,,"PARTNAIRE Saint Philbert de Grand Lieu vous propose un poste de mÃ©tallier pour une entreprise industrielle.</t>
  </si>
  <si>
    <t>Selon les plans de fabrication, vous aurez en charge la fabrication de garde-corps ou d'escalier.</t>
  </si>
  <si>
    <t>Le poste est Ã  pourvoir en intÃ©rim sur du long terme.</t>
  </si>
  <si>
    <t>Prise de poste dÃ¨s que ..."</t>
  </si>
  <si>
    <t>7402,Chiffreur ElectricitÃ© H/F,https://www.france-emploi.com/offre-d-emploi/chiffreur-electricite-h-f-10938836/,09/01/2023,Haute-Garonne,CDI,,,,,"Sous la responsabilitÃ© du Responsable Bureau d'Etude. Nous recherchons pour notre client, un Chiffreur : * Lecteur du cahier des clauses techniques particuliÃ¨res, * Implantation SSI/VDI/VidÃ©osurveillance, contrÃ´le d'accÃ¨s... * Echanger avec les diffÃ©rents interlocuteurs des chantiers confiÃ©s.Connaissances : * MaÃ®trise du logiciel AutoCAD, Olympe, Relux, Pack Office, * Connaissance des normes ..."</t>
  </si>
  <si>
    <t>7403,Responsable Marketing Digital et Social Selling H/F,https://www.france-emploi.com/offre-d-emploi/responsable-marketing-digital-et-social-selling-h-f-10938835/,09/01/2023,RhÃ´ne,CDI,,,,,"RattachÃ© au Directeur GÃ©nÃ©ral, votre rÃ´le est de soutenir les Ã©quipes commerciales via une stratÃ©gie digitale performante gÃ©nÃ©ratrice de lead et de satisfaction client.A ce titre, vos missions seront notamment de : * Concevoir et dÃ©velopper la stratÃ©gie digitale afin de promouvoir la notoriÃ©tÃ© du Groupe et gÃ©nÃ©rer des opportunitÃ©s ..."</t>
  </si>
  <si>
    <t>7404,IngÃ©nieur SystÃ¨me - Linux H/F,https://www.france-emploi.com/offre-d-emploi/ingenieur-systeme-linux-h-f-10938834/,09/01/2023,Val-de-Marne,CDI,,,,,"Au sein de la Squad Fondation Infrastructure et rattachÃ© au leader de la Squad, vous Ãªtes le RÃ©fÃ©rent SystÃ¨me - Linux et avez en charge la gestion des environnements Linux.Vous intervenez auprÃ¨s de l'Ã©quipe systÃ¨me, de l'Ã©quipe d'administrateur infrastructure, de la Squad OpÃ©ration et des leaders ..."</t>
  </si>
  <si>
    <t>7405,RÃ©dacteur Sinistre (Indemnisation) H/F,https://www.france-emploi.com/offre-d-emploi/redacteur-sinistre-indemnisation-h-f-10938833/,09/01/2023,Paris,IntÃ©rim,,,,,"Au sein de l'Ã©quipe situÃ©e Ã  Paris, en tant que RÃ©dacteur Sinistre, vous avez pour missions :  * Garantir l'Ã©tude et la gestion administrative et technique des dossiers de successions sinistres, * Garantir un accueil de qualitÃ© et une rÃ©ponse professionnelle aux sollicitations, * Contribuer Ã  la rÃ©alisation de reportings d ..."</t>
  </si>
  <si>
    <t>7406,Technicien Maintenance H/F,https://www.france-emploi.com/offre-d-emploi/technicien-maintenance-h-f-10938831/,09/01/2023,Bouches-du-RhÃ´ne,CDI,,,,,"RattachÃ© au Responsable Maintenance, le Technicien Maintenance a pour missions :  * Intervenir de maniÃ¨re prÃ©ventive et curative sur diffÃ©rentes lignes : Production, conditionnement et dÃ©coupe, * Se conformer avec rigueur aux normes de sÃ©curitÃ©, aux rÃ©fÃ©rentiels, notices constructeurs, * Effectuer des essais de fonctionnement, des simulations.Le poste requiert d'avoir une grande ..."</t>
  </si>
  <si>
    <t>7407,IngÃ©nieur CVC Nantes H/F,https://www.france-emploi.com/offre-d-emploi/ingenieur-cvc-nantes-h-f-10938828/,09/01/2023,Loire-Atlantique,CDI,,,,,"Les missions principales consisteront Ã  :  * Conception et contrÃ´le d'exÃ©cution dans le domaine du gÃ©nie climatique, * ResponsabilitÃ© des Ã©tudes de conception des installations de chauffage, ventilation, climatisation, dÃ©senfumage, fluides spÃ©ciaux (principes de conception, bilans de puissance, dimensionnements, calculs thermiques rÃ©glementaires RT et STD, rÃ©daction des dossiers APS, APD), * RÃ©daction ..."</t>
  </si>
  <si>
    <t>7408,Aide Conducteur de Travaux TP H/F,https://www.france-emploi.com/offre-d-emploi/aide-conducteur-de-travaux-tp-h-f-10938827/,09/01/2023,CÃ´tes-d'Armor,CDI,,,,,"RattachÃ© au Conducteur de Travaux, vous Ãªtes en charge du suivi opÃ©rationnel et administratif de chantiers et avez notamment les missions suivantes :  * PrÃ©paration de chantier (dÃ©finition des moyens humains et matÃ©riels, Ã©tablissement du planning, suivi des approvisionnements, coordination avec les Ã©ventuels sous-traitants), * Support technique et organisationnel auprÃ¨s des ..."</t>
  </si>
  <si>
    <t>7409,Responsable d&amp;#039</t>
  </si>
  <si>
    <t>Affaires RÃ©seaux Souple - Rennes H/F,https://www.france-emploi.com/offre-d-emploi/responsable-d-039-affaires-reseaux-souple-rennes-h-f-10938826/,09/01/2023,Ille-et-Vilaine,CDI,,,,,"Directement rattachÃ© au Directeur d'agence, vos missions principales en tant que Responsable d'Affaires seront :  * La gestion de vos affaires (chiffrage, relations commerciales...), * Le management des Ã©quipes terrain ainsi que le recrutement, * Le suivi des projets ainsi que les achats, * La veille Ã  la sÃ©curitÃ© sur les chantiers ..."</t>
  </si>
  <si>
    <t>7410,Collaborateur Comptable H/F,https://www.france-emploi.com/offre-d-emploi/collaborateur-comptable-h-f-10938824/,09/01/2023,Alpes-de-Haute-Provence,CDI,,,,,"Sous la responsabilitÃ© et en Ã©troite collaboration avec le Responsable de Portefeuille, vous participez Ã  la rÃ©alisation des missions d'expertise comptable :  * Travaux de saisie, * DÃ©clarations fiscales : TVA, IS, rÃ©vision comptable, participation Ã  l'Ã©laboration des bilans, * Participation Ã  l'Ã©tablissement des outils de suivi de gestion : Tableaux de ..."</t>
  </si>
  <si>
    <t>7411,Releveur de compteurs (H/F),https://www.france-emploi.com/offre-d-emploi/releveur-de-compteurs-h-f-10938823/,09/01/2023,Brest,IntÃ©rim,,,,,"Et si vous Ã©tiez notre futur Releveur de compteursÂ ?</t>
  </si>
  <si>
    <t>Votre agence Manpower BREST INDUSTRIE, recherche un Releveur de compteursÂ (H/F) pour son client situÃ© Ã  Brest (29200). La mission, d'une durÃ©e de 2 semaines renouvelable en intÃ©rim, est Ã  pouvoir dÃ¨s le 05 12 2022</t>
  </si>
  <si>
    <t>PrÃªt Ã  ..."</t>
  </si>
  <si>
    <t>7412,Responsable d'exploitation de site logistique (H/F),https://www.france-emploi.com/offre-d-emploi/responsable-d-exploitation-de-site-logistique-h-f-10938822/,09/01/2023,Carhaix-Plouguer,CDI,,,,,"Manpower CABINET DE RECRUTEMENT DE BREST recherche pour son client, un acteur du secteur de la logistique, un Responsable d'exploitation de site logistique (H/F)</t>
  </si>
  <si>
    <t>Responsable d'exploitation</t>
  </si>
  <si>
    <t>Secteur transport logistique</t>
  </si>
  <si>
    <t>RÃ©munÃ©ration : 30 000 euros brut annuel + prime d'intÃ©ressement Bras droit ..."</t>
  </si>
  <si>
    <t>7413,Gestionnaire de production (H/F),https://www.france-emploi.com/offre-d-emploi/gestionnaire-de-production-h-f-10938821/,09/01/2023,Reux,IntÃ©rim,,,,,"Manpower HONFLEUR recherche pour son client, un acteur du secteur des technologies de pointe, Ã©lectrique et Ã©lectronique, un Gestionnaire de production (H/F) RattachÃ©(e) hiÃ©rarchiquement au Responsable Ordonnancement, les missions principales sontÂ :</t>
  </si>
  <si>
    <t>Â  Â  Â  Â  Â En collaboration Ã©troite avec l'Ã©quipe des approvisionneurs,</t>
  </si>
  <si>
    <t xml:space="preserve"> - </t>
  </si>
  <si>
    <t xml:space="preserve"> - Traiter les messages de calcul des besoins (PDP ..."</t>
  </si>
  <si>
    <t>7414,Responsable d'unitÃ© de production industrielle (H/F),https://www.france-emploi.com/offre-d-emploi/responsable-d-unite-de-production-industrielle-h-f-10938820/,09/01/2023,Morlaix,CDI,,,,,"Manpower CABINET DE RECRUTEMENT DE BREST recherche pour son client, un acteur du secteur des technologies de pointe, Ã©lectrique et Ã©lectronique, un Responsable d'unitÃ© de production industrielle (H/F)</t>
  </si>
  <si>
    <t>Responsable Ã©quipe de production</t>
  </si>
  <si>
    <t>Secteur industriel</t>
  </si>
  <si>
    <t>RÃ©munÃ©ration 35 000 euros brut annuel</t>
  </si>
  <si>
    <t>7415,Technicien maintenance CVC (H/F),https://www.france-emploi.com/offre-d-emploi/technicien-maintenance-cvc-h-f-10938819/,09/01/2023,Brest,CDI,,,,,"Manpower CABINET DE RECRUTEMENT DE BREST recherche pour son client, un acteur du secteur du BTP, un Technicien maintenance CVC (H/F)</t>
  </si>
  <si>
    <t>Technicien de maintenance CVC ItinÃ©rant sur le 29 H/F</t>
  </si>
  <si>
    <t>RÃ©munÃ©ration entre 2000 et 2400 euros brut mensuel (selon expÃ©rience) sur ..."</t>
  </si>
  <si>
    <t>7416,Etudiant (H/F),https://www.france-emploi.com/offre-d-emploi/etudiant-h-f-10938818/,09/01/2023,Ã‰vron,IntÃ©rim,,,,,"Manpower MAYENNE recherche pour son client un Etudiant (H/F) Divers postes sont Ã  pourvoir :Â </t>
  </si>
  <si>
    <t>Premiers servicesÂ :</t>
  </si>
  <si>
    <t>- Poste de palettisation et prÃ©paration de commandes</t>
  </si>
  <si>
    <t>- Poste de conduite de machine :</t>
  </si>
  <si>
    <t>Ill faudra lire un plan de charges, comprendre les commandes...</t>
  </si>
  <si>
    <t>- Poste sur la ligne ""mise en bac jambons""Â </t>
  </si>
  <si>
    <t>Fin de ..."</t>
  </si>
  <si>
    <t>7417,Chef d'Ã©quipe (H/F),https://www.france-emploi.com/offre-d-emploi/chef-d-equipe-h-f-10938817/,09/01/2023,Machecoul-Saint-MÃªme,IntÃ©rim,,,,,"Je suis Soizic de Manpower PORNIC et je recherche pour mon client, un acteur du secteur des Industries manufacturiÃ¨res et production,Â un Chef d'Ã©quipe (H/F) Vos missions sont:</t>
  </si>
  <si>
    <t>Participation au management d'une Ã©quipe (50 Ã  90 personnes selon la pÃ©riode) avec pilotage du fonctionnement opÃ©rationnel de ..."</t>
  </si>
  <si>
    <t>7418,Technicien de maintenance en Ã©quipements industriels (H/F),https://www.france-emploi.com/offre-d-emploi/technicien-de-maintenance-en-equipements-industriels-h-f-10938816/,09/01/2023,PlouÃ©dern,CDI,,,,,"Manpower CABINET DE RECRUTEMENT DE BREST recherche pour son client, un acteur du secteur de l'Industrie pharmaceutique, un Technicien de maintenance en Ã©quipements industriels (H/F)</t>
  </si>
  <si>
    <t>Technicien de maintenance industrielle</t>
  </si>
  <si>
    <t>BasÃ© Ã  PlouÃ©dern</t>
  </si>
  <si>
    <t>Horaires en 3x8</t>
  </si>
  <si>
    <t>RÃ©munÃ©ration de 1900 Ã  2500 euros brut mensuel</t>
  </si>
  <si>
    <t>Prime ..."</t>
  </si>
  <si>
    <t>7419,Plieur (H/F),https://www.france-emploi.com/offre-d-emploi/plieur-h-f-10938815/,09/01/2023,PloudalmÃ©zeau,CDI,,,,,"Manpower CABINET DE RECRUTEMENT DE BREST recherche pour son client, un acteur du secteur des Industries manufacturiÃ¨res et production, un Plieur (H/F)</t>
  </si>
  <si>
    <t>Plieur de piÃ¨ces en Aluminium H/F</t>
  </si>
  <si>
    <t>BasÃ© Ã  PloudalmÃ©zeau</t>
  </si>
  <si>
    <t>RÃ©munÃ©ration entre 11 et 13 euros de l'heure selon expÃ©rience</t>
  </si>
  <si>
    <t>Nombreux avantages ..."</t>
  </si>
  <si>
    <t>7420,Soudeur ALU/ACIER (H/F),https://www.france-emploi.com/offre-d-emploi/soudeur-alu-acier-h-f-10938814/,09/01/2023,PloudalmÃ©zeau,CDI,,,,,"Manpower CABINET DE RECRUTEMENT DE BREST recherche pour son client, un acteur du secteur des Industries manufacturiÃ¨res et production, un Soudeur ALU/ACIER (H/F)</t>
  </si>
  <si>
    <t>Soudeur ALU/ ACIER</t>
  </si>
  <si>
    <t>RÃ©munÃ©ration entre 11 et 13 euros de l'heure</t>
  </si>
  <si>
    <t>Nombreux avantages : Mutuelle, Tickets Restaurants, 13Ã¨me ..."</t>
  </si>
  <si>
    <t>7421,Tuyauteur chauffagiste (H/F),https://www.france-emploi.com/offre-d-emploi/tuyauteur-chauffagiste-h-f-10938813/,09/01/2023,PloudalmÃ©zeau,CDI,,,,,"Manpower CABINET DE RECRUTEMENT DE BREST recherche pour son client, un acteur du secteur des Industries manufacturiÃ¨res et production, un Tuyauteur chauffagiste (H/F)</t>
  </si>
  <si>
    <t>Tuyauteur chauffagiste H/F</t>
  </si>
  <si>
    <t>Nombreux avantages : Mutuelle, Tickets ..."</t>
  </si>
  <si>
    <t>7422,Cariste d'atelier (H/F),https://www.france-emploi.com/offre-d-emploi/cariste-d-atelier-h-f-10938812/,09/01/2023,ChÃ¢teaubriant,IntÃ©rim,,,,,"Manpower On Site, implantÃ© au cÂ½ur du siteÂ KUHN-HUARDÂ (Fabricant de machines agricoles sur mesures : Charrues, Semoirs et Appareils de PrÃ©paration des Sols), rechercheÂ un Magasinier/Cariste d'atelier (H/F). RattachÃ© au chef d'atelier, vousÂ prÃ©parez les piÃ¨ces afin d'approvisionner les postes de travail/de ..."</t>
  </si>
  <si>
    <t>7423,Chef d'Ã©quipe BTP MENUISIER CHARPENTIER  (H/F),https://www.france-emploi.com/offre-d-emploi/chef-d-equipe-btp-menuisier-charpentier-h-f-10938811/,09/01/2023,Vire Normandie,CDI,,,,,"Manpower VIRE recherche pour son client spÃ©cialisÃ© dans le recyclage de palettes , un Chef d'Ã©quipe MENUISIER CHARPENTIER H/F en contrat CDI Ã  temps plein Vous aurez en charge :Â </t>
  </si>
  <si>
    <t>- La ?ResponsabilitÃ© de l'atelier de recyclage, rÃ©paration de palettes et de fabrication de caissesÂ  bois.?</t>
  </si>
  <si>
    <t>- L'Encadrement d ..."</t>
  </si>
  <si>
    <t>7424,Approvisionneur (H/F),https://www.france-emploi.com/offre-d-emploi/approvisionneur-h-f-10938810/,09/01/2023,Brest,IntÃ©rim,,,,,"Et si vous Ã©tiez notre futur ApprovisionneurÂ ?</t>
  </si>
  <si>
    <t>Votre agence Manpower BREST INDUSTRIE, recherche un ApprovisionneurÂ (H/F) pour son client situÃ© Ã  Brest (29200). La mission, d'une durÃ©e de 2 mois en intÃ©rim, est Ã  pouvoir dÃ¨s le 12 12 2022</t>
  </si>
  <si>
    <t>PrÃªt Ã  rejoindre un leader franÃ§ais en ..."</t>
  </si>
  <si>
    <t>7425,Tuyauteur FRIGORISTE (H/F),https://www.france-emploi.com/offre-d-emploi/tuyauteur-frigoriste-h-f-10938809/,09/01/2023,PloudalmÃ©zeau,CDI,,,,,"Manpower CABINET DE RECRUTEMENT DE BREST recherche pour son client, un acteur du secteur des Industries manufacturiÃ¨res et production, un Tuyauteur FRIGORISTE (H/F)</t>
  </si>
  <si>
    <t>Tuyauteur frigoriste H/F</t>
  </si>
  <si>
    <t>3 ans d'expÃ©rience ..."</t>
  </si>
  <si>
    <t>7426,Menuisier poseur (H/F),https://www.france-emploi.com/offre-d-emploi/menuisier-poseur-h-f-10938808/,09/01/2023,Clermont-en-Argonne,IntÃ©rim,,,,,"Manpower VERDUN recherche pour son client, un acteur du secteur du BTP, un Menuisier poseur (H/F) Vos missions :Â </t>
  </si>
  <si>
    <t>PrÃ©parer et poser toutes fermetures intÃ©rieures et extÃ©rieures en aluminium, PVC, boisÂ (portes, fenÃªtres, battants, volets roulants, portes de garages, vÃ©randas...) selon les rÃ¨gles de sÃ©curitÃ©.</t>
  </si>
  <si>
    <t>Installer et rÃ©gler des ..."</t>
  </si>
  <si>
    <t>7427,Electricien industriel (H/F),https://www.france-emploi.com/offre-d-emploi/electricien-industriel-h-f-10938807/,09/01/2023,PloudalmÃ©zeau,CDI,,,,,"Manpower CABINET DE RECRUTEMENT DE BREST recherche pour son client, un acteur du secteur des Industries manufacturiÃ¨res et production, un Electricien industriel (H/F)</t>
  </si>
  <si>
    <t>Electricien industriel H/F</t>
  </si>
  <si>
    <t>3 ans minimum d ..."</t>
  </si>
  <si>
    <t>7428,Chef de projet en bureau d'Ã©tudes structures mÃ©talliques  (H/F),https://www.france-emploi.com/offre-d-emploi/chef-de-projet-en-bureau-d-etudes-structures-metalliques-h-f-10938806/,09/01/2023,LuÃ§on,CDI,,,,,"Notre Client est une PME ( eff 80 ) spÃ©cialisÃ©e dans la construction de faÃ§ades et verriÃ¨res architecturales complexes. Â </t>
  </si>
  <si>
    <t>Son savoir-faire unique s'exerce au travers de projets prestigieux (Accorhotel Arena, la Seine Musicale, fondation franÃ§ois Pinault, serre bioclimatique zoo de vincennes, galerie Lafayette Paris etc..).</t>
  </si>
  <si>
    <t>? Afin d'accompagner le ..."</t>
  </si>
  <si>
    <t>7429,Couturier (H/F),https://www.france-emploi.com/offre-d-emploi/couturier-h-f-10938805/,09/01/2023,QuÃ©vert,IntÃ©rim,,,,,"Manpower DINAN recherche pour son client, un acteur du secteur du textile et de l'habillement, un Couturier (H/F) Vous intervenez exclusivement sur des tissus d'ameublements ainsi que des rideaux. Vos missions principales sont :Â </t>
  </si>
  <si>
    <t>- La rÃ©alisationÂ Ã  la main et Ã  la machine les opÃ©rations de fabrication ..."</t>
  </si>
  <si>
    <t>7430,Logisticien (avec CACES R489 - 3) (H/F),https://www.france-emploi.com/offre-d-emploi/logisticien-avec-caces-r489-3-h-f-10938804/,09/01/2023,Saint-Nazaire,IntÃ©rim,,,,,"Manpower ST NAZAIRE INDUSTRIE recherche pour son client, un acteur du secteur de la logistique, un opÃ©rateur logistique administratif en posession du CACES R489-3 Ã  jour (H/F).</t>
  </si>
  <si>
    <t>Poste Ã  pourvoir sur le site des Chantiers de l'Atlantique, au magasin gÃ©nÃ©ral.Â  - RÃ©ception des marchandises et colisÂ </t>
  </si>
  <si>
    <t>- RÃ©ception ..."</t>
  </si>
  <si>
    <t>7431,Chef d'Ã©quipe chauffagiste soudeur (H/F),https://www.france-emploi.com/offre-d-emploi/chef-d-equipe-chauffagiste-soudeur-h-f-10938803/,09/01/2023,PloudalmÃ©zeau,CDI,,,,,"Manpower CABINET DE RECRUTEMENT DE BREST recherche pour son client, un acteur du secteur des Industries manufacturiÃ¨res et production, un Chef d'Ã©quipe chauffagiste soudeur (H/F)</t>
  </si>
  <si>
    <t>Chef d'Ã©quipe chauffagiste soudeur H/F</t>
  </si>
  <si>
    <t>RÃ©munÃ©ration selon profil</t>
  </si>
  <si>
    <t>7432,Installateur/poseur (H/F),https://www.france-emploi.com/offre-d-emploi/installateur-poseur-h-f-10938802/,09/01/2023,Brest,CDI,,,,,"Manpower CABINET DE RECRUTEMENT DE BREST recherche pour son client, un acteur du secteur des Industries manufacturiÃ¨res et production, un Installateur/poseur (H/F)</t>
  </si>
  <si>
    <t>Poseur d'enseignes et covering H/F</t>
  </si>
  <si>
    <t>RÃ©munÃ©ration : 23661 euros brut annuel (nÃ©gociable selon expÃ©rience)</t>
  </si>
  <si>
    <t>Profil dÃ©butant acceptÃ©</t>
  </si>
  <si>
    <t>Â  Description ..."</t>
  </si>
  <si>
    <t>7433,Technicien de maintenance en Ã©quipements industriels (H/F),https://www.france-emploi.com/offre-d-emploi/technicien-de-maintenance-en-equipements-industriels-h-f-10938801/,09/01/2023,Quimper,CDI,,,,,"Manpower CABINET DE RECRUTEMENT DE BREST recherche pour son client, un acteur du secteur de l'agroalimentaire, un Technicien de maintenance en Ã©quipements industriels (H/F)</t>
  </si>
  <si>
    <t>BasÃ© Ã  Quimper</t>
  </si>
  <si>
    <t>Horaires en 3x8 (5H/13HÂ  13H/21HÂ  21H/5H)</t>
  </si>
  <si>
    <t>L'usine fonctionne ..."</t>
  </si>
  <si>
    <t>7434,Conducteur de ligne (H/F),https://www.france-emploi.com/offre-d-emploi/conducteur-de-ligne-h-f-10938800/,09/01/2023,Quimper,CDI,,,,,"Manpower CABINET DE RECRUTEMENT DE BREST recherche pour son client, un acteur du secteur de l'automobile, un Conducteur de ligne (H/F)</t>
  </si>
  <si>
    <t>Conducteur de ligne automatisÃ©e H/F</t>
  </si>
  <si>
    <t>RÃ©munÃ©ration: fixe + variable + 13 Ã¨me mois + Chq vacances et cadoc + tickets restaurant</t>
  </si>
  <si>
    <t>Horaires en ..."</t>
  </si>
  <si>
    <t>7435,Facteur (H/F),https://www.france-emploi.com/offre-d-emploi/facteur-h-f-10938799/,09/01/2023,ChÃ¢teau-Gontier,IntÃ©rim,,,,,"Manpower CHATEAU GONTIER recherche pour son client, un acteur du secteur public,Â des Facteurs(H/F).</t>
  </si>
  <si>
    <t>Il s'agit d'un contrat CDI-IntÃ©rimaire.</t>
  </si>
  <si>
    <t>! Devenir salariÃ©(e) en CDI IntÃ©rimaire chez Manpower, c'est opter pour une forme de travail flexible et sÃ©curisÃ© avec la garantie d'une frÃ©quence ..."</t>
  </si>
  <si>
    <t>7436,Menuisier d'agencement (H/F),https://www.france-emploi.com/offre-d-emploi/menuisier-d-agencement-h-f-10815140/,09/01/2023,Le Mans,IntÃ©rim,,,,,"Manpower LE MANS BTP recherche pour son client, un acteur du secteur du BTP, un Menuisier d'agencement (H/F). Â Dans le cadre de votre mission, vous serez amenÃ© Ã  :Â </t>
  </si>
  <si>
    <t>7437,Conducteur d'engins (H/F),https://www.france-emploi.com/offre-d-emploi/conducteur-d-engins-h-f-10815139/,09/01/2023,Le Mans,IntÃ©rim,,,,,"Manpower LE MANS BTP recherche pour son client, un acteur du secteur du BTP, un Conducteur d'engins BTP (H/F).</t>
  </si>
  <si>
    <t>Â  Vos missions consisteront Ã Â :</t>
  </si>
  <si>
    <t xml:space="preserve"> - PrÃ©parer le terrain en dÃ©blayant, nivelant et terrassant</t>
  </si>
  <si>
    <t xml:space="preserve"> - Assurer une maintenance de premier niveau</t>
  </si>
  <si>
    <t xml:space="preserve"> - Veiller au respect des rÃ¨gles de sÃ©curitÃ©</t>
  </si>
  <si>
    <t xml:space="preserve"> - Travaux de compactage ..."</t>
  </si>
  <si>
    <t>7438,Manoeuvre (H/F),https://www.france-emploi.com/offre-d-emploi/manoeuvre-h-f-10815138/,09/01/2023,Le Mans,IntÃ©rim,,,,,"Nous venons de traverser une pÃ©riode sans prÃ©cÃ©dent...</t>
  </si>
  <si>
    <t>Parce queÂ votre Talent nous est prÃ©cieux, nous avons mis en Â½uvre le programme Agent des Talents.</t>
  </si>
  <si>
    <t>ÃŠtre Agent des Talents, c'est accompagner votre parcours professionnel, d'un interlocuteur dÃ©diÃ©, et de tous les services et avantages de Manpower.</t>
  </si>
  <si>
    <t>Je ..."</t>
  </si>
  <si>
    <t xml:space="preserve">7439,Agent de conditionnement (H/F),https://www.france-emploi.com/offre-d-emploi/agent-de-conditionnement-h-f-10815137/,09/01/2023,Coutances,IntÃ©rim,,,,,"Manpower COUTANCES recherche pour son client, un acteur du secteur de l'Industrie pharmaceutique, 5 Agents de conditionnement (H/F) dans le cadre de son dÃ©veloppement. </t>
  </si>
  <si>
    <t xml:space="preserve"> - Vous effectuerez des opÃ©rations de conditionnement Ã  partir d instructions prÃ©cises.</t>
  </si>
  <si>
    <t xml:space="preserve"> - Vous alimenterez la chaÃ®ne de production en veillant au bon fonctionnement de ..."</t>
  </si>
  <si>
    <t>7440,Comptable assurances (H/F),https://www.france-emploi.com/offre-d-emploi/comptable-assurances-h-f-10815136/,09/01/2023,OrlÃ©ans,CDD,,,,,"Manpower CABINET DE RECRUTEMENT D'ORLEANS recherche pour son client, un Comptable assurances (H/F) en CDD de 3 mois. Au sein de la direction de la comptabilitÃ©, vous intÃ©grez le service de comptabilitÃ© technique Vie Epargne, directement rattachÃ© au Responsable du domaine, avec les missions suivantes :</t>
  </si>
  <si>
    <t>- ContrÃ´ler l ..."</t>
  </si>
  <si>
    <t>7441,Fraiseur sur commande numÃ©rique (CN) (H/F),https://www.france-emploi.com/offre-d-emploi/fraiseur-sur-commande-numerique-cn-h-f-10815135/,09/01/2023,Gien,CDD,,,,,"Manpower CABINET DE RECRUTEMENT D'ORLEANS recherche pour son client, un Fraiseur sur commande numÃ©rique (H/F) sur le Giennois, pour un CDD en vue d'un CDI. Au sein d'une entreprise du bÃ¢timent, au sein de la division Â«Â IndustrieÂ Â», sous la responsabilitÃ© du Chef d'Atelier, vous ..."</t>
  </si>
  <si>
    <t>7442,Technicien de maintenance industrielle (H/F),https://www.france-emploi.com/offre-d-emploi/technicien-de-maintenance-industrielle-h-f-10815134/,09/01/2023,OrlÃ©ans,CDI,,,,,"Manpower CABINET DE RECRUTEMENT D'ORLEANS recherche pour son client, un Technicien de maintenance industrielle (H/F) en CDI. RattachÃ©(e)s Ã  notre Responsable Maintenance, en Ã©troite collaboration avec les autres Techniciens, vous assurez la maintenance de l'ensemble de nos Ã©quipements :Â Â </t>
  </si>
  <si>
    <t>- ProcÃ©der au contrÃ´le des Ã©quipements en ..."</t>
  </si>
  <si>
    <t>7443,Technicien de maintenance  / Ã©lectricien en serres agricoles (H/F),https://www.france-emploi.com/offre-d-emploi/technicien-de-maintenance-electricien-en-serres-agricoles-h-f-10815133/,09/01/2023,Gien,IntÃ©rim,,,,,"Manpower CABINET DE RECRUTEMENT D'ORLEANS recherche pour son client, un Technicien de maintenance / Ã©lectricien (H/F).Â Mission de travail temporaire jusque fin 2022, avant passage en CDD longue durÃ©e. Sous la responsabilitÃ© de votre chef d'Ã©quipe et du manager du dÃ©partement, vous rÃ©aliserez l'entretien et Ã  ..."</t>
  </si>
  <si>
    <t>7444,Stratifieur (H/F),https://www.france-emploi.com/offre-d-emploi/stratifieur-h-f-10815132/,09/01/2023,Quimper,IntÃ©rim,,,,,"Manpower QUIMPER recherche pour son client, un acteur du secteur naval, 2 Stratifieurs (H/F).</t>
  </si>
  <si>
    <t>Â  Â Sous la responsabilitÃ© directe du chef d'atelier composite, vous assurezÂ la rÃ©alisation des travaux de stratification, Ã  savoir:</t>
  </si>
  <si>
    <t>? DÃ©couper les tissus aux bonnes dimensions.</t>
  </si>
  <si>
    <t>? Fabriquer, manuellement ou Ã  l'aide d'appareils, Ã  ..."</t>
  </si>
  <si>
    <t>7445,Tourneur commande numÃ©rique (CN) (H/F),https://www.france-emploi.com/offre-d-emploi/tourneur-commande-numerique-cn-h-f-10815131/,09/01/2023,Pont-Audemer,CDI,,,,,"Manpower PONT AUDEMER recherche pour son client, un Tourneur commande numÃ©rique (CN) (H/F) Vous serez en charge de :Â </t>
  </si>
  <si>
    <t>- RÃ©aliser desÂ usinagesÂ </t>
  </si>
  <si>
    <t>- RÃ©aliser des piÃ¨ces usinÃ©esÂ unitaires ou en sÃ©rie Ã  l'aide de machines-outils conventionnelles.</t>
  </si>
  <si>
    <t>- Assurer le respect des normes de qualitÃ© -</t>
  </si>
  <si>
    <t>- Effectuer la maintenance de premier ..."</t>
  </si>
  <si>
    <t>7446,MÃ©canicien naval Monteur - Accastilleur H/F (H/F),https://www.france-emploi.com/offre-d-emploi/mecanicien-naval-monteur-accastilleur-h-f-h-f-10815130/,09/01/2023,Quimper,IntÃ©rim,,,,,"Manpower QUIMPER recherche pour son client, un acteur du secteur naval, un MÃ©canicien naval (H/F) / Monteur - Accastilleur H/F (H/F). Sous la responsabilitÃ© directe du chef d'atelier montage/mÃ©canique, vous assurer la rÃ©alisation des travaux de montage et mÃ©canique, Ã  savoir :Â </t>
  </si>
  <si>
    <t>? Assurer le montage d'accastillages ..."</t>
  </si>
  <si>
    <t>7447,Technicien de maintenance industrielle en journÃ©e (H/F),https://www.france-emploi.com/offre-d-emploi/technicien-de-maintenance-industrielle-en-journee-h-f-10815129/,09/01/2023,La ChÃ¢taigneraie,CDI,,,,,"Manpower recherche pour l'une des ses entreprises partenaires un technicien de maintenance industrielle en CDI.</t>
  </si>
  <si>
    <t>Le posteÂ :Â Technicien de maintenance industrielle / RÃ©fÃ©rentÂ h/f enÂ CDI</t>
  </si>
  <si>
    <t>Localisation zone de laÂ chÃ¢taigneraieÂ en #VendÃ©e</t>
  </si>
  <si>
    <t>Rythme de travailÂ JournÃ©e Â Dans cet atelier, vous Ãªtes le seul technicien h/f Ã  ..."</t>
  </si>
  <si>
    <t>7448,Assistant comptable (H/F),https://www.france-emploi.com/offre-d-emploi/assistant-comptable-h-f-10815128/,09/01/2023,Larmor-Plage,CDI,,,,,"Manpower LORIENT INDUSTRIE TERTIAIRE recherche pour son client spÃ©cialisÃ© dans les prestations et la vente d'outillage et d'affÃ»tage, un Assistant comptable (H/F).</t>
  </si>
  <si>
    <t>Vous souhaitez intÃ©grer une entreprise Ã  l'esprit familial et vous Ãªtes Ã  la recherche d'un poste polyvalent qui allie la comptabilitÃ© et ..."</t>
  </si>
  <si>
    <t>7449,Plombier chauffagiste (H/F),https://www.france-emploi.com/offre-d-emploi/plombier-chauffagiste-h-f-10815127/,09/01/2023,Verneuil d'Avre et d'Iton,IntÃ©rim,,,,,"Et si vous Ã©tiez notre futurÂ Plombier ?</t>
  </si>
  <si>
    <t>Votre agence Manpower de Verneuil-sur-Avre,Â Plombier (H/F).</t>
  </si>
  <si>
    <t>PrÃªt Ã  rejoindre le secteur du BTP ?Â  Postulez dÃ¨s maintenant ! En tant que plombier, vous serez en charge des missions suivantes :Â </t>
  </si>
  <si>
    <t xml:space="preserve"> - Coupe, soudure et pose des tuyaux.</t>
  </si>
  <si>
    <t xml:space="preserve"> - Connexion de la robinetterie et ..."</t>
  </si>
  <si>
    <t>7450,Soudeur (H/F),https://www.france-emploi.com/offre-d-emploi/soudeur-h-f-10815126/,09/01/2023,Verneuil d'Avre et d'Iton,IntÃ©rim,,,,,"Et si vous Ã©tiez notre futurÂ Soudeur ?</t>
  </si>
  <si>
    <t>Votre agence Manpower de Verneuil-sur-Avre,Â soudeur (H/F).</t>
  </si>
  <si>
    <t>PrÃªt Ã  rejoindre le secteur du BTP ?Â  Postulez dÃ¨s maintenant !</t>
  </si>
  <si>
    <t>Â  En tant que soudeur, vous serez chargÃ© d'effectuer diffÃ©rentes missions :</t>
  </si>
  <si>
    <t xml:space="preserve"> - Travaux deÂ soudure MIGÂ : traÃ§age, dÃ©coupage,</t>
  </si>
  <si>
    <t xml:space="preserve"> - Nettoyage contrÃ´le et polissage de ..."</t>
  </si>
  <si>
    <t>7451,Agent de fabrication (H/F),https://www.france-emploi.com/offre-d-emploi/agent-de-fabrication-h-f-10815125/,09/01/2023,Verneuil d'Avre et d'Iton,IntÃ©rim,,,,,"Et si vous Ã©tiez notre futur(e)Â Agent de fabricationÂ Â ?</t>
  </si>
  <si>
    <t>Votre agence Manpower de Verneuil-sur-Avre, recherche un(e)Â Agent de fabrication (H/F).</t>
  </si>
  <si>
    <t>PrÃªt Ã  rejoindre un acteur majeur de l'IndustrieÂ ? Postulez dÃ¨s maintenantÂ !</t>
  </si>
  <si>
    <t>Â  En tant qu'agent de fabrication, vous serez en charge des missions ..."</t>
  </si>
  <si>
    <t xml:space="preserve">7452,Cariste magasinier (H/F),https://www.france-emploi.com/offre-d-emploi/cariste-magasinier-h-f-10815124/,09/01/2023,Saint-Brieuc,IntÃ©rim,,,,,"Manpower ST BRIEUC INDUSTRIE TERTIAIRE recherche pour son client, un acteur du secteur de la distribution de dÃ©tail et spÃ©cialisÃ©e, un Cariste magasinier (H/F) </t>
  </si>
  <si>
    <t xml:space="preserve"> - Â  RÃ©ceptionnez,Â stockezÂ etÂ prÃ©parezÂ les produits destinÃ©s Ã  Ãªtre livrÃ©s Ã  un client donnÃ© et stockÃ©s dans un magasin de l'entreprise.</t>
  </si>
  <si>
    <t xml:space="preserve"> - PrenezÂ part ..."</t>
  </si>
  <si>
    <t>7453,Conducteur de ligne CDII (H/F),https://www.france-emploi.com/offre-d-emploi/conducteur-de-ligne-cdii-h-f-10815123/,09/01/2023,Verneuil d'Avre et d'Iton,IntÃ©rim,,,,,"Nous recherchons pour notre agence nos futurs "" talents "" et collaborateurs engagÃ©s(es)</t>
  </si>
  <si>
    <t>Venez rejoindre notre Ã©quipe jeune et dynamique afin de travailler chez nos clients commeÂ CONDUCTEUR DE LIGNES sur le secteur de VERNEUIL-SUR-AVRE !</t>
  </si>
  <si>
    <t>Dans l'Automobile, l'Ã©lectronique, la mÃ©canique, la cosmÃ©tique, l'agroalimentaire?</t>
  </si>
  <si>
    <t>Nous avons ..."</t>
  </si>
  <si>
    <t>7454,Manoeuvre TP VRD (H/F),https://www.france-emploi.com/offre-d-emploi/manoeuvre-tp-vrd-h-f-10815122/,09/01/2023,Saint-Pierre-de-Cormeilles,IntÃ©rim,,,,,"Manpower BERNAY recherche pour son client, un acteur du secteur du BTP, un ManÂ½uvre TP VRD (H/F) en Contrat de Travail Temporaire renouvelable Ã  la semaine. Â Sous la responsabilitÃ© du Chef d'Ã©quipe, vos missions sontÂ  :</t>
  </si>
  <si>
    <t xml:space="preserve"> - TirageÂ au rÃ¢teau</t>
  </si>
  <si>
    <t xml:space="preserve"> - Aide Ã  la pose de tuyaux de canalisation et ..."</t>
  </si>
  <si>
    <t>7455,Assistant contrÃ´le de gestion Ã  TorcÃ© (H/F),https://www.france-emploi.com/offre-d-emploi/assistant-controle-de-gestion-a-torce-h-f-10815121/,09/01/2023,TorcÃ©,CDI,,,,,"BasÃ© Ã  proximitÃ© de VitrÃ© Ã  30minutes de Rennes, notre client, numÃ©ro 1 mondial des produits laitiers, recherche son assistant de contrÃ´le de gestion H/F.</t>
  </si>
  <si>
    <t>Vous souhaitez dÃ©buter votre carriÃ¨re ou confirmer une premiÃ¨re expÃ©rience dans un environnement stimulant offrant de rÃ©elles perspectives d'Ã©volutionÂ ? Vous aimez analyser ..."</t>
  </si>
  <si>
    <t>7456,Maintenance sur site  / Chef de quart (H/F),https://www.france-emploi.com/offre-d-emploi/maintenance-sur-site-chef-de-quart-h-f-10815120/,09/01/2023,Tours,CDI,,,,,"Manpower CABINET DE RECRUTEMENT TOURS recherche pour son client, un acteur du secteur de l'ElectricitÃ© et du Gaz, un Chef de quart (H/F) Vous intervenez sous le contrÃ´le du responsable de conduite.Â </t>
  </si>
  <si>
    <t>En tant que chef de quart, vos missions sont les suivantes :Â </t>
  </si>
  <si>
    <t xml:space="preserve"> - Effectuer le diagnostic et ..."</t>
  </si>
  <si>
    <t>7457,Technicien de maintenance (H/F),https://www.france-emploi.com/offre-d-emploi/technicien-de-maintenance-h-f-10815119/,09/01/2023,Verneuil d'Avre et d'Iton,IntÃ©rim,,,,,"Et si vous Ã©tiez notre futur(e)Â Technicien de maintenanceÂ ?</t>
  </si>
  <si>
    <t>Votre agence Manpower de VERNEUIL-SUR-AVRE, recherche un(e)Â Technicien de maintenanceÂ (H/F).</t>
  </si>
  <si>
    <t>Â Â  Â </t>
  </si>
  <si>
    <t>En tant que technicien de maintenance, vous serez en charge des missions ..."</t>
  </si>
  <si>
    <t>7458,Assistant (H/F),https://www.france-emploi.com/offre-d-emploi/assistant-h-f-10815118/,09/01/2023,Lorient,IntÃ©rim,,,,,"Et si vous Ã©tiez notre futur(e) Assistant(e) ?</t>
  </si>
  <si>
    <t>L'agence Manpower de Lorient Industrie Tertiaire recrute pour son clientÂ Naval Group, unÂ Assistant (H/F), sur le secteur gÃ©ographique de Lorient.</t>
  </si>
  <si>
    <t>La mission, d'une durÃ©e de 12 mois en intÃ©rim, est Ã  pouvoir dÃ¨s le 05 dÃ©cembre ..."</t>
  </si>
  <si>
    <t>7459,SÃ©rigraphe (H/F),https://www.france-emploi.com/offre-d-emploi/serigraphe-h-f-10815117/,09/01/2023,ChÃ¢teau-Gontier,IntÃ©rim,,,,,"Manpower CHATEAU GONTIER recherche pour son client, un acteur du secteur des Industries manufacturiÃ¨res et production,Â un SÃ©rigraphe (H/F) Vos missions seront les suivantes :</t>
  </si>
  <si>
    <t>- dÃ©pÃ´t de piste (sÃ©rigraphie et pistolage)</t>
  </si>
  <si>
    <t>- opÃ©rations de fabrication piste et potentiomÃ¨tre</t>
  </si>
  <si>
    <t>?- assemblage potentiomÃ¨tre Profil recherchÃ© :</t>
  </si>
  <si>
    <t>- sÃ©rigraphie</t>
  </si>
  <si>
    <t>?Devenir ..."</t>
  </si>
  <si>
    <t>7460,Ouvrier IAA (H/F),https://www.france-emploi.com/offre-d-emploi/ouvrier-iaa-h-f-10815116/,09/01/2023,Quiberon,CDD,,,,,"Vous souhaitez relever un nouveau dÃ©fi professionnel au sein d'une entreprise dynamique et Ã  taille humaine ?</t>
  </si>
  <si>
    <t>Nous recherchons pour notre client spÃ©cialisÃ©,Â dans la conserverie de produits de la mer, 10 ouvriers agroalimentaire H/F en CDD.</t>
  </si>
  <si>
    <t>Poste basÃ© Ã  Quiberon</t>
  </si>
  <si>
    <t>Â  Â Au sein de votre atelier :</t>
  </si>
  <si>
    <t>-Â Vous assurez ..."</t>
  </si>
  <si>
    <t>7461,Controleur de Gestion H/F,https://www.france-emploi.com/offre-d-emploi/controleur-de-gestion-h-f-10812006/,09/01/2023,Saint-Nazaire,CDI,,,,,"Vous partagez nos valeurs et souhaitez un poste riche et stimulant !</t>
  </si>
  <si>
    <t>Au sein de la Direction FinanciÃ¨re et juridique, en relation avec les diffÃ©rents responsables budgÃ©taires internes,Â  vous rapportez au ContrÃ´leur de Gestion Industriel du pÃ©rimÃ¨tre, et l'assistez dans ses activitÃ©s quotidiennes:</t>
  </si>
  <si>
    <t>Â -Â  Vous prÃ©parez les donnÃ©es, rÃ©alisez les ..."</t>
  </si>
  <si>
    <t>7462,CHEF DE SECTEUR OUEST (H/F),https://www.france-emploi.com/offre-d-emploi/chef-de-secteur-ouest-h-f-10812003/,09/01/2023,VendÃ©e,CDI,,,,,"RÃ©alisant un CA de 21 Millions d'euros, BIOPORC est prÃ©sent pour 50% sur les circuits spÃ©cialisÃ©s BIO et pour 50% en GMS alimentaire, l'entreprise promeut une BIO DIFFERENTE : LOCAL , ENGAGE Ã  100 % DANS LA BIO et RESPONSABLE vis-Ã -vis de ses Ã©leveurs.</t>
  </si>
  <si>
    <t>Afin de dÃ©velopper sa ..."</t>
  </si>
  <si>
    <t>7463,DÃ©veloppeur informatique C# #fullremote possible (H/F),https://www.france-emploi.com/offre-d-emploi/developpeur-informatique-c-fullremote-possible-h-f-10812000/,09/01/2023,OrlÃ©ans,CDI,,,,,"Manpower NANTES INFORMATIQUE recherche pour son client, un acteur du secteur de l'Ã©dition de logiciels, un DÃ©veloppeur informatique C# #fullremote possible (H/F) Au sein du dÃ©partement IT, vous rejoignez une Ã©quipe de DÃ©veloppeurs qui partagent les mÃªmes passions: repousser les limites du possible et surprendre les utilisateurs ..."</t>
  </si>
  <si>
    <t>7464,Peintre (H/F),https://www.france-emploi.com/offre-d-emploi/peintre-h-f-10811999/,09/01/2023,ChÃ¢teau-Gontier,IntÃ©rim,,,,,"Manpower CHATEAU GONTIER recherche pour son client,Â un Peintre (H/F) Vos missions :</t>
  </si>
  <si>
    <t xml:space="preserve"> - respect des processus logiques et mÃ©thodologiques</t>
  </si>
  <si>
    <t xml:space="preserve"> - rigueur et adaptation aux consignes techniques</t>
  </si>
  <si>
    <t xml:space="preserve"> - respect des consignes de sÃ©curitÃ©</t>
  </si>
  <si>
    <t xml:space="preserve"> - rÃ©sistance physique, patience, dextÃ©ritÃ©</t>
  </si>
  <si>
    <t xml:space="preserve"> Profil recherchÃ© :</t>
  </si>
  <si>
    <t xml:space="preserve"> - Vous possÃ©dez une expÃ©rience d'un an minimum sur un poste similaire</t>
  </si>
  <si>
    <t xml:space="preserve"> - vous ..."</t>
  </si>
  <si>
    <t>7465,Assistant comptable facturation fournisseurs (H/F),https://www.france-emploi.com/offre-d-emploi/assistant-comptable-facturation-fournisseurs-h-f-10811998/,09/01/2023,Fontenay-sur-Eure,CDI,,,,,"Manpower Conseil RecrutementÂ recherche pour son client, spÃ©cialiste de la fabrication d'Ã©quipements d'emballage, de conditionnement et de pesage, un Assistant comptable facturation fournisseurs (H/F)Â enÂ CDI.</t>
  </si>
  <si>
    <t>Poste Ã  pourvoir prÃ¨s de Chartres (28).Â  Sous la responsabilitÃ© du comptable gÃ©nÃ©ral, votre rÃ´le est de vÃ©rifier la cohÃ©rence ..."</t>
  </si>
  <si>
    <t>7466,Consultant informatique Microsoft #tÃ©lÃ©travail (H/F),https://www.france-emploi.com/offre-d-emploi/consultant-informatique-microsoft-teletravail-h-f-10811997/,09/01/2023,Nantes,CDI,,,,,"Vous ÃªtesÂ passionnÃ© par les produits MicrosoftÂ (SharePoint, Teams, Office 365, OneDrive) ?</t>
  </si>
  <si>
    <t>Dans le cadre d'une crÃ©ation de poste, le Cabinet Manpower Expert sur les mÃ©tiers de l'IT, recherche pour son client, unÂ ConsultantÂ MicrosoftÂ H/F en CDI.</t>
  </si>
  <si>
    <t>Le poste est Ã  pourvoir enÂ tÃ©lÃ©travail par ..."</t>
  </si>
  <si>
    <t>7467,Animateur sÃ©curitÃ© environnement en CDI (H/F),https://www.france-emploi.com/offre-d-emploi/animateur-securite-environnement-en-cdi-h-f-10811996/,09/01/2023,Sainte-Hermine,CDI,,,,,"Manpower LUCON recherche un Animateur sÃ©curitÃ© environnement en CDI (H/F) pour une entreprise agro-alimentaire situÃ©eÂ  Ã  Sainte Hermine. En collaboration et sous la responsabilitÃ© du Coordinateur SÃ©curitÃ© Environnement, vous participerez Ã  l'animation de la sÃ©curitÃ© et de l'environnement du site :</t>
  </si>
  <si>
    <t>SÃ©curitÃ© :</t>
  </si>
  <si>
    <t>- Suivi et mise Ã  ..."</t>
  </si>
  <si>
    <t>7468,Peintre industriel / aide peintre (H/F),https://www.france-emploi.com/offre-d-emploi/peintre-industriel-aide-peintre-h-f-10811995/,09/01/2023,Saint-Aignan-sur-RoÃ«,IntÃ©rim,,,,,"Manpower CHATEAU GONTIER recherche pour son client,Â un Peintre industriel / Aide peintre (H/F). Â Sous la responsabilitÃ© de votre agent de maÃ®trise, vos principales missions consistent Ã  :</t>
  </si>
  <si>
    <t>- PrÃ©paration des surfaces Ã  peindre (ponÃ§age, dÃ©graissage, traitement de surface par phosphatation)</t>
  </si>
  <si>
    <t>- PrÃ©paration des produits Ã  appliquer (viscositÃ©, quantitÃ©, teinte, dosage)</t>
  </si>
  <si>
    <t>- Application ..."</t>
  </si>
  <si>
    <t>7469,Dessinateur projeteur (H/F),https://www.france-emploi.com/offre-d-emploi/dessinateur-projeteur-h-f-10811994/,09/01/2023,La ChevroliÃ¨re,IntÃ©rim,,,,,"Je suis Soizic de Manpower MACHECOUL et je recherche pour mon client, un acteur Â majeur dans l'amÃ©nagement intÃ©rieur sur les marchÃ©s du nautisme, des vÃ©hicules de loisirs et de l'agencement, un Dessinateur projeteur (H/F)</t>
  </si>
  <si>
    <t>Â  Au sein d'une Ã©quipe de 6 collaborateurs et sous la responsabilitÃ© ..."</t>
  </si>
  <si>
    <t>7470,DÃ©veloppeur informatique angular (H/F),https://www.france-emploi.com/offre-d-emploi/developpeur-informatique-angular-h-f-10811993/,09/01/2023,Nantes,CDI,,,,,"Vous aimez leÂ travail en Ã©quipeÂ et lesÂ Ã©changes avec vos collÃ¨gues, et le tout dans laÂ bonne humeurÂ !</t>
  </si>
  <si>
    <t>Vous ÃªtesÂ curieuxÂ et souhaitez progresser dans unÂ environnement dynamique.</t>
  </si>
  <si>
    <t>En bref vous ÃªtesÂ sympaÂ etÂ motivÃ©(e)Â !</t>
  </si>
  <si>
    <t>Alors vous Ãªtes surement le talent que nous recherchons !</t>
  </si>
  <si>
    <t>Le cabinet Manpower ..."</t>
  </si>
  <si>
    <t>7471,Agent logistique / prÃ©parateur de commande avec CACES (H/F),https://www.france-emploi.com/offre-d-emploi/agent-logistique-preparateur-de-commande-avec-caces-h-f-10811992/,09/01/2023,ChÃ¢teau-Gontier,IntÃ©rim,,,,,"Manpower CHATEAU GONTIER recherche pour son client, un acteur du secteur des Industries manufacturiÃ¨res et production,Â un Agent logistique / prÃ©parateur de commande (H/F)</t>
  </si>
  <si>
    <t>Notre client, groupe de renommÃ©e internationale, conÃ§oit et produit des solutions intelligentes pour un monde en mouvement et participe Ã  la mobilitÃ© du futur sur ..."</t>
  </si>
  <si>
    <t>7472,Peintre d'intÃ©rieur (H/F),https://www.france-emploi.com/offre-d-emploi/peintre-d-interieur-h-f-10811991/,09/01/2023,ChÃ¢teau-Gontier,IntÃ©rim,,,,,"Manpower CHATEAU GONTIER recherche pour son client,Â desÂ peintres d'intÃ©rieur (H/F) Vos principales missionsÂ :</t>
  </si>
  <si>
    <t>- PrÃ©paration des surfaces Ã  peindre (ponÃ§age, dÃ©pose de revÃªtement...)</t>
  </si>
  <si>
    <t>- RÃ©alisation de peintures, enduits, pose de papiers peints ou Ã  peindre</t>
  </si>
  <si>
    <t>- RÃ©alisation d'effets dÃ©coratifs</t>
  </si>
  <si>
    <t>- Entretien du chantier Issu d'une formation de peintre ..."</t>
  </si>
  <si>
    <t>7473,Chef de projet fonctionnel SIRH GTA (H/F),https://www.france-emploi.com/offre-d-emploi/chef-de-projet-fonctionnel-sirh-gta-h-f-10811990/,09/01/2023,Bordeaux,CDI,,,,,"Vous souhaitez travailler sur desÂ projets diversifiÃ©s, desÂ solutions technologiques performantes et reconnuesÂ ?Â </t>
  </si>
  <si>
    <t>BÃ©nÃ©ficier d'unÂ accompagnement dÃ¨s votre intÃ©grationÂ etÂ tout au long de votre carriÃ¨reÂ ?Â </t>
  </si>
  <si>
    <t>Travailler dans desÂ espaces agrÃ©ablesÂ et uneÂ ambiance de travail convivialeÂ ?Â </t>
  </si>
  <si>
    <t>Le Cabinet Manpower Conseil Recrutement dÃ©diÃ© sur les mÃ©tiers de l ..."</t>
  </si>
  <si>
    <t xml:space="preserve">7474,Assistant administratif Logistique (H/F),https://www.france-emploi.com/offre-d-emploi/assistant-administratif-logistique-h-f-10811989/,09/01/2023,Grentheville,IntÃ©rim,,,,,"Manpower CAEN TERTIAIRE ET CADRES recherche pour son client, un Assistant administratif Logistique (H/F).Â Vous serez enÂ  collaboration avec 2 assistantes sous l'autoritÃ© du Responsable Logistique Clients et de la Responsable du PÃ´le. Travail en open space.Â  </t>
  </si>
  <si>
    <t xml:space="preserve"> - Organiser, gÃ©rer les expÃ©ditions et les rÃ©ceptions de marchandises selon ..."</t>
  </si>
  <si>
    <t>7475,OpÃ©rateur de production poste manuel (H/F),https://www.france-emploi.com/offre-d-emploi/operateur-de-production-poste-manuel-h-f-10811988/,09/01/2023,LuÃ§on,IntÃ©rim,,,,,"Manpower LUCON recherche pour son client, un OpÃ©rateur de production (H/F) pour le montage de menuiseries. Au sein de l'atelier, vous avez pour missions :</t>
  </si>
  <si>
    <t>- le montage,</t>
  </si>
  <si>
    <t>- l'assemblage,</t>
  </si>
  <si>
    <t>- l'installation des joints,</t>
  </si>
  <si>
    <t>Il s'agit d'opÃ©rations manuelles sans connaissance spÃ©cifique de machines ..."</t>
  </si>
  <si>
    <t>7476,Cariste agent logistique (H/F),https://www.france-emploi.com/offre-d-emploi/cariste-agent-logistique-h-f-10811987/,09/01/2023,Sainte-Hermine,IntÃ©rim,,,,,"Manpower LUCON recherche :Â un agent logistique / caristeÂ  (H/F)Â  basÃ© Ã Â Sainte-Hermine. Â Vos missions :Â </t>
  </si>
  <si>
    <t>-Â RÃ©ception/expÃ©dition des marchandises</t>
  </si>
  <si>
    <t>- PrÃ©paration des commandes</t>
  </si>
  <si>
    <t>- Transport / chargement et dÃ©chargement des marchandises (en utilisant le chariot Ã©lÃ©vateur)</t>
  </si>
  <si>
    <t>- ContrÃ´le en conformitÃ©</t>
  </si>
  <si>
    <t>Vos horaires de travail :Â </t>
  </si>
  <si>
    <t>- en ..."</t>
  </si>
  <si>
    <t>7477,Technicien de maintenance en CDI (H/F),https://www.france-emploi.com/offre-d-emploi/technicien-de-maintenance-en-cdi-h-f-10811986/,09/01/2023,Sainte-Hermine,CDI,,,,,"Manpower LUCON recherche pour son client, un acteur du secteur de l'agroalimentaire, un Technicien de maintenance en CDI (H/F) RattachÃ©(e) au Responsable PÃ´le ElectromÃ©ca., vous assurez un fonctionnement optimal des installations comprenant les technologies mÃ©canique, pneumatique, hydraulique, Ã©lectricitÃ©, automatisme et vous rÃ©alisez la maintenance prÃ©ventive, curative ..."</t>
  </si>
  <si>
    <t>7478,Facteur (H/F),https://www.france-emploi.com/offre-d-emploi/facteur-h-f-10811985/,09/01/2023,SablÃ©-sur-Sarthe,IntÃ©rim,,,,,"Et si vous Ã©tiez notre futurÂ FacteurÂ ?</t>
  </si>
  <si>
    <t>Votre agence Manpower de SablÃ© Sur Sarthe, recherche desÂ FacteursÂ (H/F) pour son client situÃ© Ã  ChÃ¢teauneuf / Sarthe- SablÃ© Sur Sarthe, Noyen et LouÃ©.</t>
  </si>
  <si>
    <t>PrÃªt Ã  rejoindre un acteur du secteur de la distribution ? Postulez dÃ¨s maintenantÂ !</t>
  </si>
  <si>
    <t>Â  Les missions Â RattachÃ© au ..."</t>
  </si>
  <si>
    <t>7479,Facteur (H/F),https://www.france-emploi.com/offre-d-emploi/facteur-h-f-10811984/,09/01/2023,Verneuil d'Avre et d'Iton,IntÃ©rim,,,,,"Et si vous Ã©tiez notre futur Facteur ?</t>
  </si>
  <si>
    <t>Votre agence Manpower de Verneuil-sur-Avre,Â recherche un Facteur (H/F).</t>
  </si>
  <si>
    <t>PrÃªt Ã  rejoindre un acteur du secteur de la distribution ? Postulez dÃ¨s maintenant !</t>
  </si>
  <si>
    <t>Â  Â En tant que facteur, vous serez en charge des missions suivantes :Â </t>
  </si>
  <si>
    <t xml:space="preserve"> - Trier le courrier destinÃ© Ã  son ..."</t>
  </si>
  <si>
    <t>7480,Facteur (H/F),https://www.france-emploi.com/offre-d-emploi/facteur-h-f-10811983/,09/01/2023,L'Aigle,IntÃ©rim,,,,,"Et si vous Ã©tiez notre futur Facteur ?</t>
  </si>
  <si>
    <t>Votre agence Manpower de L'Aigle,Â recherche un Facteur (H/F).</t>
  </si>
  <si>
    <t>En tant que facteur, vous serez en charge des missions suivantes :Â </t>
  </si>
  <si>
    <t xml:space="preserve"> - Trier le courrier destinÃ© Ã  son secteur ..."</t>
  </si>
  <si>
    <t>7481,Agent de back office (H/F),https://www.france-emploi.com/offre-d-emploi/agent-de-back-office-h-f-10811982/,09/01/2023,Saint-Herblain,CDD,,,,,"Manpower CABINET DE RECRUTEMENT DE NANTES recherche pour son client, un acteur du secteur de l'assurance prÃ©voyance santÃ© basÃ© Ã  Saint Herblain,Â un Gestionnaire Back Office (H/F) enÂ CDD (7 mois)Â dans le cadre d'un remplacement. Vos missions quotidiennes consisteront Ã  intervenir sur le traitement des ..."</t>
  </si>
  <si>
    <t>7482,Conducteur de ligne (H/F),https://www.france-emploi.com/offre-d-emploi/conducteur-de-ligne-h-f-10811981/,09/01/2023,Sainte-Hermine,IntÃ©rim,,,,,"Manpower LUCON recherche pour son client, un acteur du secteur de l'agroalimentaire, un Conducteur de ligne (H/F) Â Sous l'autoritÃ© hiÃ©rarchique du Chef d'Ã©quipe, votre mission consistera Ã  assurer le pilotage de la ligne (conduite, maintenance de premier niveau, suivi qualitÃ© et sÃ©curitÃ©) afin de rÃ©aliser ..."</t>
  </si>
  <si>
    <t>7483,Approvisionneur (H/F),https://www.france-emploi.com/offre-d-emploi/approvisionneur-h-f-10811980/,09/01/2023,L'Aigle,IntÃ©rim,,,,,"Manpower L'AIGLE recherche pour son client un Approvisonneur (H/F).</t>
  </si>
  <si>
    <t>GÃ©rer et optimiser les ordres de fabrication dans le respect des besoins clients en tenant compte des matiÃ¨res/composants et ressources disponibles.</t>
  </si>
  <si>
    <t>Â  Â TechniqueÂ :</t>
  </si>
  <si>
    <t xml:space="preserve"> - Ordonnancer (prÃ©parer, lisser et optimiser) le plan de production dans le respect des dÃ©lais clients ..."</t>
  </si>
  <si>
    <t>7484,Conducteur de ligne second (H/F),https://www.france-emploi.com/offre-d-emploi/conducteur-de-ligne-second-h-f-10811979/,09/01/2023,Sainte-Hermine,IntÃ©rim,,,,,"Manpower LUCON recherche pour son client, un acteur du secteur de l'agroalimentaire, un Conducteur de ligne second (H/F) Sous la responsabilitÃ© du Conducteur de ligne, vous assurerez les missions suivantes :</t>
  </si>
  <si>
    <t xml:space="preserve"> - mise en service des lignes enÂ  respectant les modes opÃ©ratoires</t>
  </si>
  <si>
    <t xml:space="preserve"> - approvisionnement des installations (GPAO)Â  en matiÃ¨res premiÃ¨res ..."</t>
  </si>
  <si>
    <t>7485,Agent de conditionnement en mÃ©tallurgie (H/F),https://www.france-emploi.com/offre-d-emploi/agent-de-conditionnement-en-metallurgie-h-f-10811978/,09/01/2023,LuÃ§on,IntÃ©rim,,,,,"Manpower LUCON recherche pour son client, un acteur du secteur des Industries manufacturiÃ¨res et production, un Agent de conditionnement en mÃ©tallurgie (H/F) Â Au sein de l'atelier vous intervenez sur le poste de conditionnement :</t>
  </si>
  <si>
    <t>- rÃ©ception des piÃ¨ces conditionnÃ©es</t>
  </si>
  <si>
    <t>- contrÃ´le qualitÃ©</t>
  </si>
  <si>
    <t>Horaires sur ..."</t>
  </si>
  <si>
    <t>7486,Chauffeur PL utilisation de grue de chargement (H/F),https://www.france-emploi.com/offre-d-emploi/chauffeur-pl-utilisation-de-grue-de-chargement-h-f-10811977/,09/01/2023,LuÃ§on,IntÃ©rim,,,,,"Manpower LUCON recherche pour son client, un acteur du secteur des Industries manufacturiÃ¨res et production, un Chauffeur PL utilisation de grue de chargement (H/F) Vos missions seront les suivantesÂ  :</t>
  </si>
  <si>
    <t xml:space="preserve"> - Alimenter les chantiersÂ dans des conditions de sÃ©curitÃ© d'un point Ã  un autre en conduisant le vÃ©hicule mis ..."</t>
  </si>
  <si>
    <t>7487,Couvreur (H/F),https://www.france-emploi.com/offre-d-emploi/couvreur-h-f-10811976/,09/01/2023,LuÃ§on,IntÃ©rim,,,,,"Manpower LUCON recherche pour son client un Couvreur (H/F) pour une longue mission de travail temporaire. Â RattachÃ© Ã  un chef de chantier vos missions sont les suivantes :</t>
  </si>
  <si>
    <t xml:space="preserve"> - PrÃ©parer les Ã©lÃ©ments de toiture : pose de chevrons, fermettes, liteaux...</t>
  </si>
  <si>
    <t xml:space="preserve"> - Poser les Ã©lÃ©ments de couverture de la toiture : ardoises, tuiles, tÃ´les ..."</t>
  </si>
  <si>
    <t>7488,PLOMBIER CHAUFFAGISTE(H/F),https://www.france-emploi.com/offre-d-emploi/plombier-chauffagisteh-f-10759455/,09/01/2023,Mayenne,IntÃ©rim,,,,,"INTERACTION LAVAL recherche pour le compte d'un de ses clients, UN PLOMBIER CHAUFFAGISTE H/F sur le secteur de Evron. Entreprise spÃ©cialisÃ©e dans le chauffage, plomberie et Ã©lectricitÃ© et climatisation. BasÃ© sur Evron vous serez amenÃ© Ã  effectuer des chantiers sur le secteur de la Mayenne. Horaires en ..."</t>
  </si>
  <si>
    <t>7489,PAYSAGISTE EN CREATION (H/F),https://www.france-emploi.com/offre-d-emploi/paysagiste-en-creation-h-f-10759228/,09/01/2023,Morbihan,CDI,,,,,"InstallÃ©e au coeur de la rÃ©gion Bretonne, cette belle entreprise accompagne ses clients depuis plus de 30 ans pour embellir leurs extÃ©rieurs !</t>
  </si>
  <si>
    <t>Constructions en bois, installations de portails, claustras, murets et clÃ´tures, amÃ©nagements de terrasses et de jardins, elle propose un panel de choix pour rÃ©pondre aux demandes.</t>
  </si>
  <si>
    <t>Pour ..."</t>
  </si>
  <si>
    <t>7490,AGENT DE NETTOYAGE INDUSTRIEL (H/F),https://www.france-emploi.com/offre-d-emploi/agent-de-nettoyage-industriel-h-f-10759226/,09/01/2023,Ille-et-Vilaine,IntÃ©rim,,,,,"L'agence Breizh IntÃ©rim de PloÃ«rmel recherche pour un de ses clients spÃ©cialisÃ© dans le domaine agro-alimentaire traditionnel bÃ©nÃ©ficiant du label Â« Entreprise du Patrimoine Vivant Â» et basÃ© Ã  PlÃ©lan-le-Grand (35), un AGENT DE NETTOYAGE INDUSTRIEL H/F.</t>
  </si>
  <si>
    <t>Poste Ã  pourvoir de suite en intÃ©rim (avec possibilitÃ© ..."</t>
  </si>
  <si>
    <t xml:space="preserve">7491,Responsable de Magasin (H/F),https://www.france-emploi.com/offre-d-emploi/responsable-de-magasin-h-f-10759207/,09/01/2023,Chantepie,CDI,,,,,"Tu recherches un poste de manager, avec des missions variÃ©es au sein dâ€™une entreprise en plein dÃ©veloppementÂ ? Bienvenue dans la #HappyDistriFamilyÂ  </t>
  </si>
  <si>
    <t xml:space="preserve">Au sein du magasin situÃ© Ã  Chantepie,Â tu impulses nos valeurs SMILE autour de 4 axesÂ : </t>
  </si>
  <si>
    <t xml:space="preserve"> Management</t>
  </si>
  <si>
    <t xml:space="preserve"> Tu te positionnes comme leader au sein de ton magasin ..."</t>
  </si>
  <si>
    <t>7492,TECHNICIEN VITRAGE POLYVALENT H/F CDI GRAY,https://www.france-emploi.com/offre-d-emploi/technicien-vitrage-polyvalent-h-f-cdi-gray-10747341/,09/01/2023,Haute-SaÃ´ne,CDI,,,,,"CARGLASS RÃ©pare, CARGLASS remplace vous avez toujours entendu ce jingle dans votre voiture   Et si cette fois-ci, vous nous rejoigniez pour faire partie d'une aventure sportive et conviviale. Quel que soit votre parcours, nous recherchons avant tout un(e) collaborateur(rice) qui a envie de dÃ©couvrir un ..."</t>
  </si>
  <si>
    <t xml:space="preserve">7493,DIRECTEUR DE SITE (H/F),https://www.france-emploi.com/offre-d-emploi/directeur-de-site-h-f-10747250/,09/01/2023,Roanne,CDI,,,,,"INDIGOO, marque de BREIZH INTERIM, un acteur majeur du recrutement sur le Grand Ouest. </t>
  </si>
  <si>
    <t>Multi-spÃ©cialiste, nous sommes proche de nos candidats et de nos clients. Constamment Ã  l'Ã©coute du marchÃ© et de ses attentes, nos Ã©quipes mettent tout en oeuvre pour vous apporter les meilleures solutions en ..."</t>
  </si>
  <si>
    <t>7494,OPERATEUR DE LIGNE WEEK-END  H/F,https://www.france-emploi.com/offre-d-emploi/operateur-de-ligne-week-end-h-f-10710514/,09/01/2023,VendÃ©e,CDI,,,,,"Notre unitÃ© de fabrication BIOMATERIAUX Ã  Ste Gemme La Plaine est en pleine croissance...afin de renforcer nos Ã©quipes, nous recherchons des opÃ©rateurs de Ligne pour rÃ©aliser le dÃ©fibrage de la paille et/ou la fabrication d'isolants dans le respect des procÃ©dures qualitÃ© et des consignes de sÃ©curitÃ© ..."</t>
  </si>
  <si>
    <t>7495,TECHNICIEN QUALITE (H/F),https://www.france-emploi.com/offre-d-emploi/technicien-qualite-h-f-10710483/,09/01/2023,Mayenne,CDI,,,,,"INTERACTION LAVAL recherche pour le compte d'un de ses clients, UN TECHNICIEN QUALITE H/F.</t>
  </si>
  <si>
    <t>Au sein d'une sociÃ©tÃ© industrielle basÃ© sur le secteur de LAVAL, vous aurez pour principales missions :</t>
  </si>
  <si>
    <t>- Garantir la conformitÃ© des produits</t>
  </si>
  <si>
    <t>- Garantir les standards process et qualitÃ© en production</t>
  </si>
  <si>
    <t>- Garantir l'application ..."</t>
  </si>
  <si>
    <t>7496,TECHNICIEN DE MAINTENANCE (H/F),https://www.france-emploi.com/offre-d-emploi/technicien-de-maintenance-h-f-10710481/,09/01/2023,ChangÃ©,CDI,,,,,"INTERACTION LAVAL recherche pour le compte d'un de ses clients basÃ© sur le secteur de CHANGE (53), UN TECHNICIEN DE MAINTENANCE H/F.</t>
  </si>
  <si>
    <t>SociÃ©tÃ© spÃ©cialisÃ©e en injection de thermoplastiques, elle conÃ§oit et produit des emballages agro-alimentaires plastiques (barquettes, bols, box, terrines, verrines, boites, moules par exemple).</t>
  </si>
  <si>
    <t>Groupe ..."</t>
  </si>
  <si>
    <t>7497,Automaticien (H/F),https://www.france-emploi.com/offre-d-emploi/automaticien-h-f-10710450/,09/01/2023,Maine-et-Loire,IntÃ©rim,,,,,"L'agence ABOUTIR EMPLOI des Ponts de CÃ©, recherche pour l'un de ses clients, un automaticien (H/F).</t>
  </si>
  <si>
    <t xml:space="preserve">A ce titre, et sous la direction du directeur technique, vous aurez pour missions: </t>
  </si>
  <si>
    <t>- Production de programmes d'automatisation des machines:</t>
  </si>
  <si>
    <t>Analyser le cahier des charges du client.</t>
  </si>
  <si>
    <t>Identifier les ..."</t>
  </si>
  <si>
    <t>7498,TECHNICIEN REFERENT CDI - APT H/F,https://www.france-emploi.com/offre-d-emploi/technicien-referent-cdi-apt-h-f-10707863/,09/01/2023,Vaucluse,CDI,,,,,"RattachÃ© au responsable d'agence, vous avez pour objectif de promouvoir et dÃ©livrer le service client CARGLASS au sein de la zone de chalandise.Vous entretenez et dÃ©veloppez des relations de partenariat commercial de proximitÃ©.A ce titre, vos principales missions sont de:- DÃ©poser et poser les pare-brise ..."</t>
  </si>
  <si>
    <t>7499,RESPONSABLE CARRIERES F/H,https://www.france-emploi.com/offre-d-emploi/responsable-carrieres-f-h-10707840/,09/01/2023,VendÃ©e,CDI,,,,,"La Direction des Ressources Humaines du CHD VendÃ©e recherche son/sa futur(e) Responsable CarriÃ¨res qui sera en charge de coordonner, gÃ©rer et sÃ©curiser l'ensemble des activitÃ©s relatives Ã  la gestion administrative du personnel non mÃ©dical dans le cadre des rÃ¨gles statutaires (positions statutaires/promotions/avancements/gestion des ..."</t>
  </si>
  <si>
    <t xml:space="preserve">7500,Directeur(trice) de travaux  F/H,https://www.france-emploi.com/offre-d-emploi/directeurtrice-de-travaux-f-h-10707263/,09/01/2023,VendÃ©e,CDI,,,,,"Au sein de la sociÃ©tÃ© TSI-TP, vous Ãªtes rattachÃ©(e) au Directeur adjoint avec la responsabilitÃ© de chantiers dans le domaine du Terrassement / VRD. </t>
  </si>
  <si>
    <t>Vous organisez la phase travaux des projets qui vous sont confiÃ©s et assurez la planification de toutes les opÃ©rations de suivi, de contrÃ´le, de ..."</t>
  </si>
  <si>
    <t>7501,Conducteur de travaux principal GÃ©nie Civil F/H,https://www.france-emploi.com/offre-d-emploi/conducteur-de-travaux-principal-genie-civil-f-h-10707230/,09/01/2023,VendÃ©e,CDI,,,,,"Au sein de la sociÃ©tÃ© TSI-TP, vous Ãªtes rattachÃ©(e) au Directeur de travaux. Vous avez en charge les aspects techniques, commerciaux, administratifs et budgÃ©taires des chantiers de GÃ©nie Civil, depuis la prÃ©paration jusquâ€™Ã  la livraison.</t>
  </si>
  <si>
    <t xml:space="preserve"> - Vous participez Ã  lâ€™Ã©tude de prix et Ã  la remise ..."</t>
  </si>
  <si>
    <t>7502,Assistant CEO Bilingue Anglais H/F,https://www.france-emploi.com/offre-d-emploi/assistant-ceo-bilingue-anglais-h-f-10966592/,08/01/2023,Hauts-de-Seine,IntÃ©rim,,,,,"RattachÃ© au CEO, vos principales missions seront :  * La gestion des agendas Ã  rayonnement international, * L'organisation de rÃ©unions et la gestion logistique, * Le filtrage et le tri des communications, notamment avec le ComitÃ© de Direction et les collaborateurs internes et externes, * La crÃ©ation ponctuelle de supports visuels en appui ..."</t>
  </si>
  <si>
    <t>7503,Superviseur d&amp;#039</t>
  </si>
  <si>
    <t>Installation Chimie H/F,https://www.france-emploi.com/offre-d-emploi/superviseur-d-039-installation-chimie-h-f-10966591/,08/01/2023,IsÃ¨re,CDI,,,,,"En tant que Superviseur d'Installation Chimique, vos missions sont les suivantes :  * Conduire les installations Ã  distance grÃ¢ce aux outils de supervision, * VÃ©rifier le fonctionnement des installations et intervenir en cas de dÃ©rive pour Ã©tablir un diagnostic, * Participer Ã  l'amÃ©lioration continue des installations, * Travailler en Ã©troite collaboration avec ..."</t>
  </si>
  <si>
    <t>7504,Collaborateur Comptable H/F,https://www.france-emploi.com/offre-d-emploi/collaborateur-comptable-h-f-10966590/,08/01/2023,Haute-Savoie,CDI,,,,,"RattachÃ© Ã  l'Expert-Comptable, vous Ãªtes amenÃ©, en tant que Collaborateur Comptable, Ã  gÃ©rer un portefeuille de clients, dans le secteur d'Annemasse.Vous effectuez les missions suivantes :  * Gestion d'un portefeuille client diversifiÃ©, * Saisie comptable, * RÃ©alisation de la rÃ©vision, des bilans et des liasses fiscales, * Suivi des ..."</t>
  </si>
  <si>
    <t>7505,OpÃ©rateur de Production H/F,https://www.france-emploi.com/offre-d-emploi/operateur-de-production-h-f-10966589/,08/01/2023,Bouches-du-RhÃ´ne,IntÃ©rim,,,,,"RattachÃ© au Chef d'Atelier, les missions de l'OpÃ©rateur de Production sont :  * GÃ©rer les opÃ©rations en suivant les checks lists correspondantes et les consignes Ã©ventuelles, * Relever les donnÃ©es et les enregistrer selon la procÃ©dure prÃ©vue, * Surveiller les paramÃ¨tres de production (tempÃ©rature, pression, ph, volume...), * Veiller Ã  la propretÃ© ..."</t>
  </si>
  <si>
    <t>7506,OpÃ©rateur de production (H/F),https://www.france-emploi.com/offre-d-emploi/operateur-de-production-h-f-10966588/,08/01/2023,LuÃ§on,IntÃ©rim,,,,,"Manpower LUCON recherche pour son client, un acteur du secteur des Industries manufacturiÃ¨res et production, un OpÃ©rateur de production (H/F) Au sein de l'atelier, vous aurez pour missions :</t>
  </si>
  <si>
    <t>- la pose de profils,Â </t>
  </si>
  <si>
    <t>- la pose de joints,</t>
  </si>
  <si>
    <t>- la pose de vitrage dans des cadres acier,</t>
  </si>
  <si>
    <t>- l'assemblage de ..."</t>
  </si>
  <si>
    <t>7507,OpÃ©rateur de production MÃ©langes (H/F),https://www.france-emploi.com/offre-d-emploi/operateur-de-production-melanges-h-f-10966587/,08/01/2023,La FlÃ¨che,IntÃ©rim,,,,,"Manpower RÃ©fÃ©rence IntÃ©rim de La FlÃ¨che recherche pour son client Groupe Industriel reconnu du secteur,Â un OpÃ©rateur de Production MÃ©langesÂ H/F Vos mission sont :</t>
  </si>
  <si>
    <t xml:space="preserve"> - PrÃ©paration de matiÃ¨res premiÃ¨res</t>
  </si>
  <si>
    <t xml:space="preserve"> - Manutention de matiÃ¨res avec port de charges</t>
  </si>
  <si>
    <t xml:space="preserve"> - MÃ©langes</t>
  </si>
  <si>
    <t xml:space="preserve"> - Prise de mesure</t>
  </si>
  <si>
    <t>Poste salissant avec douche obligatoire en fin de journÃ©e ..."</t>
  </si>
  <si>
    <t>7508,MÃ©canicien pl/tp SAV (H/F),https://www.france-emploi.com/offre-d-emploi/mecanicien-pl-tp-sav-h-f-10966586/,08/01/2023,Durtal,IntÃ©rim,,,,,"Manpower RÃ©fÃ©rence IntÃ©rim de La FlÃ¨che recherche pour son client acteur majeur dans les technologies et les solutions intÃ©grÃ©es pour la construction,Â un MÃ©canicien PL/TP SAV H/F. Vous assurez le suivi et l'entretien des vÃ©hicules PL, VL porte chars au travers des tÃ¢ches suivantesÂ :</t>
  </si>
  <si>
    <t xml:space="preserve"> - Assurer le ..."</t>
  </si>
  <si>
    <t>7509,Usineur RÃ©gleur (H/F),https://www.france-emploi.com/offre-d-emploi/usineur-regleur-h-f-10966585/,08/01/2023,Seiches-sur-le-Loir,IntÃ©rim,,,,,"Manpower RÃ©fÃ©rence IntÃ©rim de La FlÃ¨che recherche pour son client spÃ©cialisÃ© dans l'usinage de profilÃ©s Aluminium,Â 1 Usineur REGLEUR H/F Vos missions sontÂ :</t>
  </si>
  <si>
    <t>- Assure le rÃ©glage des machines en respectant les consignes du responsable de pÃ´le, des plans et des gammes de fabrication.</t>
  </si>
  <si>
    <t>- Assure la production des ..."</t>
  </si>
  <si>
    <t>7510,Conducteur de ligne (H/F),https://www.france-emploi.com/offre-d-emploi/conducteur-de-ligne-h-f-10966584/,08/01/2023,La FlÃ¨che,IntÃ©rim,,,,,"Nous recherchons pour notre agence nos futurs ""Â talentsÂ "" etÂ collaborateurs engagÃ©s(es)</t>
  </si>
  <si>
    <t>Venez rejoindre notre Ã©quipe professionnelle et dynamique afin de travailler chez nos clients commeÂ CONDUCTEUR DE LIGNES sur le secteur de La FlÃ¨che et SablÃ© sur Sarthe !</t>
  </si>
  <si>
    <t>Dans l'automobile, l'Ã©lectronique, la mÃ©canique, l'agroalimentaire?</t>
  </si>
  <si>
    <t>Nous ..."</t>
  </si>
  <si>
    <t>7511,Technicien de maintenance (H/F),https://www.france-emploi.com/offre-d-emploi/technicien-de-maintenance-h-f-10966583/,08/01/2023,BaugÃ©-en-Anjou,IntÃ©rim,,,,,"Manpower RÃ©fÃ©rence IntÃ©rim de La FlÃ¨che recherche pour son client spÃ©cialiste en outils de dÃ©coupe de jardinage,Â un Technicien de Maintenance H/F En soutienÂ du responsable maintenance vous serez amenÃ©Â Ã  effectuer des dÃ©pannages sur du matÃ©riel mÃ©canique principalement mais aussiÂ Ã©lectrique, (interventions curatives) ainsi que sur machines ..."</t>
  </si>
  <si>
    <t>7512,Assistant administration des ventes (ADV) logistique et achat (H/F),https://www.france-emploi.com/offre-d-emploi/assistant-administration-des-ventes-adv-logistique-et-achat-h-f-10966582/,08/01/2023,L'Aigle,IntÃ©rim,,,,,"Manpower L'AIGLE recherche pour son client un Assistant administration des ventes (ADV) logistique et achat (H/F).</t>
  </si>
  <si>
    <t>Vous travaillez pour une entreprise situÃ©e Ã  moins de 10 km de L'Aigle, spÃ©cialisÃ©e dans le secteur de la galvanisation de piÃ¨ces mÃ©talliques. Sous l'autoritÃ© du Directeur d'exploitation ..."</t>
  </si>
  <si>
    <t>7513,Agent de fabrication polyvalent (H/F),https://www.france-emploi.com/offre-d-emploi/agent-de-fabrication-polyvalent-h-f-10966581/,08/01/2023,La FlÃ¨che,IntÃ©rim,,,,,"Nous recherchons pour notre agence nos futursÂ ""talents"" et collaborateurs engagÃ©s (es) en CDI IntÃ©rimaires</t>
  </si>
  <si>
    <t>Le CDI IntÃ©rimaire ? On vous explique tout !!Â  Â Vous combinez les avantages d'un CDI classique avec ceux de l'intÃ©rimÂ :</t>
  </si>
  <si>
    <t xml:space="preserve"> - UnÂ employeur uniqueÂ : Manpower, avec toujours de missions dans diffÃ©rentes entreprises afin de pouvoir ..."</t>
  </si>
  <si>
    <t>7514,Technicien usinage CN - 2x8 ou NUIT (H/F),https://www.france-emploi.com/offre-d-emploi/technicien-usinage-cn-2x8-ou-nuit-h-f-10966580/,08/01/2023,ChÃ¢teaubriant,CDI,,,,,"Manpower CHATEAUBRIANT recherche pour son client, un acteur du secteur de la mÃ©tallurgie et de la transformation des matÃ©riaux, un Technicien usinage CN - 2x8 ou NUIT (H/F) en vue d'une longue mission Travail Temporaire Ã©volutive. RattachÃ©(e) au responsable d'atelier, vous rÃ©alisez l'usinage de piÃ¨ces ..."</t>
  </si>
  <si>
    <t>7515,Manoeuvre Manutentionnaire (H/F),https://www.france-emploi.com/offre-d-emploi/manoeuvre-manutentionnaire-h-f-10966579/,08/01/2023,AubignÃ©-Racan,IntÃ©rim,,,,,"Manpower RÃ©fÃ©rence IntÃ©rim de La FlÃ¨che recherche pour son client spÃ©cialisÃ© dans la fabrication de treillis pour le bÃ¢timent ou le TP,Â 1Â ManÂ½uvreÂ Manutentionnaire H/F MANUTENTIONNAIRE PLIAGE</t>
  </si>
  <si>
    <t>Vous Ãªtes en charge du pliage de barres de treillis selon production :</t>
  </si>
  <si>
    <t xml:space="preserve"> - Chargement de la plieuse en barres de treillis ..."</t>
  </si>
  <si>
    <t>7516,Electrotechnicien (H/F),https://www.france-emploi.com/offre-d-emploi/electrotechnicien-h-f-10966578/,08/01/2023,Durtal,IntÃ©rim,,,,,"Manpower RÃ©fÃ©rence IntÃ©rim recherche pour son client spÃ©cialisÃ© dans l'Ã©lectromÃ©canique d'engins de travaux publics et de voirie,Â un Electrotechnicien H/F Au sein de l'atelier tout en garantissant la sÃ©curitÃ© de chacun lors des interventions, vous Ãªtes en chargeÂ de :Â </t>
  </si>
  <si>
    <t xml:space="preserve"> - Concevoir et rÃ©aliser des cÃ¢blages Ã©lectriques ..."</t>
  </si>
  <si>
    <t>7517,RÃ©gleur commande numÃ©rique (CN) 2x8 ou NUIT (H/F),https://www.france-emploi.com/offre-d-emploi/regleur-commande-numerique-cn-2x8-ou-nuit-h-f-10966577/,08/01/2023,ChÃ¢teaubriant,CDI,,,,,"Manpower CHATEAUBRIANTÂ recherche pour son client, un acteur du secteur de la mÃ©tallurgie et de la transformation des matÃ©riaux, unÂ RÃ¨gleur sur Commande NumÃ©rique CN - 2x8 ou NUIT (H/F) en vue d'une longue mission Travail Temporaire Ã©volutive. RattachÃ©(e) au responsable d'atelier, vous rÃ©alisez l'usinage ..."</t>
  </si>
  <si>
    <t>7518,PrÃ©parateur de commandes (H/F),https://www.france-emploi.com/offre-d-emploi/preparateur-de-commandes-h-f-10966576/,08/01/2023,ChÃ¢teaubriant,IntÃ©rim,,,,,"Vous Ãªtes attirÃ© par le milieu agroalimentaireÂ ?Â </t>
  </si>
  <si>
    <t>Manpower CHATEAUBRIANTÂ recrute pour son client, spÃ©cialisÃ© dans l'agro-alimentaire :Â </t>
  </si>
  <si>
    <t>desÂ Ouvriers IAA, Manutentionnaires et prÃ©parateursÂ  de commandesÂ (H/F),Â pour son site basÃ© Ã Â Saint-Florent-le-vieilÂ (Ã  55 minutes de ChÃ¢teaubriant).</t>
  </si>
  <si>
    <t>Une navette (gratuite) sera mise en place ..."</t>
  </si>
  <si>
    <t>7519,Conducteur de ligne (H/F),https://www.france-emploi.com/offre-d-emploi/conducteur-de-ligne-h-f-10966575/,08/01/2023,Les Rairies,IntÃ©rim,,,,,"Manpower RÃ©fÃ©rence IntÃ©rim de La FlÃ¨che, recherche pour son client spÃ©cialisÃ© dans la filiÃ¨re Graphique et les produits imprimÃ©s,Â 1 Conducteur de Machine H/F. Vous Ãªtes en charge d'assurer la dÃ©coupe ou l'impression de diffÃ©rents imprimÃ©s sur plaques ou bobinesÂ :</t>
  </si>
  <si>
    <t xml:space="preserve"> - Mise en place de bobine ou ..."</t>
  </si>
  <si>
    <t>7520,Assistant administratif en bureau d'Ã©tudes (H/F),https://www.france-emploi.com/offre-d-emploi/assistant-administratif-en-bureau-d-etudes-h-f-10966574/,08/01/2023,Bonchamp-lÃ¨s-Laval,IntÃ©rim,,,,,"Manpower LAVAL recherche pour son client, un acteur du secteur des Industries manufacturiÃ¨res et production, un Assistant administratif en bureau d'Ã©tudes (H/F) Sous la direction du responsable du Bureau d' Ã©tudes, vous aurez pour missions principales:</t>
  </si>
  <si>
    <t xml:space="preserve"> - La collecteÂ administrativeÂ interne des dossiers administratifs</t>
  </si>
  <si>
    <t xml:space="preserve"> - PrÃ©parer les dossiers de ..."</t>
  </si>
  <si>
    <t>7521,Etancheur (H/F),https://www.france-emploi.com/offre-d-emploi/etancheur-h-f-10966573/,08/01/2023,Kervignac,IntÃ©rim,,,,,"Notre client est spÃ©cialisÃ©Â dansÂ toutes les techniques d'Ã©tanchÃ©itÃ©, de couverture et de bardage d'un bÃ¢timent, il recherche un ou plusieurs Ã©tancheur au dÃ©part de KERVIGNAC Ã  partir du 5 dÃ©cembre 2022. Pourquoi pas Ãªtre Ã©tancheur chez MANPOWER ?</t>
  </si>
  <si>
    <t>DÃ©butant(e) ou expÃ©rimentÃ©(e),</t>
  </si>
  <si>
    <t>Tu souhaite travailler en ..."</t>
  </si>
  <si>
    <t>7522,Tourneur commande numÃ©rique (CN) (H/F),https://www.france-emploi.com/offre-d-emploi/tourneur-commande-numerique-cn-h-f-10966572/,08/01/2023,Le Lude,CDI,,,,,"Manpower Conseil en Recrutement de La FlÃ¨che recherche pour l'un de ses clients spÃ©cialisÃ©s en usinage mÃ©canique de prÃ©cision,Â 1 TOURNEUR COMMANDES NUMERIQUES H/F. Vous assurez les tÃ¢ches suivantes en fonction de la productionÂ :</t>
  </si>
  <si>
    <t xml:space="preserve"> - PrÃ©paration de votre zone de travail et des Ã©quipements nÃ©cessaires Ã  la rÃ©alisation ..."</t>
  </si>
  <si>
    <t>7523,Electricien bÃ¢timent/TP/VRD (H/F),https://www.france-emploi.com/offre-d-emploi/electricien-batiment-tp-vrd-h-f-10966571/,08/01/2023,Caudan,IntÃ©rim,,,,,"Manpower LORIENT BTP recherche pour son client, un acteur du secteur du BTP, un Electricien bÃ¢timent/TP/VRD en Eclairage public (H/F).</t>
  </si>
  <si>
    <t>La mission en intÃ©rim d'une durÃ©e deÂ 2Â moisÂ renouvelableÂ est Ã  pourvoir Ã  partirÂ du 5 dÃ©cembre 2022Â au dÃ©part deÂ CAUDAN, avec dÃ©placement ..."</t>
  </si>
  <si>
    <t>7524,MaÃ§on VRD (H/F),https://www.france-emploi.com/offre-d-emploi/macon-vrd-h-f-10966570/,08/01/2023,Locoal-Mendon,IntÃ©rim,,,,,"L'agenceÂ Manpower LORIENT BTPÂ recherche pour son client, un acteur du secteur du BTP,Â un MaÃ§on VRD (H/F).</t>
  </si>
  <si>
    <t>La mission d'une durÃ©e d'un moisÂ (renouvelable) est Ã  pourvoir dÃ¨s leÂ lundi 5 dÃ©cembre 2022Â au dÃ©part de l'entreprise (Locoal Mendon) ou rendez-vous directement ..."</t>
  </si>
  <si>
    <t>7525,Usineur (H/F),https://www.france-emploi.com/offre-d-emploi/usineur-h-f-10966569/,08/01/2023,La FlÃ¨che,IntÃ©rim,,,,,"Manpower RÃ©fÃ©rence IntÃ©rim de La FlÃ¨che recherche pour son client, un acteur du secteur de l'usinage,Â unÂ Technicien d'Usinage H/F Vous conduisez le centre d'usinage en autonomie, vos tÃ¢ches sont :Â </t>
  </si>
  <si>
    <t xml:space="preserve"> - - Charger et dÃ©charger la machine</t>
  </si>
  <si>
    <t>- Effectuer les ..."</t>
  </si>
  <si>
    <t>7526,Electricien cÃ¢bleur/borneur naval (H/F),https://www.france-emploi.com/offre-d-emploi/electricien-cableur-borneur-naval-h-f-10966568/,08/01/2023,Lorient,IntÃ©rim,,,,,"Manpower LORIENT BTP recherche pour son client un Ã©lectricien cÃ¢bleur/borneur (naval) (H/F), Ã  partir du 5 dÃ©cembre 2022, pour travailler sur site de Naval Group Ã  Lorient. Au sein d'une Ã©quipe, vous effectuezÂ des travaux d'ElectricitÃ© sur les frÃ©gates du programme FREMM :</t>
  </si>
  <si>
    <t xml:space="preserve"> - Raccordement de cÃ¢bles ..."</t>
  </si>
  <si>
    <t>7527,Ajusteur rectifieur Cylindres (H/F),https://www.france-emploi.com/offre-d-emploi/ajusteur-rectifieur-cylindres-h-f-10966567/,08/01/2023,La FlÃ¨che,IntÃ©rim,,,,,"Manpower RÃ©fÃ©rence IntÃ©rim de La FlÃ¨che recherche pour son client Groupe Industriel reconnu du secteur,Â Â un Rectifieur CylindreÂ H/F Sous la responsabilitÃ© du chef d'atelier vous Ãªtes en charge aprÃ¨s formation en interne des tÃ¢ches suivantes :Â </t>
  </si>
  <si>
    <t xml:space="preserve"> - RÃ©gler votre machine de production pour procÃ©der Ã  la transformation de ..."</t>
  </si>
  <si>
    <t>7528,Electricien naval (H/F),https://www.france-emploi.com/offre-d-emploi/electricien-naval-h-f-10966566/,08/01/2023,Lorient,IntÃ©rim,,,,,"L'agence Manpower LORIENT BTPÂ recherche pour son client, un acteur du secteur naval, unÂ Electricien naval (H/F).</t>
  </si>
  <si>
    <t>La mission en intÃ©rim d'une durÃ©e d'1Â mois (renouvelable sur plusieurs mois)Â est Ã  pourvoir dÃ¨s le 5 dÃ©cembreÂ 2022Â sur le site Naval Group deÂ Lorient. Au ..."</t>
  </si>
  <si>
    <t>7529,Technicien mÃ©thodes (H/F),https://www.france-emploi.com/offre-d-emploi/technicien-methodes-h-f-10966565/,08/01/2023,La FlÃ¨che,CDD,,,,,"Manpower Conseil en Recrutement de La FlÃ¨che recherche pour son client Groupe Industriel reconnu du secteur,Â un Technicien MÃ©thodes H/F Sous la responsabilitÃ© du Responsable MÃ©thodes, vos tÃ¢ches sontÂ :</t>
  </si>
  <si>
    <t xml:space="preserve"> - Fiabilisation du processus de production,</t>
  </si>
  <si>
    <t xml:space="preserve"> - Etude et optimisation de la production et postes de travail,</t>
  </si>
  <si>
    <t xml:space="preserve"> - RÃ©daction des modes opÃ©ratoires ..."</t>
  </si>
  <si>
    <t>7530,OpÃ©rateur de production Extrusion (H/F),https://www.france-emploi.com/offre-d-emploi/operateur-de-production-extrusion-h-f-10966564/,08/01/2023,La FlÃ¨che,IntÃ©rim,,,,,"Manpower RÃ©fÃ©rence IntÃ©rim de LA FLECHE recherche pour son client, un acteur du secteur des Industries manufacturiÃ¨res et production,Â un Agent de Fabrication Polyvalent Extrusion (H/F) Au sein de l'atelier piÃ¨ces techniques : vous Ãªtes chargÃ©(e) de rÃ©gler votreÂ machine de production pour procÃ©der Ã  la transformation ..."</t>
  </si>
  <si>
    <t>7531,Chef de cuisine (H/F),https://www.france-emploi.com/offre-d-emploi/chef-de-cuisine-h-f-9996553/,08/01/2023,Nort-sur-Erdre,CDI,,,,,"Nous recherchons pour notre client, foyer de vie pour personnes handicapÃ©es situÃ© Ã  Nort-sur-Erdre, un Chef de cuisine H/F.</t>
  </si>
  <si>
    <t>Vous serez responsable de la gestion de la cuisine et du management des Ã©quipes de production.</t>
  </si>
  <si>
    <t>- Gestion de la production culinaire en contrÃ´lant la ..."</t>
  </si>
  <si>
    <t>7532,PÃ¢tissier (H/F),https://www.france-emploi.com/offre-d-emploi/patissier-h-f-9996219/,08/01/2023,PontchÃ¢teau,CDD,,,,,"IntÃ©grÃ© Ã  une Ã©quipe au sein de notre usine de production, vous vous verrez confier les missions suivantes :</t>
  </si>
  <si>
    <t>- Fabrication de crÃ¨mes (patissiÃ¨re, au citron, etc.),</t>
  </si>
  <si>
    <t>- Fabrication de mÃ©langes (chocolatÃ©, fruitÃ©, ganache, etc.),</t>
  </si>
  <si>
    <t xml:space="preserve">- Fabrication de mousse, </t>
  </si>
  <si>
    <t>Vous rÃ©aliserez des recettes conformÃ©ment aux programmes de production, Ã  nos recettes originales et ..."</t>
  </si>
  <si>
    <t xml:space="preserve">7533,Agent de production (H/F),https://www.france-emploi.com/offre-d-emploi/agent-de-production-h-f-9996215/,08/01/2023,PontchÃ¢teau,CDD,,,,,"IntÃ©grÃ© Ã  notre Ã©quipe de production, vous participez Ã  la fabrication de produits cocktails sur une ligne automatisÃ©e ou sur une ligne manuelle. </t>
  </si>
  <si>
    <t>Vous Ãªtes ainsi amenÃ©(e) Ã  effectuer une ou plusieurs des opÃ©rations suivantes, en fonction du produit Ã  fabriquer :</t>
  </si>
  <si>
    <t>DÃ©pose manuelle dâ€™ingrÃ©dients, pochage, beurrage, Tartinage ..."</t>
  </si>
  <si>
    <t>7534,DÃ©veloppeur informatique C++ (H/F),https://www.france-emploi.com/offre-d-emploi/developpeur-informatique-c-h-f-9990519/,08/01/2023,Brest,CDI,,,,,"Notre client est leader mondial de la planification prÃ©-opÃ©ratoire dans son domaine dâ€™expertise. Dans le cadre du dÃ©veloppement de son activitÃ© et sur une crÃ©ation de poste, nous recrutons, pour le compte de notre client, son/sa DÃ©veloppeur C++ F/H.</t>
  </si>
  <si>
    <t>Acteur incontournable de la pratique chirurgicale ..."</t>
  </si>
  <si>
    <t>7535,MANUTENTIONNAIRE H/F (77),https://www.france-emploi.com/offre-d-emploi/manutentionnaire-h-f-77-9990322/,08/01/2023,Bussy-Saint-Georges,IntÃ©rim,,,,,"* Vous serez en charge du rÃ©approvisionnement des produits sur leurs emplacements rÃ©ceptifs</t>
  </si>
  <si>
    <t>* Vous Ãªtes amenÃ©s Ã  effectuer d'autres tÃ¢ches de manutentions diverses (colisage, dispatching, rÃ©ception de colis),</t>
  </si>
  <si>
    <t>* DurÃ©e de travail hebdomadaire : 36.75h</t>
  </si>
  <si>
    <t>* Vous Ãªtes disponible de caractÃ¨re en terme d'horaires :</t>
  </si>
  <si>
    <t>Lundi au Samedi: Amplitude horaire maximale ..."</t>
  </si>
  <si>
    <t>7536,RECEPTIONNAIRE APRES VENTE H/F,https://www.france-emploi.com/offre-d-emploi/receptionnaire-apres-vente-h-f-9987621/,08/01/2023,Saint-LÃ´,CDI,,,,,"Nous recherchons pour notre concession FORD SAINT-LO Conseiller Client AprÃ¨s-Vente (H/F).</t>
  </si>
  <si>
    <t>Au sein dâ€™une Ã©quipe et sous la responsabilitÃ© du chef d'atelier, vous Ãªtes chargÃ©(e) de la rÃ©ception des clients de lâ€™atelier. Plus prÃ©cisÃ©ment vous Ãªtes en charge de :</t>
  </si>
  <si>
    <t>â€¢	Dâ€™accueillir et ..."</t>
  </si>
  <si>
    <t>7537,MACON - MANOEUVRE (H/F),https://www.france-emploi.com/offre-d-emploi/macon-manoeuvre-h-f-9984701/,08/01/2023,CÃ´tes-d'Armor,IntÃ©rim,,,,,"Nous recherchons pour l'un de nos clients spÃ©cialisÃ© dans la construction et la rÃ©novation de maisons individuelles, des MANÅ’UVRES - MAÃ‡ONS H/F.</t>
  </si>
  <si>
    <t>Postes Ã  pourvoir au plus vite</t>
  </si>
  <si>
    <t>Chantiers sur LoudÃ©ac et ses alentours.  Nous recherchons des personnes avec ou sans expÃ©riences souhaitant s'investir sur du long ..."</t>
  </si>
  <si>
    <t>7538,ANIMATEUR QUALITE (H/F),https://www.france-emploi.com/offre-d-emploi/animateur-qualite-h-f-9984675/,08/01/2023,Morbihan,IntÃ©rim,,,,,"Nous recherchons pour l'un de nos clients spÃ©cialisÃ© dans la fabrication et la nÃ©goce de produits pour l'agriculture (engrais, semences) UN(E) ANIMATEUR(RICE) QUALITE H/F.</t>
  </si>
  <si>
    <t xml:space="preserve">- Suivre les procÃ©dures de stockage ICPE </t>
  </si>
  <si>
    <t xml:space="preserve">- Mettre Ã  jour du DUERP </t>
  </si>
  <si>
    <t>- Mettre Ã  jour des affichages liÃ©s Ã  ..."</t>
  </si>
  <si>
    <t>7539,CUISINIER (H/F),https://www.france-emploi.com/offre-d-emploi/cuisinier-h-f-9980731/,08/01/2023,Nantes,IntÃ©rim,,,,,"Nous recherchons pour nos clients, traiteurs, restauration traditionnelle et collective, des cuisiniers (H/F) pour des missions ponctuelles et/ou sur le long terme.</t>
  </si>
  <si>
    <t>L'intÃ©rim est une ouverture pour des postes adaptÃ©s Ã  vos disponibilitÃ©s : temps plein, temps partiel et/ou complÃ©ment d'heures.   Tu es une personne ..."</t>
  </si>
  <si>
    <t>7540,Cariste (H/F),https://www.france-emploi.com/offre-d-emploi/cariste-h-f-9965848/,08/01/2023,Sainte-MÃ¨re-Ã‰glise,CDD,,,,,"Nous recherchons pour notre usine MONT BLANC (Chef du Pont â€“ Manche) un Cariste (H/F) en CDD.</t>
  </si>
  <si>
    <t>Reportant au Responsable dâ€™Atelier, vous Ãªtes en charge de la conduite dâ€™un engin de manutention dans le cadre d'opÃ©rations de dÃ©placement, chargement/dÃ©chargement, stockage/dÃ©stockage, enlÃ¨vement de charges (marchandises ..."</t>
  </si>
  <si>
    <t>7541,Courtier en prÃªts immobiliers et assurances (H/F),https://www.france-emploi.com/offre-d-emploi/courtier-en-prets-immobiliers-et-assurances-h-f-9949686/,08/01/2023,Ille-et-Vilaine,,,,,,"Notre client ""CrÃ©dit Courtier de France"" recrute dans le cadre de son dÃ©veloppement son/sa futur(e) mandataire ou salariÃ©(e) afin de couvrir le Nord-Est de l'Ille et Vilaine (Saint-Malo, Combourg, Dol de Bretagne ou Dinan).</t>
  </si>
  <si>
    <t>CrÃ©dit Courtier de France depuis sa crÃ©ation en 2014 ..."</t>
  </si>
  <si>
    <t>7542,Acheteur programmes H/F,https://www.france-emploi.com/offre-d-emploi/acheteur-programmes-h-f-9933951/,08/01/2023,FinistÃ¨re,CDD,,,,,"Votre quotidien de travail sera le suivant :</t>
  </si>
  <si>
    <t>- Vous assurez les achats au meilleur rapport qualitÃ© / prix dans l'intÃ©rÃªt de l'entreprise et les dÃ©lais impartis par l'activitÃ© : nÃ©gociation, rÃ©daction des commandes et / ou des contrats, engagements, suivis et gestion des litiges, dÃ©lais, livraison et facturation.</t>
  </si>
  <si>
    <t>- Vous assurez ..."</t>
  </si>
  <si>
    <t>7543,Chef d'Ã©quipe Maintenance H/F,https://www.france-emploi.com/offre-d-emploi/chef-d-equipe-maintenance-h-f-9910869/,08/01/2023,FinistÃ¨re,CDI,,,,,"RattachÃ©(e) au Responsable de Maintenance, vos principales missions seront de :</t>
  </si>
  <si>
    <t>- Participer Ã  l'installation de nouveaux Ã©quipements,</t>
  </si>
  <si>
    <t>- Coordonner les actions de maintenance en relation avec la production,</t>
  </si>
  <si>
    <t>- Assurer et optimiser le suivi de la maintenance prÃ©ventive sur GMAO du parcs machines,</t>
  </si>
  <si>
    <t>- Proposer et rÃ©aliser des activitÃ©s de maintenance ..."</t>
  </si>
  <si>
    <t>7544,INVENTORISTE (H/F),https://www.france-emploi.com/offre-d-emploi/inventoriste-h-f-9900230/,08/01/2023,Quimper,IntÃ©rim,,,,,"Votre agence INTERACTION CELTIC QUIMPER  recherche pour l'un de ses clients spÃ©cialisÃ© dans la confection de vÃªtement , des INVENTORISTES (H/F).</t>
  </si>
  <si>
    <t>Votre mission consistera Ã  compter et scanner Ã  l'aide d'un lecteur de code-barres l'intÃ©gralitÃ© des articles prÃ©sents en magasin et en rÃ©sserve.</t>
  </si>
  <si>
    <t>DÃ©marrage ..."</t>
  </si>
  <si>
    <t>7545,MATELOTS (H/F),https://www.france-emploi.com/offre-d-emploi/matelots-h-f-9899779/,08/01/2023,Manche,CDD,,,,,"Vous Ãªtes dynamique et vous nâ€™avez pas peur de vivre une expÃ©rience maritime unique ?</t>
  </si>
  <si>
    <t>La mer est votre Ã©lÃ©ment, venez dÃ©couvrir un mÃ©tier-passion, devenez :</t>
  </si>
  <si>
    <t>Matelot : Sous lâ€™autoritÃ© du Second Capitaine et rattachÃ© Ã  lâ€™assistant officier pont, vous assurez le quart passerelle en tant que veilleur ..."</t>
  </si>
  <si>
    <t>7546,MATELOTS (H/F),https://www.france-emploi.com/offre-d-emploi/matelots-h-f-9899779/,08/01/2023,Ille-et-Vilaine,CDD,,,,,"Vous Ãªtes dynamique et vous nâ€™avez pas peur de vivre une expÃ©rience maritime unique ?</t>
  </si>
  <si>
    <t>7547,MATELOTS (H/F),https://www.france-emploi.com/offre-d-emploi/matelots-h-f-9899779/,08/01/2023,FinistÃ¨re,CDD,,,,,"Vous Ãªtes dynamique et vous nâ€™avez pas peur de vivre une expÃ©rience maritime unique ?</t>
  </si>
  <si>
    <t>7548,MATELOTS (H/F),https://www.france-emploi.com/offre-d-emploi/matelots-h-f-9899779/,08/01/2023,CÃ´tes-d'Armor,CDD,,,,,"Vous Ãªtes dynamique et vous nâ€™avez pas peur de vivre une expÃ©rience maritime unique ?</t>
  </si>
  <si>
    <t>7549,MATELOTS (H/F),https://www.france-emploi.com/offre-d-emploi/matelots-h-f-9899779/,08/01/2023,Calvados,CDD,,,,,"Vous Ãªtes dynamique et vous nâ€™avez pas peur de vivre une expÃ©rience maritime unique ?</t>
  </si>
  <si>
    <t xml:space="preserve">7550,OPERATEUR DE PRODUCTION (H/F),https://www.france-emploi.com/offre-d-emploi/operateur-de-production-h-f-9893412/,08/01/2023,Marzan,IntÃ©rim,,,,,"Durant cette mission, voici les tÃ¢ches que vous devrez effectuer : </t>
  </si>
  <si>
    <t>Il s'agit pour cette mission d'une entreprise agro alimentaire, spÃ©cialisÃ©e dans la fabrication de denrÃ©es alimentaires sucrÃ©es. Il est donc primordial de respecter les rÃ¨gles d ..."</t>
  </si>
  <si>
    <t>7551,Agents de fabrication boites (H/F),https://www.france-emploi.com/offre-d-emploi/agents-de-fabrication-boites-h-f-9867688/,08/01/2023,Douarnenez,IntÃ©rim,,,,,"Votre agenceÂ Celtic Emploi de Quimper recrute pour l'un de ses clients, une sociÃ©tÃ© spÃ©cialisÃ©e dans la fabrication d'emballages mÃ©talliques, des Agents de fabrication boites (H/F).</t>
  </si>
  <si>
    <t>L'agent de Fabrication boites effectue la palettisation des produits et s'assure de leur conformitÃ©.</t>
  </si>
  <si>
    <t>ActivitÃ©s principales de la ..."</t>
  </si>
  <si>
    <t>7552,COMMIS DE CUISINE H/F,https://www.france-emploi.com/offre-d-emploi/commis-de-cuisine-h-f-9867525/,08/01/2023,Quimper,IntÃ©rim,,,,,"Votre agence Celtic Emploi Quimper recherche des Commis de cuisine H/F</t>
  </si>
  <si>
    <t xml:space="preserve">  * Participer Ã  la production journaliÃ¨re en suivant les fiches techniques et en respectant standards de qualitÃ© Ã©tablis,</t>
  </si>
  <si>
    <t xml:space="preserve">  * Assurer les diffÃ©rentes positions (chaud, froid...) tout en sachant vous adapter aux situations de service (allergies, changement de ..."</t>
  </si>
  <si>
    <t xml:space="preserve">7553,Dessinateur mÃ©tallerie serrurerie (H/F),https://www.france-emploi.com/offre-d-emploi/dessinateur-metallerie-serrurerie-h-f-9856580/,08/01/2023,FougÃ¨res,CDI,,,,,"Le cabinet CONSEIL RECRUTEMENT de Manpower, recherche pour son client, sociÃ©tÃ© spÃ©cialisÃ©e dans les Ã©quipements et bÃ¢timent d'Ã©levage, un Dessinateur mÃ©tallerie serrurerie (H/F), en CDI. </t>
  </si>
  <si>
    <t>RattachÃ©(e) au responsable de site, vous Ã©voluerez au sein dâ€™une Ã©quipe dynamique et Ã  taille humaine. A ce titre, vos ..."</t>
  </si>
  <si>
    <t xml:space="preserve">7554,Chef d'Ã©quipe Travaux Publics F/H,https://www.france-emploi.com/offre-d-emploi/chef-d-equipe-travaux-publics-f-h-9852897/,08/01/2023,BeaucÃ©,CDI,,,,,"Sous la responsabilitÃ© du conducteur de travaux, vous rÃ©alisez et  coordonnez la rÃ©alisation des travaux dâ€™amÃ©nagement urbain et  dâ€™assainissement. </t>
  </si>
  <si>
    <t xml:space="preserve"> - Vous maitrisez les techniques de VRD (pose de bordures,       de  pavages et de mobiliersâ€¦) et disposez de bonne connaissance en  assainissement </t>
  </si>
  <si>
    <t xml:space="preserve"> - Vos compÃ©tences managÃ©riales vous permettront dâ€™encadrer ..."</t>
  </si>
  <si>
    <t>7555,RÃ©dacteur / Content Manager H/F,https://www.france-emploi.com/offre-d-emploi/redacteur-content-manager-h-f-9852885/,08/01/2023,Ille-et-Vilaine,,,,,,"SociÃ©tÃ© du groupe SIPA Ouest France, ADDITI assure le dÃ©veloppement des activitÃ©s publicitaires. ADDITI rÃ©unit plus de 730 salariÃ©s sur 50 dÃ©partements et fÃ©dÃ¨re les savoir-faire de sites dâ€™annonces, rÃ©gies publicitaires, radios et affichage.</t>
  </si>
  <si>
    <t>A chaque besoin en communication de proximitÃ©, ADDITI propose aux acteurs locaux des ..."</t>
  </si>
  <si>
    <t>7556,Conducteur de pelle Ã  chenilles F/H,https://www.france-emploi.com/offre-d-emploi/conducteur-de-pelle-a-chenilles-f-h-9841427/,08/01/2023,BillÃ©,CDI,,,,,"Au sein des Ã©quipes VRD vous assurez la conduite et le rÃ©glage de votre engin (Pelle Ã  chenilles) ainsi que le suivi de son entretien. A ce titre, vous Ãªtes en charge de divers travaux (prÃ©paration de chantier, terrassement, chargement, dÃ©chargement, â€¦) et vÃ©rifiez la qualitÃ© de votre travail. Dans ..."</t>
  </si>
  <si>
    <t>7557,Chaudronnier / Soudeur en RÃ©paration Navale F/H,https://www.france-emploi.com/offre-d-emploi/chaudronnier-soudeur-en-reparation-navale-f-h-9827701/,08/01/2023,Saint-Brieuc,CDI,,,,,"Au sein de notre atelier de production, vous travaillerez en  collaboration avec le responsable de la fabrication et les soudeurs de  lâ€™entreprise.</t>
  </si>
  <si>
    <t>Vous aurez pour principale mission dâ€™effectuer des travaux de soudure  sur des assemblages mÃ©cano-soudÃ©s. Vous utiliserez pour cela un poste  semi-auto de type ..."</t>
  </si>
  <si>
    <t>7558,Chef d'Ã©quipe GÃ©nie Civil / Travaux Publics (F/H),https://www.france-emploi.com/offre-d-emploi/chef-d-equipe-genie-civil-travaux-publics-f-h-9827693/,08/01/2023,La BoissiÃ¨re-de-Montaigu,CDI,,,,,"Dans le cadre de marchÃ©s de GÃ©nie Civil, Ouvrages dâ€™Art, et Travaux  Maritimes et Fluviaux â€“ en Pays de la Loire ou rÃ©gions voisines â€“ et selon  la taille du chantier, vous serez amenÃ© Ã  travailler en total autonomie  ou sous la responsabilitÃ© dâ€™un Chef de chantier.</t>
  </si>
  <si>
    <t>Dans le ..."</t>
  </si>
  <si>
    <t>7559,MaÃ§on VRD F/H,https://www.france-emploi.com/offre-d-emploi/macon-vrd-f-h-9827537/,08/01/2023,Caudan,CDI,,,,,"Sous la responsabilitÃ© de votre chef d'Ã©quipe, vous rÃ©alisez les  travaux de maÃ§onnerie tout en veillant au respect des rÃ¨gles de  sÃ©curitÃ©.</t>
  </si>
  <si>
    <t xml:space="preserve">Vous rÃ©alisez des ouvrages en maÃ§onnerie VRD (poses de bordures et pavages, rÃ©aliser les empierrements, rÃ©aliser les enrobÃ©s). </t>
  </si>
  <si>
    <t>Vous utilisez des outils Ã  main (truelle, fil ..."</t>
  </si>
  <si>
    <t>7560,MaÃ§on Pierre F/H,https://www.france-emploi.com/offre-d-emploi/macon-pierre-f-h-9827533/,08/01/2023,Caudan,CDI,,,,,"Sous la responsabilitÃ© de votre chef  d'Ã©quipe, vous rÃ©alisez les travaux de maÃ§onnerie tout en veillant au  respect des rÃ¨gles de sÃ©curitÃ©.</t>
  </si>
  <si>
    <t>Vous rÃ©alisez des ouvrages en  maÃ§onnerie de pierre (moellons, barrettes, pierres de taille, pavÃ©s  etc.), du rejointoiement, du bÃ©ton armÃ© etc.</t>
  </si>
  <si>
    <t>Vous utilisez des outils Ã  ..."</t>
  </si>
  <si>
    <t>7561,Chef de chantier GÃ©nie Civil F/H,https://www.france-emploi.com/offre-d-emploi/chef-de-chantier-genie-civil-f-h-9790522/,08/01/2023,Caudan,CDI,,,,,"Sous la responsabilitÃ© dâ€™un Conducteur de Travaux vos missions seront les suivantes :</t>
  </si>
  <si>
    <t xml:space="preserve"> - la gestion et la rÃ©alisation des travaux de maÃ§onnerie, de coffrage, de ferraillage, de bÃ©ton, de maÃ§onnerie pierre, dans le respect des rÃ¨gles de santÃ© et de sÃ©curitÃ©</t>
  </si>
  <si>
    <t xml:space="preserve"> - la participation aux phases prÃ©paratoires du chantier</t>
  </si>
  <si>
    <t xml:space="preserve"> - l ..."</t>
  </si>
  <si>
    <t xml:space="preserve">7562,CHEF D'EQUIPE PRODUCTION (H/F),https://www.france-emploi.com/offre-d-emploi/chef-d-equipe-production-h-f-9754266/,08/01/2023,CÃ´tes-d'Armor,CDI,,,,,"INDIGOO, marque de BREIZH INTERIM, un acteur majeur du recrutement sur le Grand Ouest. </t>
  </si>
  <si>
    <t>7563,EMPLOYE POLYVALENT DE RESTAURATION (H/F),https://www.france-emploi.com/offre-d-emploi/employe-polyvalent-de-restauration-h-f-9748161/,08/01/2023,PontchÃ¢teau,IntÃ©rim,,,,,"Au sein d'un Ã©tablissement scolaire, vous aurez diffÃ©rentes tÃ¢ches Ã  effectuer :</t>
  </si>
  <si>
    <t>- aide Ã  la prÃ©paration des repas</t>
  </si>
  <si>
    <t xml:space="preserve">  Vous Ãªtes une personne dynamique et vous avez l'envie d'apprendre  </t>
  </si>
  <si>
    <t>Nous vous proposons des missions en temps partiel sur ..."</t>
  </si>
  <si>
    <t>7564,EMPLOYE POLYVALENT DE RESTAURATION (H/F),https://www.france-emploi.com/offre-d-emploi/employe-polyvalent-de-restauration-h-f-9748161/,08/01/2023,Missillac,IntÃ©rim,,,,,"Au sein d'un Ã©tablissement scolaire, vous aurez diffÃ©rentes tÃ¢ches Ã  effectuer :</t>
  </si>
  <si>
    <t>7565,EMPLOYE POLYVALENT DE RESTAURATION (H/F),https://www.france-emploi.com/offre-d-emploi/employe-polyvalent-de-restauration-h-f-9748161/,08/01/2023,Blain,IntÃ©rim,,,,,"Au sein d'un Ã©tablissement scolaire, vous aurez diffÃ©rentes tÃ¢ches Ã  effectuer :</t>
  </si>
  <si>
    <t>7566,EMPLOYE POLYVALENT DE RESTAURATION (H/F),https://www.france-emploi.com/offre-d-emploi/employe-polyvalent-de-restauration-h-f-9748161/,08/01/2023,Redon,IntÃ©rim,,,,,"Au sein d'un Ã©tablissement scolaire, vous aurez diffÃ©rentes tÃ¢ches Ã  effectuer :</t>
  </si>
  <si>
    <t>7567,CARISTE (H/F),https://www.france-emploi.com/offre-d-emploi/cariste-h-f-9727414/,08/01/2023,Redon,IntÃ©rim,,,,,"RÃ©alisation de la gestion des stocks de matiÃ¨res premiÃ¨res, de produits finis....</t>
  </si>
  <si>
    <t>Chargement et dÃ©chargement, prÃ©parations des matiÃ¨res. Utilisation des caces 1.3.5 pour chargement et dÃ©chargement de camions. Divers travaux de manutention.  Vous Ãªtes rÃ©actif, dynamique, organisÃ© et titulaire de vos caces 1.3.5 avec une ..."</t>
  </si>
  <si>
    <t>7568,MANOEUVRE (H/F),https://www.france-emploi.com/offre-d-emploi/manoeuvre-h-f-9685462/,08/01/2023,Rieux,IntÃ©rim,,,,,"Pour cette mission, vos tÃ¢ches Ã  effectuer seront les suivantes :</t>
  </si>
  <si>
    <t xml:space="preserve">- pose de rÃ©seaux  Vous avez dÃ©jÃ  travaillÃ© dans le domaine des travaux publics   Vous avez idÃ©alement de l'expÃ©rience dans la maÃ§onnerie, ou mÃªme dans les espaces verts  </t>
  </si>
  <si>
    <t>N'attendez plus ..."</t>
  </si>
  <si>
    <t>7569,EMPLOYE LIBRE SERVICE FRUITS ET LEGUMES (H/F),https://www.france-emploi.com/offre-d-emploi/employe-libre-service-fruits-et-legumes-h-f-9667462/,08/01/2023,Loire-Atlantique,IntÃ©rim,,,,,"L'agence INTERACTION NANTES recherche un employÃ© libre service fruits et lÃ©gumes H/F pour son client basÃ© Ã  Saint-SÃ©bastien-sur-Loire.</t>
  </si>
  <si>
    <t>Vous serez amenÃ© Ã  effectuer de la mise en rayon, rÃ©assort, gestion des stocks ou encore orientation client.</t>
  </si>
  <si>
    <t>Profil Ã©volutif vers un poste de responsable de ..."</t>
  </si>
  <si>
    <t>7570,RÃ©ceptionnaire MÃ©canicien AprÃ¨s-Vente (H/F),https://www.france-emploi.com/offre-d-emploi/receptionnaire-mecanicien-apres-vente-h-f-9649432/,08/01/2023,Avranches,CDI,,,,,"Depuis plus de 30 ans, le GROUPE BERREZAI est lâ€™un des principaux distributeurs des marques CITROÃ‹N, DS AUTOMOBILES, SUZUKI et FORD en Bretagne et Normandie. Rejoignez un groupe familial aux valeurs fortes que sont la satisfaction client, la rigueur et le savoir-faire.</t>
  </si>
  <si>
    <t>Lâ€™agence FORD dâ€™Avranches ..."</t>
  </si>
  <si>
    <t>7571,INFIRMIER - F/H FDU,https://www.france-emploi.com/offre-d-emploi/infirmier-f-h-fdu-9550753/,08/01/2023,VendÃ©e,CDI,,,,,"La fÃ©dÃ©ration des urgences comprend plusieurs sites d'intervention comme les urgences adultes et pÃ©diatriques du Centre Hospitalier DÃ©partemental (CHD), le Centre MÃ©dico-Psychologique Intersectoriel (CMPI) l'Arc en Ciel au niveau de la maison de la santÃ© du CHD, les urgences du Centre Hospitalier CÃ´tes de LumiÃ¨re, les ..."</t>
  </si>
  <si>
    <t xml:space="preserve">7572,TECHNICIEN DE MAINTENANCE (H/F),https://www.france-emploi.com/offre-d-emploi/technicien-de-maintenance-h-f-9524752/,08/01/2023,CÃ´tes-d'Armor,CDI,,,,,"INDIGOO, marque de BREIZH INTERIM, un acteur majeur du recrutement sur le Grand Ouest. </t>
  </si>
  <si>
    <t xml:space="preserve">7573,Conseiller Commercial (H/F),https://www.france-emploi.com/offre-d-emploi/conseiller-commercial-h-f-9505640/,08/01/2023,Avranches,CDI,,,,,"En pleine croissance, le groupe BERREZAI, et plus particuliÃ¨rement la concession CITROÃ‹N AVRANCHES cherche Ã  intÃ©grer son/sa nouveau/nouvelle Conseiller(Ã¨re) Commercial(e). </t>
  </si>
  <si>
    <t>En vÃ©ritable expert, vous accompagnez et conseillez vos clients en leur proposant des solutions qui leur ressemblent. Vous dÃ©veloppez votre portefeuille clients tout en les ..."</t>
  </si>
  <si>
    <t>7574,1 MENUISIER ATELIER H/F + 1 operateur C.N H/F,https://www.france-emploi.com/offre-d-emploi/1-menuisier-atelier-1-operateur-c-n-h-f-9295751/,08/01/2023,Granville,CDI,,,,,"""SIM AVRANCHES recherche pour l'un de ses clients basÃ©s sur AVRANCHES :</t>
  </si>
  <si>
    <t>1 MENUISIER ATELIER expÃ©rimentÃ©</t>
  </si>
  <si>
    <t>1 OPERATEUR sur COMMANDES NUMERIQUES</t>
  </si>
  <si>
    <t>ces 2 postes requiÃ¨rent une certaine autonomie, il est donc demandÃ© une experience d'au moins 3 ans.</t>
  </si>
  <si>
    <t>Travail en atelier</t>
  </si>
  <si>
    <t>utilisation de machines Ã  commandes numÃ©riques (dÃ©jÃ  ..."</t>
  </si>
  <si>
    <t>7575,1 MENUISIER ATELIER H/F + 1 operateur C.N H/F,https://www.france-emploi.com/offre-d-emploi/1-menuisier-atelier-1-operateur-c-n-h-f-9295751/,08/01/2023,Avranches,CDI,,,,,"""SIM AVRANCHES recherche pour l'un de ses clients basÃ©s sur AVRANCHES :</t>
  </si>
  <si>
    <t>7576,Conducteur(trice) de ligne F/H,https://www.france-emploi.com/offre-d-emploi/conducteurtrice-de-ligne-f-h-9228296/,08/01/2023,PontchÃ¢teau,CDD,,,,,"RattachÃ© (e) au Responsable de production, vous assurez le dÃ©marrage, le suivi du bon fonctionnement et lâ€™arrÃªt de la ligne dans le respect des consignes de travail, dâ€™hygiÃ¨ne et de sÃ©curitÃ©.</t>
  </si>
  <si>
    <t>- Monter les diffÃ©rents Ã©lÃ©ments de la ligne et effectuer les rÃ©glages ..."</t>
  </si>
  <si>
    <t>7577,Conducteur(trice) Machines (H/F),https://www.france-emploi.com/offre-d-emploi/conducteurtrice-machines-h-f-9143589/,08/01/2023,Malville,CDD,,,,,"RattachÃ© (e) au Responsable dâ€™Atelier, vous assurez le dÃ©marrage, le suivi du bon fonctionnement et lâ€™arrÃªt de la machine dans le respect des consignes de travail, dâ€™hygiÃ¨ne et de sÃ©curitÃ©.</t>
  </si>
  <si>
    <t>-	Monter les diffÃ©rents Ã©lÃ©ments de la machine et effectuer les rÃ©glages ..."</t>
  </si>
  <si>
    <t>7578,Technicien Maintenance Automobile (H/F),https://www.france-emploi.com/offre-d-emploi/technicien-maintenance-automobile-h-f-9143497/,08/01/2023,Granville,CDI,,,,,"ExpÃ©rience souhaitÃ©e. Formation mÃ©canique auto. Permis B.</t>
  </si>
  <si>
    <t xml:space="preserve">7579,PSYCHIATRE ADULTE F/H VENDEE BOCAGE 2,https://www.france-emploi.com/offre-d-emploi/psychiatre-adulte-f-h-vendee-bocage-2-9062954/,08/01/2023,VendÃ©e,CDD,,,,,"Secteur de Psychiatrie GÃ©nÃ©rale Adulte orientÃ© sur la patientÃ¨le des territoires NORD et SUD VendÃ©e. </t>
  </si>
  <si>
    <t>UNITE D'ADMISSION, CMP, URGENCES ET LIAISONS</t>
  </si>
  <si>
    <t>Suivi des patients admis en soins libres ou en soins sans consentement dans un Ã©tat nÃ©cessitant une hospitalisation :</t>
  </si>
  <si>
    <t xml:space="preserve"> - Prise en charge des patients et rÃ©sidents de l ..."</t>
  </si>
  <si>
    <t>7580,AIDE SOIGNANT(E) F/H,https://www.france-emploi.com/offre-d-emploi/aide-soignante-f-h-9029980/,08/01/2023,VendÃ©e,CDD,,,,,"Au sein de l'Ã©tablissement en psychiatrie :</t>
  </si>
  <si>
    <t>- Soins d'hygiÃ¨ne et de confort Ã  la personne</t>
  </si>
  <si>
    <t>- Observation et recueil de donnÃ©es relatives Ã  l'Ã©tat de santÃ© de la personne</t>
  </si>
  <si>
    <t>- Aide de l'infirmier dans la rÃ©alisation des soins</t>
  </si>
  <si>
    <t>- Entretien de l'environnement immÃ©diat de la personne et rÃ©fection ..."</t>
  </si>
  <si>
    <t>7581,IngÃ©nieur en CybersÃ©curitÃ© (H/F),https://www.france-emploi.com/offre-d-emploi/ingenieur-en-cybersecurite-h-f-8998369/,08/01/2023,Bruz,CDI,,,,,"DGA MI Bruz prÃ¨s de Rennes propose des postes d'ingÃ©nieurs en cybersÃ©curitÃ© pour les mÃ©tiers de dÃ©veloppeur, d'administrateur systÃ¨me et rÃ©seaux, de pentester, de reverser, d'auditeur technique et organisationnel, d'architecte du numÃ©rique, de chef de projets, de cryptologue, d'expert en dÃ©tection d'intrusion systÃ¨me ..."</t>
  </si>
  <si>
    <t>7582,CONSEILLER(E) COMMERCIAL (H/F),https://www.france-emploi.com/offre-d-emploi/conseillere-commercial-h-f-8584166/,08/01/2023,Bayeux,CDI,,,,,"Suivi et relance d'un portefeuille, prospection terrain et tÃ©lÃ©phonique. Nous mettons Ã  votre disposition un parc de vÃ©hicules d'essai dont vous Ãªtes responsable. Accueil des client, prÃ©sentation des vÃ©hicules neufs et d'occasion, propositions chiffrÃ©es, propositions de financements ainsi que diffÃ©rents services. Vente et rÃ©alisation de vos ..."</t>
  </si>
  <si>
    <t>7583,CONSEILLER(E) COMMERCIAL (H/F),https://www.france-emploi.com/offre-d-emploi/conseillere-commercial-h-f-8584166/,08/01/2023,Saint-LÃ´,CDI,,,,,"Suivi et relance d'un portefeuille, prospection terrain et tÃ©lÃ©phonique. Nous mettons Ã  votre disposition un parc de vÃ©hicules d'essai dont vous Ãªtes responsable. Accueil des client, prÃ©sentation des vÃ©hicules neufs et d'occasion, propositions chiffrÃ©es, propositions de financements ainsi que diffÃ©rents services. Vente et rÃ©alisation de vos ..."</t>
  </si>
  <si>
    <t>7584,CONSEILLER(E) COMMERCIAL (H/F),https://www.france-emploi.com/offre-d-emploi/conseillere-commercial-h-f-8584166/,08/01/2023,Coutances,CDI,,,,,"Suivi et relance d'un portefeuille, prospection terrain et tÃ©lÃ©phonique. Nous mettons Ã  votre disposition un parc de vÃ©hicules d'essai dont vous Ãªtes responsable. Accueil des client, prÃ©sentation des vÃ©hicules neufs et d'occasion, propositions chiffrÃ©es, propositions de financements ainsi que diffÃ©rents services. Vente et rÃ©alisation de vos ..."</t>
  </si>
  <si>
    <t>7585,CONSEILLER LOCATION GESTION H/F ,https://www.france-emploi.com/offre-d-emploi/conseiller-location-gestion-h-f-8575580/,08/01/2023,Loire-Atlantique,CDI,,,,,"Nous recherchons un conseiller en location H/F pour travailler sur les secteurs de Saint Philbert de Grand Lieu/Nantes</t>
  </si>
  <si>
    <t>Ce que vous allez pouvoir dÃ©velopper dans notre agence :</t>
  </si>
  <si>
    <t>â€¢	Des contacts riches &amp; engageants :</t>
  </si>
  <si>
    <t>Vous avez un rÃ©seau relationnel sur votre secteur de prospection. Vous dÃ©veloppez et animez ce rÃ©seau ..."</t>
  </si>
  <si>
    <t>7586,MÃ©canicien automobile (H/F),https://www.france-emploi.com/offre-d-emploi/mecanicien-automobile-h-f-8261622/,08/01/2023,Dinan,CDI,,,,,"MÃ©canique rapide, recherche de pannes, distributions, embrayages...etc</t>
  </si>
  <si>
    <t xml:space="preserve">  Nous recherchons un mÃ©canicien(e). </t>
  </si>
  <si>
    <t>Votre mission : mÃ©canique rapide, grosse mÃ©canique, diagnostics.</t>
  </si>
  <si>
    <t>Nos exigences : rapiditÃ©, autonomie, capacitÃ© de suivre des formations pour Ã©voluer sur la nouvelle gÃ©nÃ©ration de vÃ©hicules.</t>
  </si>
  <si>
    <t>Vos avantages : travail dans une petite Ã©quipe, relationnel aisÃ© avec les rÃ©ceptionnaires ..."</t>
  </si>
  <si>
    <t>7587,Conseiller Immobilier H/F,https://www.france-emploi.com/offre-d-emploi/conseiller-immobilier-h-f-8072752/,08/01/2023,Vieillevigne,CDI,,,,,"Nous vous accompagnons dans votre rÃ©ussite, avec des formations constantes, un coaching en dÃ©veloppement commercial personnalisÃ©, et un suivi avec des professionnels d'expÃ©rience.</t>
  </si>
  <si>
    <t xml:space="preserve"> DÃ©velopper votre notoriÃ©tÃ© sur votre secteur de prospection</t>
  </si>
  <si>
    <t>Âº Constituer et entretenir un stock attractif de biens Ã  vendre</t>
  </si>
  <si>
    <t>Âº MaÃ®triser les actions de promotions ..."</t>
  </si>
  <si>
    <t>7588,Carrossier (H/F),https://www.france-emploi.com/offre-d-emploi/carrossier-h-f-7290931/,08/01/2023,Saint-Nazaire,CDI,,,,,"DÃ©monter les Ã©lÃ©ments nÃ©cessaires</t>
  </si>
  <si>
    <t>- Trier les piÃ¨ces rÃ©cupÃ©rables et Ã  jeter (DÃ©monter Ã©ventuellement les sousensembles</t>
  </si>
  <si>
    <t>nÃ©cessaires)</t>
  </si>
  <si>
    <t>- Jeter les piÃ¨ces non rÃ©cupÃ©rables dans les containers</t>
  </si>
  <si>
    <t>- Ranger les piÃ¨ces rÃ©cupÃ©rables dans un casier spÃ©cifique et l'identifier au nÂ° de l'OR</t>
  </si>
  <si>
    <t>- VÃ©rifier la correspondance entre l'OR et le travail ..."</t>
  </si>
  <si>
    <t>7589,Carrossier (H/F),https://www.france-emploi.com/offre-d-emploi/carrossier-h-f-7290931/,08/01/2023,GuÃ©rande,CDI,,,,,"DÃ©monter les Ã©lÃ©ments nÃ©cessaires</t>
  </si>
  <si>
    <t xml:space="preserve">7590,COMMERCIAUX (H/F),https://www.france-emploi.com/offre-d-emploi/commerciaux-h-f-6382568/,08/01/2023,VendÃ©e,CDI,,,,,"Sous la responsabilitÃ© de votre animateur d'Ã©quipe, vous aurez pour mission : </t>
  </si>
  <si>
    <t xml:space="preserve">â€¢  La prospection et le dÃ©veloppement des ventes d'un grand groupe de presse rÃ©gional auprÃ¨s d'une clientÃ¨le de particulier en animation GMS, foires et salons. </t>
  </si>
  <si>
    <t>Vous serez formÃ©(e).</t>
  </si>
  <si>
    <t>DÃ©partements : 44-35-85-49-61-72 ..."</t>
  </si>
  <si>
    <t xml:space="preserve">7591,COMMERCIAUX (H/F),https://www.france-emploi.com/offre-d-emploi/commerciaux-h-f-6382568/,08/01/2023,Orne,CDI,,,,,"Sous la responsabilitÃ© de votre animateur d'Ã©quipe, vous aurez pour mission : </t>
  </si>
  <si>
    <t xml:space="preserve">7592,COMMERCIAUX (H/F),https://www.france-emploi.com/offre-d-emploi/commerciaux-h-f-6382568/,08/01/2023,Maine-et-Loire,CDI,,,,,"Sous la responsabilitÃ© de votre animateur d'Ã©quipe, vous aurez pour mission : </t>
  </si>
  <si>
    <t xml:space="preserve">7593,COMMERCIAUX (H/F),https://www.france-emploi.com/offre-d-emploi/commerciaux-h-f-6382568/,08/01/2023,Loire-Atlantique,CDI,,,,,"Sous la responsabilitÃ© de votre animateur d'Ã©quipe, vous aurez pour mission : </t>
  </si>
  <si>
    <t xml:space="preserve">7594,COMMERCIAUX (H/F),https://www.france-emploi.com/offre-d-emploi/commerciaux-h-f-6382568/,08/01/2023,Ille-et-Vilaine,CDI,,,,,"Sous la responsabilitÃ© de votre animateur d'Ã©quipe, vous aurez pour mission : </t>
  </si>
  <si>
    <t>7595,Conseiller Immobilier H/F,https://www.france-emploi.com/offre-d-emploi/conseiller-immobilier-h-f-6323955/,08/01/2023,RezÃ©,CDI,,,,,"Soyez vous mÃªme, formation constante assurÃ©e, parcours d'intÃ©gration encadrÃ©, coaching terrain hebdomadaire, suivi par des professionnels d'expÃ©rience.</t>
  </si>
  <si>
    <t>Âº Maitriser les actions de promotions de ces biens</t>
  </si>
  <si>
    <t>Âº Assurer ..."</t>
  </si>
  <si>
    <t>7596,Gestionnaire de Patrimoine H/F,https://www.france-emploi.com/offre-d-emploi/gestionnaire-de-patrimoine-h-f-6290841/,08/01/2023,Basse-Goulaine,CDI,,,,,"AprÃ¨s avoir effectuÃ© un bilan patrimonial (Ã©tat des lieux de la situation actuelle du client), vous Ã©tablissez avec votre client une stratÃ©gie en tenant compte des avantages fiscaux et des contraintes juridiques de chaque investissement. Vous pouvez ainsi lâ€™orienter vers des placements tels que lâ€™immobilier, les assurances ..."</t>
  </si>
  <si>
    <t>7597,Vendeur immobilier (H/F),https://www.france-emploi.com/offre-d-emploi/vendeur-immobilier-h-f-6290819/,08/01/2023,Vertou,CDI,,,,,"Soyez vous mÃªme, formation constante assurÃ©e, parcours d'intÃ©gration encadrÃ©, coaching terrain hebdomadaire, suivi par des professionnels d'expÃ©rience.</t>
  </si>
  <si>
    <t>DÃ©velopper votre notoriÃ©tÃ© sur votre secteur de prospection</t>
  </si>
  <si>
    <t>â€¢	Constituer et entretenir u stock attractif de biens Ã  vendre</t>
  </si>
  <si>
    <t>â€¢	MaÃ®triser les actions de promotions de ces biens</t>
  </si>
  <si>
    <t>â€¢	Assurer la nÃ©gociation jusqu ..."</t>
  </si>
  <si>
    <t xml:space="preserve">7598,Conseiller Immobilier H/F,https://www.france-emploi.com/offre-d-emploi/conseiller-immobilier-h-f-6275081/,08/01/2023,ChÃ¢teau-ThÃ©baud,CDI,,,,,"Formation, Coaching, Suivi, nous vous donnons les clÃ©s de la rÃ©ussite pour partager la passion de la transaction immobiliÃ¨re ensemble. </t>
  </si>
  <si>
    <t>Âº MaÃ®triser les actions de promotions de ces biens</t>
  </si>
  <si>
    <t>Âº ..."</t>
  </si>
  <si>
    <t>7599,Conseiller immobilier (H/F),https://www.france-emploi.com/offre-d-emploi/conseiller-immobilier-h-f-6274604/,08/01/2023,Vallet,CDI,,,,,"Formation Garantie, coaching terrain, suivi par des professionnels.</t>
  </si>
  <si>
    <t>- Prospectez les biens et rentrez les mandats de qualitÃ©</t>
  </si>
  <si>
    <t>- SÃ©lectionnez les acquÃ©reurs et dÃ©couverte financiÃ¨re</t>
  </si>
  <si>
    <t>- FaÃ®tes visiter les biens, nÃ©gociez et accompagnez vos clients jusquâ€™Ã  la signature de lâ€™acte authentique.</t>
  </si>
  <si>
    <t xml:space="preserve">  Vous avez une expÃ©rience ..."</t>
  </si>
  <si>
    <t>7600,"NÃ©gociateur,consultant Immobilier (H/F)",https://www.france-emploi.com/offre-d-emploi/negociateur-consultant-immobilier-h-f-6274601/,08/01/2023,La Montagne,CDI,,,,,"Plus de 80% des professionnels de l'immobilier sont issu d'une reconversion professionnelle. Nous vous formons, vous Ãªtes coachÃ© en dÃ©veloppement commercial. Nous vous apprenons le clÃ© de la rÃ©ussite de la transaction immobiliÃ¨re.</t>
  </si>
  <si>
    <t>7601,"Conseiller, nÃ©gociateur 44 nord 85 (H/F)",https://www.france-emploi.com/offre-d-emploi/conseiller-negociateur-44-nord-85-h-f-6274487/,08/01/2023,Pont-Saint-Martin,CDI,,,,,"Responsable de votre secteur, vous :</t>
  </si>
  <si>
    <t>Vous bÃ©nÃ©ficiez d'un coaching en dÃ©veloppement commercial, avec accompagnement sur le ..."</t>
  </si>
  <si>
    <t>7602,Conseiller de Vente Neuf  (H/F),https://www.france-emploi.com/offre-d-emploi/conseiller-de-vente-neuf-h-f-6274397/,08/01/2023,VendÃ©e,CDI,,,,,"VOS MISSIONS â€¢Devenir le spÃ©cialiste de la Vente de Neuf et de la dÃ©fiscalisation au sein de l'agence</t>
  </si>
  <si>
    <t>â€¢Constituer un fichier d'investisseurs privÃ©s</t>
  </si>
  <si>
    <t>â€¢Promouvoir les programmes auprÃ¨s de l'Ã©quipe commerciale et de la clientÃ¨le</t>
  </si>
  <si>
    <t>â€¢Prospecter, renseigner et accompagner les clients dans leur investissement locatif</t>
  </si>
  <si>
    <t>â€¢Assurer la ..."</t>
  </si>
  <si>
    <t>7603,Conseiller de Vente Neuf  (H/F),https://www.france-emploi.com/offre-d-emploi/conseiller-de-vente-neuf-h-f-6274397/,08/01/2023,Loire-Atlantique,CDI,,,,,"VOS MISSIONS â€¢Devenir le spÃ©cialiste de la Vente de Neuf et de la dÃ©fiscalisation au sein de l'agence</t>
  </si>
  <si>
    <t>7604,Conducteur de Travaux  (H/F),https://www.france-emploi.com/offre-d-emploi/conducteur-de-travaux-h-f-10937508/,08/01/2023,Saint-Malo,CDI,,,,,"RattachÃ© Ã  votre directeur,  vous prenez en charge les dossiers aprÃ¨s Ã©tudes et pilotez le processus de travaux d'amÃ©nagements extÃ©rieurs, faisant appels aux diffÃ©rentes techniques de TP et de maÃ§onnerie. Vous mettez en oeuvre l'organisation et le management des Ã©quipes, le suivi de travaux et d'affaires ..."</t>
  </si>
  <si>
    <t>7605,Conducteur de Travaux  (H/F),https://www.france-emploi.com/offre-d-emploi/conducteur-de-travaux-h-f-10937508/,08/01/2023,La GouesniÃ¨re,CDI,,,,,"RattachÃ© Ã  votre directeur,  vous prenez en charge les dossiers aprÃ¨s Ã©tudes et pilotez le processus de travaux d'amÃ©nagements extÃ©rieurs, faisant appels aux diffÃ©rentes techniques de TP et de maÃ§onnerie. Vous mettez en oeuvre l'organisation et le management des Ã©quipes, le suivi de travaux et d'affaires ..."</t>
  </si>
  <si>
    <t>7606,CARISTE C5 (92) H/F,https://www.france-emploi.com/offre-d-emploi/cariste-c5-92-h-f-10937506/,08/01/2023,Hauts-de-Seine,IntÃ©rim,,,,,"Nous recherchons des Caristes avec le CACES 5 h/f pour travailler dans un CybermarchÃ© (livraison de courses Ã  domicile) chez l'un de nos clients basÃ© Ã  GENNEVILLIERS (92)</t>
  </si>
  <si>
    <t>Vous devez Ãªtre dotÃ© d'un excellent savoir Ãªtre ainsi qu'un grand sÃ©rieux.</t>
  </si>
  <si>
    <t>Vous travaillez Ã  l'aide ..."</t>
  </si>
  <si>
    <t>7607,Responsable de production H/F,https://www.france-emploi.com/offre-d-emploi/responsable-de-production-h-f-10937505/,08/01/2023,Saint-Nazaire,CDI,,,,,"Chantiers de l'Atlantique s'appuie sur un outil industriel de premier plan et en constante Ã©volution pour concevoir et construire des Ã©quipements maritimes complexes. Nos ateliers de fabrication intÃ¨grent les derniÃ¨res technologies au service de la performance.</t>
  </si>
  <si>
    <t>RattachÃ© au Responsable de Secteur Production, vous Ãªtes responsable de la ..."</t>
  </si>
  <si>
    <t>7608,Chef d'equipe production H/F,https://www.france-emploi.com/offre-d-emploi/chef-d-equipe-production-h-f-10937494/,08/01/2023,Saint-Nazaire,CDI,,,,,"Chantiers de l'Atlantique s'appuie sur un outil industriel de premier plan et en constante Ã©volution pour concevoir et construire des Ã©quipements maritimes complexes. Nos ateliers de fabrication intÃ¨grent les derniÃ¨res technologies au service de la performance.</t>
  </si>
  <si>
    <t>- Vous anticipez ..."</t>
  </si>
  <si>
    <t>7609,DAF 	(H/F),https://www.france-emploi.com/offre-d-emploi/daf-h-f-10937471/,08/01/2023,Sulniac,CDI,,,,,"Membre du CODIR, vous prenez en charge la Direction Administrative et FinanciÃ¨re en relai de notre DAF historique en apportant votre expertise et votre capacitÃ© d'accompagnement et de conseil.</t>
  </si>
  <si>
    <t>En Ã©troite collaboration avec la Direction, vous supervisez les opÃ©rations de comptabilitÃ© dans leur ensemble pour nos diffÃ©rentes sociÃ©tÃ©s ..."</t>
  </si>
  <si>
    <t>7610,PREPARATEURS DE COMMANDES AVEC CACES 1 (H/F),https://www.france-emploi.com/offre-d-emploi/preparateurs-de-commandes-avec-caces-1-h-f-10937470/,08/01/2023,Noyal-sur-Vilaine,IntÃ©rim,,,,,"AGRI INTERIM LIFFRE, agence d'emploi spÃ©cialisÃ©e dans les mÃ©tiers de l'agricole, du TP et paysage, recrute pour son client du 35, 2 prÃ©parateurs de commandes avec CACES 1 Cariste (H/F).</t>
  </si>
  <si>
    <t>Pour le compte de notre client spÃ©cialisÃ© dans la distribution de boissons vos missions principales sont ..."</t>
  </si>
  <si>
    <t>7611,RESPONSABLE QUALITE H/F,https://www.france-emploi.com/offre-d-emploi/responsable-qualite-h-f-10937466/,08/01/2023,VendÃ©e,CDI,,,,,"Le pÃ´le Productions vÃ©gÃ©tales spÃ©cialisÃ©es du groupe CAVAC avec ses 130 salariÃ©s reprÃ©sente 16 000 ha de production de semences et de lÃ©gumes pour un CA d'environ 50MEUR.</t>
  </si>
  <si>
    <t>Le site industriel situÃ© Ã  Mouilleron le Captif (Roche sur Yon - VendÃ©e), trie et conditionne 40000 tonnes de semences, lÃ©gumes ..."</t>
  </si>
  <si>
    <t>7612,Chef de Projet Informatique/ ERP-SAP H/F,https://www.france-emploi.com/offre-d-emploi/chef-de-projet-informatique-erp-sap-h-f-10937463/,08/01/2023,Loire-Atlantique,CDI,,,,,"Venez rejoindre une Ã©quipe engagÃ©e avec des projets informatiques riches et diversifiÃ©s sur le plan technique.</t>
  </si>
  <si>
    <t>Au sein de la Direction des SystÃ¨mes d'Information (environ 35 personnes), vous Ãªtes rattachÃ© au centre de compÃ©tences ERP qui assure le dÃ©veloppement et le maintien en condition opÃ©rationnelle des applications de ..."</t>
  </si>
  <si>
    <t>7613,Gestionnaire Approvisionnement H/F,https://www.france-emploi.com/offre-d-emploi/gestionnaire-approvisionnement-h-f-10937443/,08/01/2023,Maine-et-Loire,CDI,,,,,"Vous souhaitez prendre part Ã  la chaine d'approvisionnent pour des projets uniques !</t>
  </si>
  <si>
    <t>Au sein du secteur Supply Chain, rattachÃ©(e) hiÃ©rarchiquement au responsable du service Approvisionnements, votre mission se dÃ©cline de la maniÃ¨re suivante :</t>
  </si>
  <si>
    <t>S'assurer du bon paramÃ©trage des articles du portefeuille, en fonction des flux retenus ..."</t>
  </si>
  <si>
    <t>7614,PAYSAGISTE EN CREATION SECTEUR ST MALO (H/F),https://www.france-emploi.com/offre-d-emploi/paysagiste-en-creation-secteur-st-malo-h-f-10937434/,08/01/2023,Saint-Malo,IntÃ©rim,,,,,"Pour notre client spÃ©cialisÃ© dans la crÃ©ation paysagÃ¨re haut de gamme, nous recherchons un(e) paysagiste en crÃ©ation (H/F) :</t>
  </si>
  <si>
    <t>Sous la responsabilitÃ© d'un(e) chef(fe) d'Ã©quipe, vous pouvez Ãªtre amenÃ©(e) Ã  diffÃ©rentes missions telles queÂ  :</t>
  </si>
  <si>
    <t>-La prÃ©paration des sols</t>
  </si>
  <si>
    <t>- La plantations d'arbres et ..."</t>
  </si>
  <si>
    <t>7615,Collaborateur Comptable H/F,https://www.france-emploi.com/offre-d-emploi/collaborateur-comptable-h-f-10937428/,08/01/2023,Alpes-Maritimes,CDI,,,,,"IntÃ©grÃ© au sein d'un cabinet d'expertise comptable Ã  taille humaine, vous prenez en charge un portefeuille client de TPE/PME de secteurs variÃ©s.Ã€ ce titre, vos missions principales sont les suivantes :  * Gestion d'un portefeuille clients de types TPE/PME, * RÃ©alisation de la rÃ©vision, des bilans ..."</t>
  </si>
  <si>
    <t>7616,Collaborateur Comptable H/F,https://www.france-emploi.com/offre-d-emploi/collaborateur-comptable-h-f-10937426/,08/01/2023,Alpes-Maritimes,CDI,,,,,"Dans le cadre de ce poste, vos missions principales sont (dans l'optique de la reprise d'un portefeuille en autonomie) :  * Tenue des comptes (reprÃ©sentant une faible partie de vos missions), * Ã‰tablissement des dÃ©clarations fiscales, * RÃ©vision des comptes, * Ã‰tablissement des bilans et liasses fiscales, * Conseil et accompagnement de vos ..."</t>
  </si>
  <si>
    <t>7617,MÃ©canicien(ne) de Maintenance H/F,https://www.france-emploi.com/offre-d-emploi/mecanicienne-de-maintenance-h-f-10937425/,08/01/2023,Eure,CDI,,,,,"En qualitÃ© de MÃ©canicien de Maintenance et sous la responsabilitÃ© du Chef d'Atelier Maintenance, vous serez en charge de la maintenance mÃ©canique des installations et des Ã©quipements de production. Ã€ ce titre, vos missions seront les suivantes :  * RÃ©aliser les interventions mÃ©caniques prÃ©ventives et curatives qui vous seront confiÃ©es ..."</t>
  </si>
  <si>
    <t>7618,Collaborateur Comptable H/F,https://www.france-emploi.com/offre-d-emploi/collaborateur-comptable-h-f-10937416/,08/01/2023,Bouches-du-RhÃ´ne,CDI,,,,,"En tant que Collaborateur Comptable, vous aurez Ã  votre charge la gestion d'un portefeuille de 30 dossiers situÃ© sur la rÃ©gion marseillaise, en collaboration avec l'Ã©quipe d'Assistants. Vous pourrez vous appuyer sur un panel de logiciels afin d'optimiser votre organisation quotidienne.Cette liste n'est ..."</t>
  </si>
  <si>
    <t>7619,Gestionnaire de Paie H/F,https://www.france-emploi.com/offre-d-emploi/gestionnaire-de-paie-h-f-10937414/,08/01/2023,Var,CDI,,,,,"RattachÃ© au Responsable du PÃ´le Social, vous intervenez sur les missions suivantes :  * Suivi d'un portefeuille clients de TPE et PME variÃ©es, * Ã‰tablissement des bulletins de paie, en multi-conventions, sur une clientÃ¨le de TPE et de PME, * DÃ©claration des charges sociales mensuelles, trimestrielles et annuelles, * EntrÃ©e et sortie ..."</t>
  </si>
  <si>
    <t>7620,Monteur Ajusteur H/F,https://www.france-emploi.com/offre-d-emploi/monteur-ajusteur-h-f-10937413/,08/01/2023,Haute-SaÃ´ne,IntÃ©rim,,,,,"Vos missions :  * Vous assemblez les divers produits (rÃ©ducteurs, multiplicateurs, boÃ®tes de vitesses, etc.) en vous appuyant sur les plans, nomenclatures, gammes et fiches d'instructions, * Vous assurez le rÃ©glage et l'ajustement des piÃ¨ces qui composent les produits afin de rÃ©aliser les jeux fonctionnels. * Vous vÃ©rifiez le fonctionnement mÃ©canique ..."</t>
  </si>
  <si>
    <t>7621,Conducteur Centrale Ã  BÃ©ton H/F,https://www.france-emploi.com/offre-d-emploi/conducteur-centrale-a-beton-h-f-10937412/,08/01/2023,Meurthe-et-Moselle,IntÃ©rim,,,,,"Vous aurez la charge de la conduite et la gestion d'une centrale Ã  bÃ©ton.Pour cela, vous vous occuperez de la mise en route de la centrale Ã  bÃ©ton et veillerez Ã  son bon fonctionnement.Vos missions sont :  * Assurer de maniÃ¨re autonome la production du bÃ©ton conformÃ©ment au ..."</t>
  </si>
  <si>
    <t>7622,Comptable GÃ©nÃ©ral Anglophone H/F,https://www.france-emploi.com/offre-d-emploi/comptable-general-anglophone-h-f-10937411/,08/01/2023,Paris,IntÃ©rim,,,,,"Les missions comprennent le suivi les opÃ©rations intra-Groupe et les positions des ventes et achats, l'aide Ã  la rÃ©alisation des dÃ©clarations fiscales et la participation aux clÃ´tures mensuelles.  DÃ©tenant une formation en comptabilitÃ© et audit, vous Ãªtes reconnu pour votre rigueur et investissement, vous Ãªtes polyvalent sur ..."</t>
  </si>
  <si>
    <t>7623,Ã‰lectrotechnicien Polyvalent H/F,https://www.france-emploi.com/offre-d-emploi/lectrotechnicien-polyvalent-h-f-10937410/,08/01/2023,FinistÃ¨re,CDI,,,,,"RattachÃ© au Responsable de Secteur Maintenance, vous Ãªtes affectÃ© au Service Ã‰lectricitÃ©/Automatisme qui couvrel'ensemble du site de production.Vos principales missions  Effectuer des opÃ©rations de maintenance prÃ©ventive, curative, de travaux neufs et de fiabilisation sur l'ensemble des Ã©quipements industriels de l'usine.  Vous possÃ©dez de solides ..."</t>
  </si>
  <si>
    <t>7624,Technicien MÃ©trologie et ContrÃ´le H/F,https://www.france-emploi.com/offre-d-emploi/technicien-metrologie-et-controle-h-f-10937409/,08/01/2023,Essonne,IntÃ©rim,,,,,"Vos missions sont :  * ContrÃ´les techniques, * Gestion du parc mÃ©trologique et des moyens soumis Ã  contrÃ´le pÃ©riodique, * Reconditionnement des thermocouples de surveillance de polymÃ©risation, * Respect des normes internes et rÃ©glementaires, notamment en matiÃ¨re de lÃ©gislation sociale, hygiÃ¨ne, environnement et sÃ©curitÃ© au travail.  De formation supÃ©rieure de niveau Bac +2 minimum ..."</t>
  </si>
  <si>
    <t>7625,Technicien de Production Chimique H/F,https://www.france-emploi.com/offre-d-emploi/technicien-de-production-chimique-h-f-10937407/,08/01/2023,Alpes-Maritimes,CDD,,,,,"En tant que Technicien de Production Chimique, vous avez pour missions :  * PrÃ©parer et mettre en oeuvre les opÃ©rations de production de produits chimiques en respectant les consignes de sÃ©curitÃ© et de qualitÃ©, * RÃ©aliser les contrÃ´les et les analyses nÃ©cessaires pour s'assurer de la conformitÃ© des produits fabriquÃ©s aux ..."</t>
  </si>
  <si>
    <t>7626,Manager Expertise Comptable H/F,https://www.france-emploi.com/offre-d-emploi/manager-expertise-comptable-h-f-10937405/,08/01/2023,Alpes-Maritimes,CDI,,,,,"Directement rattachÃ© Ã  un des AssociÃ©s du cabinet, vous serez amenÃ©, en tant que Manager Expertise Comptable, Ã  gÃ©rer un portefeuille de clients.Vous Ã©voluerez au sein d'une Ã©quipe de plusieurs Collaborateurs Comptables.Vos missions porteront sur les travaux quotidiens liÃ©s Ã  la comptabilitÃ© pour diffÃ©rents clients du ..."</t>
  </si>
  <si>
    <t>7627,DÃ©panneur CVC H/F,https://www.france-emploi.com/offre-d-emploi/depanneur-cvc-h-f-10937404/,08/01/2023,Nord,CDI,,,,,"En tant que DÃ©panneur CVC, vous Ãªtes rattachÃ© Ã  un ChargÃ© d'Affaires. Vos missions consisteront Ã  :  * Intervenir sur des installations, des dÃ©pannages et la maintenance des installations de chauffage, * Diagnostiquer la panne, * RÃ©aliser des devis, * Conseiller le client.Vous intervenez auprÃ¨s d'une clientÃ¨le de professionnels en milieu ..."</t>
  </si>
  <si>
    <t>7628,Chef d&amp;#039</t>
  </si>
  <si>
    <t>Ã‰quipe Tourneur/Fraiseur - Braseur H/F,https://www.france-emploi.com/offre-d-emploi/chef-d-039-quipe-tourneur-fraiseur-braseur-h-f-10937398/,08/01/2023,Essonne,CDI,,,,,"RattachÃ© au Responsable du Site, en tant que Chef d'Ã‰quipe Tourneur/Fraiseur - Braseur, vous assurez le brasage ainsi que l'adaptation des disques/couronnes pour les clients, comprenant des opÃ©rations de tournage, perÃ§age, fraisage et d'alÃ©sage.Vos missions sont les suivantes :  * Manager une Ã©quipe technique (2 personnes ..."</t>
  </si>
  <si>
    <t>7629,FEMME/VALET DE CHAMBRE (H/F),https://www.france-emploi.com/offre-d-emploi/femme-valet-de-chambre-h-f-10937388/,08/01/2023,La Baule-Escoublac,IntÃ©rim,,,,,"NOUS RECHERCHONS POUR CETTE SAISON DES FEMMES/VALETS DE CHAMBRE A LA BAULE, LE CROISIC ET ST BREVIN   candidats ayant dÃ©jÃ  une expÃ©rience significative dans la mise Ã  blanc et recouches, ou ayant une motivation certaine  Au sein du Groupe Interaction, nous proposons des solutions de recrutements (intÃ©rim, CDD ..."</t>
  </si>
  <si>
    <t>7630,CUISINIER(H/F),https://www.france-emploi.com/offre-d-emploi/cuisinierh-f-10937387/,08/01/2023,La Baule-Escoublac,IntÃ©rim,,,,,"NOUS RECHERCHONS DES CUISINIERS H/F POUR CET ETE SUR LA BAULE/ POULIGUEN..  CANDIDATS EXPERIMENTES ET/OU AVEC DIPLOME  Au sein du Groupe Interaction, nous proposons des solutions de recrutements (intÃ©rim, CDD, CDI) pour accompagner le dÃ©veloppement de l'activitÃ© de plus de 3000 clients dans le respect de ..."</t>
  </si>
  <si>
    <t>7631,Chef d&amp;#039</t>
  </si>
  <si>
    <t>Ã‰quipe Production 2x8 H/F,https://www.france-emploi.com/offre-d-emploi/chef-d-039-quipe-production-2x8-h-f-10937382/,08/01/2023,Pas-de-Calais,CDI,,,,,"RattachÃ© au Superviseur Technique et tant que Chef d'Ã‰quipe Production 2x8, vos missions sont les suivantes :  * Animer et/ou Ãªtre prÃ©sent aux rituels de communication : Passage de consignes, * Aider les OpÃ©rateurs Ã  exploiter efficacement les lignes et Ã  rÃ©soudre les problÃ¨mes qui surgissent, * Accompagner et participer directement aux ..."</t>
  </si>
  <si>
    <t>7632,Conducteur de Travaux Gros-Oeuvre H/F,https://www.france-emploi.com/offre-d-emploi/conducteur-de-travaux-gros-oeuvre-h-f-10937381/,08/01/2023,Hautes-PyrÃ©nÃ©es,CDI,,,,,"Dans ce cadre, vos missions en tant que Conducteur de Travaux Gros Oeuvre sont les suivantes : * PrÃ©parer les chantiers sur le plan technique, administratif et financier, * Consulter, sÃ©lectionner les sous-traitants et piloter les intervenants, * PrÃ©parer les chantiers sur le plan technique, administratif et financier, * Encadrer et animer les ..."</t>
  </si>
  <si>
    <t>7633,Assistant de Direction - Bilingue Anglais H/F,https://www.france-emploi.com/offre-d-emploi/assistant-de-direction-bilingue-anglais-h-f-10937380/,08/01/2023,Seine-Saint-Denis,CDI,,,,,"Vous serez amenÃ© Ã  travailler en Ã©quipe et vos missions seront les suivantes et :  * GÃ©rer l'agenda du CTO,  * Assurer le filtrage tÃ©lÃ©phonique et accueil,  * RÃ©diger les courriers, les notes et les rapport, * Assurer le suivi des dossiers, * Validation des congÃ©s, * Traiter les notes de frais, * GÃ©rer des voyages ..."</t>
  </si>
  <si>
    <t>7634,Responsable de Secteur en Immobilier Patrimonial H/F,https://www.france-emploi.com/offre-d-emploi/responsable-de-secteur-en-immobilier-patrimonial-h-f-10937379/,08/01/2023,Marne,CDI,,,,,"RattachÃ© au Directeur RÃ©gional, en tant que Responsable de Secteur en Immobilier Patrimonial, vous Ãªtes en charge des missions suivantes :  * Commercialiser les produits d'investissement en immobilier patrimonial de qualitÃ© auprÃ¨s d'une clientÃ¨le de particuliers, * Assurer la gestion de votre portefeuille de prescripteurs et partenaires bancaires, * Animer et ..."</t>
  </si>
  <si>
    <t>7635,Tourneur H/F,https://www.france-emploi.com/offre-d-emploi/tourneur-h-f-10937378/,08/01/2023,Bouches-du-RhÃ´ne,CDI,,,,,"En tant que Tourneur, vous Ãªtes basÃ© en atelier Ã  proximitÃ© de Miramas et vous effectuez des opÃ©rations de fabrication sur des piÃ¨ces techniques. Vous avez pour missions :  * Ã‰tudier le plan de fabrication, * DÃ©finir les phases d'usinage, * Choisir les outils de coupe, * Planifier le montage des diffÃ©rentes piÃ¨ces ..."</t>
  </si>
  <si>
    <t>7636,Archiviste H/F,https://www.france-emploi.com/offre-d-emploi/archiviste-h-f-10937377/,08/01/2023,Hauts-de-Seine,IntÃ©rim,,,,,"En tant qu'Archiviste, vous aurez pour missions principales :  * Tri, inventaire et classement, * Cotation des archives, * RÃ©daction des bordereaux, * Traitement de versement des archives dÃ©finitives.Cette liste de tÃ¢ches est non exhaustive.  En tant qu'Archiviste, vous bÃ©nÃ©ficiez d'au moins une premiÃ¨re expÃ©rience significative dans un domaine similaire ..."</t>
  </si>
  <si>
    <t>7637,Technico-Commercial Cuisines Professionnelles H/F,https://www.france-emploi.com/offre-d-emploi/technico-commercial-cuisines-professionnelles-h-f-10937376/,08/01/2023,Var,CDI,,,,,"En tant que Technico-Commercial Cuisines Professionnelles, vous avez pour missions de :  * Suivre et accompagner la clientÃ¨le existante, mais Ã©galement de la dÃ©velopper dans un secteur allant de Saint-Tropez dans le 83 Ã  Cannes/Antibes dans le 06, * Avoir un portefeuille composÃ© d'une clientÃ¨le de professionnels, hÃ´tels ..."</t>
  </si>
  <si>
    <t xml:space="preserve">7638,Technicien Support Hotline Frigoriste H/F,https://www.france-emploi.com/offre-d-emploi/technicien-support-hotline-frigoriste-h-f-10937374/,08/01/2023,Hauts-de-Seine,CDI,,,,,"En tant que Technicien Support Hotline Frigoriste, vous aurez pour missions principales de :  * Assurer en tant qu'expert technique </t>
  </si>
  <si>
    <t xml:space="preserve"> l'assistance Ã  vos clients au sein de l'atelier, * Accompagner vos clients dans les phases de maintenance et de mise en service, * Vous dÃ©placer parfois chez les clients pour ..."</t>
  </si>
  <si>
    <t>7639,Collaborateur Comptable H/F,https://www.france-emploi.com/offre-d-emploi/collaborateur-comptable-h-f-10937373/,08/01/2023,Alpes-Maritimes,CDI,,,,,"Sous la supervision d'un Chef de Mission, vous prenez en charge la gestion d'un portefeuille clients trÃ¨s diversifiÃ© composÃ© de CommerÃ§ants, HCR, etc. Et effectuez les missions suivantes :  * RÃ©vision des comptes, * Saisie, * Ã‰tablissement des dÃ©clarations sociales et fiscales, * Ã‰tablissement des bilans et liasses fiscales, * Conseil client.  Issu ..."</t>
  </si>
  <si>
    <t>7640,AttachÃ© Commercial Lunetterie 75 H/F,https://www.france-emploi.com/offre-d-emploi/attache-commercial-lunetterie-75-h-f-10937372/,08/01/2023,Paris,CDD,,,,,"En tant qu'AttachÃ© Commercial Lunetterie, votre mission consistera Ã  effectuer les tÃ¢ches suivantes : * DÃ©velopper les ventes auprÃ¨s d'un portefeuille de points de vente ciblÃ©s (Opticiens), * PrÃ©senter aux clients une offre produits adaptÃ©e, * Proposer des solutions de revente permettant d'optimiser la visibilitÃ© des produits en magasin, * Veiller ..."</t>
  </si>
  <si>
    <t>7641,Collaborateur Comptable H/F,https://www.france-emploi.com/offre-d-emploi/collaborateur-comptable-h-f-10937371/,08/01/2023,Var,CDI,,,,,"Vous Ãªtes amenÃ© Ã  effectuer les missions suivantes :  * Tenue et rÃ©vision d'un portefeuille clients PME tous secteurs d'activitÃ©, * Ã‰tablissement des situations mensuelles, trimestrielles, * Accompagnement pour l'Ã©tablissement des bilans et des liasses, * Conseil et dÃ©placement auprÃ¨s des clients, * Ã‰tablissement des dÃ©clarations fiscales.   Issu d'une formation Comptable ..."</t>
  </si>
  <si>
    <t>7642,Chef d&amp;#039</t>
  </si>
  <si>
    <t xml:space="preserve">Ã‰quipe Maintenance Industrielle H/F,https://www.france-emploi.com/offre-d-emploi/chef-d-039-quipe-maintenance-industrielle-h-f-10937370/,08/01/2023,Nord,CDI,,,,,"En tant que Chef d'Ã‰quipe Maintenance Industrielle ayant en charge plusieurs sites d'intervention, vos principales missions sont les suivantes :  * Vous Ãªtes en charge de la planification et de la supervision des interventions de maintenance de vos Ã©quipes </t>
  </si>
  <si>
    <t xml:space="preserve"> * Vous assurez une assistance technique Ã  vos Ã©quipes si besoin ..."</t>
  </si>
  <si>
    <t xml:space="preserve">7643,Commercial Comptes ClÃ©s H/F,https://www.france-emploi.com/offre-d-emploi/commercial-comptes-cles-h-f-10937369/,08/01/2023,Gironde,CDI,,,,,"RattachÃ© au Responsable de DÃ©veloppement Commercial, vous aurez comme principales missions :  * Prospecter la clientÃ¨le corporate et grands comptes et faire visiter les locaux </t>
  </si>
  <si>
    <t xml:space="preserve"> * Vendre des solutions d'espaces de travail flexibles prÃ©sentes dans les diffÃ©rentes mÃ©tropoles franÃ§aises </t>
  </si>
  <si>
    <t xml:space="preserve"> * NÃ©gocier avec les corporate et grands comptes </t>
  </si>
  <si>
    <t xml:space="preserve"> * Rendre compte au Responsable du ..."</t>
  </si>
  <si>
    <t>7644,Assistant Comptable H/F,https://www.france-emploi.com/offre-d-emploi/assistant-comptable-h-f-10937368/,08/01/2023,Seine-et-Marne,IntÃ©rim,,,,,"Missions :  * Saisie factures fournisseurs, * Classement, * Lettrage, * Lecture analytique des comptes (formation).  DiplÃ´mÃ© en gestion/comptabilitÃ©, vous avez au moins 2 ans d'expÃ©rience Ã  un poste similaire.Bonne maÃ®trise des normes comptables,Bonnes connaissances des rÃ¨gles fiscales,A l'aise avec les outils bureautiques (maÃ®trise d'Excel) et systÃ¨me ..."</t>
  </si>
  <si>
    <t>7645,Planificateur Industriel H/F,https://www.france-emploi.com/offre-d-emploi/planificateur-industriel-h-f-10937365/,08/01/2023,Ille-et-Vilaine,CDD,,,,,"En tant que Planificateur Industriel, vous aurez pour missions principales les suivantes :Vous ordonnancez (prÃ©parez, priorisez et lancez) pour garantir la bonne exÃ©cution du plan directeur de production de produits de haute technologie.Les missions principales proposÃ©es sont les suivantes : * Planifier la production et assurer son suivi conformÃ©ment au ..."</t>
  </si>
  <si>
    <t>7646,ContrÃ´leur de Gestion H/F,https://www.france-emploi.com/offre-d-emploi/controleur-de-gestion-h-f-10937364/,08/01/2023,Seine-Saint-Denis,IntÃ©rim,,,,,"ContrÃ´ler l'imputation des couts/produit en adÃ©quation avec les natures et comptes analytiques et corriger les imputations analytiques si nÃ©cessaires.ContrÃ´ler et comptabiliser le calcul de l'avancement sur les couts des affaires :  * Participer Ã  l'Ã©tablissement du reporting de la direction rÃ©gionale, * PrÃ©parer et contrÃ´ler les reprÃ©visions ..."</t>
  </si>
  <si>
    <t>7647,Comptable Fournisseurs H/F,https://www.france-emploi.com/offre-d-emploi/comptable-fournisseurs-h-f-10937363/,08/01/2023,HÃ©rault,IntÃ©rim,,,,,"Vos missions sont :  * ContrÃ´ler et valider les factures scannÃ©es, effectuer la saisie comptable dans Navision, * Traiter et suivre des factures achats de packaging en consignation, * Traiter les factures dans Navision, avec ou sans commande, * Traiter le courrier et le classement des factures, * Faire le suivi des commandes, * Assurer la ..."</t>
  </si>
  <si>
    <t>7648,Comptable CopropriÃ©tÃ© Administrateur Judiciaire H/F,https://www.france-emploi.com/offre-d-emploi/comptable-copropriete-administrateur-judiciaire-h-f-10937362/,08/01/2023,Bouches-du-RhÃ´ne,CDI,,,,,"Ã€ ce titre, vos missions seront : * Saisir les rÃ¨glements reÃ§us (chÃ¨ques et virements bancaires), les factures fournisseurs et les Ã©critures de rÃ©gularisations, * Effectuer les rapprochements bancaires, * Ã‰tablir les Ã©tats datÃ©s et suivre les mutations, * Traiter les appels de fonds/loyers, * Assurer le recouvrement des soldes dÃ©biteurs et gÃ©rer les ..."</t>
  </si>
  <si>
    <t xml:space="preserve">7649,Responsable PÃ´le Social H/F,https://www.france-emploi.com/offre-d-emploi/responsable-pole-social-h-f-10937360/,08/01/2023,HÃ©rault,CDI,,,,,"Vos missions :  * Ã‰tablir et contrÃ´ler les bulletins de paie (multi-conventions collectives) </t>
  </si>
  <si>
    <t xml:space="preserve"> * Participer au paramÃ©trage du progiciel de paie SILAE </t>
  </si>
  <si>
    <t xml:space="preserve"> * Effectuer les DSN et les dÃ©clarations de taxes sur les salaires </t>
  </si>
  <si>
    <t xml:space="preserve"> * GÃ©rer l'administration du personnel (congÃ©s payÃ©s, absences, maladie, accident du travail, maternitÃ©, congÃ© sans solde, etc) </t>
  </si>
  <si>
    <t>7650,Technico-Commercial ItinÃ©rant PÃ©rigueux (24) H/F,https://www.france-emploi.com/offre-d-emploi/technico-commercial-itinerant-perigueux-24-h-f-10937359/,08/01/2023,Dordogne,CDI,,,,,"RattachÃ© Ã  un Responsable d'Agence, votre rÃ´le en tant que Technico-Commercial sera de reprÃ©senter l'entreprise auprÃ¨s des clients en vue de dÃ©velopper les ventes. Vos missions principales au quotidien seront :  * Suivre, fidÃ©liser et dÃ©velopper le portefeuille existant, * Prospecter de nouveaux clients, * Planifier et organiser vos tournÃ©es ..."</t>
  </si>
  <si>
    <t>7651,Commercial France et Zone Export H/F,https://www.france-emploi.com/offre-d-emploi/commercial-france-et-zone-export-h-f-10937356/,08/01/2023,Alpes-Maritimes,CDI,,,,,"RattachÃ© Ã  la Direction Commerciale et Internationale, votre rÃ´le en tant que Commercial France et Zone Export sera de :  * Proposer et mettre en oeuvre la politique commerciale sur la zone gÃ©ographique qui vous est confiÃ©e (France - Afrique - Moyen-Orient - Asie (hors Chine)), * Adapter la politique marketing aux spÃ©cificitÃ©s des ..."</t>
  </si>
  <si>
    <t>7652,Technicien de Maintenance H/F,https://www.france-emploi.com/offre-d-emploi/technicien-de-maintenance-h-f-10937355/,08/01/2023,Pas-de-Calais,CDI,,,,,"En tant que Technicien de Maintenance, vous serez amenÃ© Ã  rÃ©aliser les missions suivantes :  * RÃ©aliser la maintenance prÃ©ventive et curative des diffÃ©rents Ã©quipements industriels : Tunnel de lavage, calandres, sÃ©choirs, ponts roulants, * GÃ©rer et organiser l'entretien de l'ensemble des installations du site (Ã©quipements industriels et bÃ¢timent), * Veiller au ..."</t>
  </si>
  <si>
    <t>7653,ChargÃ© de Recrutement H/F,https://www.france-emploi.com/offre-d-emploi/charge-de-recrutement-h-f-10937352/,08/01/2023,Var,CDI,,,,,"En tant que ChargÃ© de Recrutement, vous accompagnez le Responsable d'Agence et le ChargÃ© d'Affaire sur les recrutements en intÃ©rim de l'agence. Ainsi, vous avez pour missions :  * Recueillir les besoins auprÃ¨s du ChargÃ© d'Affaires, * Ã‰tablir les descriptifs de poste, comprendre et s'approprier les mÃ©tiers ..."</t>
  </si>
  <si>
    <t>7654,Chef de Chantier Ã‰lectricitÃ© Tertiaire H/F,https://www.france-emploi.com/offre-d-emploi/chef-de-chantier-lectricite-tertiaire-h-f-10937351/,08/01/2023,PyrÃ©nÃ©es-Orientales,CDI,,,,,"En Ã©troite collaboration avec les ChargÃ©s d'Affaires, le Chef de Chantier Ã‰lectricitÃ© a pour mission d'assurer l'organisation, la rÃ©alisation et la gestion du chantier confiÃ© en veillant au respect des engagements contractuels (dÃ©lai, qualitÃ©...), des rÃ¨gles de sÃ©curitÃ© et de prÃ©vention des risques.Pour cela, vous ..."</t>
  </si>
  <si>
    <t>7655,Technicien/Electrotechnicien d&amp;#039</t>
  </si>
  <si>
    <t xml:space="preserve">Essais Machines SpÃ©ciales H/F,https://www.france-emploi.com/offre-d-emploi/technicien-electrotechnicien-d-039-essais-machines-speciales-h-f-10937349/,08/01/2023,Essonne,CDI,,,,,"RattachÃ© au Responsable MÃ©thodes et QualitÃ© Industrielle, vos missions sont les suivantes :  * RÃ©aliser les essais majoritairement Ã©lectriques des machines spÃ©ciales (transformateurs, convertisseurs...) </t>
  </si>
  <si>
    <t xml:space="preserve"> * RÃ©aliser les tests Ã©lectriques de sÃ©curitÃ© </t>
  </si>
  <si>
    <t xml:space="preserve"> * Appliquer les procÃ©dures de mise en service et valider les machines </t>
  </si>
  <si>
    <t xml:space="preserve"> * RÃ©diger des comptes-rendus d'essais </t>
  </si>
  <si>
    <t xml:space="preserve"> * RÃ©aliser de l'acquisition ..."</t>
  </si>
  <si>
    <t>7656,Programmeur FAO H/F,https://www.france-emploi.com/offre-d-emploi/programmeur-fao-h-f-10937347/,08/01/2023,Pas-de-Calais,CDI,,,,,"En tant que Programmeur FAO au sein de l'Ã©quipe programmation, vous Ãªtes en charge, en veillant au respect des dÃ©lais et des consignes qualitÃ©/sÃ©curitÃ©, de l'Ã©laboration des stratÃ©gies d'usinage. Ã€ ce titre, vos principales missions sont les suivantes :  * Vous Ã©laborez les stratÃ©gies d'usinage et ..."</t>
  </si>
  <si>
    <t>7657,Assistant Bureau d&amp;#039</t>
  </si>
  <si>
    <t>Etudes et Administratif H/F,https://www.france-emploi.com/offre-d-emploi/assistant-bureau-d-039-etudes-et-administratif-h-f-10937346/,08/01/2023,Seine-Saint-Denis,CDI,,,,,"Dans ce cadre, vous aurez pour principales missions :  * Gestion administratives classique : Mail, courrier, standard et suivi de dossiers... * RÃ©ception des appels entrants des clients, * RÃ©ception, gestion et suivi des dossiers d'appels d'offres, * Reportings (mensuels et annuels), * Mise Ã  jour des bases de donnÃ©es, * Classement et archivage.  Si ..."</t>
  </si>
  <si>
    <t>7658,Ordonnanceur H/F,https://www.france-emploi.com/offre-d-emploi/ordonnanceur-h-f-10937345/,08/01/2023,Ille-et-Vilaine,CDD,,,,,"En tant qu'Ordonnanceur, vous serez sous la responsabilitÃ© de la Direction Tests et Solution IntÃ©grÃ©es de Soutien (TSIS) qui dÃ©veloppe et produit des moyens de tests innovants destinÃ©s aux Ã©quipes de dÃ©veloppement, aux Ã©quipes de production en sÃ©rie et aux Ã©quipes de rÃ©paration.En support des Chefs de ..."</t>
  </si>
  <si>
    <t>7659,Coordinateur Logistique H/F,https://www.france-emploi.com/offre-d-emploi/coordinateur-logistique-h-f-10937343/,08/01/2023,Hauts-de-Seine,IntÃ©rim,,,,,"Vos missions :  * Piloter l'activitÃ© des partenaires de l'approvisionnement Ã  la facturation en passant par le stockage/analyser les reports opÃ©rationnels Ã©manant des prestataires, * Coordonner et gÃ©rer les flux (EDI)/assurer la qualitÃ© et l'alignement des stocks systÃ¨me avec les stocks partenaires, * Mettre Ã  jour les modes ..."</t>
  </si>
  <si>
    <t>7660,Analyste Back Office Compliance KYC H/F,https://www.france-emploi.com/offre-d-emploi/analyste-back-office-compliance-kyc-h-f-10937342/,08/01/2023,Nord,CDI,,,,,"Pour le compte de notre client prÃ©sent au niveau international, nous recherchons un Analyste Back Office Compliance KYC, poste sur Lille :  * Assurer la collecte documentaire, * Encadrer la sauvegarde des donnÃ©es dans le cadre AML, * GÃ©rer le dossier KYC, * Traiter les alertes, * Assurer la collecte des documents, * VÃ©rifier la complÃ©tude ..."</t>
  </si>
  <si>
    <t>7661,Vendeur Conseil BÃ¢timent H/F,https://www.france-emploi.com/offre-d-emploi/vendeur-conseil-batiment-h-f-10937341/,08/01/2023,Mayenne,CDI,,,,,"Sous la responsabilitÃ© du Responsable de Magasin, vous aurez pour missions :  * Accueillir et renseigner les clients, * Assurer la vente de marchandises au comptoir, * Respecter la procÃ©dure de recouvrement clients, * PrÃ©parer les commandes et procÃ©der au chargement des vÃ©hicules, * ProcÃ©der Ã  la mise Ã  la teinte des produits et effectuer ..."</t>
  </si>
  <si>
    <t>7662,Acheteur H/F,https://www.france-emploi.com/offre-d-emploi/acheteur-h-f-10937340/,08/01/2023,Gironde,CDI,,,,,"RattachÃ© Ã  la Direction des OpÃ©rations, vos missions principales sont :  * Assurer l'achat de matiÃ¨res premiÃ¨res (plusieurs tonnes par an), * PrÃ©parer la mise en barre auprÃ¨s d'acteurs europÃ©ens, * GÃ©rer les achats consommables.Cette liste est non exhaustive.  De formation BTS/BP mÃ©tallerie - serrurerie/DUT dans l'industrie du ..."</t>
  </si>
  <si>
    <t>7663,Gestionnaire Paie H/F,https://www.france-emploi.com/offre-d-emploi/gestionnaire-paie-h-f-10937338/,08/01/2023,Nord,CDD,,,,,"En tant que Gestionnaire Paie au sein du Service RH, vos missions seront les suivantes :  * Gestion administrative du personnel de l'entrÃ©e Ã  la sortie (absences, temps de travail, attestations...), * Saisie des Ã©lÃ©ments variables de paie, * Ã‰tablissement des fiches de paie, * ContrÃ´le des Ã©lÃ©ments, * Calcul des soldes de tout ..."</t>
  </si>
  <si>
    <t xml:space="preserve">7664,PrÃ©parateur de Chantiers en Tuyauterie H/F,https://www.france-emploi.com/offre-d-emploi/preparateur-de-chantiers-en-tuyauterie-h-f-10937337/,08/01/2023,Val-de-Marne,CDI,,,,,"En tant que PrÃ©parateur de Chantiers en Tuyauterie, vos missions sont :  * PrÃ©parer et monter le dossier de chantier </t>
  </si>
  <si>
    <t xml:space="preserve"> * Lire le cahier des charges et le commenter si besoin </t>
  </si>
  <si>
    <t xml:space="preserve"> * Assister le Responsable d'Affaires dans les chiffrages en consultant les fournisseurs et les sous-traitants </t>
  </si>
  <si>
    <t xml:space="preserve"> * Chiffrer le chantier Ã  l ..."</t>
  </si>
  <si>
    <t>7665,IngÃ©nieur de Recherche Chimie et MatÃ©riaux H/F,https://www.france-emploi.com/offre-d-emploi/ingenieur-de-recherche-chimie-et-materiaux-h-f-10937334/,08/01/2023,Pas-de-Calais,CDI,,,,,"En tant qu'IngÃ©nieur de Recherche Chimie et MatÃ©riaux, vous intÃ©grez l'Ã©quipe R&amp;D d'une entreprise spÃ©cialisÃ©e dans l'ingÃ©nierie de l'Ã©nergie Ã©lectrique. Vous serez spÃ©cialisÃ© en rÃ©activitÃ© des surfaces et interfaces et en matÃ©riaux. Pour cela, les activitÃ©s de recherche seront axÃ©es sur les problÃ©matiques ..."</t>
  </si>
  <si>
    <t>7666,Conducteur de Travaux MOEX Rennes H/F,https://www.france-emploi.com/offre-d-emploi/conducteur-de-travaux-moex-rennes-h-f-10937332/,08/01/2023,Ille-et-Vilaine,CDI,,,,,"Vous Ãªtes en charge de gÃ©rer en phase exÃ©cution les projets d'envergure qui vous sont confiÃ©s.Ã€ ce titre, vos principales missions sont :  * La participation aux rÃ©unions techniques de chantier avec la maÃ®trise d'ouvrage et les entreprises, * Les visas des plans et tous documents d'exÃ©cution technique ..."</t>
  </si>
  <si>
    <t>7667,AttachÃ© Commercial Lunetterie IDF/Nord H/F,https://www.france-emploi.com/offre-d-emploi/attache-commercial-lunetterie-idf-nord-h-f-10937331/,08/01/2023,Nord,CDI,,,,,"En tant qu'AttachÃ© Commercial Lunetterie, votre mission consistera Ã  effectuer les tÃ¢ches suivantes : * DÃ©velopper les ventes auprÃ¨s d'un portefeuille de points de vente ciblÃ©s (Opticiens), * PrÃ©senter aux clients une offre produits adaptÃ©e, * Proposer des solutions de revente permettant d'optimiser la visibilitÃ© des produits en magasin, * Veiller ..."</t>
  </si>
  <si>
    <t>7668,AttachÃ© Commercial Lunetterie 35 H/F,https://www.france-emploi.com/offre-d-emploi/attache-commercial-lunetterie-35-h-f-10937329/,08/01/2023,Ille-et-Vilaine,CDI,,,,,"En tant qu'AttachÃ© Commercial Lunetterie, votre mission consistera Ã  effectuer les tÃ¢ches suivantes : * DÃ©velopper les ventes auprÃ¨s d'un portefeuille de points de vente ciblÃ©s (Opticiens), * PrÃ©senter aux clients une offre produits adaptÃ©e, * Proposer des solutions de revente permettant d'optimiser la visibilitÃ© des produits en magasin, * Veiller ..."</t>
  </si>
  <si>
    <t>7669,Responsable RH Adjoint H/F,https://www.france-emploi.com/offre-d-emploi/responsable-rh-adjoint-h-f-10937328/,08/01/2023,Pas-de-Calais,CDD,,,,,"En tant que Responsable des Ressources Humaines Adjoint et au sein du Service RH, vos missions seront les suivantes :  * RÃ©daction des contrats et avenants, * Gestion administrative des collaborateurs, * RÃ©alisation du recrutement (dÃ©finition du besoin, sourcing, entretien, suivi de l'intÃ©gration...), * Gestion du plan de dÃ©veloppement des compÃ©tences, * RÃ©daction des ..."</t>
  </si>
  <si>
    <t>7670,Gestionnaire ADV Bilingue Anglais H/F,https://www.france-emploi.com/offre-d-emploi/gestionnaire-adv-bilingue-anglais-h-f-10937327/,08/01/2023,Gironde,CDI,,,,,"En tant que Gestionnaire ADV Bilingue Anglais, vos missions sont : * GÃ©rer l'ensemble des demandes de devis et de commandes client, * Assurer le suivi de toutes les commandes en cours et tenir informÃ© le client, * GÃ©rer les expÃ©ditions et communiquer sur ces derniÃ¨res, * Assurer l'approvisionnement et l'identification ..."</t>
  </si>
  <si>
    <t>7671,Technicien de Maintenance ItinÃ©rant - Jungheinrich H/F,https://www.france-emploi.com/offre-d-emploi/technicien-de-maintenance-itinerant-jungheinrich-h-f-10937325/,08/01/2023,Loiret,CDI,,,,,"Vos missions principales sont les suivantes : * Assurer, sur les sites des clients, la maintenance des Ã©quipements suivant les avis d'intervention adressÃ©s par le planning SAV, * Intervenir sur tous les aspects techniques des chariots (Ã©lectrique, mÃ©canique, hydraulique, thermique, etc.), * Diagnostiquer les pannes, commander les piÃ¨ces de rechange nÃ©cessaires, * Conseiller ..."</t>
  </si>
  <si>
    <t>7672,Technicien de Maintenance ItinÃ©rant - Jungheinrich H/F,https://www.france-emploi.com/offre-d-emploi/technicien-de-maintenance-itinerant-jungheinrich-h-f-10937324/,08/01/2023,Val-d'Oise,CDI,,,,,"Ã€ ce titre, ses missions sont articulÃ©es autour de plusieurs axes : * Assurer, sur les sites des clients, la maintenance des Ã©quipements suivant les avis d'intervention adressÃ©s par le planning SAV, * Intervenir sur tous les aspects techniques des chariots (Ã©lectrique, mÃ©canique, hydraulique, thermique, carrosserie, etc.), * Diagnostiquer les pannes, commander ..."</t>
  </si>
  <si>
    <t>7673,Assistant Service Client H/F,https://www.france-emploi.com/offre-d-emploi/assistant-service-client-h-f-10937323/,08/01/2023,Hauts-de-Seine,IntÃ©rim,,,,,"En tant qu'Assistant Service Client, vos missions principales sont les suivantes :  * RÃ©ceptionner les rÃ©clamations clients, * Assurer le suivi qualitatif de l'activitÃ©, * Assister l'Ã©quipe interne dans leurs missions.Poste situÃ© Ã  Boulogne-Bilancourt dans le secteur de l'immobilier.  Vous possÃ©dez au moins une expÃ©rience significative au ..."</t>
  </si>
  <si>
    <t>7674,Technicien de Maintenance ItinÃ©rant H/F - Jungheinrich,https://www.france-emploi.com/offre-d-emploi/technicien-de-maintenance-itinerant-h-f-jungheinrich-10937320/,08/01/2023,PyrÃ©nÃ©es-Atlantiques,CDI,,,,,"Vos missions principales sont les suivantes : * Assurer, sur les sites des clients, la maintenance des Ã©quipements suivant les avis d'intervention adressÃ©s par le Planning SAV, * Intervenir sur tous les aspects techniques des chariots (Ã©lectrique, mÃ©canique, hydraulique, thermique, carrosserie, etc.), * Diagnostiquer les pannes, commander les piÃ¨ces de rechange nÃ©cessaires ..."</t>
  </si>
  <si>
    <t>7675,ChargÃ© de Communication H/F - Groupe Airbus,https://www.france-emploi.com/offre-d-emploi/charge-de-communication-h-f-groupe-airbus-10937319/,08/01/2023,Loire-Atlantique,IntÃ©rim,,,,,"Vos principales missions seront les suivantes :  * Soutenir la stratÃ©gie de communication du Groupe Airbus Atlantic, * DÃ©ployer et coordonner les projets et Ã©vÃ©nements organisÃ©s dans le cadre des 100 ans de l'aÃ©ronautique du bassin nazairien, notamment la journÃ©e des familles du site (journÃ©e portes-ouvertes), * Participer Ã  la gestion ..."</t>
  </si>
  <si>
    <t>7676,Comptable GÃ©nÃ©ral H/F,https://www.france-emploi.com/offre-d-emploi/comptable-general-h-f-10937318/,08/01/2023,Ain,CDI,,,,,"Il occupera le poste de comptable encadrÃ© par le ContrÃ´leur Financier Groupe principalement pour une sociÃ©tÃ© du Groupe.ComptabilitÃ© : * Assurer la validation et la comptabilisation des factures fournisseurs, * Assurer le suivi et la comptabilisation des immobilisations, * Assurer la facturation et lettrages des Tiers, * Assurer le suivi, la justification des ..."</t>
  </si>
  <si>
    <t>7677,Comptable Fournisseurs H/F,https://www.france-emploi.com/offre-d-emploi/comptable-fournisseurs-h-f-10937317/,08/01/2023,RhÃ´ne,CDI,,,,,"Vos missions :ComptabilitÃ© fournisseurs : * CrÃ©ation de niveaux comptes fournisseurs sur SAP, * Enregistrement/traitement des factures fournisseurs, * Suivi des validations et mise en paiement des factures fournisseurs, * Suivi des litiges, * Travaux de clÃ´tures mensuelles (calcul et enregistrement des provision CCA, FNP). ComptabilitÃ© gÃ©nÃ©rale - Reporting - FiscalitÃ© : * Enregistrement/traitement des NDF, * Enregistrement ..."</t>
  </si>
  <si>
    <t>7678,Chef d&amp;#039</t>
  </si>
  <si>
    <t>Ã‰quipe Ã‰lectricitÃ© - Nantes H/F,https://www.france-emploi.com/offre-d-emploi/chef-d-039-quipe-lectricite-nantes-h-f-10937315/,08/01/2023,Loire-Atlantique,CDI,,,,,"RattachÃ© au ChargÃ© d'Affaires, vos responsabilitÃ©s sont les suivantes :  * Encadrer une Ã©quipe, * Travailler en Ã©troite collaboration avec le ChargÃ© d'Affaires, le bureau d'Ã©tudes, les autres corps d'Ã©tat et le client, * Coordonner et suivre les diffÃ©rents moyens techniques et humains nÃ©cessaires Ã  la rÃ©alisation d'un ..."</t>
  </si>
  <si>
    <t>7679,Comptable GÃ©nÃ©ral H/F,https://www.france-emploi.com/offre-d-emploi/comptable-general-h-f-10937314/,08/01/2023,Paris,CDI,,,,,"PlacÃ© sous la responsabilitÃ© de la Responsable Comptable Groupe, le Comptable GÃ©nÃ©ral aura pour principales missions de :  * Suivre, justifier et lettrer les comptes liÃ©s aux salaires et aux charges sociales, * Comptabiliser les frais salariÃ©s, et suivre les comptes de notes de frais et dÃ©penses par cartes sociÃ©tÃ©, * PrÃ©parer les ..."</t>
  </si>
  <si>
    <t>7680,Comptable GÃ©nÃ©ral H/F,https://www.france-emploi.com/offre-d-emploi/comptable-general-h-f-10937312/,08/01/2023,Ille-et-Vilaine,CDI,,,,,"Au sein de la Direction FinanciÃ¨re, vous intÃ©grez l'Ã©quipe en tant que Comptable GÃ©nÃ©ral. Vos principales missions sont les suivantes :  * Gestion des frais gÃ©nÃ©raux, * Gestion des dÃ©clarations fiscales, * Prise en charge de la situation mensuelle et gestion des Ã©critures, * Suivi du reporting et des notes de frais, * Support ..."</t>
  </si>
  <si>
    <t>7681,Chef d&amp;#039</t>
  </si>
  <si>
    <t>Ã‰quipe CVC - Nantes H/F,https://www.france-emploi.com/offre-d-emploi/chef-d-039-quipe-cvc-nantes-h-f-10937311/,08/01/2023,Loire-Atlantique,CDI,,,,,"RattachÃ© au ChargÃ© d'Affaires, vos missions sont les suivantes :  * Encadrer une Ã©quipe, * Travailler en Ã©troite collaboration avec le ChargÃ© d'Affaires, le bureau d'Ã©tudes, les autres corps d'Ã©tat et le client, * RÃ©aliser des installations complÃ¨tes de plomberie et chauffage, sur des logements neufs ou de rÃ©novations ..."</t>
  </si>
  <si>
    <t>7682,ContrÃ´leur de Gestion H/F,https://www.france-emploi.com/offre-d-emploi/controleur-de-gestion-h-f-10937310/,08/01/2023,Loiret,IntÃ©rim,,,,,"RattachÃ© au Responsable, vous aurez pour missions :  * Ã‰laboration du budget, * Calcul des coÃ»ts de revient et valorisation des stocks, * Support Ã  la clÃ´ture de l'exercice, * Productions d'analyses et informations financiÃ¨res au Codir, * Analyse et suivi des indicateurs de production, * Analyse des Ã©carts, * Ã‰tablissement des reportings.Cette liste ..."</t>
  </si>
  <si>
    <t>7683,RÃ©fÃ©rent Paie et ADP H/F,https://www.france-emploi.com/offre-d-emploi/referent-paie-et-adp-h-f-10937309/,08/01/2023,Bouches-du-RhÃ´ne,CDI,,,,,"Au sein du Service RH/Social, vous Ãªtes rattachÃ© Ã  la DRH, mais vous serez le seul rÃ©fÃ©rent paie de l'entreprise.Vos principales missions seront donc :  * La rÃ©colte des variables, * La rÃ©alisation des paies, * La rÃ©alisation des dÃ©clarations sociales mensuelles, trimestrielles et annuelles, * La gestion administrative du personnel ..."</t>
  </si>
  <si>
    <t>7684,Conducteur de Travaux TCE H/F,https://www.france-emploi.com/offre-d-emploi/conducteur-de-travaux-tce-h-f-10937308/,08/01/2023,Essonne,CDI,,,,,"En qualitÃ© de Conducteur de Travaux TCE, vous intervenez sur des projets rÃ©sidentiels et sur des opÃ©rations en rÃ©novation/transformation/surÃ©lÃ©vation.Vous Ãªtes le garant de la bonne rÃ©alisation des travaux et de la rentabilitÃ© des chantiers, vous Ãªtes Ã©galement responsable des aspects commerciaux, juridiques et humains par le ..."</t>
  </si>
  <si>
    <t>7685,Technicien R&amp;amp</t>
  </si>
  <si>
    <t>D en Ã‰lectronique H/F,https://www.france-emploi.com/offre-d-emploi/technicien-r-amp-d-en-lectronique-h-f-10937307/,08/01/2023,Alpes-Maritimes,CDI,,,,,"En tant que Technicien R&amp;D en Ã‰lectronique, vous avez pour missions :  * RÃ©aliser des tests et des mesures sur les circuits imprimÃ©s et les composants Ã©lectroniques pour vÃ©rifier leur conformitÃ© aux spÃ©cifications techniques, * Analyser les rÃ©sultats de tests et de mesures pour identifier les problÃ¨mes et les Ã©ventuelles amÃ©liorations ..."</t>
  </si>
  <si>
    <t>7686,Conducteur de Travaux TCE H/F,https://www.france-emploi.com/offre-d-emploi/conducteur-de-travaux-tce-h-f-10937306/,08/01/2023,Lot-et-Garonne,CDI,,,,,"En tant que Conducteur de Travaux TCE et sous la responsabilitÃ© du Directeur Travaux, vous Ãªtes en charge de la bonne gestion et suivi de vos chantiers.Vos missions principales :  * Vous assurez la prÃ©paration des chantiers (planning, sÃ©lection sous-traitants, approvisionnement), le suivi humain, technique, administratif, financier et la ..."</t>
  </si>
  <si>
    <t>7687,Technicien SAV Electronique H/F,https://www.france-emploi.com/offre-d-emploi/technicien-sav-electronique-h-f-10937305/,08/01/2023,Yvelines,IntÃ©rim,,,,,"En tant que Technicien SAV Electronique, vos principales missions sont :  * GÃ©rer le SAV des produits de tÃ©lÃ©relÃ¨ve (interface avec les fabricants et les clients, analyse des dysfonctionnements, etc.), * Assurer une veille et une analyse concurrentielle, * GÃ©rer la maintenance du parc matÃ©riel (identification des besoins, rachat des Ã©quipements, suivi des ..."</t>
  </si>
  <si>
    <t xml:space="preserve">7688,Talent Acquisition Specialist and Projets de Marque Employeur H/F,https://www.france-emploi.com/offre-d-emploi/talent-acquisition-specialist-and-projets-de-marque-employeur-h-f-10937304/,08/01/2023,Paris,CDI,,,,,"En tant que Talent Acquisition Specialist &amp; Projets de Marque Employeur, vous Ãªtes le garant de la qualitÃ© des recrutements et reprÃ©sentez le cabinet.Ainsi, vos missions consistent Ã  :  * Effectuer les recrutements sur les fonctions conseils, pour ce faire, vous Ãªtes le dÃ©cisionnaire final pour chaque processus de recrutement </t>
  </si>
  <si>
    <t xml:space="preserve"> * DÃ©finir ..."</t>
  </si>
  <si>
    <t>7689,IngÃ©nieur Structure Nantes H/F,https://www.france-emploi.com/offre-d-emploi/ingenieur-structure-nantes-h-f-10937303/,08/01/2023,Loire-Atlantique,CDI,,,,,"Vos missions sont Ã©tendues Ã  l'ensemble du domaine des structures et du gÃ©nie civil et comprennent plus particuliÃ¨rement :  * La dÃ©finition des projets quant aux structures, * Le prÃ©dimensionnement des ouvrages, * La conception des ouvrages, * La rÃ©daction des spÃ©cifications et cahiers de charges, * Les calculs d'exÃ©cution, * L'organisation du ..."</t>
  </si>
  <si>
    <t>7690,Assistant Service Client H/F,https://www.france-emploi.com/offre-d-emploi/assistant-service-client-h-f-10937302/,08/01/2023,Ain,CDI,,,,,"En tant qu'Assistant Service Client, vous aurez pour missions :  * Gestion des demandes d'offres et commandes de piÃ¨ces dÃ©tachÃ©es avec suivi jusqu'Ã  la livraison, * Organisation des dÃ©placements de l'Ã©quipe, * Recherche, lecture de contrats et contrÃ´le des fournisseurs de matÃ©riel de manutention de transport ainsi que des ..."</t>
  </si>
  <si>
    <t>7691,ChargÃ© de Projet Conception H/F,https://www.france-emploi.com/offre-d-emploi/charge-de-projet-conception-h-f-10937301/,08/01/2023,Haute-Savoie,CDI,,,,,"En tant que ChargÃ© de Projet Conception et en collaboration avec le Responsable et les autres membres du bureau d'Ã©tudes, vous aurez pour mission de :  * Piloter les projets (Ã©change client, prise de cÃ´tes, analyse fonctionnelle, planning et revue de conception), * Concevoir les diffÃ©rents Ã©lÃ©ments mÃ©caniques, Ã  partir du ..."</t>
  </si>
  <si>
    <t>7692,Assistant Commercial Anglais Courant H/F,https://www.france-emploi.com/offre-d-emploi/assistant-commercial-anglais-courant-h-f-10937300/,08/01/2023,Pas-de-Calais,IntÃ©rim,,,,,"Ã€ ce poste d'Assistant Commercial Anglais Courant, vous serez le garant de la satisfaction clients sur la partie contractuelle (nouveaux contrats, modification ou renouvellement) et le suivi de la bonne exÃ©cution.Ã€ ce titre, vous aurez pour principales missions :  * CrÃ©ation ou mise Ã  jour des comptes clients, * Ã‰tablissement ..."</t>
  </si>
  <si>
    <t>7693,Second de Cuisine - 33 H/F,https://www.france-emploi.com/offre-d-emploi/second-de-cuisine-33-h-f-10937298/,08/01/2023,Gironde,CDI,,,,,"En tant que bras droit du Chef de Cuisine, vos missions sont :  * Encadrer, animer et former votre Ã©quipe, * ContrÃ´ler l'exÃ©cution et la qualitÃ© de l'activitÃ© des Cuisiniers, * ContrÃ´ler le personnel au travers l'hygiÃ¨ne et la prÃ©sentation, * Diriger l'Ã©quipe de cuisine en place et coordonner le ..."</t>
  </si>
  <si>
    <t>7694,Chef de MarchÃ© Industriel H/F,https://www.france-emploi.com/offre-d-emploi/chef-de-marche-industriel-h-f-10937296/,08/01/2023,Hauts-de-Seine,IntÃ©rim,,,,,"Dans le cadre de la dynamisation d'une marque historique et au sein de l'Ã©quipe marketing, le Chef de MarchÃ© Industriel est en charge de proposer le plan marketing et d'assurer sa mise en oeuvre afin d'atteindre le niveau de vente et de marge dÃ©finies sur ..."</t>
  </si>
  <si>
    <t>7695,DÃ©lÃ©guÃ© RÃ©gional H/F - Aix-en-Provence,https://www.france-emploi.com/offre-d-emploi/delegue-regional-h-f-aix-en-provence-10937295/,08/01/2023,Bouches-du-RhÃ´ne,CDI,,,,,"Vos missions :Servir les adhÃ©rents : * Planifier et mettre en oeuvre un programme annuel d'opÃ©rations de communication, * Informer et conseiller les adhÃ©rents, notamment en ce qui concerne la gestion prÃ©visionnelle de l'emploi et des compÃ©tences, * Accueillir et orienter les adhÃ©rents, * Transmettre la programmation annuelle des opÃ©rations de communication ..."</t>
  </si>
  <si>
    <t>7696,OpÃ©rateur de Production Chimie H/F,https://www.france-emploi.com/offre-d-emploi/operateur-de-production-chimie-h-f-10937294/,08/01/2023,Seine-Maritime,IntÃ©rim,,,,,"Le mÃ©tier d'OpÃ©rateur s'exerce au sein d'une Ã©quipe de quart sur la raffinerie ou la pÃ©trochimie.Il intÃ¨gre les fonctions suivantes :  * Assurer le bon fonctionnement de l'unitÃ© de production, * Surveiller les Ã©quipements et les machines de l'installation, * Respecter l'environnement et les consignes de ..."</t>
  </si>
  <si>
    <t>7697,Comptable H/F,https://www.france-emploi.com/offre-d-emploi/comptable-h-f-10937293/,08/01/2023,Seine-et-Marne,IntÃ©rim,,,,,"Au sein du Service ComptabilitÃ© et rattachÃ© au Responsable Comptable, en tant que Comptable, vous intervenez dans les missions suivantes :  * Ã‰tablissement de la facturation des clients, * Saisie et imputation des rÃ¨glements clients, * Pointage et lettrage des comptes, * Suivie de la balance Ã¢gÃ©e, * Relances clients, * Saisie des factures fournisseurs sur ..."</t>
  </si>
  <si>
    <t>7698,Frigoriste H/F,https://www.france-emploi.com/offre-d-emploi/frigoriste-h-f-10937291/,08/01/2023,Bouches-du-RhÃ´ne,CDI,,,,,"En tant que Technicien de Maintenance CVC, vos missions sont :  * Assurer la pÃ©rennitÃ© et le bon fonctionnement des installations (de type dÃ©tente directe, VRV...) en itinÃ©rance sur des sites tertiaires dans la rÃ©gion PACA, * RÃ©aliser la mise en service des installations, * RÃ©aliser des prestations de maintenance prÃ©ventives et curatives ..."</t>
  </si>
  <si>
    <t>7699,Comptable - Paie H/F,https://www.france-emploi.com/offre-d-emploi/comptable-paie-h-f-10937290/,08/01/2023,Hautes-PyrÃ©nÃ©es,CDI,,,,,"Pour accompagner sa croissance, nous recrutons un Comptable-RH dans une Ã©quipe de 5 personnes et vous serez emmenÃ© Ã  travailler en binÃ´me.Vous aurez pour missions principales :ComptabilitÃ© : * La gestion de la comptabilitÃ© d'une entitÃ© dans son intÃ©gralitÃ© jusqu'au bilan ainsi que les dÃ©clarations fiscales, la ..."</t>
  </si>
  <si>
    <t>7700,Dessinateur Maisons Individuelles H/F,https://www.france-emploi.com/offre-d-emploi/dessinateur-maisons-individuelles-h-f-10937289/,08/01/2023,Morbihan,CDI,,,,,"En collaboration avec l'ensemble des acteurs de l'entreprise et en tant que Dessinateur Maisons Individuelles, vos missions sont les suivantes :  * RÃ©alisation des plans (avant projet, exÃ©cution), * RÃ©alisation des mÃ©trÃ©s, marchÃ©s de travaux, * RÃ©alisation des dÃ©pÃ´ts pour l'obtention du permis de construire, * RÃ©alisation des plans techniques.  IdÃ©alement ..."</t>
  </si>
  <si>
    <t>7701,ChargÃ©(e) de ClientÃ¨le H/F,https://www.france-emploi.com/offre-d-emploi/chargee-de-clientele-h-f-10937288/,08/01/2023,Seine-et-Marne,CDI,,,,,"En tant que ChargÃ© de ClientÃ¨le, vos missions sont :  * Vous saisissez et validez les commandes, * Vous garantissez la comprÃ©hension du besoin et la qualitÃ© de prise d'information lors de la demande client, * Vous dispatchez les appels au bon service si nÃ©cessaire, * Vous informez le client sur les dÃ©lais ..."</t>
  </si>
  <si>
    <t>7702,Assistant RH H/F,https://www.france-emploi.com/offre-d-emploi/assistant-rh-h-f-10937287/,08/01/2023,Val-de-Marne,IntÃ©rim,,,,,"Ã€ ce poste, vous Ãªtes en charge de : Administration du personnel :  * Assurer la gestion administrative des dossiers du personnel (de l'arrivÃ©e au dÃ©part du collaborateur), * RÃ©ponse aux questions diverses des salariÃ©s, * Ã‰tablir les contrats de travail, avenants, promesse d'embauche, * Effectuer les dÃ©clarations (Dpae, mutuelle, ACMS...) et les ..."</t>
  </si>
  <si>
    <t>7703,Responsable Comptable H/F,https://www.france-emploi.com/offre-d-emploi/responsable-comptable-h-f-10937284/,08/01/2023,Meurthe-et-Moselle,IntÃ©rim,,,,,"Vos principales missions seront :  * La gestion des opÃ©rations de comptabilitÃ© clients et fournisseurs et la comptabilitÃ© analytique, * La rÃ©alisation des travaux de clÃ´tures mensuelles et reporting, * Les dÃ©clarations fiscales, * La gestion et le suivi de la trÃ©sorerie, * La gestion des relations avec les Commissaires aux Comptes et les Experts ..."</t>
  </si>
  <si>
    <t>7704,Chef de Projet Fluides Rennes H/F,https://www.france-emploi.com/offre-d-emploi/chef-de-projet-fluides-rennes-h-f-10937283/,08/01/2023,Ille-et-Vilaine,CDI,,,,,"Vos missions : * Phase conception : Audit d'installations existantes. participation aux choix techniques. estimation du coÃ»t des travaux, prÃ©dimensionnements des installations (production et tuyauteries), rÃ©alisation de PID... * Phase prescription : RÃ©daction des cahiers des charges. mise Ã  jour des estimations, mise Ã  jour des prÃ©dimensionnements, validation de PID. travail avec le ..."</t>
  </si>
  <si>
    <t>7705,Technicien(ne) de Maintenance SAV - Essonne H/F - Jungheinrich,https://www.france-emploi.com/offre-d-emploi/technicienne-de-maintenance-sav-essonne-h-f-jungheinrich-10937282/,08/01/2023,Essonne,CDI,,,,,"Vos missions principales sont les suivantes :  * Assurer, sur les sites des clients, la maintenance des Ã©quipements suivant les avis d'intervention adressÃ©s par les Assistants Planning SAV, * Intervenir sur tous les aspects techniques des chariots (Ã©lectrique, mÃ©canique, hydraulique, etc.), * Diagnostiquer les pannes, commander les piÃ¨ces de rechange nÃ©cessaires, * Ã‰laborer ..."</t>
  </si>
  <si>
    <t>7706,OpÃ©rateur RÃ©gleur H/F,https://www.france-emploi.com/offre-d-emploi/operateur-regleur-h-f-10937280/,08/01/2023,Loiret,CDI,,,,,"En tant qu'OpÃ©rateur RÃ©gleur, vos missions seront les suivantes :  * ProcÃ©der aux changements de format et rÃ©glages nÃ©cessaires des machines en fonction du planning,  * Participer Ã  la productivitÃ© des machines en optimisant les rÃ©glages afin de garantir les dÃ©lais et la qualitÃ© des produits livrÃ©s,  * Assurer le dÃ©marrage des ..."</t>
  </si>
  <si>
    <t>7707,Chef d&amp;#039</t>
  </si>
  <si>
    <t>Ã‰quipe Production H/F,https://www.france-emploi.com/offre-d-emploi/chef-d-039-quipe-production-h-f-10937279/,08/01/2023,Pas-de-Calais,CDI,,,,,"RattachÃ© au Responsable d'UAP et tant que Chef d'Ã‰quipe Production, vos missions sont les suivantes :  * Encadrement d'une Ã©quipe d'OpÃ©rateurs sur la partie technique : Formation, montÃ©e en compÃ©tences, mise en place de la polyvalence, affectation aux postes de travail, participation aux entretiens individuels, * Suivi des indicateurs ..."</t>
  </si>
  <si>
    <t>7708,ChargÃ© de Recouvrement ConfirmÃ© H/F,https://www.france-emploi.com/offre-d-emploi/charge-de-recouvrement-confirme-h-f-10937276/,08/01/2023,Seine-et-Marne,IntÃ©rim,,,,,"RattachÃ© directement au Responsable Administratif et Financier, en tant que ChargÃ© de Recouvrement ConfirmÃ©, vous intervenez dans les missions suivantes :  * Suivre les encours clients, * Veiller Ã  rÃ©ception des paiements dans les dÃ©lais, * Relancer les clients (mail, tÃ©lÃ©phone, mise en demeure) pour recueillir les causes de non-paiement et obtenir ..."</t>
  </si>
  <si>
    <t>7709,Assistant Administratif/Planification H/F,https://www.france-emploi.com/offre-d-emploi/assistant-administratif-planification-h-f-10937274/,08/01/2023,RhÃ´ne,CDI,,,,,"En tant qu'Assistant Administratif/Planification, vous aurez les missions suivantes :  * Gestion et coordination des plannings, * Ã‰tablissement de devis, * Gestion de la facturation, * RÃ´le d'interface en interne et externe.Liste non limitative.Poste basÃ© Ã  VÃ©nissieux.  De formation supÃ©rieure de niveau Bac +2 minimum en secrÃ©tariat, vous dispose ..."</t>
  </si>
  <si>
    <t>7710,Comptable Fournisseurs - Anglais OpÃ©rationnel H/F,https://www.france-emploi.com/offre-d-emploi/comptable-fournisseurs-anglais-operationnel-h-f-10937273/,08/01/2023,RhÃ´ne,CDI,,,,,"Vous garantissez le bon suivi des procÃ©dures et Ãªtes force de proposition pour amÃ©liorer les process existants.ResponsabilitÃ©s principales :ComptabilitÃ© fournisseur : * Vous traitez les factures, * Vous veillez Ã  ce que les factures respectent nos conditions commerciales, et assurez le lien avec les parties concernÃ©es si nÃ©cessaire, y compris dans ..."</t>
  </si>
  <si>
    <t>7711,Chef d&amp;#039</t>
  </si>
  <si>
    <t>Ã‰quipe Ã‰lectricitÃ© - CFO et CFA - La Roche-sur-Yon (85) H/F,https://www.france-emploi.com/offre-d-emploi/chef-d-039-quipe-lectricite-cfo-et-cfa-la-roche-sur-yon-85-h-f-10937272/,08/01/2023,VendÃ©e,CDI,,,,,"RattachÃ© au ChargÃ© d'Affaires, vos missions sont les suivantes :  * Encadrer une Ã©quipe, * Travailler en Ã©troite collaboration avec le ChargÃ© d'Affaires, le bureau d'Ã©tudes, les autres corps d'Ã©tat et le client, * Coordonner et suivre les diffÃ©rents moyens techniques et humains nÃ©cessaires Ã  la rÃ©alisation d'un ..."</t>
  </si>
  <si>
    <t>7712,Technicien Banc d&amp;#039</t>
  </si>
  <si>
    <t>Essai Ã‰lectrotechnicien H/F,https://www.france-emploi.com/offre-d-emploi/technicien-banc-d-039-essai-lectrotechnicien-h-f-10937270/,08/01/2023,Essonne,CDI,,,,,"En tant que Technicien Banc d'Essai Ã‰lectrotechnicien, vos missions sont :  * ContrÃ´ler le fonctionnement des Ã©quipements et assurer la remise en service de l'installation, vÃ©rifier et juger de l'importance des avaries transport, * Examiner les turbos, diagnostiquer l'Ã©tanchÃ©itÃ© et mettre en place des bouchons sur bride d ..."</t>
  </si>
  <si>
    <t>7713,Comptable Fournisseurs H/F,https://www.france-emploi.com/offre-d-emploi/comptable-fournisseurs-h-f-10937269/,08/01/2023,Essonne,CDI,,,,,"Vos missions sont :RÃ©aliser le traitement des piÃ¨ces comptables :  * Manager et animer une Ã©quipe de comptable fournisseurs (environ 10 personnes au total), * ÃŠtre le garant de l'ensemble de la comptabilitÃ© fournisseurs : Tenue et analyse des comptes, respect des procÃ©dures en particulier l'analyse des comptes dans le cadre ..."</t>
  </si>
  <si>
    <t>7714,Technicien QualitÃ© en 2*8 H/F,https://www.france-emploi.com/offre-d-emploi/technicien-qualite-en-2-8-h-f-10937268/,08/01/2023,Indre-et-Loire,CDI,,,,,"Au sein de l'Ã©quipe qualitÃ© manufacturing, en tant que Technicien QualitÃ© en 2*8, vous assurez le support de l'activitÃ© globale de contrÃ´le qualitÃ©.Vos missions seront les suivantes :  * Analyser les lots refusÃ©s lors des contrÃ´les qualitÃ©, * Participer Ã  la gestion des lots non conformes en cours ..."</t>
  </si>
  <si>
    <t>7715,Responsable Laboratoire de Microbiologie H/F,https://www.france-emploi.com/offre-d-emploi/responsable-laboratoire-de-microbiologie-h-f-10937267/,08/01/2023,Moselle,CDI,,,,,"En tant que Responsable de Laboratoire Microbiologie, vous Ãªtes rattachÃ© hiÃ©rarchiquement au Responsable QualitÃ© du Site et vous encadrez une dizaine de collaborateurs sur 2 laboratoires : Laboratoire d'analyses physico chimiques et laboratoire d'analyses microbiologiques.Vos missions principales seront les suivantes : * Coordonner et garantir la rÃ©alisation des activitÃ©s ..."</t>
  </si>
  <si>
    <t>7716,Gestionnaire Paie H/F,https://www.france-emploi.com/offre-d-emploi/gestionnaire-paie-h-f-10937266/,08/01/2023,Sarthe,CDI,,,,,"RattachÃ© au Responsable d'Ã‰quipe Paie, vous prenez un poste de Gestionnaire Paie. Ã€ ce titre, vos principales missions seront les suivantes :  * GÃ©rer un portefeuille de paie complet, * Garantir le bon traitement des paies en lien avec un prestataire, * ContrÃ´ler les variables de paie, * Suivre les dossiers administratifs des ..."</t>
  </si>
  <si>
    <t>7717,Conducteur de Travaux MOEX - Nantes H/F,https://www.france-emploi.com/offre-d-emploi/conducteur-de-travaux-moex-nantes-h-f-10937265/,08/01/2023,Loire-Atlantique,CDI,,,,,"Vous Ãªtes en charge de gÃ©rer en phase exÃ©cution les projets d'envergure qui vous sont confiÃ©s. A ce titre, vos principales missions sont :  * La participation aux rÃ©unions techniques de chantier avec la maÃ®trise d'ouvrage et les entreprises, * Les visas des plans et tous documents d'exÃ©cution technique ..."</t>
  </si>
  <si>
    <t>7718,Ordonnanceur H/F,https://www.france-emploi.com/offre-d-emploi/ordonnanceur-h-f-10937264/,08/01/2023,Ain,IntÃ©rim,,,,,"Dans le cadre d'un accroissement d'activitÃ©s, vous intÃ©grez une Ã©quipe de 8 personnes et contribuez au bon fonctionnement du Service en l'accompagnant sur une montÃ©e en puissance de notre production.Vous aurez pour principales missions :  * Assurer l'ordonnancement et la planification de production, * ProcÃ©der aux ajustements ..."</t>
  </si>
  <si>
    <t>7719,Technicien de Maintenance H/F,https://www.france-emploi.com/offre-d-emploi/technicien-de-maintenance-h-f-10937263/,08/01/2023,RhÃ´ne,CDI,,,,,"RattachÃ© au Responsable Maintenance, vous occupez le poste de technicien de maintenance mÃ©canique et Ãªtes en charge des missions suivantes :  * Diagnostiquer les pannes des Ã©quipements industriels sur le site, * Assurer des interventions de maintenance prÃ©ventives et curatives, * Analyser et proposer des solutions d'amÃ©lioration et de performances des matÃ©riels ..."</t>
  </si>
  <si>
    <t>7720,Assistant Comptable H/F,https://www.france-emploi.com/offre-d-emploi/assistant-comptable-h-f-10937262/,08/01/2023,Ille-et-Vilaine,CDD,,,,,"Sous l'autoritÃ© hiÃ©rarchique de votre Directeur Comptable et en qualitÃ© d'Assistant Comptable, vous venez en aide au Service sur les missions suivantes :  * Assurer la bonne comptabilisation d'opÃ©rations courantes (achats, ventes, notes de frais, banque, paie). * PrÃ©parer les rapprochements bancaires, * Participer Ã  l'Ã©laboration des reportings mensuels ..."</t>
  </si>
  <si>
    <t>7721,Responsable de Secteur en Immobilier Patrimonial - 21 H/F,https://www.france-emploi.com/offre-d-emploi/responsable-de-secteur-en-immobilier-patrimonial-21-h-f-10937260/,08/01/2023,CÃ´te-d'Or,CDI,,,,,"RattachÃ© au Directeur RÃ©gional, en tant que Responsable de Secteur en Immobilier Patrimonial, vous Ãªtes en charge des missions suivantes :  * Commercialiser les produits d'investissement en immobilier patrimonial de qualitÃ© auprÃ¨s d'une clientÃ¨le de particuliers, * Assurer la gestion de votre portefeuille de prescripteurs et partenaires bancaires, * Animer et ..."</t>
  </si>
  <si>
    <t>7722,Gestionnaire Paies H/F,https://www.france-emploi.com/offre-d-emploi/gestionnaire-paies-h-f-10937258/,08/01/2023,Essonne,CDI,,,,,"Vos missions :  * Ã‰tablissement des DPAE, Ã©tablissement des contrats de travail, avenants, * Suivi des absences diverses et variÃ©es (arrÃªts maladie - AT - demande de congÃ©s, etc.), * Etablissement de tous les documents administratifs concernant les salariÃ©s (dÃ©clarations d'accident de travail, attestations, dossiers prÃ©voyance, etc.), * Collecter et saisir les Ã©lÃ©ments variables de ..."</t>
  </si>
  <si>
    <t>7723,Technicien d&amp;#039</t>
  </si>
  <si>
    <t>Etudes CVC H/F,https://www.france-emploi.com/offre-d-emploi/technicien-d-039-etudes-cvc-h-f-10937257/,08/01/2023,Haute-Garonne,IntÃ©rim,,,,,"Vous Ã©voluez au sein d'un Bureau d'Etude de 15 personnes, composÃ© d'IngÃ©nieur d'Etude, de Projeteurs BIM et de ChargÃ© d'Affaires. En organisation projets, vos missions seront polyvalentes et votre responsabilitÃ© adaptÃ©e :  * Dessin de conception et d'exÃ©cution sur AutoCAD, * Chiffrage, note de calculs et ..."</t>
  </si>
  <si>
    <t>7724,Assistant QualitÃ© H/F,https://www.france-emploi.com/offre-d-emploi/assistant-qualite-h-f-10937256/,08/01/2023,Gironde,IntÃ©rim,,,,,"Vous aurez pour mission d'Ã©pauler l'Assistant QualitÃ© dÃ©jÃ  en poste avec les missions suivantes :  * Suivi administratif des dossiers des anomalies produits auprÃ¨s des fournisseurs basÃ©s Ã  l'Ã©tranger : Envoi des rÃ©clamations aux usines, transmission des Ã©lÃ©ments de preuve, obtention des actions correctives et communication des analyses Ã  ..."</t>
  </si>
  <si>
    <t>7725,Responsable d&amp;#039</t>
  </si>
  <si>
    <t>Agence Location Nantes H/F,https://www.france-emploi.com/offre-d-emploi/responsable-d-039-agence-location-nantes-h-f-10937255/,08/01/2023,Loire-Atlantique,CDI,,,,,"En tant que Responsable d'Agence Location, poste basÃ© Ã  Nantes, vos principales missions seront :  * Manager les Ã©quipes et organiser la vie de l'agence, * Fixer les objectifs de ses Ã©quipes en matiÃ¨re d'attribution des logements et de gestion locative, sociale, * et patrimoniale en lien avec le Directeur ..."</t>
  </si>
  <si>
    <t>7726,Chef de Secteur GMS  - ÃŽle-de-France H/F,https://www.france-emploi.com/offre-d-emploi/chef-de-secteur-gms-le-de-france-h-f-10937254/,08/01/2023,Seine-Saint-Denis,CDI,,,,,"RattachÃ© Ã  la Directrice RÃ©gionale Nord-Est, vous assurez les missions suivantes :  * GÃ©rer votre portefeuille clients constituÃ© d'enseignes de GMS, hyper et super, * DÃ©velopper les chiffres d'affaires de votre secteur et atteindre les objectifs de DN, * Relayer, optimiser les accords nationaux et rÃ©gionaux en magasin, * NÃ©gocier la ..."</t>
  </si>
  <si>
    <t>7727,Assistant de Gestion H/F,https://www.france-emploi.com/offre-d-emploi/assistant-de-gestion-h-f-10937253/,08/01/2023,Essonne,CDI,,,,,"RattachÃ© au contrÃ´le de gestion achats, en tant qu'Assistant de Gestion, vos missions seront les suivantes :  * Support lors des nÃ©go national MN novembre-mars, * Support sur la mise en place de la liaison : CDG - Ristourne - ComptabilitÃ©, * Collecte des matrice et proforma et autres Ã©lÃ©ments auprÃ¨s des achats, construire ..."</t>
  </si>
  <si>
    <t>7728,Chef d&amp;#039</t>
  </si>
  <si>
    <t>Ã‰quipe Tuyauterie H/F,https://www.france-emploi.com/offre-d-emploi/chef-d-039-quipe-tuyauterie-h-f-10937251/,08/01/2023,Gironde,CDI,,,,,"En tant que Chef d'Ã‰quipe Tuyauterie et sous la responsabilitÃ© du Conducteur de Travaux, vous Ãªtes en charge de la bonne gestion et du suivi de vos projets. Vos missions principales :  * Veiller Ã  la sÃ©curitÃ© des personnes sur le lieu de travail, * Avoir un rÃ´le d'animation des ..."</t>
  </si>
  <si>
    <t>7729,Outilleur H/F,https://www.france-emploi.com/offre-d-emploi/outilleur-h-f-10937250/,08/01/2023,Loiret,CDI,,,,,"En tant qu'Outilleur, vos missions seront les suivantes :  * Intervenir sur les outillages de presses pour de la rÃ©paration, de l'amÃ©lioration et de la fiabilisation,  * Intervenir dans l'atelier de production en tant que soutien technique auprÃ¨s des conducteurs de presses,  * RÃ©aliser des opÃ©rations de soudure (TIG, Argon ..."</t>
  </si>
  <si>
    <t>7730,Chef de Projet MOE TCE - Rennes H/F,https://www.france-emploi.com/offre-d-emploi/chef-de-projet-moe-tce-rennes-h-f-10937249/,08/01/2023,Ille-et-Vilaine,CDI,,,,,"En qualitÃ© de Chef de Projet TCE, vous reprÃ©senterez la sociÃ©tÃ© pour chaque projet et principalement de la phase DCE jusqu'Ã  la rÃ©ception des ouvrages.Vos missions sont les suivantes :  * Suivre la bonne exÃ©cution du chantier, * Organiser le chantier en termes de moyens matÃ©riels et humains, * Coordonner et ..."</t>
  </si>
  <si>
    <t>7731,Monteur-CÃ¢bleur H/F,https://www.france-emploi.com/offre-d-emploi/monteur-cableur-h-f-10937247/,08/01/2023,Essonne,CDI,,,,,"En tant que Monteur-CÃ¢bleur, vos missions sont les suivantes :  * Effectuer les opÃ©rations de pose et de montage de composants et d'Ã©quipements sur des moteurs, groupes Ã©lectrogÃ¨nes, chÃ¢ssis, tableaux ou armoires, dans le respect des rÃ¨gles de l'art, * VÃ©rifier les Ã©quipements avant montage en fonction des informations ..."</t>
  </si>
  <si>
    <t>7732,Technicien Chimiste H/F,https://www.france-emploi.com/offre-d-emploi/technicien-chimiste-h-f-10937245/,08/01/2023,Haute-Savoie,CDI,,,,,"Au sein du laboratoire d'analyses physico-chimie, en tant que Technicien Chimiste, vos missions seront les suivantes :  * ContrÃ´ler les Ã©chantillons de matiÃ¨res premiÃ¨res, produits finis, semi-finis et stabilitÃ©s, * RÃ©aliser les analyses selon les instructions approuvÃ©es, * Mener des investigations en accord avec le Chef de Groupe, dans le ..."</t>
  </si>
  <si>
    <t>7733,Technicien SAV ElectromÃ©canicien ItinÃ©rant France H/F,https://www.france-emploi.com/offre-d-emploi/technicien-sav-electromecanicien-itinerant-france-h-f-10937244/,08/01/2023,Essonne,CDI,,,,,"En tant Technicien SAV Ã‰lectromÃ©canicien ItinÃ©rant France, vos missions sont les suivantes :  * Assurer la maintenance, le dÃ©pannage et la rÃ©paration ainsi que parfois l'installation du parc de matÃ©riels dont vous avez la charge. ÃŠtre capable de mener un dÃ©pannage fiable : Diagnostic et rÃ©paration. Assurer la satisfaction client et ..."</t>
  </si>
  <si>
    <t>7734,Gestionnaire de CopropriÃ©tÃ© H/F,https://www.france-emploi.com/offre-d-emploi/gestionnaire-de-copropriete-h-f-10937242/,08/01/2023,Gironde,CDI,,,,,"En tant que Gestionnaire de CopropriÃ©tÃ©, vous Ãªtes en charge de la bonne gestion et suivi de vos projets.Vos missions principales :  * Assurer la relation clients, * NÃ©gocier et appliquer les contrats avec les fournisseurs, * Ã‰tablir les budgets en collaboration avec le Comptable, * PrÃ©parer et tenir les assemblÃ©es gÃ©nÃ©rales et ..."</t>
  </si>
  <si>
    <t>7735,Assistant Commercial Anglais Courant H/F,https://www.france-emploi.com/offre-d-emploi/assistant-commercial-anglais-courant-h-f-10937241/,08/01/2023,RhÃ´ne,CDI,,,,,"En tant qu'Assistant Commercial Anglais Courant, vos principales missions seront :  * GÃ©rer la relation client avec des clients basÃ©s en France et en Europe, * ÃŠtre moteur dans l'Ã©tude des nouveaux projets/produits, depuis la demande client jusqu'Ã  l'Ã©mission de la proposition commerciale puis mise en industrialisation ..."</t>
  </si>
  <si>
    <t>7736,OpÃ©rateur de Compression H/F,https://www.france-emploi.com/offre-d-emploi/operateur-de-compression-h-f-10937240/,08/01/2023,Haute-Savoie,CDI,,,,,"En tant qu'OpÃ©rateur de Compression, vous assurez dans le respect des rÃ¨gles et consignes de qualitÃ© et de sÃ©curitÃ©, la transformation des poudres issues de nos ateliers de fabrication en comprimÃ©s, secs ou effervescents.Dans le cadre de votre mission, vous Ãªtes en charge d'assurer :  * L'approvisionnement ..."</t>
  </si>
  <si>
    <t>7737,Collaborateur Comptable Junior H/F,https://www.france-emploi.com/offre-d-emploi/collaborateur-comptable-junior-h-f-10937239/,08/01/2023,Yvelines,CDI,,,,,"Vous travaillez en binÃ´me sous la responsabilitÃ© d'un Manager et intervenez sur un portefeuille diversifiÃ© d'une trentaine de dossiers (paysagistes, transports, restaurants...).Ã€ ce titre, vos principales missions s'articulent autour des axes suivants :  * Faire la tenue d'un portefeuille clients de TPE et PME, * Faire les ..."</t>
  </si>
  <si>
    <t>7738,Technicien de Maintenance H/F,https://www.france-emploi.com/offre-d-emploi/technicien-de-maintenance-h-f-10937238/,08/01/2023,Eure-et-Loir,CDI,,,,,"En tant que Technicien de Maintenance, vous serez en charge s'assurer le bon fonctionnement des installations. Vos missions principales seront :  * Participer Ã  la maintenance curative, prÃ©ventive et amÃ©liorative, * RÃ©aliser les rÃ©glages de fonctionnement des installations, * Participer Ã  l'installation des nouveaux Ã©quipements, * Identifier et diagnostiquer les dysfonctionnements et ..."</t>
  </si>
  <si>
    <t>7739,Technicien Maintenance Courant Faible H/F,https://www.france-emploi.com/offre-d-emploi/technicien-maintenance-courant-faible-h-f-10937237/,08/01/2023,Gironde,CDI,,,,,"En tant que Technicien Maintenance Courant Faible et sous la responsabilitÃ© du Responsable Technique, vous Ãªtes en charge de la bonne gestion et suivi de vos projets. Vos missions principales :  * Assurer les opÃ©rations de maintenance de systÃ¨mes de sÃ©curitÃ© et rÃ©seaux : ContrÃ´le d'accÃ¨s, dÃ©tection intrusion, vidÃ©o-surveillance, rÃ©seaux ..."</t>
  </si>
  <si>
    <t>7740,Monteur-Assembleur MÃ©canicien H/F,https://www.france-emploi.com/offre-d-emploi/monteur-assembleur-mecanicien-h-f-10937236/,08/01/2023,Essonne,CDI,,,,,"En tant que Monteur-Assembleur, vos missions sont les suivantes :  * Assurer le montage quotidien des groupes Ã©lectrogÃ¨nes et des moteurs thermiques dans le respect des rÃ¨gles de l'art, * Assurer les opÃ©rations de dÃ©pose-repose des diffÃ©rents Ã©quipements et monter tous les accessoires, * ExÃ©cuter les opÃ©rations de calage et ..."</t>
  </si>
  <si>
    <t>7741,Plombier H/F,https://www.france-emploi.com/offre-d-emploi/plombier-h-f-10937234/,08/01/2023,Haute-Garonne,CDI,,,,,"Sous la responsabilitÃ© du Chef de Chantier. Vos missions seront : * Pose de rÃ©seaux d'assainissement, ventilation et plomberie, * Pose des Ã©quipements sanitaires et chauffage, * Mise en eau des installations, * Essais et rÃ©glages des poses.  Au moins 3 ans d'expÃ©rience dans la plomberie.Savoir soudÃ© et brasÃ©.Autonome.OrganisÃ© ..."</t>
  </si>
  <si>
    <t>7742,Conducteur de Travaux TCE Nantes H/F,https://www.france-emploi.com/offre-d-emploi/conducteur-de-travaux-tce-nantes-h-f-10937233/,08/01/2023,Loire-Atlantique,CDI,,,,,"Sous la responsabilitÃ© du Directeur de travaux, vous avez pour mission de mener Ã  bien les chantiers qui vous sont confiÃ©s. Plus prÃ©cisÃ©ment, vos missions sont les suivantes :  * La prÃ©paration (planning, sÃ©lection sous-traitants, approvisionnement), * Le suivi humain, technique, administratif, financier, * Et la relation client.Vous prÃ©voyez et organisez ..."</t>
  </si>
  <si>
    <t>7743,Assistant Comptable H/F,https://www.france-emploi.com/offre-d-emploi/assistant-comptable-h-f-10937232/,08/01/2023,Alpes-Maritimes,CDI,,,,,"Vos missions sont les suivantes :  * Saisie, * DÃ©clarations fiscales : TVA, IS, rÃ©vision comptable, participation Ã  l'Ã©laboration des bilans, * Outils de suivi de gestion : Tableaux de bord, situation. Vous Ãªtes le bras droit du Responsable de Portefeuille, * Reporting rÃ©gulier des Ã©vÃ¨nements marquants.  Issu d'une formation comptable, de type Bac ..."</t>
  </si>
  <si>
    <t>7744,Assistant Comptable H/F,https://www.france-emploi.com/offre-d-emploi/assistant-comptable-h-f-10937231/,08/01/2023,Loire-Atlantique,CDI,,,,,"En Ã©quipe avec 2 Responsables de Dossiers, vous serez en charge de :  * La saisie comptable et la prÃ©paration des dossiers, * Les rapprochements bancaires et les dÃ©clarations de TVA, * La gestion administrative courante.Cette liste n'est pas limitative en fonctions de vos appÃ©tences.  Issu d'une formation de type ..."</t>
  </si>
  <si>
    <t>7745,Technico-Commercial SÃ©dentaire H/F,https://www.france-emploi.com/offre-d-emploi/technico-commercial-sedentaire-h-f-10937230/,08/01/2023,Gironde,CDI,,,,,"En tant que Technico-Commercial SÃ©dentaire BTOB, vos missions principales seront les suivantes :  * RÃ©pondre aux demandes de renseignements techniques et commerciaux, * Assurer la rÃ©ception, la saisie des commandes par fax, e-mail, tÃ©lÃ©phone et de faÃ§on plus gÃ©nÃ©rale l'ensemble des documents de gestion de commandes et de livraison ..."</t>
  </si>
  <si>
    <t>7746,Technicien SAV H/F,https://www.france-emploi.com/offre-d-emploi/technicien-sav-h-f-10937228/,08/01/2023,Haute-Garonne,IntÃ©rim,,,,,"Autonome sur l'entretien et le dÃ©pannage de chaudiÃ¨re et appareils de chauffage, de production d'eau chaude et de climatisation chez les particuliers.Vous devez dÃ©tenir des compÃ©tences techniques et relationnelles. Vous apportez au client votre expertise et des conseils indispensables pour les accompagner lors des interventions.  Vous ..."</t>
  </si>
  <si>
    <t>7747,Coordinateur Travaux H/F,https://www.france-emploi.com/offre-d-emploi/coordinateur-travaux-h-f-10937227/,08/01/2023,Haute-Garonne,CDI,,,,,"Sous la responsabilitÃ© du Directeur Travaux, le Coordinateur Travaux a pour mission de :  * Vous assurez la prÃ©paration, le suivi et la rÃ©alisation complÃ¨te des chantiers. Pour cela, vous mettez en oeuvre les moyens humains, techniques et matÃ©riels nÃ©cessaires dans le respect des coÃ»ts, des dÃ©lais, de la qualitÃ© et ..."</t>
  </si>
  <si>
    <t>7748,Chef de Projet MOE TCE - Montaigu H/F,https://www.france-emploi.com/offre-d-emploi/chef-de-projet-moe-tce-montaigu-h-f-10937226/,08/01/2023,VendÃ©e,CDI,,,,,"En qualitÃ© de Chef de Projet TCE, vous reprÃ©senterez la sociÃ©tÃ© pour chaque projet et principalement de la phase DCE jusqu'Ã  la rÃ©ception des ouvrages.Vos missions sont les suivantes :  * Suivre la bonne exÃ©cution du chantier, * Organiser le chantier en termes de moyens matÃ©riels et humains, * Coordonner et ..."</t>
  </si>
  <si>
    <t>7749,Assistant Comptable H/F,https://www.france-emploi.com/offre-d-emploi/assistant-comptable-h-f-10937225/,08/01/2023,Bas-Rhin,IntÃ©rim,,,,,"Vos principales missions seront :  * Saisie comptable, * Relances, * Rapprochements bancaires.  Issu d'une formation universitaire ou Ã©cole de niveau Bac minimum, vous avez idÃ©alement au moins une premiÃ¨re expÃ©rience Ã  ce type de poste.Vous Ãªtes rigoureux, organisÃ© et vous savez vous intÃ©grer rapidement dans une Ã©quipe et des processus ..."</t>
  </si>
  <si>
    <t>7750,Comptable GÃ©nÃ©ral H/F,https://www.france-emploi.com/offre-d-emploi/comptable-general-h-f-10937224/,08/01/2023,Hauts-de-Seine,CDI,,,,,"RattachÃ© au sein de la Direction Comptable, vous intervenez sur les missions suivantes :  * Reporting, * Rapprochements bancaires, * Gestion de la TVA, * Gestion de trÃ©sorerie, * PrÃ©paration du bilan, * Lettrage des comptes, * ComptabilitÃ© gÃ©nÃ©rale.Cette description prend en compte les principales tÃ¢ches mais n'est pas limitative.  Issu d'une formation de ..."</t>
  </si>
  <si>
    <t>7751,Comptable GÃ©rance H/F,https://www.france-emploi.com/offre-d-emploi/comptable-gerance-h-f-10937223/,08/01/2023,Hauts-de-Seine,CDI,,,,,"En tant que Comptable GÃ©rance, vous aurez la responsabilitÃ© de la comptabilitÃ© d'un portefeuille clients en gestion locative.Ã€ cet effet, les principales missions consistent Ã  :  * Envoyer les quittancements et les avis d'Ã©chÃ©ances, * Encaisser les loyers et rÃ©gulariser les charges, * Payer les factures aprÃ¨s validation du Gestionnaire ..."</t>
  </si>
  <si>
    <t>7752,Technicien d&amp;#039</t>
  </si>
  <si>
    <t>Intervention H/F,https://www.france-emploi.com/offre-d-emploi/technicien-d-039-intervention-h-f-10937221/,08/01/2023,Seine-Maritime,CDI,,,,,"En tant que Technicien d'Intervention, poste Ã  Rouen, vos activitÃ©s principales consisteront Ã  :  * Organiser, prÃ©parer et rÃ©aliser des interventions de maintenance, des opÃ©rations de rÃ©novation et des expertises sur des sites clients (industries, hÃ´pitaux, centrales de production Ã©lectrique, bÃ¢timents et infrastructures), * Intervenir sur du matÃ©riel de toutes les ..."</t>
  </si>
  <si>
    <t>7753,Technicien de Travaux en Portes La Roche sur Yon H/F,https://www.france-emploi.com/offre-d-emploi/technicien-de-travaux-en-portes-la-roche-sur-yon-h-f-10937220/,08/01/2023,VendÃ©e,CDI,,,,,"En tant que Technicien de Maintenance en Portes Automatiques, vous intervenez sur La Roche-sur-Yon et ses alentours.Au quotidien, vos missions sont les suivantes :  * Assurer quotidiennement une tournÃ©e de maintenance ainsi que des rÃ©parations sur un parc de portes multimarques (automatiques, industrielles, coulissantes, de garages, portails, rideaux ..."</t>
  </si>
  <si>
    <t>7754,Technicien MÃ©thodes H/F,https://www.france-emploi.com/offre-d-emploi/technicien-methodes-h-f-10937219/,08/01/2023,IsÃ¨re,CDI,,,,,"En tant que Technicien MÃ©thodes, vos missions sont les suivantes :  * Animer et faire le reporting des mÃ©thodes industrielles, * RÃ©aliser et mettre Ã  jour les plans produits et outillages associÃ©s ainsi que les gammes des produits, fiches d'instruction et fiches d'emballage, * DÃ©finir les nomenclatures et les gammes, * Ã‰laborer ..."</t>
  </si>
  <si>
    <t>7755,ContrÃ´leur de Gestion H/F,https://www.france-emploi.com/offre-d-emploi/controleur-de-gestion-h-f-10937218/,08/01/2023,Aude,CDI,,,,,"En tant que contrÃ´leur de gestion H/F, vos missions seront les suivantes :  * Analyser les Ã©tats financiers et les indicateurs de performance clÃ©s de l'entreprise * PrÃ©parer des budgets et des prÃ©visions de trÃ©sorerie * Surveiller les coÃ»ts et les dÃ©penses de l'entreprise et suggÃ©rer des opportunitÃ©s d'Ã©conomie ..."</t>
  </si>
  <si>
    <t>7756,Chef d&amp;#039</t>
  </si>
  <si>
    <t>Ã‰quipe CVC - La Roche-sur-Yon H/F,https://www.france-emploi.com/offre-d-emploi/chef-d-039-quipe-cvc-la-roche-sur-yon-h-f-10937217/,08/01/2023,VendÃ©e,CDI,,,,,"RattachÃ© au ChargÃ© d'Affaires, vos missions sont les suivantes :  * Encadrer une Ã©quipe, * Travailler en Ã©troite collaboration avec le ChargÃ© d'Affaires, le bureau d'Ã©tudes, les autres corps d'Ã©tat et le client, * RÃ©aliser des installations complÃ¨tes de plomberie et chauffage, sur des logements neufs ou de rÃ©novations ..."</t>
  </si>
  <si>
    <t xml:space="preserve">7757,Technicien SAV ItinÃ©rant Machines SpÃ©ciales H/F,https://www.france-emploi.com/offre-d-emploi/technicien-sav-itinerant-machines-speciales-h-f-10937216/,08/01/2023,Essonne,IntÃ©rim,,,,,"Dans le cadre de ce poste, vos missions sont les suivantes :  * Assurer l'installation et la mise en service des machines en clientÃ¨le </t>
  </si>
  <si>
    <t xml:space="preserve"> * Assurer la maintenance et le dÃ©pannage des Ã©quipements aprÃ¨s diagnostique </t>
  </si>
  <si>
    <t xml:space="preserve"> * Conseiller et former les clients sur les Ã©quipements et machines </t>
  </si>
  <si>
    <t xml:space="preserve"> * RÃ©aliser des comptes-rendus d'intervention ..."</t>
  </si>
  <si>
    <t>7758,ChargÃ© d&amp;#039</t>
  </si>
  <si>
    <t>Etudes et Travaux GÃ©nie Urbain Tours H/F,https://www.france-emploi.com/offre-d-emploi/charge-d-039-etudes-et-travaux-genie-urbain-tours-h-f-10937215/,08/01/2023,Indre-et-Loire,CDI,,,,,"RattachÃ© au Directeur d'Etudes, vos missions sont les suivantes :  * Vous collectez les informations nÃ©cessaires Ã  la bonne marche d'un projet (demande du client partenaires, normes, contexte rÃ©glementaire et technique des territoires), * Vous participez aux Ã©tudes de faisabilitÃ© Ã  toutes les Ã©chelles du projet, * Vous pilotez les Ã©tudes ..."</t>
  </si>
  <si>
    <t>7759,Magasinier H/F,https://www.france-emploi.com/offre-d-emploi/magasinier-h-f-10937214/,08/01/2023,Ille-et-Vilaine,IntÃ©rim,,,,,"RattachÃ© directement au Responsable EntrepÃ´t, en tant que Magasinier, vous avez pour missions les suivantes :  * Participer Ã  la gestion du stock (maÃ®trise du fifo dans le rangement en stock), * Participer aux inventaires, * GÃ©rer des bons de livraison avec les transporteurs, * Charger/dÃ©charger les marchandises, * ContrÃ´ler et ranger les produits ..."</t>
  </si>
  <si>
    <t>7760,Technico-Commercial Brasseur H/F,https://www.france-emploi.com/offre-d-emploi/technico-commercial-brasseur-h-f-10937213/,08/01/2023,Paris,CDI,,,,,"RattachÃ© au Business Manager, vous Ãªtes responsable du dÃ©veloppement commercial de l'entreprise et de sa marque de produits destinÃ©s aux brasseries et distributeurs. Dans ce cadre, vos missions principales seront :  * Gestion et expansion du portefeuille de clients, sur la zone France (essentiellement Nord et Alsace) et Belgique, * Participation ..."</t>
  </si>
  <si>
    <t>7761,Tender Analyst H/F,https://www.france-emploi.com/offre-d-emploi/tender-analyst-h-f-10937212/,08/01/2023,RhÃ´ne,CDI,,,,,"Voici vos missions en tant que Tender Analyst :  * Support au commerce pour complÃ©ter les RFI, * Analyse des volumes, des cahiers des charges et de tous documents constituant le pack appel d'offres du client pour identifier les besoins spÃ©cifiques, les points de vigilance et tout Ã©lÃ©ment qui impacterait les ..."</t>
  </si>
  <si>
    <t>7762,ChargÃ© d&amp;#039</t>
  </si>
  <si>
    <t>Etudes VRD H/F,https://www.france-emploi.com/offre-d-emploi/charge-d-039-etudes-vrd-h-f-10937211/,08/01/2023,Gironde,CDI,,,,,"En tant que ChargÃ© d'Ã‰tudes VRD et sous la responsabilitÃ© du Responsable BE, vous Ãªtes en charge de la gestion et suivi de vos projets. Vos missions principales :  * Assistance de la maÃ®trise d'ouvrage dans la dÃ©finition de ses besoins, * RÃ©alisation et coordination de projets depuis la conception ..."</t>
  </si>
  <si>
    <t>7763,Responsable Projets PhotovoltaÃ¯que H/F,https://www.france-emploi.com/offre-d-emploi/responsable-projets-photovoltaique-h-f-10937210/,08/01/2023,Gironde,CDI,,,,,"En tant que Responsable Projets PhotovoltaÃ¯que, vous Ãªtes en charge de la bonne gestion et suivi de vos projets.Au sein du pÃ´le en charge de l'activitÃ© Â« transition Ã©nergÃ©tique Â», vous contribuerez Ã  accompagner le dÃ©veloppement du photovoltaÃ¯que, que ce soit pour des centrales au sol, en toitures ou ..."</t>
  </si>
  <si>
    <t>7764,Comptable Unique H/F,https://www.france-emploi.com/offre-d-emploi/comptable-unique-h-f-10937209/,08/01/2023,Haute-Garonne,CDI,,,,,"En tant que Comptable Unique, vos missions seront les suivantes :  * Tenue de la comptabilitÃ© quotidienne, * Gestion et rÃ©vision des comptes gÃ©nÃ©raux, * ContrÃ´le des Ã©tats de paie et intÃ©gration de la paie dans l'ERP, * DÃ©clarations et contrÃ´le de TVA, * Ã‰tablissement des Ã©tats prÃ©paratoires Ã  la facturation des filiales, * DÃ©claration ..."</t>
  </si>
  <si>
    <t>7765,Chef de Secteur CHR H/F,https://www.france-emploi.com/offre-d-emploi/chef-de-secteur-chr-h-f-10937206/,08/01/2023,Aube,CDI,,,,,"En tant que Chef de Secteur CHR, vos missions sont :  * Commercialiser nos produits dans votre secteur d'un parc de 250 Ã  350 magasins auprÃ¨s de l'ensemble du rÃ©seau (cafÃ©s, hÃ´tels, restaurants, boulangeries et vente Ã  emporter), * ÃŠtre un vÃ©ritable ambassadeur de la marque et interlocuteur privilÃ©giÃ© des ..."</t>
  </si>
  <si>
    <t>7766,Comptable GÃ©nÃ©ral H/F,https://www.france-emploi.com/offre-d-emploi/comptable-general-h-f-10937205/,08/01/2023,Paris,CDI,,,,,"Au sein d'une Ã©quipe de 3 personnes, vous serez directement rattachÃ© au Directeur Administratif et Financier. Le Comptable GÃ©nÃ©ral assurera la participation Ã  l'Ã©laboration des clÃ´tures des comptes bilan et compte de rÃ©sultat ainsi qu'Ã  l'analyse des revues analytiques du compte de rÃ©sultat.Au quotidien ..."</t>
  </si>
  <si>
    <t>7767,Conducteur/ChargÃ© d&amp;#039</t>
  </si>
  <si>
    <t>Affaires Travaux H/F,https://www.france-emploi.com/offre-d-emploi/conducteur-charge-d-039-affaires-travaux-h-f-10937204/,08/01/2023,Haute-Garonne,CDI,,,,,"Sous la responsabilitÃ© du Directeur Travaux. Le Conducteur/ChargÃ© d'Affaires Travaux est responsable de ces missions : * Accueille, organise et dirige les Ã©quipes qui lui sont affectÃ©es en veillant a respecter le droit du travail ainsi que la rÃ¨glementation HygiÃ¨ne SÃ©curitÃ© Environnement (HSE), * Veille a ce que les rÃ¨gles ..."</t>
  </si>
  <si>
    <t>7768,ROOLE - Conseiller Client Back Office Boulogne H/F,https://www.france-emploi.com/offre-d-emploi/roole-conseiller-client-back-office-boulogne-h-f-10937203/,08/01/2023,Hauts-de-Seine,CDI,,,,,"ROOLE s'engage pour aller au-delÃ  de la demande du client membre, le surprendre et inventer de nouvelles opportunitÃ©s pour lui faciliter le quotidien.Votre rÃ´le ÃŠtre l'interlocuteur unique du membre de ROOLE :  * Instruire les demandes d'indemnisations de nos membres et partenaires, en effectuant les demandes ..."</t>
  </si>
  <si>
    <t>7769,Responsable Adjoint de Magasin H/F - Plaisir - 78,https://www.france-emploi.com/offre-d-emploi/responsable-adjoint-de-magasin-h-f-plaisir-78-10937200/,08/01/2023,Yvelines,CDI,,,,,"En tant que Responsable Adjoint de Magasin, vous Ãªtes le vÃ©ritable bras droit du Store Manager, vous jouez donc un rÃ´le clÃ© dans le pilotage du point de vente.Vos missions :  * Pilotage de la performance : Optimiser la rentabilitÃ© du magasin via le suivi des indicateurs commerciaux, gestion du budget ..."</t>
  </si>
  <si>
    <t>7770,Technico-Commercial ItinÃ©rant (82) H/F,https://www.france-emploi.com/offre-d-emploi/technico-commercial-itinerant-82-h-f-10937199/,08/01/2023,Tarn-et-Garonne,CDI,,,,,"RattachÃ© au Responsable d'Agence et en collaboration avec une Ã©quipe, vous aurez pour missions principales :  * Proposer des solutions techniques adaptÃ©es aux projets clients/prospects, * RÃ©pondre aux sollicitations des clients en matiÃ¨re de suivi commercial jusqu'Ã  la livraison, * RÃ©aliser les offres de prix, aussi bien pour l'activitÃ© ..."</t>
  </si>
  <si>
    <t>7771,Assistant Comptable et Administratif H/F,https://www.france-emploi.com/offre-d-emploi/assistant-comptable-et-administratif-h-f-10937198/,08/01/2023,Haute-Garonne,CDI,,,,,"En tant qu'Assistant Comptable et Administratif, vos missions seront les suivantes :  * Saisir et enregistrer les Ã©critures comptables (factures, avoirs, rÃ¨glements, etc.), * VÃ©rifier la conformitÃ© des documents comptables, * Ã‰tablir les dÃ©clarations fiscales et sociales, * Participer Ã  la clÃ´ture des comptes mensuels et annuels, * Assister le Responsable Comptable dans ses ..."</t>
  </si>
  <si>
    <t>7772,Conducteur de Pelle H/F,https://www.france-emploi.com/offre-d-emploi/conducteur-de-pelle-h-f-10937197/,08/01/2023,CÃ´tes-d'Armor,CDI,,,,,"En tant que Conducteur de Pelle, vos principales missions sont :  * Assurer la conduite d'engins de TP : Essentiellement pelles Ã  chenilles et chargeuse pour des chantiers de terrassement, voirie, rÃ©seaux ou gÃ©nie civil, * PrÃ©parer le terrain : dÃ©blayer, terrasser et/ou transporter des matÃ©riaux : Charger/dÃ©charger selon un mode alternatif ..."</t>
  </si>
  <si>
    <t>7773,Technico-Commercial SÃ©dentaire BÃ¨gles (33) H/F,https://www.france-emploi.com/offre-d-emploi/technico-commercial-sedentaire-begles-33-h-f-10937196/,08/01/2023,Gironde,CDI,,,,,"RattachÃ© au Responsable d'Agence et en collaboration avec une Ã©quipe, vous aurez pour missions principales :  * Proposer des solutions techniques adaptÃ©es aux projets clients/prospects, * RÃ©pondre aux sollicitations des clients en matiÃ¨re de suivi commercial jusqu'Ã  la livraison, * RÃ©aliser les offres de prix, aussi bien pour l'activitÃ© ..."</t>
  </si>
  <si>
    <t>7774,Assistant Travaux H/F,https://www.france-emploi.com/offre-d-emploi/assistant-travaux-h-f-10937195/,08/01/2023,Gironde,CDI,,,,,"RattachÃ© directement au Directeur RÃ©gional et aux Conducteurs de Travaux, vos missions principales seront les suivantes :  * Accueil tÃ©lÃ©phonique, * Gestion et suivi administratif des dossiers, * DÃ©clarations et suivi de chantiers, * Planning et suivi des Ã©quipes sur le chantier, * Missions d'effectuer et de faire effectuer des contrÃ´les rÃ©guliers des ouvrages ..."</t>
  </si>
  <si>
    <t>7775,Coordinateur Supply-Chain H/F,https://www.france-emploi.com/offre-d-emploi/coordinateur-supply-chain-h-f-10937194/,08/01/2023,Paris,CDI,,,,,"En tant que Coordinateur Supply-Chain, vos missions sont les suivantes :  * ContrÃ´le du bon import et intÃ©gration des commandes dans l'ERP, * Gestion des stock informatisÃ©e pour l'ensemble du pÃ©rimÃ¨tre, * Interface privilÃ©giÃ©e entre le prestataire logistique, les transporteurs, les clients, * Contact quotidien Ã  l'international pour les relances ..."</t>
  </si>
  <si>
    <t>7776,Comptable ConfirmÃ© H/F,https://www.france-emploi.com/offre-d-emploi/comptable-confirme-h-f-10937193/,08/01/2023,Aude,CDI,,,,,"En tant que comptable, les missions seront les suivantes :  * Tenue de la comptabilitÃ© de l'entreprise et enregistrement des opÃ©rations financiÃ¨res, * Ã‰laboration des Ã©tats financiers (bilan, compte de rÃ©sultat, tableau de trÃ©sorerie) et suivi de la situation financiÃ¨re de l'entreprise, * Gestion de la trÃ©sorerie et des relations avec ..."</t>
  </si>
  <si>
    <t xml:space="preserve">7777,Gestionnaire Paie et Ressources Humaines H/F,https://www.france-emploi.com/offre-d-emploi/gestionnaire-paie-et-ressources-humaines-h-f-10937191/,08/01/2023,Aude,CDI,,,,,"Vous rejoindrez une Ã©quipe RH de 8 personnes. RattachÃ© Ã  la DRH, vous prenez en charge les missions suivantes pour une population de salariÃ©s :  * DÃ©clarations d'embauche, enregistrement dossiers salariÃ©s, gestion du temps de travail </t>
  </si>
  <si>
    <t xml:space="preserve"> * RÃ©daction et suivi des contrats </t>
  </si>
  <si>
    <t xml:space="preserve"> * PrÃ©paration des Ã©lÃ©ments variables de paie, Ã©tablissement et contrÃ´le ..."</t>
  </si>
  <si>
    <t>7778,Technico-Commercial (24) H/F,https://www.france-emploi.com/offre-d-emploi/technico-commercial-24-h-f-10937190/,08/01/2023,Dordogne,CDI,,,,,"RattachÃ© au Responsable d'Agence et en collaboration avec une Ã©quipe, vous aurez pour missions principales :  * Proposer des solutions techniques adaptÃ©es aux projets clients/prospects, * RÃ©pondre aux sollicitations des clients en matiÃ¨re de suivi commercial jusqu'Ã  la livraison, * RÃ©aliser les offres de prix, aussi bien pour l'activitÃ© ..."</t>
  </si>
  <si>
    <t>7779,Responsable Magasin H/F - Annemasse (74),https://www.france-emploi.com/offre-d-emploi/responsable-magasin-h-f-annemasse-74-10937189/,08/01/2023,Haute-Savoie,CDI,,,,,"En collaboration avec le Directeur RÃ©gional, en tant que Responsable Magasin, vous pilotez l'activitÃ© de votre point de vente.Vos missions sont les suivantes :  * Pilotage de la performance : Optimiser la rentabilitÃ© du magasin via le suivi des indicateurs commerciaux, gestion du budget, reporting quotidien auprÃ¨s de la Direction ..."</t>
  </si>
  <si>
    <t>7780,ChargÃ© d&amp;#039</t>
  </si>
  <si>
    <t>Appels d&amp;#039</t>
  </si>
  <si>
    <t>Offres H/F,https://www.france-emploi.com/offre-d-emploi/charge-d-039-appels-d-039-offres-h-f-10937188/,08/01/2023,RhÃ´ne,CDI,,,,,"Vos missions en tant que ChargÃ© d'Appels d'Offres :  * Support au commerce pour complÃ©ter les RFI, * Analyse des volumes, des cahiers des charges et de tous documents constituant le pack appel d'offres du client, pour identifier les besoins spÃ©cifiques, les points de vigilance et tout Ã©lÃ©ment qui ..."</t>
  </si>
  <si>
    <t xml:space="preserve">7781,Responsable ComptabilitÃ© Tiers H/F,https://www.france-emploi.com/offre-d-emploi/responsable-comptabilite-tiers-h-f-10937187/,08/01/2023,Eure-et-Loir,CDI,,,,,"RattachÃ© au Responsable Financier, vous aurez pour missions :  * Superviser une Ã©quipe de 2 Comptables (fournisseurs et clients) </t>
  </si>
  <si>
    <t xml:space="preserve"> * Optimiser le traitement des flux de la commande au rÃ¨glement </t>
  </si>
  <si>
    <t xml:space="preserve"> * Superviser la saisie, le pointage et le lettrage de la comptabilitÃ© clients et fournisseurs </t>
  </si>
  <si>
    <t xml:space="preserve"> * Suivre les rÃ¨glements clients et fournisseurs non affectÃ©s ..."</t>
  </si>
  <si>
    <t>7782,Gestionnaire Paie H/F,https://www.france-emploi.com/offre-d-emploi/gestionnaire-paie-h-f-10937186/,08/01/2023,Hauts-de-Seine,CDI,,,,,"RattachÃ© Ã  la Responsable Paie de la structure, vous intÃ©grerez une Ã©quipe de 3 personnes.Vous serez le garant des process administratifs et paie du pÃ©rimÃ¨tre France.Embauche :  * CrÃ©er le salariÃ© dans l'outil de paie, * Faire les affiliations auprÃ¨s des organismes, * Faire les DPAE. Paie/ DSN :  * Saisir les ..."</t>
  </si>
  <si>
    <t>7783,Assistant de Direction Commercial - Trilingue H/F,https://www.france-emploi.com/offre-d-emploi/assistant-de-direction-commercial-trilingue-h-f-10937185/,08/01/2023,Gironde,CDI,,,,,"Dans le cadre de ce poste, vos missions seront les suivantes :  * Gestion de la logistique et de l'agenda des membres de l'Ã©quipe : Gestion des agendas hebdomadaires de l'Ã©quipe, planification et organisation des dÃ©placements et des demandes de visas, * Planification et organisation des rÃ©unions : RÃ©alisation et gestion ..."</t>
  </si>
  <si>
    <t>7784,ContrÃ´le de Gestion H/F,https://www.france-emploi.com/offre-d-emploi/controle-de-gestion-h-f-10937184/,08/01/2023,Eure-et-Loir,CDI,,,,,"RattachÃ© au Responsable ContrÃ´le de Gestion , vous aurez pour missions :  * Prendre en charge l'intÃ©gralitÃ© du contrÃ´le de gestion pour le pÃ´le solution, * Mettre en place un suivi de chantier et des coÃ»ts, * Mettre en place des indicateurs d'activitÃ© (PrÃ©visionnel de CA, suivi de la marge par affaire ..."</t>
  </si>
  <si>
    <t>7785,Chef d&amp;#039</t>
  </si>
  <si>
    <t>Ã‰quipe Production H/F,https://www.france-emploi.com/offre-d-emploi/chef-d-039-quipe-production-h-f-10937183/,08/01/2023,Loiret,CDI,,,,,"En tant que Chef d'Ã‰quipe Production, vous aurez comme missions :  * Assurer l'animation et le management de votre Ã©quipe (une dizaine d'opÃ©rateurs) : Ã©laboration des plannings, transmission des consignes, contrÃ´le d'activitÃ©, Ã©valuation individuelle, fixation d'objectifs et intÃ©gration des nouveaux collaborateurs, * Superviser les opÃ©rations de production et ..."</t>
  </si>
  <si>
    <t>7786,Assistant ChargÃ© d&amp;#039</t>
  </si>
  <si>
    <t>Affaires H/F,https://www.france-emploi.com/offre-d-emploi/assistant-charge-d-039-affaires-h-f-10937182/,08/01/2023,Haute-Garonne,CDI,,,,,"Vous Ãªtes sous la responsabilitÃ© du Directeur Travaux. En tant qu'Assistant ChargÃ© d'Affaires Travaux, vous serez en charge :  * Vous gÃ©rez les affaires de A Ã  Z, de la prÃ©paration des devis jusqu'Ã  la gestion des chantiers, * Vous devrez Ã©tablir des relations de confiance avec les clients ..."</t>
  </si>
  <si>
    <t>7787,Ã‰lectricien Industriel H/F,https://www.france-emploi.com/offre-d-emploi/lectricien-industriel-h-f-10937181/,08/01/2023,Loiret,CDI,,,,,"En tant qu'Ã‰lectricien Industriel, vous Ãªtes en charge de :  * Diagnostiquer les pannes, * AmÃ©liorations et rÃ©parations, * ArrÃªts techniques, * Appliquer les procÃ©dures, * Renseigner la GMAO.Cette liste n'est pas limitative. Mot clÃ© : ingÃ©nierie.  Vous dÃ©tenez un Bac +2 dans le domaine Ã©lectrique minimum ou vous dÃ©tenez une expÃ©rience significative ..."</t>
  </si>
  <si>
    <t>7788,Technico-Commercial SÃ©dentaire (47) - H/F,https://www.france-emploi.com/offre-d-emploi/technico-commercial-sedentaire-47-h-f-10937180/,08/01/2023,Lot-et-Garonne,CDI,,,,,"RattachÃ© au Responsable d'Agence et en collaboration avec une Ã©quipe, vous aurez pour missions principales :  * Proposer des solutions techniques adaptÃ©es aux projets clients/prospects, * RÃ©pondre aux sollicitations des clients en matiÃ¨re de suivi commercial jusqu'Ã  la livraison, * RÃ©aliser les offres de prix, aussi bien pour l'activitÃ© ..."</t>
  </si>
  <si>
    <t>7789,Tech Lead Java H/F,https://www.france-emploi.com/offre-d-emploi/tech-lead-java-h-f-10937179/,08/01/2023,Paris,CDI,,,,,"Au sein de l'Ã©quipe, en tant que Lead DÃ©veloppeur Java, vous intervenez sur les missions suivantes : * Accompagner les DÃ©veloppeurs sur l'Ã©cosystÃ¨me Java/Spring, * ÃŠtre le garant des bonnes pratiques de dÃ©veloppement et de l'amÃ©lioration continue, * ÃŠtre moteur dans la phase de conception des services Ã  mettre ..."</t>
  </si>
  <si>
    <t>7790,IngÃ©nieur Support Applicatif - Client Final H/F,https://www.france-emploi.com/offre-d-emploi/ingenieur-support-applicatif-client-final-h-f-10937177/,08/01/2023,Hauts-de-Seine,CDI,,,,,"En tant qu'IngÃ©nieur Support Applicatif, vous aurez en charge les missions suivantes :  * Accompagner les utilisateurs des outils, assurer le support, * Effectuer une premiÃ¨re analyse de l'incident dans les BDD en investiguant, * Coordonner les activitÃ©s et notamment avec l'Ã©quipe off-shore, * Collecter, analyser, challenger et formaliser les ..."</t>
  </si>
  <si>
    <t>7791,Chef de Projet Salesforce (SFCC - SFRA) H/F,https://www.france-emploi.com/offre-d-emploi/chef-de-projet-salesforce-sfcc-sfra-h-f-10937176/,08/01/2023,Paris,CDI,,,,,"Ce poste est Ã  pourvoir dans le cadre du passage de Salesforce Commerce Cloud Ã  Salesforce SFRAEn tant que Technical Product Owner sur la solution, vous intervenez sur les suivants :  * Cadrage et gestion de projets e-commerce, * Construction du plan de dÃ©ploiement de chaque feature, * Gestion des ressources et ..."</t>
  </si>
  <si>
    <t>7792,Manager Service RH / paie H/F,https://www.france-emploi.com/offre-d-emploi/manager-service-rh-paie-h-f-10937173/,08/01/2023,Loire-Atlantique,CDI,,,,,"Vous souhaitez intÃ©grer une Ã©quipe engagÃ©e et professionnelle au sein d'une entreprise industrielle tournÃ©e vers l'humain. Rejoignez la Team RH !</t>
  </si>
  <si>
    <t>RattachÃ©(e) au Responsable Gestion et Administration RH, vous avez la responsabilitÃ© de la coordination de la paie (env. 3500 paies) et animez une Ã©quipe de 6 ..."</t>
  </si>
  <si>
    <t>7793,Chef de Projet Ã‰lectricitÃ© CFO H/F,https://www.france-emploi.com/offre-d-emploi/chef-de-projet-lectricite-cfo-h-f-10937172/,08/01/2023,Indre-et-Loire,CDI,,,,,"IntÃ©grÃ© au sein d'une Ã©quipe projet, votre mission en tant que Chef de Projet CFO sera le pilotage des installations des rÃ©seaux Ã©lectriques pour un bÃ¢timent de production de produits microÃ©lectroniques.Ã€ ce titre, vous devez :  * DÃ©finir le rÃ©seau de distribution depuis la haute tension 90/20 KV ..."</t>
  </si>
  <si>
    <t>7794,ChargÃ© de MarchÃ©s Publics H/F,https://www.france-emploi.com/offre-d-emploi/charge-de-marches-publics-h-f-10937171/,08/01/2023,Paris,CDD,,,,,"Vous rejoignez un Ã©tablissement public administratif au coeur de politiques publiques fortes afin de les accompagner comme chargÃ© de marchÃ©s publics. Ã€ ce titre, vous Ãªtes notamment impliquÃ© sur les sujets suivants :  * L'analyse du besoin par rapport aux marchÃ©s existants, * L'Ã©laboration de la procÃ©dure et du retro ..."</t>
  </si>
  <si>
    <t>7795,Technicien de Maintenance 2x8 H/F,https://www.france-emploi.com/offre-d-emploi/technicien-de-maintenance-2x8-h-f-10937170/,08/01/2023,Pas-de-Calais,CDI,,,,,"En tant que Technicien de Maintenance 2x8, vous intÃ©grez une Ã©quipe maintenance et vous avez pour missions :  * Respecter les standards (sÃ©curitÃ©, maintenance, consigner les opÃ©rations effectuÃ©es dans l'outil de GMAO) et s'assurer de la conformitÃ© 5S en garantissant l'ordre, le rangement et la propretÃ© de votre ..."</t>
  </si>
  <si>
    <t>7796,DÃ©veloppeur ExpÃ©rimentÃ© Dynamics 365 H/F,https://www.france-emploi.com/offre-d-emploi/developpeur-experimente-dynamics-365-h-f-10937169/,08/01/2023,Hauts-de-Seine,CDI,,,,,"Au sein d'une Ã©quipe de DÃ©veloppeurs Internes et Externes, votre rÃ´le est d'assurer les missions suivantes :  * Analyser les diffÃ©rents besoins des filiales, contribuer Ã  la rÃ©daction des spÃ©cifications gÃ©nÃ©rales, rÃ©aliser le prototypage, assurer la cohÃ©rence de l'architecture fonctionnelle et technique, participer au dÃ©ploiement, * Adapter et paramÃ©trer ..."</t>
  </si>
  <si>
    <t>7797,Architecte Solutions Supply Chain H/F,https://www.france-emploi.com/offre-d-emploi/architecte-solutions-supply-chain-h-f-10937168/,08/01/2023,Essonne,CDI,,,,,"Vos missions :Participation Ã  la conception, mise Ã  jour et Ã©volution du SI :  * Construire, mettre Ã  jour et faire Ã©voluer la cartographie du SI de l'entreprise, * Faire un audit de l'existant et des flux d'informations, * DÃ©finir un plan d'urbanisation cible et proposer des scÃ©narios d ..."</t>
  </si>
  <si>
    <t>7798,Responsable de Domaine SIRH - Expertise SAP SuccessFactors H/F,https://www.france-emploi.com/offre-d-emploi/responsable-de-domaine-sirh-expertise-sap-successfactors-h-f-10937166/,08/01/2023,Hauts-de-Seine,CDI,,,,,"RattachÃ© directement au DSI, vous prenez en charge le pilotage de toute l'informatique RH du Groupe et poursuivez le dÃ©ploiement de la solution SIRH SucessFactors. Vous Ãªtes le garant de la cohÃ©rence globale de la solution vis-Ã -vis de la stratÃ©gie RH Groupe et des besoins mÃ©tiers ..."</t>
  </si>
  <si>
    <t>7799,Lead QA H/F,https://www.france-emploi.com/offre-d-emploi/lead-qa-h-f-10937164/,08/01/2023,Paris,CDI,,,,,"En tant que Lead QA votre poste aura 3 composants :Suivi des tests de non-rÃ©gression (TNR) : * Pilotage des tests automatiques : Traiter les cas de blocage, anticiper les changements fonctionnels sur les scÃ©narios automatiques, suivi des tickets de bugs * SynthÃ¨se des tests effectuÃ©s sur la pÃ©riode de release.Pilotage ..."</t>
  </si>
  <si>
    <t>7800,Dessinateur projeteur electricite - EMR H/F,https://www.france-emploi.com/offre-d-emploi/dessinateur-projeteur-electricite-emr-h-f-10937163/,08/01/2023,Saint-Nazaire,CDI,,,,,"La Business Unit Energies Marines &amp; IngÃ©nierie de Chantiers de l'Atlantique intervient depuis plusieurs annÃ©es sur les marchÃ©s des Ã©nergies marines renouvelables et en particulier sur des contrats de sous-stations Ã©lectriques pour les champs d'Ã©oliennes offshore.</t>
  </si>
  <si>
    <t>Le bureau d'Ã©tudes Chantiers de l'Atlantique est composÃ© d ..."</t>
  </si>
  <si>
    <t>7801,Avocat ResponsabilitÃ© Civile/Droit Immobilier H/F,https://www.france-emploi.com/offre-d-emploi/avocat-responsabilite-civile-droit-immobilier-h-f-10937161/,08/01/2023,Val-d'Oise,CDI,,,,,"En tant qu'Avocat, vous intÃ©grez une Ã©quipe Ã  taille humaine composÃ©e d'Avocats et d'Assistantes et vous intervenez majoritairement en contentieux mais aussi en conseil sur des sujets en droit de la responsabilitÃ© civile et en droit immobilier, avec une intervention plus minoritaire en droit social. Vous ..."</t>
  </si>
  <si>
    <t>7802,Responsable de Domaine SI Finance/RH H/F,https://www.france-emploi.com/offre-d-emploi/responsable-de-domaine-si-finance-rh-h-f-10937159/,08/01/2023,Essonne,CDI,,,,,"En dÃ©tail, vos missions seront :  * Piloter et superviser la gestion des demandes des Directions MÃ©tier ou RÃ©fÃ©rents et proposer des arbitrages, * Animer et gÃ©rer les communautÃ©s mÃ©tiers, experts et Key User, * Effectuer une veille des innovations du pÃ©rimÃ¨tre fonctionnel et des Ã©volutions lÃ©gales, * Ã‰laborer et mettre en oeuvre les ..."</t>
  </si>
  <si>
    <t>7803,Consultant Paie H/F,https://www.france-emploi.com/offre-d-emploi/consultant-paie-h-f-10937156/,08/01/2023,Oise,IntÃ©rim,,,,,"Vos missions :  * Il s'agit de mettre en place, chiffrer et rechiffrer, le transfert de la paie de SAP vers un outil en mode SAAS, par exemple ADP. Notre recherche est celle d'un chef de projet, prÃ©sent Ã  temps partiel fort ou Ã  temps plein en charge de ..."</t>
  </si>
  <si>
    <t>7804,Commercial Export H/F,https://www.france-emploi.com/offre-d-emploi/commercial-export-h-f-10937153/,08/01/2023,Loiret,CDI,,,,,"Au sein d'une Ã©quipe commerciale franco-allemande et en tant que Commercial Export, vos missions principales sont : * GÃ©rer un portefeuille clients dont un grand compte international, * Prospecter, nÃ©gocier et suivre les clients et les prospects pour accroÃ®tre les commandes et le chiffre d'affaires, * Identifier les besoins potentiels ..."</t>
  </si>
  <si>
    <t>7805,Expert Administrateur DevOps et Cloud H/F,https://www.france-emploi.com/offre-d-emploi/expert-administrateur-devops-et-cloud-h-f-10937150/,08/01/2023,IsÃ¨re,CDI,,,,,"Vos missions :  * Ã‰tude, implÃ©mentation et maintenance d'outils visant Ã  l'autonomisation des Ã©quipes clientes de la plate-forme, * Suivi de maintenance et Ã©volutions techniques avec les constructeurs/fournisseurs, * Assistance Ã  la mise en production des applications : Besoins, intÃ©gration, support mÃ©thodologique aux incidents en interaction avec les Ã©quipes de ..."</t>
  </si>
  <si>
    <t>7806,Analyste Pricing Senior H/F,https://www.france-emploi.com/offre-d-emploi/analyste-pricing-senior-h-f-10937149/,08/01/2023,Hauts-de-Seine,CDI,,,,,"Les missions de l'Analyste Pricing seront :  * DiffÃ©rentier l'offre tarifaire en fonction de profils de clients, potentiels, habitudes de consommation, * Analyser la stratÃ©gie pricing et l'impact sur la marge, * Analyser des risques d'impact sur le revenu des modifications de la politique commerciale (causes externes et internes ..."</t>
  </si>
  <si>
    <t>7807,IngÃ©nieur IAM H/F,https://www.france-emploi.com/offre-d-emploi/ingenieur-iam-h-f-10937148/,08/01/2023,Val-de-Marne,CDI,,,,,"Au sein de la Squad End-User Services, vous serez en charge des projets de gestion des accÃ¨s et des identitÃ©s dans un environnement de type Digital Workplace. Vos missions sont les suivantes :  * Concevoir, dÃ©ployer et maintenir les infrastructures IAM et outils collaboratifs, * Assurer la qualitÃ©, la performance, la ..."</t>
  </si>
  <si>
    <t>7808,Lead Technique Java H/F,https://www.france-emploi.com/offre-d-emploi/lead-technique-java-h-f-10937147/,08/01/2023,Seine-Saint-Denis,CDI,,,,,"Au sein de la Software Factory, en tant que Lead Technique Java, vous Ãªtes responsable des missions suivantes : * Pilotage et accompagnement des DÃ©veloppeurs (prestataires et intÃ©grateurs) sur l'Ã©cosystÃ¨me Java/Sping, * Moteur dans la phase de conception des services Ã  mettre en place (architecture logicielle, analyse d'impact, choix ..."</t>
  </si>
  <si>
    <t>7809,Dessinateur ventilation machine H/F,https://www.france-emploi.com/offre-d-emploi/dessinateur-ventilation-machine-h-f-10937146/,08/01/2023,Loire-Atlantique,CDI,,,,,"Le bureau d'Ã©tudes Chantiers de l'Atlantique est composÃ© d'environ 800 personnes et dispose d'un exceptionnel savoir-faire de concepteur et d'intÃ©grateur. Dans un souci permanent de rÃ©duction de l'empreinte environnementale de ses rÃ©alisations, le bureau d'Ã©tudes propose des solutions innovantes Ã  ses ..."</t>
  </si>
  <si>
    <t>7810,Ingenieur equipements mecaniques Navires H/F,https://www.france-emploi.com/offre-d-emploi/ingenieur-equipements-mecaniques-navires-h-f-10937145/,08/01/2023,Saint-Nazaire,CDI,,,,,"Le bureau d'Ã©tudes Chantiers de l'Atlantique est composÃ© d'environ 800 personnes et dispose d'un exceptionnel savoir-faire de concepteur et d'intÃ©grateur. Dans un souci permanent de rÃ©duction de l'empreinte environnementale de ses rÃ©alisations, le bureau d'Ã©tudes propose des solutions innovantes Ã  ses ..."</t>
  </si>
  <si>
    <t>7811,Technicien Standards et Classes Machine H/F,https://www.france-emploi.com/offre-d-emploi/technicien-standards-et-classes-machine-h-f-10937144/,08/01/2023,Saint-Nazaire,CDI,,,,,"Le bureau d'Ã©tudes Chantiers de l'Atlantique est composÃ© d'environ 800 personnes et dispose d'un exceptionnel savoir-faire de concepteur et d'intÃ©grateur. Dans un souci permanent de rÃ©duction de l'empreinte environnementale de ses rÃ©alisations, le bureau d'Ã©tudes propose des solutions innovantes Ã  ses ..."</t>
  </si>
  <si>
    <t>7812,DÃ©veloppeur Cobol H/F,https://www.france-emploi.com/offre-d-emploi/developpeur-cobol-h-f-10937142/,08/01/2023,Hauts-de-Seine,,,,,,"Avec l'aide des Responsables d'Applications :  * Participer aux ateliers du projet, * Analyser les demandes, * RÃ©aliser les dÃ©veloppements, * Effectuer les tests techniques, * Mettre en production, * Analyser les demandes en collaboration avec le responsable d'application, * Concevoir des solutions en collaboration avec le responsable d'application, * RÃ©diger des documentations, * DÃ©velopper ..."</t>
  </si>
  <si>
    <t xml:space="preserve">7813,Ingenieur electricite eclairage H/F,https://www.france-emploi.com/offre-d-emploi/ingenieur-electricite-eclairage-h-f-10937141/,08/01/2023,Loire-Atlantique,CDI,,,,,"Le bureau d'Ã©tudes Chantiers de l'Atlantique est composÃ© d'environ 800 personnes et dispose d'un exceptionnel savoir-faire de concepteur et d'intÃ©grateur. </t>
  </si>
  <si>
    <t>Au sein du secteur ElectricitÃ©, vous occupez la fonction de Responsable Fonction Technique de systÃ¨mes d'Ã©clairage Ã  bord des navires.</t>
  </si>
  <si>
    <t>7814,Responsable GÃ©nÃ©raliste RH H/F,https://www.france-emploi.com/offre-d-emploi/responsable-generaliste-rh-h-f-10937140/,08/01/2023,Essonne,CDD,,,,,"Dans le cadre d'un accroissement temporaire d'activitÃ©, vous Ãªtes rattachÃ© au DRH de cette scale-up en plein dÃ©veloppement.Au titre de vos activitÃ©s, vous aurez un rÃ´le opÃ©rationnel. Ainsi, vous serez en charge des sujets suivants :  * Accueil des nouveaux salariÃ©s, prÃ©paration des packages, intÃ©gration des Ã©lÃ©ments ..."</t>
  </si>
  <si>
    <t>7815,ContrÃ´leur de Gestion H/F,https://www.france-emploi.com/offre-d-emploi/controleur-de-gestion-h-f-10937139/,08/01/2023,Hauts-de-Seine,CDI,,,,,"Au sein de la Direction FinanciÃ¨re, vous serez sous la responsabilitÃ© du Responsable du ContrÃ´le de Gestion de la Business Unit, vos missions variÃ©es et Ã©volutives sont les suivantes :  * Pilotage P&amp;L d'une entitÃ© commerciale, * ContrÃ´le et analyse de l'activitÃ© commerciale, * RÃ©alisation des budgets et clÃ´tures mensuelles ..."</t>
  </si>
  <si>
    <t>7816,Chef de Projet SI Retail H/F,https://www.france-emploi.com/offre-d-emploi/chef-de-projet-si-retail-h-f-10937138/,08/01/2023,Martinique,CDI,,,,,"Dans le cadre d'une crÃ©ation de poste Ã  la Martinique et en tant que Chef de Projet SI Retail, vous intÃ©grez une Ã©quipe de 4 Chefs des Projet MÃ©tier et vous pilotez les diffÃ©rents projets applicatifs du mÃ©tier retail.Vos principales missions sont les suivantes :  * Accompagner les mÃ©tiers ..."</t>
  </si>
  <si>
    <t>7817,AMOA SI/RÃ©fÃ©rent Fonctionnel - Leader du Retail H/F,https://www.france-emploi.com/offre-d-emploi/amoa-si-referent-fonctionnel-leader-du-retail-h-f-10937137/,08/01/2023,Haute-Garonne,CDI,,,,,"Au sein de la DSI interne (70 personnes), vous renforcez l'Ã©quipe organisation composÃ©e de 12 personnes.Vous interviendrez sur un ou plusieurs domaines fonctionnels de l'entreprise parmi achats, ventes, logistique, transports, etc.Vous Ãªtes l'interlocuteur opÃ©rationnel des utilisateurs, vous leur apportez expertise et assistance en matiÃ¨re ..."</t>
  </si>
  <si>
    <t>7818,Expert Administrateur Linux H/F,https://www.france-emploi.com/offre-d-emploi/expert-administrateur-linux-h-f-10937136/,08/01/2023,IsÃ¨re,CDI,,,,,"Ses missions :  * RÃ©aliser un support/MCO niveau 2/3, * Veiller au respect de la continuitÃ© de service, * Escalader au Tech Lead et Service Delivery Manager les incidents bloquants, nÃ©cessitant une escalade, * Participer Ã  la crÃ©ation et l'enrichissement de documentations techniques, * Participer aux projets d'infrastructure, * Traiter les projets ..."</t>
  </si>
  <si>
    <t>7819,Manager bureau d'etudes Electricite H/F,https://www.france-emploi.com/offre-d-emploi/manager-bureau-d-etudes-electricite-h-f-10937135/,08/01/2023,Loire-Atlantique,CDI,,,,,"Le bureau d'Ã©tudes Chantiers de l'Atlantique est composÃ© d'environ 800 personnes et dispose d'un exceptionnel savoir-faire de concepteur et d'intÃ©grateur. Dans un souci permanent de rÃ©duction de l'empreinte environnementale de ses rÃ©alisations, le bureau d'Ã©tudes propose des solutions innovantes Ã  ses ..."</t>
  </si>
  <si>
    <t>7820,TrÃ©sorier H/F,https://www.france-emploi.com/offre-d-emploi/tresorier-h-f-10937134/,08/01/2023,Essonne,IntÃ©rim,,,,,"Vos missions seront les suivantes :Gestion et contrÃ´le des risques financiers :  * ContrÃ´ler les process pour Ã©viter toute fraude, * Assurer une veille des normes bancaires.Organiser et valider les prÃ©visions de trÃ©sorerie :  * ÃŠtre responsable Ã  ce que la situation de trÃ©sorerie soit la plus fiable possible, * Justifier, en fin d ..."</t>
  </si>
  <si>
    <t>7821,RRH OpÃ©rationnel H/F,https://www.france-emploi.com/offre-d-emploi/rrh-operationnel-h-f-10937133/,08/01/2023,RhÃ´ne,CDD,,,,,"Mission de 12 mois - Ã  pourvoir au 02 janvier 2023.RattachÃ© au DRH Groupe et au Directeur de Site, vous intervenez comme unique rÃ©fÃ©rent RH sur un pÃ©rimÃ¨tre de 50 collaborateurs environ.Ã€ ce titre, vos missions principales sont les suivantes :  * Vous accompagnez les managers opÃ©rationnels dans l'ensemble ..."</t>
  </si>
  <si>
    <t>7822,IngÃ©nieur Estimation CoÃ»ts d&amp;#039</t>
  </si>
  <si>
    <t>Industrialisation - Secteur AÃ©rospatial H/F,https://www.france-emploi.com/offre-d-emploi/ingenieur-estimation-couts-d-039-industrialisation-secteur-aerospatial-h-f-10937132/,08/01/2023,Hauts-de-Seine,CDI,,,,,"Au sein d'une Ã©quipe dÃ©diÃ©e Ã  la rÃ©ponse aux appels d'offre, vous Ãªtes le garant principal de la pertinence des propositions clients du site et Ãªtes en charge de fournir les devis d'industrialisation.Pour ce faire, vous agissez en vÃ©ritable architecte en Ã©tudiant les besoins clients ..."</t>
  </si>
  <si>
    <t>7823,ContrÃ´leur de Gestion H/F,https://www.france-emploi.com/offre-d-emploi/controleur-de-gestion-h-f-10937131/,08/01/2023,Paris,CDI,,,,,"RattachÃ© au Responsable Financier, le ContrÃ´leur de Gestion aura pour objectifs principaux d'assurer les diffÃ©rents reportings, de gÃ©rer les systÃ¨mes d'informations et de contrÃ´ler les coÃ»ts.Assurer le contrÃ´le des coÃ»ts :  * Ã‰tablir les procÃ©dures et des systÃ¨mes de contrÃ´les pour l'optimisation des coÃ»ts de faÃ§on similaires ..."</t>
  </si>
  <si>
    <t>7824,AMOE H/F,https://www.france-emploi.com/offre-d-emploi/amoe-h-f-10937130/,08/01/2023,Hauts-de-Seine,CDI,,,,,"L'AMOE aura pour missions :  * Effectuer le support de niveau 2 sur l'application et sur les process, depuis la numÃ©risation des dossiers, l'intÃ©gration dans le SI jusqu'Ã  l'envoi aux partenaires, * Participer au cadrage IT des projets ou Ã©volutions, * Participer aux dÃ©cisions techniques sur les projets ..."</t>
  </si>
  <si>
    <t>7825,Assistant RH et SIRH H/F,https://www.france-emploi.com/offre-d-emploi/assistant-rh-et-sirh-h-f-10937129/,08/01/2023,Alpes-Maritimes,CDI,,,,,"Directement rattachÃ© au DRH, vous avez pour missions :  * Participer Ã  la mise en place du SIRH et gestion quotidienne de l'outil, * Participer Ã  la gestion du systÃ¨me de gestion du temps (suivi des heures, anomalies...), * Accompagner la Directrice des Ressources Humaines, la Responsable PÃ´le Social et le GestionnairePaie ..."</t>
  </si>
  <si>
    <t>7826,IngÃ©nieur Conception/Chef de Projets H/F,https://www.france-emploi.com/offre-d-emploi/ingenieur-conception-chef-de-projets-h-f-10937127/,08/01/2023,Haute-Savoie,CDI,,,,,"En tant qu'IngÃ©nieur Conception/Chef de Projets, vous aurez comme responsabilitÃ©s:  * La gestion de projets des nouveaux produits en connectique carte Ã  carte (planning, analyse des risques, suivi budget, justification subvention, rÃ©daction CDC fournisseur) en respectant les exigences du Cahier des Charges client. * Le pilotage et suivi des ..."</t>
  </si>
  <si>
    <t>7827,Architecte Infrastructure H/F,https://www.france-emploi.com/offre-d-emploi/architecte-infrastructure-h-f-10937126/,08/01/2023,Paris,CDI,,,,,"En relation directe avec le Responsable du Service Infrastructure, DÃ©ploiement et Production, vous Ãªtes l'interlocuteur privilÃ©giÃ© sur les sujets complexes et d'architecture SI. Vous analysez les besoins fonctionnels et Ã©tudiez la faisabilitÃ© en fonction des contraintes d'architecture et de sÃ©curitÃ©. Vous accompagnez la mise en oeuvre ..."</t>
  </si>
  <si>
    <t xml:space="preserve">7828,Responsable PÃ´le Back Office H/F,https://www.france-emploi.com/offre-d-emploi/responsable-pole-back-office-h-f-10937125/,08/01/2023,Paris,IntÃ©rim,,,,,"En tant que Responsable Comptable, vos missions sont les suivantes :  * Participer Ã  la crÃ©ation du PÃ´le Back Office </t>
  </si>
  <si>
    <t xml:space="preserve"> * Participer au dÃ©ploiement de l'ERP Ã  l'international </t>
  </si>
  <si>
    <t xml:space="preserve"> * Manager une Ã©quipe de 2 Ã  3 Assistants de Gestion : HiÃ©rarchisation et rÃ©partitions des tÃ¢ches de l'Ã©quipe </t>
  </si>
  <si>
    <t xml:space="preserve"> * Superviser la passation et ..."</t>
  </si>
  <si>
    <t>7829,Technicien SAV ItinÃ©rant H/F,https://www.france-emploi.com/offre-d-emploi/technicien-sav-itinerant-h-f-10937124/,08/01/2023,Pas-de-Calais,CDI,,,,,"En qualitÃ© de Technicien SAV ItinÃ©rant, vous intervenez quotidiennement sur l'entretien, la rÃ©paration et le dÃ©pannage du matÃ©riel de notre client sur sites. Ã€ ce titre, vous avez pour principales missions :  * RÃ©aliser les contrÃ´les et essais (Ã©quipements Ã  fonctionnement thermique : ChaudiÃ¨res industrielles, brÃ»leurs, chaudiÃ¨res marines), * RÃ©aliser la maintenance ..."</t>
  </si>
  <si>
    <t>7830,ContrÃ´leur de Gestion H/F,https://www.france-emploi.com/offre-d-emploi/controleur-de-gestion-h-f-10937121/,08/01/2023,Maine-et-Loire,CDI,,,,,"En tant que ContrÃ´leur de Gestion, vos missions seront les suivantes :  * Suivre et analyser les principaux indicateurs opÃ©rationnels, * Participer aux clÃ´tures mensuelles, * Produire et analyser les tableaux de bord, * PrÃ©senter les rÃ©sultats en comitÃ©s opÃ©rationnels, * Piloter les investissements, * Participer au processus de construction budgÃ©taire.Cette liste est non limitative ..."</t>
  </si>
  <si>
    <t>7831,Conseiller Patrimonial H/F,https://www.france-emploi.com/offre-d-emploi/conseiller-patrimonial-h-f-10937119/,08/01/2023,SaÃ´ne-et-Loire,CDI,,,,,"En tant que Conseiller Patrimonial, vous Ãªtes chargÃ© de dÃ©velopper et de gÃ©rer un portefeuille de 300 clients patrimoniaux (avoirs contrÃ´lÃ©s entre 150 K et 1M), totalisant entre 50 et 60 millions d'euros d'en-cours.Plus particuliÃ¨rement, vos missions, en tant que Conseiller Patrimonial, sont :  * GÃ©rer et ..."</t>
  </si>
  <si>
    <t>7832,Responsable ContrÃ´le de Gestion Site H/F,https://www.france-emploi.com/offre-d-emploi/responsable-controle-de-gestion-site-h-f-10937116/,08/01/2023,Nord,IntÃ©rim,,,,,"RattachÃ© au Directeur Administratif et Financier, vous accompagnez le Service ContrÃ´le de Gestion dans sa transition et produisez les analyses Ã©conomiques et financiÃ¨res nÃ©cessaires au pilotage opÃ©rationnel et stratÃ©gique du site.Vos principales missions sont :  * Manager une Ã©quipe Ã  taille humaine de 2 personnes * Mettre en place et maintenir ..."</t>
  </si>
  <si>
    <t>7833,"Directeur Formation, Parcours Pro et Projet institutionnel H/F",https://www.france-emploi.com/offre-d-emploi/directeur-formation-parcours-pro-et-projet-institutionnel-h-f-10937115/,08/01/2023,Paris,CDI,,,,,"La FEHAP recherche aujourd'hui un Directeur pour prendre en main les enjeux de la formation, des parcours professionnels et le projet institutionnel de convention collective unique et Ã©tendue.RattachÃ© au Directeur GÃ©nÃ©ral, il aura pour rÃ´les de dÃ©velopper l'institut de formation supÃ©rieure des cadres dirigeants, de dÃ©velopper ..."</t>
  </si>
  <si>
    <t>7834,Responsable Administratif et Financier H/F,https://www.france-emploi.com/offre-d-emploi/responsable-administratif-et-financier-h-f-10937112/,08/01/2023,Aude,CDI,,,,,"Dans le cadre de vos fonctions, vos missions sont les suivantes : * Coordonner et contrÃ´ler la comptabilitÃ© gÃ©nÃ©rale, fournisseur et client, ainsi que la paie des collaborateurs, * GÃ©rer le suivi comptable et financier des filiales, * GÃ©rer la trÃ©sorerie, * ÃŠtre le garant du respect des obligations sociales, fiscales et de la ..."</t>
  </si>
  <si>
    <t>7835,Responsable Administratif et Financier H/F,https://www.france-emploi.com/offre-d-emploi/responsable-administratif-et-financier-h-f-10937111/,08/01/2023,Gironde,CDI,,,,,"Sous l'autoritÃ© de la Direction GÃ©nÃ©rale de l'entreprise et de la Direction FinanciÃ¨re de la holding, vos missions sont les suivantes : * Manager un collaborateur, * Coordonner et contrÃ´ler la comptabilitÃ© gÃ©nÃ©rale et analytique, * PrÃ©parer le bilan annuel, * Ã‰tablir les dÃ©clarations fiscales courantes (TVA), * Participer Ã  l'Ã©laboration du ..."</t>
  </si>
  <si>
    <t>7836,Responsable Technique H/F,https://www.france-emploi.com/offre-d-emploi/responsable-technique-h-f-10937110/,08/01/2023,Paris,CDI,,,,,"En tant que Responsable Technique, vos principales missions sont les suivantes : * Manager, accompagner et dÃ©velopper une Ã©quipe de Techniciens de Maintenance et d'Exploitation, * Planifier et organiser l'activitÃ© des Ã©quipes internes et externes, * Piloter et optimiser la maintenance des installations techniques, * Assurer la maintenance prÃ©ventive et curative des ..."</t>
  </si>
  <si>
    <t>7837,Responsable MÃ©thodes H/F,https://www.france-emploi.com/offre-d-emploi/responsable-methodes-h-f-10937108/,08/01/2023,Haut-Rhin,CDI,,,,,"Vos missions :  * Manager les Ã©quipes du dÃ©partement mÃ©thodes, outillage et achats indirects, * Assurer la faisabilitÃ© des produits, * DÃ©finir la stratÃ©gie de fabrication des nouveaux produits (process et sourcing), * Valider le choix des piÃ¨ces Ã  usiner en interne ou en externe, * DÃ©finir les structures des piÃ¨ces fabriquÃ©es, * Inscrire l'ensemble ..."</t>
  </si>
  <si>
    <t>7838,IngÃ©nieur RÃ©seau H/F,https://www.france-emploi.com/offre-d-emploi/ingenieur-reseau-h-f-10937107/,08/01/2023,Val-de-Marne,CDI,,,,,"Au sein de la Squad Fondation Infrastructure et rattachÃ© au leader de la Squad, vous Ãªtes le RÃ©fÃ©rent RÃ©seau - Local et intervenez auprÃ¨s de l'Ã©quipe infrastructure, des leaders techniques des Squads, de l'Ã©quipe de support utilisateur.Vos missions sont les suivantes :  * DÃ©finir l'architecture des rÃ©seaux locaux ..."</t>
  </si>
  <si>
    <t>7839,HR Business Partner H/F,https://www.france-emploi.com/offre-d-emploi/hr-business-partner-h-f-10937105/,08/01/2023,Hauts-de-Seine,IntÃ©rim,,,,,"Mission de 6 mois - Ã  pourvoir en fÃ©vrier 2023.RattachÃ© au DRH, et avec le soutien des Services RH dÃ©diÃ©s, vous intervenez sur un pÃ©rimÃ¨tre de 250 collaborateurs environ (cadres et employÃ©s).A ce titre, vos missions principales sont les suivantes :  * Vous dÃ©ployez la politique RH du Groupe sur ..."</t>
  </si>
  <si>
    <t>7840,Responsable Logistique H/F,https://www.france-emploi.com/offre-d-emploi/responsable-logistique-h-f-10937103/,08/01/2023,Moselle,CDI,,,,,"Ã€ ce titre, vos missions en tant que Responsable Logistique sont les suivantes :  * GÃ©rer au quotidien les diffÃ©rentes Ã©quipes logistiques, magasins et planification, * Mettre en oeuvre et suivre la politique de performance logistique, * MaÃ®triser et rÃ©duire les coÃ»ts, mettre en place et suivre les KPIs logistique, * Proposer et mettre ..."</t>
  </si>
  <si>
    <t>7841,Responsable d&amp;#039</t>
  </si>
  <si>
    <t>Affaires Travaux de ProximitÃ© Tertiaires CFO-CFA H/F,https://www.france-emploi.com/offre-d-emploi/responsable-d-039-affaires-travaux-de-proximite-tertiaires-cfo-cfa-h-f-10937102/,08/01/2023,Seine-Saint-Denis,CDI,,,,,"RattachÃ© au Directeur d'ActivitÃ©s en tant que Responsable d'Affaires, vous vous occuperez de la gestion commerciale, technique et du management de l'entiÃ¨retÃ© de vos Ã©quipes en Ã©lectricitÃ© sur des travaux de proximitÃ© tertiaires pouvant aller jusqu'Ã  1M de chiffre d'affaires.Ã€ ce titre, vos ..."</t>
  </si>
  <si>
    <t>7842,Conseiller PrivÃ© H/F,https://www.france-emploi.com/offre-d-emploi/conseiller-prive-h-f-10937101/,08/01/2023,Val-de-Marne,CDI,,,,,"En tant que Conseiller PrivÃ©, vous Ãªtes chargÃ© de dÃ©velopper et de gÃ©rer un portefeuille de plus de 600 clients patrimoniaux ayant des avoirs contrÃ´lÃ©s compris entre 50 et 250 K et/ou des revenus Ã©levÃ©s.Plus particuliÃ¨rement, vos missions en tant que Conseiller PrivÃ© sont :  * GÃ©rer et dÃ©velopper ..."</t>
  </si>
  <si>
    <t>7843,Conseiller PrivÃ© H/F,https://www.france-emploi.com/offre-d-emploi/conseiller-prive-h-f-10937099/,08/01/2023,Val-de-Marne,CDI,,,,,"En tant que Conseiller PrivÃ©, vous Ãªtes chargÃ© de dÃ©velopper et de gÃ©rer un portefeuille de plus de 600 clients patrimoniaux ayant des avoirs contrÃ´lÃ©s compris entre 50 et 250 K et/ou des revenus Ã©levÃ©s.Plus particuliÃ¨rement, vos missions en tant que Conseiller PrivÃ© sont :  * GÃ©rer et dÃ©velopper ..."</t>
  </si>
  <si>
    <t>7844,HR Manager H/F,https://www.france-emploi.com/offre-d-emploi/hr-manager-h-f-10937096/,08/01/2023,Essonne,CDI,,,,,"En tant que HR Manager, vous coordonnez et implÃ©mentez les pratiques RH au siÃ¨ge et dans les magasins et vos missions sont les suivantes :  * Superviser la stratÃ©gie de recrutement pour le siÃ¨ge et les magasins : Recueil des besoins, conduite des entretiens, intÃ©gration * Suivre des Ã©valuations de performance, * Coordonner les ..."</t>
  </si>
  <si>
    <t>7845,Responsable d&amp;#039</t>
  </si>
  <si>
    <t xml:space="preserve">Affaires CVC Travaux Neufs H/F,https://www.france-emploi.com/offre-d-emploi/responsable-d-039-affaires-cvc-travaux-neufs-h-f-10937095/,08/01/2023,Bouches-du-RhÃ´ne,CDI,,,,,"Directement rattachÃ© au Directeur de l'activitÃ©, en votre qualitÃ© de Responsable d'Affaires CVC Plomberie, vos missions sont les suivantes :  * Assurer la gestion technique, financiÃ¨re et contractuelle de votre affaire et en garantir la rentabilitÃ© : Ã‰valuer les moyens techniques et humains </t>
  </si>
  <si>
    <t xml:space="preserve"> rÃ©aliser le chiffrage </t>
  </si>
  <si>
    <t xml:space="preserve"> conduire, planifier et suivre ..."</t>
  </si>
  <si>
    <t>7846,Directeur de HUB H/F,https://www.france-emploi.com/offre-d-emploi/directeur-de-hub-h-f-10937092/,08/01/2023,Bouches-du-RhÃ´ne,CDI,,,,,"RattachÃ© Ã  la direction rÃ©gional, vous Ãªtes le vÃ©ritable garant de l'ensemble du pilotage de l'activitÃ© et du bon dÃ©roulement des opÃ©rations du site dans un objectif d'augmenter la qualitÃ© du service. A ce titre vos missions sont les suivantes :  * Encadrement et gestion des Ã©quipes opÃ©rationnelles ..."</t>
  </si>
  <si>
    <t>7847,Manager Audit/IT H/F,https://www.france-emploi.com/offre-d-emploi/manager-audit-it-h-f-10937091/,08/01/2023,Ille-et-Vilaine,CDI,,,,,"En tant que Manager Audit/IT :  * Vous contribuez en amont Ã  la structuration de notre offre et au dÃ©veloppement commercial de l'activitÃ©, * Vous prenez en charge l'Ã©valuation des risques des systÃ¨mes d'information des clients et Ãªtes susceptible d'auditer diffÃ©rentes technologies, * Vous identifiez les besoins, proposez ..."</t>
  </si>
  <si>
    <t>7848,Conseiller PrivÃ© H/F,https://www.france-emploi.com/offre-d-emploi/conseiller-prive-h-f-10937090/,08/01/2023,Seine-Saint-Denis,CDI,,,,,"En tant que Conseiller PrivÃ©, vous Ãªtes chargÃ© de dÃ©velopper et de gÃ©rer un portefeuille de plus de 600 clients patrimoniaux ayant des avoirs contrÃ´lÃ©s compris entre 50 et 250 K et/ou des revenus Ã©levÃ©s.Plus particuliÃ¨rement, vos missions en tant que Conseiller PrivÃ© sont :  * GÃ©rer et dÃ©velopper ..."</t>
  </si>
  <si>
    <t>7849,Sous Directeur d&amp;#039</t>
  </si>
  <si>
    <t>Agence H/F,https://www.france-emploi.com/offre-d-emploi/sous-directeur-d-039-agence-h-f-10937089/,08/01/2023,SaÃ´ne-et-Loire,CDI,,,,,"En tant que Sous Directeur d'Agence, vos missions sont :  * GÃ©rer en direct un portefeuille de 300 clients patrimoniaux ayant des avoirs contrÃ´lÃ©s compris entre 150 K et 1M ou des revenus Ã©levÃ©s. La gestion de votre portefeuille vous occupe Ã  hauteur de 80 % de votre temps et vous ..."</t>
  </si>
  <si>
    <t>7850,Responsable Ressources Humaines H/F,https://www.france-emploi.com/offre-d-emploi/responsable-ressources-humaines-h-f-10937088/,08/01/2023,Bouches-du-RhÃ´ne,CDI,,,,,"Directement rattachÃ© au Directeur des Ressources Humaines, vos principales missions seront :  * Recrutement des nouveaux salariÃ©s (sourcing, entretien, participation Ã  des forums), * Gestion de l'embauche et de l'intÃ©gration (rÃ©daction des contrats, affiliation, on boarding), * ContrÃ´le des EVP et des bulletins de salaire rÃ©alisÃ©s par un prestataire, * Gestion des ..."</t>
  </si>
  <si>
    <t>7851,Conseiller PrivÃ© H/F,https://www.france-emploi.com/offre-d-emploi/conseiller-prive-h-f-10937086/,08/01/2023,Val-de-Marne,CDI,,,,,"En tant que Conseiller PrivÃ©, vous Ãªtes chargÃ© de dÃ©velopper et de gÃ©rer un portefeuille de plus de 600 clients patrimoniaux ayant des avoirs contrÃ´lÃ©s compris entre 50 et 250 K et/ou des revenus Ã©levÃ©s.Plus particuliÃ¨rement, vos missions en tant que Conseiller PrivÃ© sont :  * GÃ©rer et dÃ©velopper ..."</t>
  </si>
  <si>
    <t>7852,Acheteur H/F,https://www.france-emploi.com/offre-d-emploi/acheteur-h-f-10937085/,08/01/2023,Val-d'Oise,CDI,,,,,"En tant qu'Acheteur, vos missions seront diverses et vous serez responsable de :  * L'identification de vos fournisseurs, * Le management de la relation fournisseurs : RÃ©unions de suivi, mise en place d'objectifs et besoins, * La nÃ©gociation des prix et des accords cadrÃ©s par l'organisation locale et les rÃ¨gles ..."</t>
  </si>
  <si>
    <t>7853,ChargÃ© de Recrutement - Stage H/F,https://www.france-emploi.com/offre-d-emploi/charge-de-recrutement-stage-h-f-10937084/,08/01/2023,Loire-Atlantique,CDI,,,,,"AprÃ¨s une pÃ©riode de formation aux diffÃ©rentes techniques d'identification et de recrutement, vous assistez les Consultants de la division industrie et supply chain et contribuez Ã  la rÃ©alisation de leurs missions :  * DÃ©finition du poste Ã  pourvoir, du profil recherchÃ© et des mÃ©thodes de communication, * RÃ©daction, diffusion des annonces ..."</t>
  </si>
  <si>
    <t>7854,Responsable Juridique et Compliance H/F,https://www.france-emploi.com/offre-d-emploi/responsable-juridique-et-compliance-h-f-10937083/,08/01/2023,Paris,CDI,,,,,"RattachÃ© au Directeur Administratif et Financier, le Responsable Juridique aura pour missions principales :  * Cartographier l'ensemble des risques des diffÃ©rents services de l'Ã©cole, * Analyser, procÃ©der aux recherches, coordonner et suivre les sujets juridiques liÃ©s au fonctionnement et aux projets de l'Ã©cole : Structuration juridique, dÃ©veloppement, propriÃ©tÃ© intellectuelle, immobilier ..."</t>
  </si>
  <si>
    <t>7855,Coordinateur HS2E H/F,https://www.france-emploi.com/offre-d-emploi/coordinateur-hs2e-h-f-10937080/,08/01/2023,Oise,CDI,,,,,"ActivitÃ© 1 : SystÃ¨me de management HS2E.  * Participe Ã  l'animation et Ã  la rÃ©alisation du programme HS2E, * Assure la mise Ã  jour de l'analyse environnementale et de l'Ã©valuation des risques professionnels, ainsi que le suivi des plans d'actions associÃ©s, * Participe aux audits internes et externes et ..."</t>
  </si>
  <si>
    <t>7856,Responsable d&amp;#039</t>
  </si>
  <si>
    <t>Affaires Grands Projets Tertiaires CFO-CFA H/F,https://www.france-emploi.com/offre-d-emploi/responsable-d-039-affaires-grands-projets-tertiaires-cfo-cfa-h-f-10937079/,08/01/2023,Seine-Saint-Denis,CDI,,,,,"RattachÃ© au Directeur d'ActivitÃ©s en tant que Responsable d'Affaires, vous vous occuperez de la gestion commerciale, technique et du management de l'entiÃ¨retÃ© de vos Ã©quipes en Ã©lectricitÃ© sur des projets tertiaires allant jusqu'Ã  7M de chiffre d'affaires.A ce titre, vos missions sont multiples ..."</t>
  </si>
  <si>
    <t>7857,Architecte Fonctionnel Transverse H/F,https://www.france-emploi.com/offre-d-emploi/architecte-fonctionnel-transverse-h-f-10937078/,08/01/2023,Hauts-de-Seine,,,,,,"Pour ce poste basÃ© Ã  Meudon, vous intervenez au sein de la DSI dans le DÃ©partement Ã‰tudes d'Architecture et vous Ãªtes Architecte Fonctionnel Transverse. Votre mission commence avec un besoin mÃ©tier qu'il faudra faÃ§onner sur le systÃ¨me d'information.Ã€ partir d'un besoin et en relation ..."</t>
  </si>
  <si>
    <t>7858,Charge d'affaires electricite - EMR H/F,https://www.france-emploi.com/offre-d-emploi/charge-d-affaires-electricite-emr-h-f-10937075/,08/01/2023,Loire-Atlantique,CDI,,,,,"La Business Unit Energies Marines &amp; IngÃ©nierie de Chantiers de l'Atlantique intervient depuis plusieurs annÃ©es sur les marchÃ©s des Ã©nergies marines renouvelables et en particulier sur des contrats de sous-stations Ã©lectriques pour les champs d'Ã©oliennes offshore.</t>
  </si>
  <si>
    <t>Au sein du secteur Ã©lectricitÃ© de la BU EMI, vous avez ..."</t>
  </si>
  <si>
    <t>7859,ORDONNANCEUR H/F,https://www.france-emploi.com/offre-d-emploi/ordonnanceur-h-f-10937068/,08/01/2023,Avranches,CDI,,,,,"Groupe SIM Agences d'emploi recherche pour le compte d'un de se client industriel prÃ©sent sur un marchÃ© de produits de haute qualitÃ© et de haute valeur ajoutÃ©e : Ordonnanceur H/F.</t>
  </si>
  <si>
    <t>Vous interviendrez au sein du service ordonnancement. Votre rÃ´le principal sera d'organiser, de superviser et de ..."</t>
  </si>
  <si>
    <t>7860,Ingenieur ventilation navires H/F,https://www.france-emploi.com/offre-d-emploi/ingenieur-ventilation-navires-h-f-10937064/,08/01/2023,Loire-Atlantique,CDI,,,,,"Le bureau d'Ã©tudes Chantiers de l'Atlantique est composÃ© d'environ 800 personnes et dispose d'un exceptionnel savoir-faire de concepteur et d'intÃ©grateur. Dans un souci permanent de rÃ©duction de l'empreinte environnementale de ses rÃ©alisations, le bureau d'Ã©tudes propose des solutions innovantes Ã  ses ..."</t>
  </si>
  <si>
    <t>7861,Piqueur (H/F),https://www.france-emploi.com/offre-d-emploi/piqueur-h-f-10937042/,08/01/2023,Ille-et-Vilaine,IntÃ©rim,,,,,"Votre agence Interaction  recrute pour son client basÃ© Ã  ArgentrÃ© du Plessis, un piqueur.</t>
  </si>
  <si>
    <t>Au sein d'un atelier vous est responsable de la confection de housses de protection pour des siÃ¨ges de voitures ou de tracteurs. Vous travailler en autonomie sur votre machine Ã  coudre et rÃ©alisez la ..."</t>
  </si>
  <si>
    <t>7862,TECHNICIEN MISE EN SERVICE H/F,https://www.france-emploi.com/offre-d-emploi/technicien-mise-en-service-h-f-10937028/,08/01/2023,Loire-Atlantique,CDI,,,,,"Au sein des Chantiers de l'Atlantique, le secteur Essais intervient dans la mise en service, le rÃ©glage et la mise au point de diffÃ©rents systÃ¨mes et installations complexes des navires. Ceci, dans l'objectif de prÃ©senter les fonctionnalitÃ©s et les performances au client et Ã  la sociÃ©tÃ© de ..."</t>
  </si>
  <si>
    <t>7863,Soudeur par Faisceau d&amp;#039</t>
  </si>
  <si>
    <t>Ã‰lectrons H/F,https://www.france-emploi.com/offre-d-emploi/soudeur-par-faisceau-d-039-lectrons-h-f-10937023/,08/01/2023,Var,IntÃ©rim,,,,,"En tant que Soudeur par Faisceau d'Ã‰lectrons, vous avez pour missions :  * PrÃ©parer les piÃ¨ces avant accostage, rÃ©aliser l'accostage des piÃ¨ces, * RÃ©gler les plans de joints, * Positionner la piÃ¨ce dans l'infrastructure (prise de mesures distance de tir et rÃ©glage de la concentricitÃ©), * Programmer la trajectoire de soudage ..."</t>
  </si>
  <si>
    <t xml:space="preserve">7864,Gestionnaire de Paie H/F,https://www.france-emploi.com/offre-d-emploi/gestionnaire-de-paie-h-f-10937021/,08/01/2023,Vaucluse,CDI,,,,,"Vos missions principales sont :  * Traitement des bulletins des paies et des dÃ©clarations mensuelles, trimestrielles et annuelles dans un environnement multi-conventionnel </t>
  </si>
  <si>
    <t xml:space="preserve"> * Suivi de l'administration du personnel de l'entrÃ©e Ã  la sortie (rÃ©daction de contrats, dÃ©claration unique Ã  l'embauche, affiliation mutuelle, arrÃªts maladies, licenciements...).Cette liste est ..."</t>
  </si>
  <si>
    <t>7865,Technicien SAV ItinÃ©rant H/F,https://www.france-emploi.com/offre-d-emploi/technicien-sav-itinerant-h-f-10937020/,08/01/2023,Territoire de Belfort,CDI,,,,,"En qualitÃ© de Technicien SAV ItinÃ©rant, vous Ãªtes en charge de l'installation et du bon fonctionnement du matÃ©riel au sein d'Ã©tablissements de type hÃ´tels, restaurants, hÃ´pitaux, maisons de retraites, etc.A ce titre, vous avez pour principales missions :  * Assurer chez les clients l'installation (30%), la maintenance ..."</t>
  </si>
  <si>
    <t xml:space="preserve">7866,Technicien de Maintenance CVC H/F,https://www.france-emploi.com/offre-d-emploi/technicien-de-maintenance-cvc-h-f-10937018/,08/01/2023,Bouches-du-RhÃ´ne,CDI,,,,,"En tant que Technicien de Maintenance CVC, vos missions sont :  * Assurer la pÃ©rennitÃ© et le bon fonctionnement des installations CVC (Chauffage Ventilation Climatisation), en itinÃ©rance sur des sites tertiaires </t>
  </si>
  <si>
    <t xml:space="preserve"> * RÃ©aliser des prestations de maintenance prÃ©ventives et curatives selon les bons de GMAO </t>
  </si>
  <si>
    <t xml:space="preserve"> * Assurer la qualitÃ© de la prestation </t>
  </si>
  <si>
    <t xml:space="preserve"> * Assurer ..."</t>
  </si>
  <si>
    <t>7867,Comptable GÃ©nÃ©ral H/F,https://www.france-emploi.com/offre-d-emploi/comptable-general-h-f-10937014/,08/01/2023,Gironde,CDI,,,,,"Dans le cadre de votre mission, vous interviendrez en vÃ©ritable qualitÃ© de Responsable Comptable de l'ensemble des sociÃ©tÃ©s que vous serez amenÃ© Ã  gÃ©rer.Ã€ ce titre, vous serez en charge de la tenue comptable de vos dossiers jusqu'Ã  la rÃ©vision des comptes, bilans et sa prÃ©sentation ..."</t>
  </si>
  <si>
    <t>7868,Conducteur de Ligne H/F,https://www.france-emploi.com/offre-d-emploi/conducteur-de-ligne-h-f-10937013/,08/01/2023,Morbihan,CDI,,,,,"RattachÃ© au Chef d'Atelier, votre rÃ´le est d'assurer la conduite des lignes de production, de la fabrication au conditionnement. Vos principales missions seront les suivantes :  * VÃ©rifier le bon fonctionnement et la disponibilitÃ© des outils de production de la ligne, * Assurer les prÃ©parations nÃ©cessaires au lancement des lignes ..."</t>
  </si>
  <si>
    <t>7869,Technicien de Maintenance Industrielle H/F,https://www.france-emploi.com/offre-d-emploi/technicien-de-maintenance-industrielle-h-f-10937012/,08/01/2023,Yvelines,CDI,,,,,"En tant que Technicien de Maintenance Industrielle et rattachÃ© au Responsable Maintenance du site, vos principales missions sont :  * Assurer la maintenance prÃ©ventive et corrective des Ã©quipements (tunnel de lavage, sÃ©choirs, etc.) : Diagnostic, panne, changement des organes dÃ©fectueux, etc. * Alimenter la GMAO pour suivre les interventions, * Respecter les consignes de ..."</t>
  </si>
  <si>
    <t xml:space="preserve">7870,ChargÃ© de Mission EfficacitÃ© Ã‰nergÃ©tique H/F,https://www.france-emploi.com/offre-d-emploi/charge-de-mission-efficacite-nergetique-h-f-10937011/,08/01/2023,Paris,CDD,,,,,"Le ChargÃ© de Mission aura donc en charge l'activitÃ© principale d'accompagnement des collectivitÃ©s et en particulier des projets candidats et laurÃ©ats du programme ACTEE, comprenant notamment les actions suivantes :  * ÃŠtre l'interlocuteur privilÃ©giÃ© des collectivitÃ©s locales sur ses rÃ©gions de rÃ©fÃ©rence </t>
  </si>
  <si>
    <t xml:space="preserve"> * Ã‰laborer les rÃ©ponses Ã  apporter aux ..."</t>
  </si>
  <si>
    <t>7871,Product Manager MÃ©trologie Industrielle H/F,https://www.france-emploi.com/offre-d-emploi/product-manager-metrologie-industrielle-h-f-10937010/,08/01/2023,Seine-et-Marne,CDI,,,,,"Nous recherchons un Product Manager, rattachÃ© au Directeur Commercial et Marketing. Les missions sont les suivantes :  * Promouvoir la gamme et les innovations technologiques, * Apporter un support technique aux Commerciaux lors de visites clients spÃ©cifiques (OEM, aÃ©ronautique, automobile...), * Collaborer Ã©troitement avec la R&amp;D produit, * ÃŠtre l'interface entre les ..."</t>
  </si>
  <si>
    <t xml:space="preserve">7872,Responsable Production H/F,https://www.france-emploi.com/offre-d-emploi/responsable-production-h-f-10937009/,08/01/2023,Seine-et-Marne,CDI,,,,,"Missions :  * Le dÃ©veloppement de la performance des ateliers, en termes de volumes de production, de la qualitÃ© du produit et des coÃ»ts de production, en proposant des projets d'investissement et/ou de maintenance </t>
  </si>
  <si>
    <t xml:space="preserve"> * La priorisation des travaux du service (en termes d'investissement/maintenance) </t>
  </si>
  <si>
    <t xml:space="preserve"> * La sÃ©curitÃ© du personnel ..."</t>
  </si>
  <si>
    <t>7873,Dessinateur/Projeteur Bardage H/F,https://www.france-emploi.com/offre-d-emploi/dessinateur-projeteur-bardage-h-f-10937008/,08/01/2023,Gironde,CDI,,,,,"En tant que Dessinateur/Projeteur Bardage, vous Ãªtes sous la responsabilitÃ© du Responsable du BE et vous Ãªtes le garant de la bonne rÃ©alisation des Ã©tudes.Vos missions :  * Participer Ã  la conception et Ã  la rÃ©alisation de schÃ©mas, de plans ou d'Ã©tudes de structure, * Ã‰tudier et analyser le ..."</t>
  </si>
  <si>
    <t>7874,Technicien Ã‰tudes de Prix - Chiffreur CVC (64) H/F,https://www.france-emploi.com/offre-d-emploi/technicien-tudes-de-prix-chiffreur-cvc-64-h-f-10937007/,08/01/2023,PyrÃ©nÃ©es-Atlantiques,CDI,,,,,"RattachÃ© au Responsable Ã‰tude de Prix, vous assurez l'analyse et le chiffrage des appels d'offres privÃ©s ou publics, dans le domaine du gÃ©nie climatique des secteurs tertiaires, industriels et hospitaliers.Vous avez pour principales missions :  * L'analyse technique et contractuelle des dossiers d'appels d'offres (privÃ©s ..."</t>
  </si>
  <si>
    <t>7875,Testeur Performance et Charge QA H/F,https://www.france-emploi.com/offre-d-emploi/testeur-performance-et-charge-qa-h-f-10937005/,08/01/2023,Maine-et-Loire,CDI,,,,,"RattachÃ© au Responsable Service Test Assurance QualitÃ© et en lien Ã©troit avec le Chef de Projet, vous concevez et exÃ©cutez les tests de performance et de charge en fonction des nouvelles contraintes et nouvelles cibles stratÃ©giques.Vous rÃ©alisez les tests de non rÃ©gression techniques des produits commercialisÃ©s et assurer ..."</t>
  </si>
  <si>
    <t>7876,IngÃ©nieur MÃ©thodes H/F,https://www.france-emploi.com/offre-d-emploi/ingenieur-methodes-h-f-10937003/,08/01/2023,Loire,IntÃ©rim,,,,,"Au sein du DÃ©partement MÃ©thodes et Industrialisation, vous aurez la responsabilitÃ© d'un projet d'industrialisation d'Ã©quipement dans le respect des contraintes de coÃ»ts, qualitÃ© et dÃ©lai. En tant qu'IngÃ©nieur MÃ©thodes, vos missions seront :  * Piloter les activitÃ©s d'industrialisation et les analyses de fabricabilitÃ© des Ã©quipements de ..."</t>
  </si>
  <si>
    <t>7877,Chiffreur CVC H/F,https://www.france-emploi.com/offre-d-emploi/chiffreur-cvc-h-f-10937001/,08/01/2023,Haut-Rhin,CDI,,,,,"Le Chiffreur CVC aura pour missions principales :  * Analyse des piÃ¨ces MarchÃ©, revue avant chiffrage, * Prise en charge du chiffrage (prÃ©-Ã©tude, consultation, dÃ©boursÃ©), * Prise en charge du dossier d'AO administratif et technique, * Visite de sites, * Consultation fournisseurs et sous-traitants, * RÃ©alisation du devis et contrÃ´le du dossier complet ..."</t>
  </si>
  <si>
    <t>7878,Responsable Comptable et Administatif H/F,https://www.france-emploi.com/offre-d-emploi/responsable-comptable-et-administatif-h-f-10937000/,08/01/2023,Eure,CDI,,,,,"RattachÃ© au Directeur GÃ©nÃ©ral, vos principales missions sont : * ContrÃ´le budgÃ©taire, contrÃ´le des comptes et analyse financiÃ¨re : Garantir et fiabiliser la production comptable et budgÃ©taire des Ã©tablissements et services de l'Association, * Organisation et participation au contrÃ´le et Ã  la clÃ´ture des comptes, des budgets et des comptes administratifs en ..."</t>
  </si>
  <si>
    <t>7879,MÃ©canicien TP H/F,https://www.france-emploi.com/offre-d-emploi/mecanicien-tp-h-f-10936999/,08/01/2023,Bouches-du-RhÃ´ne,IntÃ©rim,,,,,"En tant que MÃ©canicien TP, vous avez pour missions :Vous Ãªtes sÃ©dentaire. Vous travaillez au sein d'une Ã©quipe et sous la responsabilitÃ© du Chef d'Atelier afin de rÃ©aliser les missions suivantes :  * S'appuyer sur la documentation de constructeur et des compÃ©tences de l'Ã©quipe atelier pour rÃ©aliser ..."</t>
  </si>
  <si>
    <t>7880,Technicien de Maintenance SAV ItinÃ©rant 13/84 H/F,https://www.france-emploi.com/offre-d-emploi/technicien-de-maintenance-sav-itinerant-13-84-h-f-10936998/,08/01/2023,Bouches-du-RhÃ´ne,CDI,,,,,"En tant que Technicien de Maintenance SAV ItinÃ©rant 13/84, vous avez pour missions :  * Maintenir la flotte en bon Ã©tat de fonctionnement sur site ou en atelier, * Ã‰tablir le diagnostic sur les machines Ã  entretenir ou Ã  rÃ©parer, * Conduire les opÃ©rations de maintenance liÃ©es aux ordres de mission reÃ§us ..."</t>
  </si>
  <si>
    <t>7881,Technicien d&amp;#039</t>
  </si>
  <si>
    <t>Intervention HTA/BT H/F,https://www.france-emploi.com/offre-d-emploi/technicien-d-039-intervention-hta-bt-h-f-10936997/,08/01/2023,Val-d'Oise,CDI,,,,,"Ã€ ce titre, vous devez en tant que Technicien d'intervention HTA/BT :  * Effectuer l'installation, la mise en service et la maintenance prÃ©ventive et curative des produits de la division Ã©lectrification selon les prÃ©conisations usines et conformÃ©ment aux exigences du contrat client, * Intervenir en tant que Responsable des ..."</t>
  </si>
  <si>
    <t>7882,Technicien PrÃ©parateur H/F,https://www.france-emploi.com/offre-d-emploi/technicien-preparateur-h-f-10936993/,08/01/2023,Bouches-du-RhÃ´ne,CDI,,,,,"En tant que Technicien PrÃ©parateur, vous avez pour missions :  * Assurer la rÃ©ception des matÃ©riels d'occasion lors de leurs entrÃ©es en concession, * Se charger de l'Ã©laboration de devis de remise en Ã©tat des matÃ©riels en collaboration avec le Responsable Atelier, * Faire de la prÃ©paration de tous types de ..."</t>
  </si>
  <si>
    <t>7883,DÃ©panneur Frigoriste H/F,https://www.france-emploi.com/offre-d-emploi/depanneur-frigoriste-h-f-10936992/,08/01/2023,Haute-Garonne,CDI,,,,,"Vous assurez la conduite, l'entretien, la maintenance et le dÃ©pannage des installations.Vos missions principales seront :  * RÃ©aliser des opÃ©rations de maintenance prÃ©ventive et curative, * Assurer la traÃ§abilitÃ© de vos actions dans notre outil GMAO, * Appliquer les procÃ©dures SQE de l'entreprise et veiller Ã  la sÃ©curitÃ© des personnes ..."</t>
  </si>
  <si>
    <t>7884,Collaborateur Comptable H/F,https://www.france-emploi.com/offre-d-emploi/collaborateur-comptable-h-f-10936991/,08/01/2023,Var,CDI,,,,,"IntÃ©grÃ© au sein d'un cabinet d'expertise comptable Ã  taille humaine, vous prenez en charge un portefeuille client de TPE/PME de secteurs variÃ©s.Ã€ ce titre, vos missions principales sont les suivantes :  * Gestion d'un portefeuille clients de type TPE/PME, * RÃ©alisation de la rÃ©vision, des bilans ..."</t>
  </si>
  <si>
    <t>7885,Lead Tech .Net H/F,https://www.france-emploi.com/offre-d-emploi/lead-tech-net-h-f-10936990/,08/01/2023,Bouches-du-RhÃ´ne,CDI,,,,,"RÃ´le :Au sein de l'Ã©quipe E-Commerce, le Technical Lead .NET accompagnera les dÃ©veloppeurs et les Chefs d'Ã‰quipe en charge des dÃ©veloppements pour amÃ©liorer la qualitÃ© et les performances sur chaque composant de la plateforme e-commerce du Groupe. ResponsabilitÃ©s :  * BÃ¢tir les meilleures pratiques sur les activitÃ©s ..."</t>
  </si>
  <si>
    <t>7886,DÃ©veloppeur SQL H/F,https://www.france-emploi.com/offre-d-emploi/developpeur-sql-h-f-10936988/,08/01/2023,Ille-et-Vilaine,CDI,,,,,"En tant que DÃ©veloppeur SQL/.net, vos missions sont les suivantes :  * CrÃ©ation de requÃªtes SQL sur la base de donnÃ©es, * ModÃ©lisation et configuration des bases de donnÃ©es, * PrÃ©sentation interactive des vues rÃ©alisÃ©es, * DÃ©veloppement et maintien des flux d'alimentation ETL, * MCO d'un outil mÃ©tier en .net.Vous intÃ©grez ..."</t>
  </si>
  <si>
    <t>7887,Avocat Droit des Affaires H/F,https://www.france-emploi.com/offre-d-emploi/avocat-droit-des-affaires-h-f-10936987/,08/01/2023,Indre-et-Loire,CDI,,,,,"En tant qu'Avocat en Droit des Affaires, vous intervenez sur des sujets variÃ©s du droit des affaires, en conseil.Vous Ã©voluez en Ã©quipe et Ãªtes en relation directe avec les clients.Ã€ ce titre, vous serez amenÃ© Ã  traiter de : * Sujets en droit commercial : RÃ©daction de contrat de ..."</t>
  </si>
  <si>
    <t>7888,Planificateur H/F,https://www.france-emploi.com/offre-d-emploi/planificateur-h-f-10936985/,08/01/2023,DrÃ´me,CDI,,,,,"En tant que Planificateur, vous aurez pour principales missions :  * Planifier, dans un souci d'optimisation, la production en s'assurant de disposer des ressources nÃ©cessaires (hommes, matiÃ¨res, machines), * Analyser les indicateurs et alerter en cas d'Ã©cart, proposer avec les lignes la mÃ©thode et les plans d'action, synchroniser ..."</t>
  </si>
  <si>
    <t>7889,Conseiller en CrÃ©ation/Reprise d&amp;#039</t>
  </si>
  <si>
    <t>Entreprise H/F,https://www.france-emploi.com/offre-d-emploi/conseiller-en-creation-reprise-d-039-entreprise-h-f-10936984/,08/01/2023,Alpes-Maritimes,CDI,,,,,"Vous assurez l'accompagnement des projets de reprise et de crÃ©ation d'entreprise.Pour ce faire, vous aurez en charge les principales missions suivantes :  * Informer, conseiller et orienter les porteurs de projets et les jeunes entreprises, * Aider au montage de projets sur tous les aspects techniques et recherche de ..."</t>
  </si>
  <si>
    <t>7890,Infirmier de Nuit en MÃ©decine H/F,https://www.france-emploi.com/offre-d-emploi/infirmier-de-nuit-en-medecine-h-f-10936981/,08/01/2023,RhÃ´ne,CDI,,,,,"En tant qu'Infirmier de Nuit en MÃ©decine, poste basÃ© dans la rÃ©gion de VÃ©nissieux (69), vous intervenez au sein d'un service de mÃ©decine.Type de poste : CDI. Rythme : Nuit/12h.Date de dÃ©but : Ã€ dÃ©finir.Vous allez mener les missions suivantes :  * Assurer l'ensemble des soins infirmiers ..."</t>
  </si>
  <si>
    <t>7891,Formateur DÃ©monstrateur Nord-Est H/F,https://www.france-emploi.com/offre-d-emploi/formateur-demonstrateur-nord-est-h-f-10936979/,08/01/2023,Meurthe-et-Moselle,CDI,,,,,"RattachÃ© au Chef des Ventes et en tant que Formateur DÃ©monstrateur Nord-Est, poste Ã  Nancy et ses dÃ©partements limitrophes, vous agissez en tant que vÃ©ritable ambassadeur et reprÃ©sentant sur votre secteur gÃ©ographique afin de dÃ©velopper les ventes et pÃ©renniser votre portefeuille clients. Dans le cadre de vos principales ..."</t>
  </si>
  <si>
    <t>7892,Technicien de Maintenance Matin H/F,https://www.france-emploi.com/offre-d-emploi/technicien-de-maintenance-matin-h-f-10936977/,08/01/2023,Nord,CDI,,,,,"RattachÃ© au Responsable Maintenance et en tant que Technicien de Maintenance Matin, vos missions sont lessuivantes :  * Assurer la maintenance prÃ©ventive et curative des Ã©quipements de production du site, * Diagnostiquer et intervenir sur pannes Ã©lectriques, mÃ©caniques, hydrauliques, pneumatiques, * RÃ©diger les comptes-rendus suite aux interventions, * Participer Ã  la rÃ©alisation des ..."</t>
  </si>
  <si>
    <t>7893,Directeur de Centres Commerciaux H/F,https://www.france-emploi.com/offre-d-emploi/directeur-de-centres-commerciaux-h-f-10936976/,08/01/2023,Ille-et-Vilaine,CDI,,,,,"Missions : * ÃŠtre le reprÃ©sentant local du bailleur : Assurer le respect du rÃ¨glement intÃ©rieur, le suivi de la propretÃ© et l'entretien du site, venir en appui local des opÃ©rations organisÃ©es sur les parties communes, * ÃŠtre l'interlocuteur privilÃ©giÃ© des commerÃ§ants, du Directeur d'HypermarchÃ© et des institutions locales, * Animer ..."</t>
  </si>
  <si>
    <t>7894,Expert-Comptable Stagiaire H/F,https://www.france-emploi.com/offre-d-emploi/expert-comptable-stagiaire-h-f-10936975/,08/01/2023,Bouches-du-RhÃ´ne,CDI,,,,,"Vous Ãªtes amenÃ©, en tant qu'Expert-Comptable Stagiaire, Ã  travailler sur un portefeuille de clients. Vous aurez les missions suivantes :  * Vous avez en charge la gestion d'un portefeuille clients variÃ©s, * Vous managez et Ãªtes le rÃ©fÃ©rent technique, vous supervisez les travaux de l'Ã©quipe, * Vous prenez en ..."</t>
  </si>
  <si>
    <t>7895,IngÃ©nieur MÃ©thodes Maintenance AÃ©ronautique H/F,https://www.france-emploi.com/offre-d-emploi/ingenieur-methodes-maintenance-aeronautique-h-f-10936973/,08/01/2023,Essonne,CDI,,,,,"Vos missions sont les suivantes :  * Analyse commandes client et expertise des piÃ¨ces Ã  rÃ©parer (avec support ContrÃ´leurs ou organismes extÃ©rieurs), * Analyse technique et dÃ©termination des rÃ©parations applicables sur la base de la documentation constructeur, * RÃ©daction des rapports d'expertise, documents de travail internes (gammes de travail, gammes pilote) et ..."</t>
  </si>
  <si>
    <t>7896,Responsable Back/Middle Office et Compliance H/F,https://www.france-emploi.com/offre-d-emploi/responsable-back-middle-office-et-compliance-h-f-10936972/,08/01/2023,Paris,CDI,,,,,"Vos missions sont les suivantes :  * Veille au bon fonctionnement et au respect par l'ensemble de l'Ã©quipe des processus et procÃ©dures d'investissement, * Gestion des relations avec le RCCI dÃ©lÃ©guÃ© de la SociÃ©tÃ© de Gestion, et avec l'AMF, Ã©laboration des reportings rÃ¨glementaires, * Organisation des process de collecte ..."</t>
  </si>
  <si>
    <t>7897,Chef de Projet ERP H/F,https://www.france-emploi.com/offre-d-emploi/chef-de-projet-erp-h-f-10936971/,08/01/2023,Paris,CDI,,,,,"Dans le cadre de nouveaux projets Ã  mettre en place en lien avec l'ERP CEGID, vous Ãªtes en charge de :  * Contribuer Ã  assurer la promotion sur les systÃ¨mes d'information financiers, * GÃ©rer les habilitations, les rÃ©fÃ©rentiels et la documention, * Assurer la forma tion des utilisateurs, * Ã‰laborer, construire et ..."</t>
  </si>
  <si>
    <t>7898,Chef de Chantier Ã‰lectricitÃ© RÃ©sidentiel et Tertiaire de Luxe H/F,https://www.france-emploi.com/offre-d-emploi/chef-de-chantier-lectricite-residentiel-et-tertiaire-de-luxe-h-f-10936970/,08/01/2023,Alpes-Maritimes,CDI,,,,,"Vos missions sont les suivantes (liste non exhaustive) :  * Organiser au quotidien vos chantiers et rÃ©aliser les travaux courants, forts et faibles vous-mÃªmes et avec vos Ã©quipes, * Commander le matÃ©riel et le rÃ©ceptionner sur chantier, * RÃ©aliser des mÃ©trÃ©s sur le chantier et faire le point avec le Projeteur du ..."</t>
  </si>
  <si>
    <t>7899,Collaborateur Comptable ConfirmÃ© H/F,https://www.france-emploi.com/offre-d-emploi/collaborateur-comptable-confirme-h-f-10936968/,08/01/2023,Alpes-Maritimes,CDI,,,,,"RattachÃ© Ã  l'Expert-Comptable, vous Ãªtes amenÃ©, en tant que Collaborateur Comptable, Ã  gÃ©rer un portefeuille de clients.Vous effectuez les missions suivantes :  * Gestion d'un portefeuille client diversifiÃ©, * Saisie comptable, * RÃ©alisation de la rÃ©vision, des bilans et des liasses fiscales, * Suivi des clients, * Conseil auprÃ¨s des clients ..."</t>
  </si>
  <si>
    <t>7900,Technicien de Montage en Ascenseurs - Otis H/F,https://www.france-emploi.com/offre-d-emploi/technicien-de-montage-en-ascenseurs-otis-h-f-10936967/,08/01/2023,Haute-Garonne,CDI,,,,,"Otis dÃ©veloppe son activitÃ© et recherche un Technicien de Montage pour intÃ©grer sa Division Constructions Neuves. A ce titre, vous intÃ©grez une de nos entitÃ©s situÃ©e Ã  Toulouse.Missions :Au sein de chantiers d'envergure, dans le respect des normes de sÃ©curitÃ© et des exigences en matiÃ¨re de qualitÃ© ..."</t>
  </si>
  <si>
    <t>7901,Collaborateur Comptable H/F,https://www.france-emploi.com/offre-d-emploi/collaborateur-comptable-h-f-10936966/,08/01/2023,Territoire de Belfort,CDI,,,,,"Dans un bel environnement, vous serez intÃ©grÃ© au sein d'une Ã©quipe dynamique.Vos principales missions sont les suivantes :  * Gestion en autonomie d'un portefeuille clients, * Ã‰laboration des dÃ©clarations et liasses fiscales, * RÃ©alisation de missions exceptionnelles, * ReprÃ©sentation du cabinet dans ses Ã©changes, * FidÃ©lisation et la crÃ©ation d'un lien ..."</t>
  </si>
  <si>
    <t>7902,Soudeur Tig/Mig H/F,https://www.france-emploi.com/offre-d-emploi/soudeur-tig-mig-h-f-10936964/,08/01/2023,Alpes-Maritimes,CDI,,,,,"Vos missions sont :  * Lire et interprÃ©ter un plan, * Identifier les matÃ©riaux et les diffÃ©rentes soudures appropriÃ©es selon les instructions, documents techniques et plans, * RÃ©aliser des soudures de type Inox/Acier/Laiton sur de la grosse et fine Ã©paisseur, * Savoir souder sur systÃ¨me TIG/MIG, * DÃ©finir l'opÃ©ration de soudage ..."</t>
  </si>
  <si>
    <t>7903,ChargÃ©(e) de Mission Handicap H/F,https://www.france-emploi.com/offre-d-emploi/chargee-de-mission-handicap-h-f-10936963/,08/01/2023,IsÃ¨re,IntÃ©rim,,,,,"En tant que ChargÃ© de Mission Handicap, vous assistez la Responsable de la Mission Handicap et vous participez activement aux missions suivantes : * La mise Ã  jour du SI Handicap, saisie des dÃ©penses, des fiches collaborateurs, * La relance et le suivi des renouvellements de RQTH, * La gestion administrative des achats ..."</t>
  </si>
  <si>
    <t>7904,Planificateur H/F,https://www.france-emploi.com/offre-d-emploi/planificateur-h-f-10936962/,08/01/2023,Val-d'Oise,IntÃ©rim,,,,,"En tant que Planificateur, poste Ã  Roissy-en-France, vos principales missions sont :  * GÃ©rer les appels des clients, * Analyser la demande du client,  * Mettre Ã  jour les informations dans l'outil, * Planifier les interventions avec les techniciens et les clients.  Issu d'une formation de type Bac +2 minimum ..."</t>
  </si>
  <si>
    <t>7905,Technicien Informatique et Projets SI H/F,https://www.france-emploi.com/offre-d-emploi/technicien-informatique-et-projets-si-h-f-10936961/,08/01/2023,Paris,CDI,,,,,"Vos missions :Support utilisateurs du SI :  * Assurer le support des collaborateurs et rÃ©pondre Ã  leurs problÃ©matiques d'usage de Windows, Office, Citrix, Visio (Lifesize/Teams), * Participer Ã  l'organisation technique des Ã©vÃ¨nements (web confÃ©rences, formation...) des collaborateurs, * Traiter les incidents techniques en lien avec les prestataires, * Diagnostiquer, remonter, coordonner ..."</t>
  </si>
  <si>
    <t>7906,Assistant Juridique ConformitÃ© H/F Bilingue Anglais,https://www.france-emploi.com/offre-d-emploi/assistant-juridique-conformite-h-f-bilingue-anglais-10936960/,08/01/2023,Bouches-du-RhÃ´ne,CDI,,,,,"Vous intervenez en droit des sociÃ©tÃ©s et Ãªtes en charge des recherches juridiques et autres missions qui incombent Ã  cette juridiction.Vos missions, sous la supervision du Responsable Droit des Affaires :  * Gestion des polices d'assurances non maritimes, revue rÃ©guliÃ¨re des couvertures et Ã©tude des amÃ©liorations possibles, suivi des ..."</t>
  </si>
  <si>
    <t>7907,Agent OpÃ©rations AÃ©riennes H/F,https://www.france-emploi.com/offre-d-emploi/agent-operations-aeriennes-h-f-10936958/,08/01/2023,Seine-Saint-Denis,CDI,,,,,"Sous la responsabilitÃ© du Responsable de la Coordination des Vols, vous aurez pour principale mission de reporter tous les dysfonctionnements et problÃ¨mes rencontrÃ©s dans le cadre de la prÃ©paration et du dÃ©roulement des opÃ©rations :Vous aurez Ã©galement pour missions :PrÃ©parer et suivre les vols (charter, clients directs et propriÃ©taires ..."</t>
  </si>
  <si>
    <t>7908,Risk Manager - Enterprise Risk Management H/F,https://www.france-emploi.com/offre-d-emploi/risk-manager-enterprise-risk-management-h-f-10936956/,08/01/2023,Paris,CDI,,,,,"Vos missions tournent autour de :  * Projet ERM : Coordonner la mise en oeuvre du projet d'optimisation de la gestion globale des risques du siÃ¨ge social (Â« projet ERM Â»), * Ã‰tablissement d'un framework ERM : Ã‰laborer des stratÃ©gies, des objectifs et des politiques de GRE qui Ã©tabliront le cadre, les outils et ..."</t>
  </si>
  <si>
    <t>7909,ContrÃ´leur CND H/F,https://www.france-emploi.com/offre-d-emploi/controleur-cnd-h-f-10936955/,08/01/2023,Bas-Rhin,CDI,,,,,"En tant que ContrÃ´leur QualitÃ© CND, vous serez rattachÃ© au Responsable Service ContrÃ´le et aurez comme missions principales :Assurer le contrÃ´le surfacique de toutes les soudures de l'atelier VT+MT/PT :  * Assurer le contrÃ´le UT de soudures pleine pÃ©nÃ©tration, * Ã‰tablir les rapports de contrÃ´le CND, * Savoir analyser et ..."</t>
  </si>
  <si>
    <t>7910,Conducteur de Travaux Paysagiste H/F,https://www.france-emploi.com/offre-d-emploi/conducteur-de-travaux-paysagiste-h-f-10936954/,08/01/2023,Doubs,CDI,,,,,"En tant que Conducteur de Travaux Paysagiste, vous interviendrez sur les missions suivantes :ManagÃ©rial et productif :  * Superviser la prÃ©paration, la rÃ©alisation et la finalisation du chantier, * Travailler avec le bureau d'Ã©tudes et communiquer toutes informations de rendement, * Organiser des plannings hebdomadaires en fonction des commandes. Administratif et financier ..."</t>
  </si>
  <si>
    <t>7911,Assistant(e) Commercial(e) sur Sage H/F,https://www.france-emploi.com/offre-d-emploi/assistante-commerciale-sur-sage-h-f-10936953/,08/01/2023,Seine-Saint-Denis,IntÃ©rim,,,,,"RattachÃ© au Responsable, vos principales missions en tant qu'Assistant Commercial sur Sage sont :  * Mettre Ã  jour et harmoniser les contrats sur Sage, * NÃ©gocier les termes et conditions des contrats existants avec les clients, * ÃŠtre en lien avec les clients et les Commerciaux, * Mettre Ã  jour la base de ..."</t>
  </si>
  <si>
    <t>7912,Gestionnaire ADV H/F,https://www.france-emploi.com/offre-d-emploi/gestionnaire-adv-h-f-10936949/,08/01/2023,Essonne,IntÃ©rim,,,,,"Missions :  * RÃ©ception appels tÃ©lÃ©phoniques, * Traitement des offres clients, * Traitement et suivi des commandes clients et fournisseurs, * Gestion des expÃ©ditions, litiges, * Suivi des rÃ©clamations, * Relance paiement clients, * Suivi des stocks, * Classement, archivage.  Connaissance de Sage 100 souhaitÃ©e, Bac +2 minimum et anglais professionnel.Au moins une expÃ©rience industrie, milieu technique ..."</t>
  </si>
  <si>
    <t>7913,Technicien de Montage Ascenseurs H/F,https://www.france-emploi.com/offre-d-emploi/technicien-de-montage-ascenseurs-h-f-10936948/,08/01/2023,Paris,CDI,,,,,"Vous intÃ©grez l'Agence de Paris en tant que Technicien de Montage en Ascenseurs.Au sein de chantiers d'envergure, dans le respect des normes de sÃ©curitÃ© et des exigences en matiÃ¨re de qualitÃ© d'exÃ©cution, vos missions sont les suivantes :  * Assurer le montage des ascenseurs sur tous types ..."</t>
  </si>
  <si>
    <t>7914,RÃ©fÃ©rent Paie H/F,https://www.france-emploi.com/offre-d-emploi/referent-paie-h-f-10936946/,08/01/2023,Loire-Atlantique,CDI,,,,,"Suite Ã  votre formation sur les procÃ©dures internes, vous Ãªtes en charge des missions suivantes :  * Saisie et contrÃ´le des Ã©lÃ©ments variables de paie, * Contact privilÃ©giÃ© avec les diffÃ©rents sites, * RÃ©fÃ©rent sur le pÃ©rimÃ¨tre de 2 Gestionnaires de Paie, * ContrÃ´le de la DSN, * Formation des nouveaux arrivants, * Animation d'ateliers ..."</t>
  </si>
  <si>
    <t>7915,Technicien de maintenance - fluides H/F,https://www.france-emploi.com/offre-d-emploi/technicien-de-maintenance-fluides-h-f-10936939/,08/01/2023,Saint-Nazaire,CDI,,,,,"Vous souhaitez contribuer au bon dÃ©roulement de l'activitÃ© de l'entreprise!</t>
  </si>
  <si>
    <t>Au sein du secteur Infrastructure Site/GÃ©nie Electrique et EnergÃ©tique, vos missions se dÃ©clinent en deux parties :</t>
  </si>
  <si>
    <t>o Exploitation &amp; Maintenance :</t>
  </si>
  <si>
    <t xml:space="preserve"> - S'imposer comme rÃ©fÃ¨rent sur l'ensemble des rÃ©seaux fluides du site (eau douce, eau salÃ©e, gaz ..."</t>
  </si>
  <si>
    <t>7916,IngÃ©nieur conception mÃ©canique (H/F),https://www.france-emploi.com/offre-d-emploi/ingenieur-conception-mecanique-h-f-10936928/,08/01/2023,Quimper,CDI,,,,,"Manpower CABINET DE RECRUTEMENT DE BREST recherche pour son client un IngÃ©nieur conception mÃ©canique (H/F)</t>
  </si>
  <si>
    <t>IngÃ©nieur dÃ©veloppement produits Conception mÃ©canique H/F</t>
  </si>
  <si>
    <t>RÃ©munÃ©ration attractive + prime</t>
  </si>
  <si>
    <t>Statut cadre</t>
  </si>
  <si>
    <t>Service Bureau d'Ã©tudes</t>
  </si>
  <si>
    <t>Â  En tant qu'IngÃ©nieur DÃ©veloppement Produits, vous interviendrez ..."</t>
  </si>
  <si>
    <t>7917,Chef d'Ã©quipe ACD (H/F),https://www.france-emploi.com/offre-d-emploi/chef-d-equipe-acd-h-f-10936927/,08/01/2023,Quimper,CDI,,,,,"Manpower CABINET DE RECRUTEMENT DE BREST recherche pour son client, un acteur du secteur de l'agroalimentaire, un Chef d'Ã©quipe ACD (H/F)</t>
  </si>
  <si>
    <t>Chef d'Ã©quipe ACD H/F</t>
  </si>
  <si>
    <t>RÃ©munÃ©ration 35 000 euros brut annuel + primes (sur objectif, vacances, habillage, panier, intÃ©ressement ..."</t>
  </si>
  <si>
    <t>7918,Technicien de maintenance et travaux rÃ©seau eau potable (H/F),https://www.france-emploi.com/offre-d-emploi/technicien-de-maintenance-et-travaux-reseau-eau-potable-h-f-10936926/,08/01/2023,Noirmoutier-en-l'ÃŽle,CDI,,,,,"Notre Client est un acteur majeur dans la gestion de l'environnement (dÃ©chets, eau, Ã©nergie etc..) opÃ©rant en France et Ã  l'international.</t>
  </si>
  <si>
    <t>Dans le cadre d'un renfortÂ d'Ã©quipe, le Cabinet Recrutement Manpower VendÃ©e recherche un Agent d'Exploitation Maintenance Travaux Â«RÃ©seau EauÂ» Â en CDIÂ Â basÃ© Ã  ..."</t>
  </si>
  <si>
    <t>7919,Agent de rÃ©seau d'eau potable (H/F),https://www.france-emploi.com/offre-d-emploi/agent-de-reseau-d-eau-potable-h-f-10936925/,08/01/2023,Amilly,CDI,,,,,"Manpower CABINET DE RECRUTEMENT D'ORLEANS recherche pour son client, un Agent de rÃ©seau d'eau potable (H/F) Sous la responsabilitÃ© du Responsable RÃ©seaux, vos missions seront les suivantes:</t>
  </si>
  <si>
    <t>-Â RÃ©alisation d'enquÃªtes sur les compteurs (anomalies sur compteurs, logements vacants,?),</t>
  </si>
  <si>
    <t>- Actions de recouvrement,</t>
  </si>
  <si>
    <t>- Pose et remplacement de compteurs ..."</t>
  </si>
  <si>
    <t>7920,Technicien rÃ©seau assainissement (H/F),https://www.france-emploi.com/offre-d-emploi/technicien-reseau-assainissement-h-f-10936924/,08/01/2023,Gien,CDI,,,,,"Manpower CABINET DE RECRUTEMENT D'ORLEANS recherche pour son client, un Technicien rÃ©seau assainissement (H/F) En lien direct avec le Responsable d'exploitation, vous intervenez sur les rÃ©seaux d'assainissement.</t>
  </si>
  <si>
    <t>Vos missions sont les suivantes:</t>
  </si>
  <si>
    <t>- RÃ©aliser les travaux d'entretien, et de rÃ©paration sur les rÃ©seaux d'eau ..."</t>
  </si>
  <si>
    <t>7921,Cariste caces 2 3 5 (H/F),https://www.france-emploi.com/offre-d-emploi/cariste-caces-2-3-5-h-f-10936923/,08/01/2023,Chartres-de-Bretagne,IntÃ©rim,,,,,"Vous souhaitez rejoindre une entreprise du secteur ferroviaire ayant l'ambition de dÃ©velopper la mobilitÃ© de demain ?</t>
  </si>
  <si>
    <t>Manpower RENNES INDUSTRIE recherche pour son client 3Â CaristeÂ (H/F)Â pour des postes basÃ©s Ã Â Chartes-de-BretagneÂ (35131) Il s'agit de missions deÂ :</t>
  </si>
  <si>
    <t xml:space="preserve"> - RÃ©ception, colisage et rangement</t>
  </si>
  <si>
    <t xml:space="preserve"> - PrÃ©paration de ..."</t>
  </si>
  <si>
    <t>7922,Technicien d'Ã©tudes en gÃ©nie climatique (H/F),https://www.france-emploi.com/offre-d-emploi/technicien-d-etudes-en-genie-climatique-h-f-10936922/,08/01/2023,Nantes,IntÃ©rim,,,,,"Notre client recrute 4Â Techniciens d'Ã©tudes en gÃ©nie climatique H/F pour travailler sur un programme d'envergure. AprÃ¨s une premiÃ¨re mission pour valider vos compÃ©tences et votre attrait pour les activitÃ©sÂ Ã  rÃ©aliser, Â la durÃ©e totale estimÃ©e de cette mission est de 1 an au minimum. Â PlacÃ© ..."</t>
  </si>
  <si>
    <t>7923,Electricien tertiaire (H/F),https://www.france-emploi.com/offre-d-emploi/electricien-tertiaire-h-f-10936921/,08/01/2023,Ploeren,IntÃ©rim,,,,,"Vous Ãªtes disponible pour une nouvelle expÃ©rience professionnelle ?</t>
  </si>
  <si>
    <t>L'agenceÂ MANPOWER VANNES BTPÂ recherche unÂ Ã©lectricien tertiaire (H/F).</t>
  </si>
  <si>
    <t>LaÂ mission en intÃ©rimÂ d'une durÃ©e deÂ 3 semainesÂ (renouvelable selon l'avancÃ©e du chantier) est Ã  pouvoir dÃ¨s leÂ lundi 5 dÃ©cembre 2022Â Ã Â Ploeren, proche deÂ Vannes ..."</t>
  </si>
  <si>
    <t>7924,Manager de rayon boulangerie viennoiserie patisserie (H/F),https://www.france-emploi.com/offre-d-emploi/manager-de-rayon-boulangerie-viennoiserie-patisserie-h-f-10936920/,08/01/2023,Douarnenez,CDI,,,,,"Manpower CABINET DE RECRUTEMENT DE BREST recherche pour son client, un acteur du secteur de la grande distribution, un Manager de rayon boulangerie viennoiserie patisserie (H/F)</t>
  </si>
  <si>
    <t>Manager rayon boulangerie</t>
  </si>
  <si>
    <t>BasÃ© Ã  douarnenez</t>
  </si>
  <si>
    <t>2 jours de repos par semaine</t>
  </si>
  <si>
    <t>1 dimanche travaillÃ© sur 3 (5h/ 9h30 ..."</t>
  </si>
  <si>
    <t>7925,Electricien tertiaire (H/F),https://www.france-emploi.com/offre-d-emploi/electricien-tertiaire-h-f-10936919/,08/01/2023,Vannes,IntÃ©rim,,,,,"Vous cherchez une nouvelle opportunitÃ© pour varier votre expÃ©rience professionnelle ?</t>
  </si>
  <si>
    <t>LaÂ mission en intÃ©rimÂ d'une durÃ©e d'une semaineÂ (renouvelable selon avancÃ©e sur le chantier) est Ã  pourvoir dÃ¨s leÂ lundi 5 dÃ©cembreÂ 2022 Ã Â Vannes. Sous ..."</t>
  </si>
  <si>
    <t>7926,Agent d'exploitation (H/F),https://www.france-emploi.com/offre-d-emploi/agent-d-exploitation-h-f-10936918/,08/01/2023,Brest,IntÃ©rim,,,,,"Et si vous Ã©tiez notre futur Agent d'exploitationÂ ?</t>
  </si>
  <si>
    <t>Votre agence Manpower BREST INDUSTRIE, recherche un Agent d'exploitationÂ (H/F) pour son client situÃ© Ã  Brest (29200). La mission, d'une durÃ©e de 2 semaines renouvelable en intÃ©rim, est Ã  pouvoir dÃ¨s le 05 12 2022</t>
  </si>
  <si>
    <t>7927,ContrÃ´leur sur chaÃ®ne (H/F),https://www.france-emploi.com/offre-d-emploi/controleur-sur-chaine-h-f-10936917/,08/01/2023,Flers,IntÃ©rim,,,,,"Manpower FLERS recherche pour son client 2 ContrÃ´leurs sur chaÃ®ne (H/F) pour un client spÃ©cialisÃ© en cosmÃ©tique un poste en Ã©quipe de nuit et un poste en Ã©quipe jour.Â  Votre mission consiste Ã  :</t>
  </si>
  <si>
    <t xml:space="preserve"> - ContrÃ´le sur ligne des produits finisÂ : aspect, numÃ©ro de lot, remplissage, poids, cartons,.. et remplir ..."</t>
  </si>
  <si>
    <t>7928,Soudeur Ã©lectronique (H/F),https://www.france-emploi.com/offre-d-emploi/soudeur-electronique-h-f-10936916/,08/01/2023,QuÃ©vert,IntÃ©rim,,,,,"Manpower DINAN recherche pour son client, un acteur du secteur des technologies de pointe, Ã©lectrique et Ã©lectronique, un Soudeur Ã©lectronique (H/F) Vous Ãªtes en chargeÂ de :</t>
  </si>
  <si>
    <t>-Â DÃ©monter et remonter des produits multi-mÃ©dias de type box ou dÃ©codeurs,</t>
  </si>
  <si>
    <t>-Â RÃ©aliser la lecture de plan,</t>
  </si>
  <si>
    <t>- RÃ©parer les cartes Ã©lectroniques avec ..."</t>
  </si>
  <si>
    <t>7929,ChargÃ© de clientÃ¨le tÃ©lÃ©services BEGARD (H/F),https://www.france-emploi.com/offre-d-emploi/charge-de-clientele-teleservices-begard-h-f-10936915/,08/01/2023,BÃ©gard,IntÃ©rim,,,,,"Manpower CHOLET recherche pour son client, un acteur du secteur des services aux entreprises, un ChargÃ© de clientÃ¨le tÃ©lÃ©services BEGARD (H/F) Â </t>
  </si>
  <si>
    <t>LeÂ chargÃ© de clientÃ¨leÂ prend en charge l'accueil physique. Il doit connaÃ®tre parfaitement les produits et services proposÃ©s Ã  sa clientÃ¨le. Sa mission consiste non seulement ..."</t>
  </si>
  <si>
    <t>7930,Electricien (H/F),https://www.france-emploi.com/offre-d-emploi/electricien-h-f-10936914/,08/01/2023,Flers,IntÃ©rim,,,,,"Manpower FLERS recherche pour son client, un acteur du secteur des Industries cosmÃ©tiques , un Electricien (H/F) pour les infrastructure. votre mission consiste Ã  :</t>
  </si>
  <si>
    <t>? tirage de cÃ¢ble</t>
  </si>
  <si>
    <t>- installation de prise Ã©lectrique,</t>
  </si>
  <si>
    <t>- installation d'interrupteurs</t>
  </si>
  <si>
    <t>- Travail Ã  l' intÃ©rieur,</t>
  </si>
  <si>
    <t>- PossibilitÃ© port de charges et de travail en hauteur.</t>
  </si>
  <si>
    <t>?- Respect des ..."</t>
  </si>
  <si>
    <t>7931,Technicien de maintenance (H/F),https://www.france-emploi.com/offre-d-emploi/technicien-de-maintenance-h-f-10936913/,08/01/2023,Angers,CDI,,,,,"Manpower Conseil Recrutement, cabinet de recrutement d'Angers, recherche pour son client, un acteur du secteur industriel, un(e) Technicien(ne) de Maintenance CDI dans le secteur d'Angers - L'entretien et le dÃ©pannage d'un parc machine de treize lignes d'extrusion ainsi que deux lignes de plaxage ..."</t>
  </si>
  <si>
    <t>7932,OpÃ©rateur de production de cuverie  (H/F),https://www.france-emploi.com/offre-d-emploi/operateur-de-production-de-cuverie-h-f-10936912/,08/01/2023,Flers,IntÃ©rim,,,,,"Manpower FLERS recherche pour son client, un acteur du secteur cosmÃ©tique, un OpÃ©rateur de production de cuverie (H/F) Ce poste consiste Ã Â  :Â </t>
  </si>
  <si>
    <t>Vous aurez en charge Ã©galement du nettoyage du petit matÃ©riel</t>
  </si>
  <si>
    <t>7933,Agent d'entretien mÃ©nage (H/F),https://www.france-emploi.com/offre-d-emploi/agent-d-entretien-menage-h-f-10936911/,08/01/2023,La Roche-sur-Yon,IntÃ©rim,,,,,"L'agence Manpower de La Roche-sur-YonÂ recrute pour son clientÂ VendÃ©e HabitatÂ spÃ©cialisÃ© dans la gestion de rÃ©sidences collectives, desÂ agents d'entretien MÃ©nage (H/F).Â Postes basÃ©s sur le secteurÂ de La Roche sur Yon. Votre mission consistera principalement Ã  :</t>
  </si>
  <si>
    <t>-Â nettoyer les parties communes des rÃ©sidences ..."</t>
  </si>
  <si>
    <t>7934,Assistant logistique (H/F),https://www.france-emploi.com/offre-d-emploi/assistant-logistique-h-f-10936910/,08/01/2023,Flers,IntÃ©rim,,,,,"Manpower FLERS recherche pour son client, un acteur du secteur de l'Industrie cosmÃ©tique et pharmaceutique, un Assistant logistique (H/F) -Â  CrÃ©er, modifier et valider les commandes de transports.</t>
  </si>
  <si>
    <t>- CrÃ©er, modifier et valider les brouillards, prÃ© factures des transporteurs.</t>
  </si>
  <si>
    <t>Â - RÃ©ceptionner les commandes quotidiennes de l'ADV (export Tess vers ..."</t>
  </si>
  <si>
    <t>7935,Ouvrier IAA biscuiterie (H/F),https://www.france-emploi.com/offre-d-emploi/ouvrier-iaa-biscuiterie-h-f-10936909/,08/01/2023,Taden,CDD,,,,,"Manpower DINAN recherche pour son client, un acteur du secteur de l'agroalimentaire, un Ouvrier IAA biscuiterie (H/F) Â Votre poste consistera Ã  :</t>
  </si>
  <si>
    <t>- Conditionner lesÂ produits (mettre les crÃªpes dentelles en barquette)</t>
  </si>
  <si>
    <t>Tout en respectant les rÃ¨gles d'hygiÃ¨ne et de sÃ©curitÃ© !</t>
  </si>
  <si>
    <t>Vous pouvez bÃ©nÃ©ficier de ..."</t>
  </si>
  <si>
    <t>7936,Soudeur semi-automatique - 53190 Landivy (H/F),https://www.france-emploi.com/offre-d-emploi/soudeur-semi-automatique-53190-landivy-h-f-10936908/,08/01/2023,Landivy,IntÃ©rim,,,,,"MIG-MAG et soudure Ã§a vous parle ?Â </t>
  </si>
  <si>
    <t>BasÃ© Ã Â LandivyÂ (53190), ce poste de SoudeurÂ MIG H/FÂ vous intÃ©resse !</t>
  </si>
  <si>
    <t>Postulez en 1 clicÂ directement via l'appli MonManpower (gratuite)Â  ou contactez Laurence Ã  l'. Dans l'univers de laÂ construction de matÃ©riels agricoles,Â vous approvisionnezÂ ou vous procÃ©dez ..."</t>
  </si>
  <si>
    <t>7937,Conseiller client gestion locative (H/F),https://www.france-emploi.com/offre-d-emploi/conseiller-client-gestion-locative-h-f-10936907/,08/01/2023,Fontenay-le-Comte,IntÃ©rim,,,,,"L'agence Manpower de La Roche-sur-YonÂ recrute pour son clientÂ VendÃ©e HabitatÂ spÃ©cialisÃ© dans la gestion de rÃ©sidences collectives, unÂ CONSEILLER CLIENTELE spÃ©cialisÃ© dans la gestion locative (H/F).Â Poste basÃ© sur le secteurÂ de Fontenay Le Comte. Vos missions consisteront principalement en :</t>
  </si>
  <si>
    <t>?- la gestion et attributions ..."</t>
  </si>
  <si>
    <t>7938,Assistant Ressources Humaines (RH) recrutement (H/F),https://www.france-emploi.com/offre-d-emploi/assistant-ressources-humaines-rh-recrutement-h-f-10936906/,08/01/2023,Serquigny,IntÃ©rim,,,,,"Manpower BERNAY recherche pour son client, un acteur du secteur des Industries chimique, pÃ©trochimique et miniÃ¨re, un Assistant Ressources Humaines (RH) recrutement (H/F) en Contrat de Travail Temporaire. Au sein du service RH, vous serez en charge d'assister l'adjoint au RRH du site sur le processus ..."</t>
  </si>
  <si>
    <t>7939,Comptable / Assistant comptable (H/F),https://www.france-emploi.com/offre-d-emploi/comptable-assistant-comptable-h-f-10936905/,08/01/2023,La Roche-sur-Yon,IntÃ©rim,,,,,"Manpower LA ROCHE INDUSTRIE TERTIAIRE recherche pour son client, un Comptable / Assistant comptable (H/F) Effectuer la saisie et le suivi des comptes fournisseurs, des comptes clients, de la trÃ©sorerie, et tous les travaux comptables affÃ©rents aux diffÃ©rents Ã©tablissements - 39 heures /semaine</t>
  </si>
  <si>
    <t>- Minimum 2 ans d'expÃ©rience en tant ..."</t>
  </si>
  <si>
    <t>7940,ContrÃ´leur sur chaÃ®ne (H/F),https://www.france-emploi.com/offre-d-emploi/controleur-sur-chaine-h-f-10936904/,08/01/2023,Flers,IntÃ©rim,,,,,"Manpower FLERS recherche pour son client, un acteur du secteur des Industries cosmÃ©tiques, un ContrÃ´leur sur chaÃ®ne (H/F) Votre mission consiste Ã  faire du :</t>
  </si>
  <si>
    <t>contrÃ´le qualitÃ© d'emballage, capot, flacons</t>
  </si>
  <si>
    <t>contrÃ´le visuel des produits (aspect, couleur, ?)</t>
  </si>
  <si>
    <t>VÃ©rification des spÃ©cifiques client</t>
  </si>
  <si>
    <t>Utilisation instrument de mesure et moyen de contrÃ´le ..."</t>
  </si>
  <si>
    <t>7941,Tuyauteur H/F,https://www.france-emploi.com/offre-d-emploi/tuyauteur-h-f-10936892/,08/01/2023,Saint-Nazaire,CDI,,,,,"Vous aimez le terrain et la technique ! Mettre l'excellence au cour de votre mÃ©tier !</t>
  </si>
  <si>
    <t>A bord de notre navire et accompagnÃ© par des soudeur en tuyauterie, les principales missions sont les suivantes :</t>
  </si>
  <si>
    <t>- RÃ©aliser la prÃ©paration (coupe, chanfrainage,..), la modification et le montage de tuyaux (acier, inox, PVC, PE ..."</t>
  </si>
  <si>
    <t xml:space="preserve">7942,Assistant.e administratif.ve de vente aux Entreprises (H/F),https://www.france-emploi.com/offre-d-emploi/assistant-e-administratif-ve-de-vente-aux-entreprises-h-f-10810716/,08/01/2023,VendÃ©e,CDI,,,,,"Vous avez toujours rÃªvÃ© de travailler dans le domaine du luxe, et de traiter en direct avec des clients prestigieux   </t>
  </si>
  <si>
    <t xml:space="preserve"> Dans le cadre de son dÃ©veloppement, SAGA Mercedes recherche un.e Assistant.e administratif.ve de vente aux Entreprises. Vos missions seront :  </t>
  </si>
  <si>
    <t xml:space="preserve">			Suivre la gestion administrative de la vente ..."</t>
  </si>
  <si>
    <t>7943,Assistant RH H/F,https://www.france-emploi.com/offre-d-emploi/assistant-rh-h-f-10810667/,08/01/2023,Sarthe,CDI,,,,,"Vos missionsVous souhaitez intÃ©grer un groupe en pleine croissance, solide et pÃ©renne, rejoignez le CAVOL, 600 salariÃ©s, spÃ©cialisÃ©e dans le poulet label rouge, IGP de LouÃ© et bio. Le Centre d'abattage des volailles de LouÃ© (Cavol) est une filiale du groupe agroalimentaire LDC connu pour ses marques LouÃ© ..."</t>
  </si>
  <si>
    <t>7944,Animateur 2e catÃ©gorie (H/F),https://www.france-emploi.com/offre-d-emploi/animateur-2e-categorie-h-f-10810657/,08/01/2023,L'Hermitage,CDI,,,,,"Lâ€™Adapei 35 est une association du secteur mÃ©dicosocial qui accompagne plus de 2 850 personnes en situation de handicap grÃ¢ce aux compÃ©tences de 1 700 professionnels au sein de 64 Ã©tablissements dans le dÃ©partement dâ€™Ille-et-Vilaine.</t>
  </si>
  <si>
    <t>Pour le Centre dâ€™Habitat Rennes Ouest, Foyer d ..."</t>
  </si>
  <si>
    <t>7945,Fontainier Principal (44) (H/F),https://www.france-emploi.com/offre-d-emploi/fontainier-principal-44-h-f-10810654/,08/01/2023,La Chapelle-Heulin,CDI,,,,,"Vous avez envie de rejoindre une entreprise dynamique Ã  taille humaine oÃ¹ lâ€™autonomie et la confiance sont recherchÃ©es ?</t>
  </si>
  <si>
    <t xml:space="preserve">Vous avez un attrait particulier pour la gestion de lâ€™eauâ€¯?  </t>
  </si>
  <si>
    <t xml:space="preserve">Vous apprÃ©ciez travailler en proximitÃ© avec votre Ã©quipe et vos clientsâ€¯?  </t>
  </si>
  <si>
    <t>Nous vous proposons de devenir notre futur(e ..."</t>
  </si>
  <si>
    <t>7946,Agent Administratif Service AGAP F/H,https://www.france-emploi.com/offre-d-emploi/agent-administratif-service-agap-f-h-10810652/,08/01/2023,Rennes,CDD,,,,,Le CHU de Rennes recherche un Agent Administratif (H/F) 100 % de jour au sein du Service Accueil et Gestion Administrative des Patients.Ã‰tablissement support du Groupement Hospitalier Haute Bretagne et classÃ© parmi les 9 meilleurs Ã©tablissements publics de santÃ© en matiÃ¨re de qualitÃ© des soins au plan national ...</t>
  </si>
  <si>
    <t>7947,ASSISTANT ACHATS (H/F),https://www.france-emploi.com/offre-d-emploi/assistant-achats-h-f-10810646/,08/01/2023,Laval,CDI,,,,,"EMAPLAST basÃ©e Ã  ParnÃ©-sur-Roc (15-20mn de Laval) recrute actuellement un ASSISTANT ACHATS (H/F) en CDI.</t>
  </si>
  <si>
    <t>RattachÃ©(e) au responsable du bureau dâ€™Ã©tudes et au directeur opÃ©rationnel, votre mission principale est de saisir les commandes aux fournisseurs et travailler sur lâ€™optimisation des stocks. Faire ..."</t>
  </si>
  <si>
    <t>7948,Technicien de maintenance Â© H/F,https://www.france-emploi.com/offre-d-emploi/technicien-de-maintenance-h-f-10810630/,08/01/2023,MaulÃ©on,CDI,,,,,"RattachÃ©(e) au responsable de maintenance, vous Ãªtes chargÃ© :</t>
  </si>
  <si>
    <t xml:space="preserve"> â€¢ d'appliquer les instructions d'entretien, d'effectuer les opÃ©rations de maintenance courante suivant le calendrier Ã©tabli et de pratiquer les dÃ©pannages </t>
  </si>
  <si>
    <t xml:space="preserve"> â€¢ d'assurer le bon fonctionnement du process gÃ©nÃ©ral </t>
  </si>
  <si>
    <t xml:space="preserve"> â€¢ d'informer et de sensibiliser les opÃ©rateurs sur la bonne ..."</t>
  </si>
  <si>
    <t>7949,AGENT DE RESTAURATION MONTAIGU F/H,https://www.france-emploi.com/offre-d-emploi/agent-de-restauration-montaigu-f-h-10810629/,08/01/2023,VendÃ©e,CDD,,,,,"Le service restauration du CHD est rÃ©parti gÃ©ographiquement sur 3 sites : La Roche sur Yon, LuÃ§on et Montaigu.</t>
  </si>
  <si>
    <t>L'unitÃ© centrale du site de MONTAIGU produit environ 550 repas par jour pour les patients et les personnels du site. Pour rÃ©pondre Ã  cet objectif, une Ã©quipe composÃ©e de 13 ..."</t>
  </si>
  <si>
    <t>7950,MaÃ§on traditionnel (H/F),https://www.france-emploi.com/offre-d-emploi/macon-traditionnel-h-f-10810628/,08/01/2023,Tribehou,CDI,,,,,"Le Groupe LB est Ã  la recherche dâ€™un MaÃ§on Traditionnel dotÃ© dâ€™un vÃ©ritable savoir-faire.</t>
  </si>
  <si>
    <t>GrÃ¢ce Ã  votre expertise et votre technique, vous rÃ©aliserez divers travaux de maÃ§onnerie, notamment des seuils, enduits, chapes, pose dâ€™agglosâ€¦ Ainsi que diffÃ©rents coffrages et Ã©lÃ©ments de ferraillage.</t>
  </si>
  <si>
    <t>Vous disposez d ..."</t>
  </si>
  <si>
    <t>7951,MaÃ§on traditionnel (H/F),https://www.france-emploi.com/offre-d-emploi/macon-traditionnel-h-f-10810628/,08/01/2023,Granville,CDI,,,,,"Le Groupe LB est Ã  la recherche dâ€™un MaÃ§on Traditionnel dotÃ© dâ€™un vÃ©ritable savoir-faire.</t>
  </si>
  <si>
    <t>7952,MaÃ§on traditionnel (H/F),https://www.france-emploi.com/offre-d-emploi/macon-traditionnel-h-f-10810628/,08/01/2023,Carentan les Marais,CDI,,,,,"Le Groupe LB est Ã  la recherche dâ€™un MaÃ§on Traditionnel dotÃ© dâ€™un vÃ©ritable savoir-faire.</t>
  </si>
  <si>
    <t>7953,MaÃ§on traditionnel (H/F),https://www.france-emploi.com/offre-d-emploi/macon-traditionnel-h-f-10810628/,08/01/2023,Avranches,CDI,,,,,"Le Groupe LB est Ã  la recherche dâ€™un MaÃ§on Traditionnel dotÃ© dâ€™un vÃ©ritable savoir-faire.</t>
  </si>
  <si>
    <t>7954,SECRETAIRE (H/F),https://www.france-emploi.com/offre-d-emploi/secretaire-h-f-10810619/,08/01/2023,Landudec,CDI,,,,,"Poste Ã  pourvoir le 13 mars 2023</t>
  </si>
  <si>
    <t>PlacÃ©(e) sous la responsabilitÃ© du directeur de pÃ´le en lien avec les directions des Ã©tablissements, le.la secrÃ©taire est chargÃ© (e) des missions suivantes :</t>
  </si>
  <si>
    <t>-	Gestion administrative :</t>
  </si>
  <si>
    <t>o	Accueil physique et tÃ©lÃ©phonique de lâ€™ESAT et des HÃ©bergements</t>
  </si>
  <si>
    <t>o	Gestion du ..."</t>
  </si>
  <si>
    <t>7955,Chef d'Atelier VARENNES (58) (H/F),https://www.france-emploi.com/offre-d-emploi/chef-d-atelier-varennes-58-h-f-10810611/,08/01/2023,NiÃ¨vre,CDI,,,,,"CARGLASS RÃ©pare, CARGLASS remplace... vous avez toujours entendu ce jingle dans votre voiture  ... Et si cette fois-ci, vous nous rejoigniez pour faire partie d'une aventure sportive et conviviale.Quel que soit votre parcours, nous recherchons avant tout un(e) collaborateur(rice) qui a envie de dÃ©couvrir un ..."</t>
  </si>
  <si>
    <t>7956,Stage Data Analyst  H/F,https://www.france-emploi.com/offre-d-emploi/stage-data-analyst-h-f-10810609/,08/01/2023,Ille-et-Vilaine,,,,,,"Contexte</t>
  </si>
  <si>
    <t>Le Groupe SIPA - Ouest-France s'est constituÃ© autour du quotidien Ouest-France et s'est Ã©largi de maniÃ¨re progressive Ã  d'autres quotidiens (Le Courrier de l'Ouest, Le Maine Libre, Presse OcÃ©an), une centaine d'hebdomadaires (groupe Publihebdos), des magazines, un groupe de filiales publicitaires multi ..."</t>
  </si>
  <si>
    <t>7957,Stage Data Analyst  H/F,https://www.france-emploi.com/offre-d-emploi/stage-data-analyst-h-f-10810608/,08/01/2023,Ille-et-Vilaine,,,,,,"Contexte</t>
  </si>
  <si>
    <t>7958,Chef De Projet Supply Chain - CDI H/F,https://www.france-emploi.com/offre-d-emploi/chef-de-projet-supply-chain-cdi-h-f-10810605/,08/01/2023,Hauts-de-Seine,CDI,,,,,"Au sein de la direction de la Supply Chain, vous piloterez avec votre Ã©quipe les projets structurants et stratÃ©giques. Vous aurez la charge de mettre en place des nouveaux outils et process et interviendrez dans un environnement opÃ©rationnel dynamique, exigeant et en pleine transformation. RattachÃ©(e) au Directeur Supply ..."</t>
  </si>
  <si>
    <t>7959,Chef De Projet Supply Chain - CDI H/F,https://www.france-emploi.com/offre-d-emploi/chef-de-projet-supply-chain-cdi-h-f-10810603/,08/01/2023,Hauts-de-Seine,CDI,,,,,"Au sein de la direction de la Supply Chain, vous piloterez avec votre Ã©quipe les projets structurants et stratÃ©giques. Vous aurez la charge de mettre en place des nouveaux outils et process et interviendrez dans un environnement opÃ©rationnel dynamique, exigeant et en pleine transformation.RattachÃ©(e) au Directeur Supply ..."</t>
  </si>
  <si>
    <t>7960,Technicien(ne) Vitrage CDI ROANNE (42) (H/F),https://www.france-emploi.com/offre-d-emploi/technicienne-vitrage-cdi-roanne-42-h-f-10810601/,08/01/2023,Loire,CDI,,,,,"CARGLASS RÃ©pare, CARGLASS remplace vous avez toujours entendu ce jingle dans votre voiture   Et si cette fois-ci, vous nous rejoigniez pour faire partie d'une aventure sportive et conviviale.Quel que soit votre parcours, nous recherchons avant tout un(e) collaborateur(rice) qui a envie de dÃ©couvrir un ..."</t>
  </si>
  <si>
    <t>7961,Technicien Vitrage CDI CHATEAUROUX (36) (H/F),https://www.france-emploi.com/offre-d-emploi/technicien-vitrage-cdi-chateauroux-36-h-f-10810600/,08/01/2023,Indre,CDI,,,,,"CARGLASS RÃ©pare, CARGLASS remplace vous avez toujours entendu ce jingle dans votre voiture   Et si cette fois-ci, vous nous rejoigniez pour faire partie d'une aventure sportive et conviviale.Quel que soit votre parcours, nous recherchons avant tout un(e) collaborateur(rice) qui a envie de dÃ©couvrir un ..."</t>
  </si>
  <si>
    <t>7962,Responsable d'Agence TOURS (H/F),https://www.france-emploi.com/offre-d-emploi/responsable-d-agence-tours-h-f-10810580/,08/01/2023,Indre-et-Loire,CDI,,,,,"Vos missions : * dÃ©veloppez, accompagnez et formez vos collaborateurs* pilotez les indicateurs opÃ©rationnels de votre centre pour en garantir l'atteinte des objectifs* optimisez la gestion de votre centre* dÃ©veloppez la prÃ©fÃ©rence CARGLASS auprÃ¨s de nos partenaires assureurs* assurer la pose et rÃ©parer les vitrages automobiles en atelier et/ou ..."</t>
  </si>
  <si>
    <t>7963,CSAV / Receptionnaire (H/F),https://www.france-emploi.com/offre-d-emploi/csav-receptionnaire-h-f-10810542/,08/01/2023,VendÃ©e,CDI,,,,,"Â« Ne trouvez pas des clients pour vos produits, trouvez des produits pour vos clients Â»SAGA, distributeur de la marque Mercedes Benz, recrute, au sein de sa concession de Belleville, un Conseiller Service AprÃ¨s-vente Automobile / RÃ©ceptionnaire VP (H/F).Au sein d'une Ã©quipe Ã  taille humaine et sous ..."</t>
  </si>
  <si>
    <t>7964,MENUISIER QUALIFIE (H/F),https://www.france-emploi.com/offre-d-emploi/menuisier-qualifie-h-f-10810525/,08/01/2023,Morbihan,CDI,,,,,"Breizh IntÃ©rim PloÃ«rmel recrute pour un de ses clients, spÃ©cialisÃ© en ossature bois charpente, couverture et menuiserie, un MENUISIER QUALIFIE H/F.</t>
  </si>
  <si>
    <t>L'entreprise est basÃ©e dans un secteur de 20km de PloÃ«rmel. Poste au dÃ©part de l'atelier tous les matins.</t>
  </si>
  <si>
    <t>Poste Ã  pourvoir de suite, en CDI ..."</t>
  </si>
  <si>
    <t>7965,Soudeur (H/F),https://www.france-emploi.com/offre-d-emploi/soudeur-h-f-10810486/,08/01/2023,L'Aigle,IntÃ©rim,,,,,"Et si vous Ã©tiez notre futurÂ Soudeur ?</t>
  </si>
  <si>
    <t>Votre agence Manpower de L'Aigle,Â soudeurÂ (H/F).</t>
  </si>
  <si>
    <t>Â  Â En tant que soudeur, vous serez en charge des missions suivantes :</t>
  </si>
  <si>
    <t xml:space="preserve"> - PrÃ©paration, dÃ©graissage et dÃ©capage des piÃ¨ces Ã  souder.</t>
  </si>
  <si>
    <t xml:space="preserve"> - Choix de la technique ..."</t>
  </si>
  <si>
    <t>7966,OpÃ©rateur de production (H/F),https://www.france-emploi.com/offre-d-emploi/operateur-de-production-h-f-10810485/,08/01/2023,L'Aigle,IntÃ©rim,,,,,"Et si vous Ã©tiez notre futurÂ OpÃ©rateur de production ?</t>
  </si>
  <si>
    <t>Votre agence Manpower de L'Aigle,Â OpÃ©rateur de productionÂ (H/F).</t>
  </si>
  <si>
    <t>PrÃªt Ã  rejoindre le secteur de l'industrie ?Â  Postulez dÃ¨s maintenant !</t>
  </si>
  <si>
    <t>Â Â  En tant qu'opÃ©rateurÂ de production, vous serez en charges des missions suivantes :Â </t>
  </si>
  <si>
    <t xml:space="preserve"> - PrÃ©pare la production et rÃ©alise ..."</t>
  </si>
  <si>
    <t>7967,Tourneur fraiseur (H/F),https://www.france-emploi.com/offre-d-emploi/tourneur-fraiseur-h-f-10810484/,08/01/2023,L'Aigle,IntÃ©rim,,,,,"Et si vous Ã©tiez notre futur(e)Â Tourneur/fraiseur (H/F) ?</t>
  </si>
  <si>
    <t>Votre agence Manpower de L'Aigle, recherche un(e)Â Tourneur/fraiseur (H/F).</t>
  </si>
  <si>
    <t>Â  En tant que fTourneur/fraiseur, vous serez en charge des missions suivantes :Â </t>
  </si>
  <si>
    <t xml:space="preserve"> - Avant ..."</t>
  </si>
  <si>
    <t>7968,PrÃ©parateur de commandes (H/F),https://www.france-emploi.com/offre-d-emploi/preparateur-de-commandes-h-f-10810483/,08/01/2023,GacÃ©,IntÃ©rim,,,,,"Manpower L'AIGLE recherche pour son client, un acteur du secteur de l'agroalimentaire, un PrÃ©parateur de commandes (H/F) Vous serez amenÃ©(e) Ã  travailler dans divers ateliers, l'essentiel de la mission sera la suivante :</t>
  </si>
  <si>
    <t>- PrÃ©parer le poste et le matÃ©riel</t>
  </si>
  <si>
    <t>- Peser les ingrÃ©dients</t>
  </si>
  <si>
    <t>- RÃ©aliser des activitÃ©s ..."</t>
  </si>
  <si>
    <t>7969,Plombier chauffagiste (H/F),https://www.france-emploi.com/offre-d-emploi/plombier-chauffagiste-h-f-10810481/,08/01/2023,L'Aigle,IntÃ©rim,,,,,"Manpower L'AIGLE recherche pour son client, un acteur du secteur du BTP, un Plombier chauffagiste (H/F) Vous serez ammenÃ© Ã  effectuÃ© les tÃ¢ches suivantes :Â </t>
  </si>
  <si>
    <t xml:space="preserve"> - Aide Ã  l'installation de pompe Ã  chaleurÂ </t>
  </si>
  <si>
    <t xml:space="preserve"> - SoudureÂ </t>
  </si>
  <si>
    <t xml:space="preserve"> - Pose de joint de filasse</t>
  </si>
  <si>
    <t xml:space="preserve"> - Tirage de tuyaux pour raccordementÂ </t>
  </si>
  <si>
    <t xml:space="preserve"> - Instalation de chaudiÃ¨reÂ </t>
  </si>
  <si>
    <t>7970,Manoeuvre TP Auscultation de chaussÃ©e (H/F),https://www.france-emploi.com/offre-d-emploi/manoeuvre-tp-auscultation-de-chaussee-h-f-10810480/,08/01/2023,Rennes,CDI,,,,,"Manpower RENNES BTP recherche pour son client, un acteur du secteur du BTP, un Manoeuvre TP Auscultation de chaussÃ©e (H/F).</t>
  </si>
  <si>
    <t>Vous rejoindrez une entreprise qui rÃ©alise des expertises et des analyses sur les matÃ©riaux utilisÃ©s en BTP et en GÃ©nie Civil.</t>
  </si>
  <si>
    <t>Curieux de dÃ©couvrir cet univers? Regardez la ..."</t>
  </si>
  <si>
    <t>7971,Technicien de maintenance industrielle confirmÃ©/rÃ©fÃ©rent poste de journÃ©e (H/F),https://www.france-emploi.com/offre-d-emploi/technicien-de-maintenance-industrielle-confirme-referent-poste-de-journee-h-f-10810479/,08/01/2023,Sainte-Hermine,CDI,,,,,"Vous Ãªtes technicien h/f et vous souhaitez Ã©voluer vers un poste avec + de responsabilitÃ©s ?Â Lisez la suite...</t>
  </si>
  <si>
    <t>-Le posteÂ :Â Technicien de maintenanceÂ confirmÃ© / rÃ©fÃ©rentÂ h/fÂ sur 2 sites de production agroÂ (PME d'env. 80 salariÃ©s en 3x8),Â sites localisÃ©s dans la mÃªme ville.Â Poste enÂ CDI ..."</t>
  </si>
  <si>
    <t>7972,Agent d'accueil (H/F),https://www.france-emploi.com/offre-d-emploi/agent-d-accueil-h-f-10810478/,08/01/2023,Flamanville,IntÃ©rim,,,,,"Manpower CHERBOURG recherche pour son client, un acteur du secteur des services aux entreprises, un Agent d'accueil (H/F) Votre mission consiste Ã  accueillir, Ã©couter et conseiller les salariÃ©s, au sein d'une conciergerie implantÃ©e dans les locaux de leur entreprise.</t>
  </si>
  <si>
    <t>Vous les soulagez dans leur quotidien en ..."</t>
  </si>
  <si>
    <t>7973,Manoeuvre des espaces verts (H/F),https://www.france-emploi.com/offre-d-emploi/manoeuvre-des-espaces-verts-h-f-10810476/,08/01/2023,Saint-Malo,IntÃ©rim,,,,,"Vous avez la main verte ? Vous Ãªtes passionnÃ© par la nature et l'environnement ?Â </t>
  </si>
  <si>
    <t>Nous vous proposons un poste de Manoeuvre Paysagiste, pour notre client leader europÃ©en de la crÃ©ation et l'entretien d'espace vert.</t>
  </si>
  <si>
    <t>Â  Vous intÃ©grerez une Ã©quipe passionnÃ©e par leur mÃ©tier, oÃ¹ le Â«Â vivre plus vert ..."</t>
  </si>
  <si>
    <t>7974,Technicien de laboratoire en ChaussÃ©es (H/F),https://www.france-emploi.com/offre-d-emploi/technicien-de-laboratoire-en-chaussees-h-f-10810475/,08/01/2023,Noyal-sur-Vilaine,CDI,,,,,"Manpower RENNES BTP recherche pour son client, un acteur du secteur du BTP, un Technicien de laboratoire en ChaussÃ©es (H/F).</t>
  </si>
  <si>
    <t>Curieux de dÃ©couvrir cet univers ? Regardez la ..."</t>
  </si>
  <si>
    <t>7975,Peintre (H/F),https://www.france-emploi.com/offre-d-emploi/peintre-h-f-10810474/,08/01/2023,Mareuil-sur-Lay-Dissais,IntÃ©rim,,,,,"Manpower LUCON recherche un Peintre ou Aide-Peintre en bÃ¢timent (H/F) pour effectuer des travaux de faÃ§ades. Â </t>
  </si>
  <si>
    <t xml:space="preserve"> - Application de peinture au rouleau</t>
  </si>
  <si>
    <t xml:space="preserve"> - Travaux de faÃ§ades (possibilitÃ© de travailler en Ã©chafaudage)</t>
  </si>
  <si>
    <t xml:space="preserve"> - TravauxÂ neufs ou rÃ©novation</t>
  </si>
  <si>
    <t xml:space="preserve"> - Vous intervenez sur lesÂ chantiers en dÃ©placement Ã  la journÃ©eÂ sur le secteur luÃ§onnais ..."</t>
  </si>
  <si>
    <t>7976,Conducteur de ligne production pommes (H/F),https://www.france-emploi.com/offre-d-emploi/conducteur-de-ligne-production-pommes-h-f-10810473/,08/01/2023,Pleudihen-sur-Rance,CDI,,,,,"Vous recherchez une entreprise familiale aux valeurs humaines?</t>
  </si>
  <si>
    <t>Le Cabinet de Recrutement Manpower DINAN recherche pour son client, une CoopÃ©rative de producteurs de pommes, un Conducteur de MachinesÂ (H/F).</t>
  </si>
  <si>
    <t>Â  Votre mission sera deÂ gÃ©rer la ligne de production selon les Ã©tapes suivantes :</t>
  </si>
  <si>
    <t xml:space="preserve"> - la dÃ©palÃ©ttisation</t>
  </si>
  <si>
    <t xml:space="preserve"> - le remplissage des contenants ..."</t>
  </si>
  <si>
    <t>7977,Technicien rÃ©paration Ã©lectronique (H/F),https://www.france-emploi.com/offre-d-emploi/technicien-reparation-electronique-h-f-10810472/,08/01/2023,ChÃ¢tellerault,CDI,,,,,"Manpower CABINET DE RECRUTEMENT DE NIORT recherche pour son client, un acteur du secteur de l'aÃ©ronautique, un Technicien rÃ©paration Ã©lectronique (H/F) en CDI sur ChÃ¢tellerault (86) Le Groupe propose des solutions, services et produits qui aident ses Clients, Entreprises, Organisations, Etats, dans les domaines de la dÃ©fense ..."</t>
  </si>
  <si>
    <t>7978,Menuisier (H/F),https://www.france-emploi.com/offre-d-emploi/menuisier-h-f-10810471/,08/01/2023,Verneuil d'Avre et d'Iton,IntÃ©rim,,,,,"Et si vous Ã©tiez notre futur(e)Â MenuisierÂ Â ?</t>
  </si>
  <si>
    <t>Votre agence Manpower de Verneuil-sur-Avre, recherche un(e)Â Menuisier (H/F).</t>
  </si>
  <si>
    <t>PrÃªt Ã  rejoindre un acteur majeur de la construction ? Postulez dÃ¨s maintenantÂ ! En tant que menuisier, vous serez en charge des missions suivantes :Â </t>
  </si>
  <si>
    <t xml:space="preserve"> - Monter les meubles (pas de ..."</t>
  </si>
  <si>
    <t>7979,ElectromÃ©canicien en Ã©quipement aÃ©ronautique (H/F),https://www.france-emploi.com/offre-d-emploi/electromecanicien-en-equipement-aeronautique-h-f-10810470/,08/01/2023,ChÃ¢tellerault,CDI,,,,,"Manpower CABINET DE RECRUTEMENT DE NIORT recherche pour son client, un acteur du secteur de l'aÃ©ronautique, un ElectromÃ©canicien en Ã©quipement aÃ©ronautique (H/F) en CDI sur ChÃ¢tellerault (86) RattachÃ© Ã  une unitÃ© de rÃ©paration, votre principale mission consiste Ã  assurer l'investigation, rÃ©paration, et la modification d'Ã©quipements ..."</t>
  </si>
  <si>
    <t>7980,Technicien de maintenance (H/F),https://www.france-emploi.com/offre-d-emploi/technicien-de-maintenance-h-f-10810469/,08/01/2023,Pleudihen-sur-Rance,CDI,,,,,"Vous recherchez une entreprise familiale, conviviale, traditionnelle et responsable ?</t>
  </si>
  <si>
    <t>Le Cabinet de Recrutement Manpower DINAN recherche pour son client, spÃ©cialisÃ© dans la galette bretonne, un Technicien de maintenance (H/F). Le technicien de maintenance intervient au quotidien auprÃ¨s des Ã©quipes de production, pour les missions suivantes:</t>
  </si>
  <si>
    <t xml:space="preserve"> - ?RÃ©aliser des actions ..."</t>
  </si>
  <si>
    <t>7981,Technicien support informatique (H/F),https://www.france-emploi.com/offre-d-emploi/technicien-support-informatique-h-f-10810468/,08/01/2023,Chantepie,CDD,,,,,"Envie d'un nouveau challenge pour terminer l'annÃ©e 2022 ?</t>
  </si>
  <si>
    <t>Alors j'ai un poste Ã  vous proposer !</t>
  </si>
  <si>
    <t>Je recrute pour mon client, organisme de santÃ©, un Technicien Support Informatique pour un CDD de 6 mois (renouvelable) Ã  Chantepie. Au sein de la DSI composÃ©e de 8 collaborateurs, vous ..."</t>
  </si>
  <si>
    <t>7982,Conducteur de machine agroalimentaire spÃ©cialitÃ©s bretonnes (H/F),https://www.france-emploi.com/offre-d-emploi/conducteur-de-machine-agroalimentaire-specialites-bretonnes-h-f-10810467/,08/01/2023,Pleudihen-sur-Rance,CDI,,,,,"Vous recherchez une entrepriseÂ familiale, conviviale, traditionnelleÂ et responsable ?</t>
  </si>
  <si>
    <t>Le Cabinet de Recrutement Manpower DINAN recherche pour son client, spÃ©cialisÃ© dans la galette bretonne, un Conducteur de machine agroalimentaire (H/F). Vous interviendrez au sein de l'atelier CrÃªperie.</t>
  </si>
  <si>
    <t>En tant que garant de la production, vosÂ missions au ..."</t>
  </si>
  <si>
    <t>7983,Conducteur de ligne spÃ©cialitÃ©s bretonnes (H/F),https://www.france-emploi.com/offre-d-emploi/conducteur-de-ligne-specialites-bretonnes-h-f-10810466/,08/01/2023,Pleudihen-sur-Rance,CDI,,,,,"Le client</t>
  </si>
  <si>
    <t>Â Vous recherchez une entrepriseÂ familiale, conviviale, traditionnelleÂ et responsable ?</t>
  </si>
  <si>
    <t>Le Cabinet de Recrutement Manpower DINAN recherche pour son client, spÃ©cialisÃ© dans la galette bretonne,Â unÂ Conducteur ligne EmballageÂ (H/F) Â Â Le conducteur de ligne d'emballage s'assure que le produit fini soit prÃªt Ã  expÃ©dier en ..."</t>
  </si>
  <si>
    <t>7984,Monteur Assembleur (H/F),https://www.france-emploi.com/offre-d-emploi/monteur-assembleur-h-f-10810465/,08/01/2023,Morannes sur Sarthe-Daumeray,IntÃ©rim,,,,,"Manpower SABLE SUR SARTHE recherche pour son client, un acteur du secteur des Industries manufacturiÃ¨res et production, un Monteur Assembleur (H/F) Au sein de l'atelier vous serez en charge des tÃ¢ches suivantes :</t>
  </si>
  <si>
    <t>- RÃ©aliser le montage et l'assemblage de mobilier urbain</t>
  </si>
  <si>
    <t>- Valider la qualitÃ© du travail par ..."</t>
  </si>
  <si>
    <t>7985,Conducteur de ligne plats cuisinÃ©s (H/F),https://www.france-emploi.com/offre-d-emploi/conducteur-de-ligne-plats-cuisines-h-f-10810464/,08/01/2023,Pleudihen-sur-Rance,CDI,,,,,"Vous recherchez une entrepriseÂ familiale, conviviale, traditionnelleÂ et responsable ?</t>
  </si>
  <si>
    <t>Le Cabinet de Recrutement Manpower DINAN recherche pour son client, spÃ©cialisÃ© dans la galette bretonne, un Conducteur de ligne plats cuisinÃ©s (H/F). Vous aimez cuisiner La suite va vous intÃ©resser !</t>
  </si>
  <si>
    <t>Le(a) conducteur(rice) plats cuisinÃ©s est un poste ..."</t>
  </si>
  <si>
    <t>7986,Technicien chauffagiste (H/F),https://www.france-emploi.com/offre-d-emploi/technicien-chauffagiste-h-f-10810463/,08/01/2023,L'Aigle,IntÃ©rim,,,,,"Manpower L'AIGLE recherche pour un Technicien chauffagiste (H/F) pour une entreprise situÃ©e prÃ¨s de L'AigleÂ spÃ©cialisÃ©e dans la production de froid et de chaleur ainsi que la plomberie. Vos principales missions seront les suivantes :</t>
  </si>
  <si>
    <t xml:space="preserve"> - Participer Ã  l'installation de pompes Ã  chaleur</t>
  </si>
  <si>
    <t xml:space="preserve"> - Travaux de soudure, pose ..."</t>
  </si>
  <si>
    <t>7987,Technicien de maintenance industrielle 2*8 Ã  Lucon en CDI (H/F),https://www.france-emploi.com/offre-d-emploi/technicien-de-maintenance-industrielle-2-8-a-lucon-en-cdi-h-f-10810462/,08/01/2023,LuÃ§on,CDI,,,,,"Rejoignez une entreprise deÂ LuconÂ au poste deÂ Technicien de maintenanceÂ industrielle (H/F) enÂ CDIÂ !</t>
  </si>
  <si>
    <t xml:space="preserve"> - Horaires en 2x8 :Â du lundi au jeudiÂ  6h15-13h30 et 13h30-20h45, puis leÂ vendredi 6h-12h et 12h-18h</t>
  </si>
  <si>
    <t xml:space="preserve"> - entreprise deÂ 200 salariÃ©s</t>
  </si>
  <si>
    <t xml:space="preserve"> - secteur :Â papier / industrie</t>
  </si>
  <si>
    <t xml:space="preserve"> - Ã©quipements de production modernesÂ suite aux ..."</t>
  </si>
  <si>
    <t>7988,Electricien industriel et tertiaire (H/F),https://www.france-emploi.com/offre-d-emploi/electricien-industriel-et-tertiaire-h-f-10810461/,08/01/2023,LuÃ§on,IntÃ©rim,,,,,"Manpower LUCON recherche pour son client, un acteur du secteur du BTP, un Electricien bÃ¢timent industriel et tertiaire (H/F) pour intervenir surÂ des chantiers situÃ©s le plus souvent en VendÃ©e et, parfois sur les dÃ©partements limitrophes. En tant qu'Ã©lectricien, vous Ãªtes amenÃ© Ã  intervenirÂ seul ou en ..."</t>
  </si>
  <si>
    <t>7989,Technicien de maintenance industrielle gÃ©nÃ©raliste (H/F),https://www.france-emploi.com/offre-d-emploi/technicien-de-maintenance-industrielle-generaliste-h-f-10810460/,08/01/2023,Clisson,CDI,,,,,"Rejoignez la filiale d'un groupe industriel europÃ©en dans le secteur du papier, qui rayonne au niveau national avec plus de 6000 salariÃ©s.Â En rÃ©sumÃ©Â :</t>
  </si>
  <si>
    <t>-Le posteÂ :Â Technicien de maintenance gÃ©nÃ©ralisteÂ h/f enÂ CDI,</t>
  </si>
  <si>
    <t>-LocalisationÂ zoneÂ de Clisson, env. 150 salariÃ©s sur ce site,</t>
  </si>
  <si>
    <t>-RythmeÂ de travailÂ (sans ..."</t>
  </si>
  <si>
    <t>7990,Consultant recrutement secteur Assurance (H/F),https://www.france-emploi.com/offre-d-emploi/consultant-recrutement-secteur-assurance-h-f-10810459/,08/01/2023,Niort,CDD,,,,,"Manpower CABINET DE RECRUTEMENT DE NIORT recherche pour son client, un acteur du secteur Assurance, un Consultant recrutement secteur assurance (H/F) pour un CDD de 9 mois sur Niort (79)</t>
  </si>
  <si>
    <t>?Poste ouvert sur Levallois, Niort ou Le Mans, selon les opportunitÃ©s.Â  Vous piloterez le processus de recrutement dans ..."</t>
  </si>
  <si>
    <t>7991,Technicien de maintenance industrielle en CDI  (H/F),https://www.france-emploi.com/offre-d-emploi/technicien-de-maintenance-industrielle-en-cdi-h-f-10810458/,08/01/2023,Les Herbiers,CDI,,,,,"Technicien(ne) de maintenanceÂ gÃ©nÃ©raliste, vous souhaitez rejoindre une structure dotÃ©e d'unÂ bel outil industriel, qui investit chaque annÃ©e pour le faire Ã©voluer. Vous aimez Ã©galementÂ apporter vos idÃ©es dans l'amÃ©lioration des Ã©quipements.Â Lisez la suite !</t>
  </si>
  <si>
    <t>Horaires : 2x8 + nuitsÂ Â :Â matin/apm sur 8 semaines puis nuits sur ..."</t>
  </si>
  <si>
    <t>7992,Consultant recrutement secteur Assurance (H/F),https://www.france-emploi.com/offre-d-emploi/consultant-recrutement-secteur-assurance-h-f-10810457/,08/01/2023,Le Mans,CDD,,,,,"Manpower CABINET DE RECRUTEMENT DE NIORT recherche pour son client, un acteur du secteur Assurance, un Consultant recrutement secteur assurance (H/F) pour un CDD de 9 mois au Mans (72)</t>
  </si>
  <si>
    <t>Poste ouvert sur Levallois, Niort ou Le Mans, selon les opportunitÃ©s.Â  Vous piloterez le processus de recrutement dans ..."</t>
  </si>
  <si>
    <t>7993,Technicien de maintenance industrielle en CDI 2*7 (H/F),https://www.france-emploi.com/offre-d-emploi/technicien-de-maintenance-industrielle-en-cdi-2-7-h-f-10810456/,08/01/2023,Les Achards,CDI,,,,,"RejoignezÂ une PME sur l'axe La roche-Les sables pour un poste d'Electrotechnicien !Â </t>
  </si>
  <si>
    <t>En rÃ©sumÃ©Â :</t>
  </si>
  <si>
    <t>-Le posteÂ :Â Technicien de maintenance industrielleÂ h/f enÂ CDI</t>
  </si>
  <si>
    <t>-Localisation zone deÂ La mothe achardsÂ en #VendÃ©e</t>
  </si>
  <si>
    <t>-Rythme de travailÂ 2x7Â + un samedi matin sur 2Â (dÃ©tails des horaires ci-dessous ..."</t>
  </si>
  <si>
    <t>7994,Consultant recrutement secteur Assurance (H/F),https://www.france-emploi.com/offre-d-emploi/consultant-recrutement-secteur-assurance-h-f-10810455/,08/01/2023,Levallois-Perret,CDD,,,,,"Manpower CABINET DE RECRUTEMENT DE NIORT recherche pour son client, un acteur du secteur Assurance, un Consultant recrutement secteur Assurance (H/F) Ã  Levallois Perret (92)</t>
  </si>
  <si>
    <t>Poste ouvert Ã  Levallois, Niort ou Le Mans, selon les opportunitÃ©s.Â  Vous piloterez le processus de recrutement dans sa globalitÃ©Â :</t>
  </si>
  <si>
    <t>- Briefing et analyse ..."</t>
  </si>
  <si>
    <t>7995,Canalisateur Aide (H/F),https://www.france-emploi.com/offre-d-emploi/canalisateur-aide-h-f-10810454/,08/01/2023,Pluduno,CDI,,,,,"Vous travaillez dans le TP et souhaitez intÃ©grer une entreprise en dÃ©veloppement?</t>
  </si>
  <si>
    <t>Le Cabinet de Recrutement Manpower DINAN recherche pour son client, spÃ©cialisÃ© dans le traitement et la distribution des eaux, un Aide Canalisateur (H/F). Vous travaillerez en Ã©quipe avec le Canalisateur (h/f) dans la pose de ..."</t>
  </si>
  <si>
    <t>7996,Assistant Gestion des Ressources Humaines (GRH) (H/F),https://www.france-emploi.com/offre-d-emploi/assistant-gestion-des-ressources-humaines-grh-h-f-10810453/,08/01/2023,Nantes,IntÃ©rim,,,,,"Manpower NANTES INDUSTRIE recherche pour son client SAUNIER DUVAL, un acteur du secteur des Industries manufacturiÃ¨res et production, un Assistant Gestion des Ressources Humaines (GRH) (H/F)pour une mission de plusieurs mois Ã  pourvoir dÃ¨s que possible.Â  Vous aurez pour principales missions d'assurer le suivi administratif de ..."</t>
  </si>
  <si>
    <t>7997,Assistant administratif (H/F),https://www.france-emploi.com/offre-d-emploi/assistant-administratif-h-f-10810452/,08/01/2023,Laval,IntÃ©rim,,,,,"Notre agence MANPOWER de Laval recherche pour l'un de ses clients sur le secteur de Laval, Un(e) Assistant(e) Administratif(ive) dans le cadre d'un surcroit dans le service.Â  Au sein du service, vous serez en binÃ´me afin d'assurer les missions suivantes:Â </t>
  </si>
  <si>
    <t>- Effectuer la relance ..."</t>
  </si>
  <si>
    <t>7998,Technicien de maintenance industrielle en 3x8 CDI (H/F),https://www.france-emploi.com/offre-d-emploi/technicien-de-maintenance-industrielle-en-3x8-cdi-h-f-10810451/,08/01/2023,L'Hermenault,CDI,,,,,"Rejoignez un site industriel VendÃ©en de fabrication de matÃ©riaux pour le bÃ¢timentÂ pour unÂ CDIÂ !</t>
  </si>
  <si>
    <t>-Technicien de maintenance /Â ElectromÃ©canicienÂ H/F,Â </t>
  </si>
  <si>
    <t>-Rythme de travail enÂ 3*8</t>
  </si>
  <si>
    <t>-LocalisationÂ :Â zone deÂ l'HermenaultÂ enÂ VendÃ©eÂ (#85)</t>
  </si>
  <si>
    <t>-Prise de poste : selon votre disponibilitÃ© Â </t>
  </si>
  <si>
    <t>Â RattachÃ©(e) au responsable maintenance,Â vous rÃ©alisezÂ l ..."</t>
  </si>
  <si>
    <t>7999,Electrotechnicien SAV (H/F),https://www.france-emploi.com/offre-d-emploi/electrotechnicien-sav-h-f-10810450/,08/01/2023,RocheserviÃ¨re,CDI,,,,,"- La fonction :Â Technicien SAV Ã©lectrotechniqueÂ h/f enÂ CDIÂ dans la zone de laÂ RocheserviÃ¨reÂ (entre le 44 et 85)</t>
  </si>
  <si>
    <t xml:space="preserve"> - Poste deÂ journÃ©e,</t>
  </si>
  <si>
    <t xml:space="preserve"> - DÃ©placementsÂ en France avec dÃ©couchÃ©s frÃ©quents Ã  la semaine,</t>
  </si>
  <si>
    <t xml:space="preserve"> - DÃ©placements Ã  l'Ã©tranger occasionnels,</t>
  </si>
  <si>
    <t xml:space="preserve"> - L'avantage :Â un poste avec bcp d'autonomieÂ (vous vous dÃ©placez chez ..."</t>
  </si>
  <si>
    <t>8000,Technicien de maintenance industrielle en 2*8 en CDI (H/F),https://www.france-emploi.com/offre-d-emploi/technicien-de-maintenance-industrielle-en-2-8-en-cdi-h-f-10810449/,08/01/2023,Chavagnes-en-Paillers,CDI,,,,,"Rejoignez une PME dans la zone de ChavagneÂ spÃ©cialisÃ©e en peinture industrielleÂ pour un poste deÂ Technicien de maintenanceÂ enÂ CDIÂ (H/F) enÂ 2*8Â !</t>
  </si>
  <si>
    <t>?DÃ©butant(e) ou confirmÃ©(e) Â RattachÃ©(e) au Responsable maintenance, vous travaillezÂ au sein d'une Ã©quipe de 3 techniciens :</t>
  </si>
  <si>
    <t xml:space="preserve"> - Vous rÃ©alisezÂ la ..."</t>
  </si>
  <si>
    <t>8001,Aide plombier Poseur filtres (H/F),https://www.france-emploi.com/offre-d-emploi/aide-plombier-poseur-filtres-h-f-10810448/,08/01/2023,Rennes,CDI,,,,,"Le Cabinet de Recrutement Manpower RENNES BTP recherche pour son client, spÃ©cialisÃ© dans le Traitement de l'eau, un Poseur de filtres et adoucisseurs d'eau (H/F), dans le cadre du dÃ©veloppement de l'activitÃ©. Vous interviendrez auprÃ¨s d'un public de particulier pour diagnostiquer et proposer des ..."</t>
  </si>
  <si>
    <t>8002,Cariste agent d'expÃ©dition horaires journÃ©e (H/F),https://www.france-emploi.com/offre-d-emploi/cariste-agent-d-expedition-horaires-journee-h-f-10810447/,08/01/2023,LuÃ§on,IntÃ©rim,,,,,"Manpower LUCON recherche pour son client, un acteur du secteur de la mÃ©tallurgie et de la transformation des matÃ©riaux, un Cariste agent d'expÃ©dition horaires journÃ©e (H/F) Â </t>
  </si>
  <si>
    <t xml:space="preserve"> - Chargement / dÃ©chargement / manutention Ã  l'aide d'un chariot Ã©lÃ©vateur</t>
  </si>
  <si>
    <t xml:space="preserve"> - Manipuler et dÃ©placer des Ã©lÃ©ments d'une longueur maximale de 10 ..."</t>
  </si>
  <si>
    <t>8003,Automaticien (H/F),https://www.france-emploi.com/offre-d-emploi/automaticien-h-f-10810446/,08/01/2023,Le Cellier,CDI,,,,,"Le cabinet de recrutement Manpower de Nantes recherche pour son client, spÃ©cialiste des fixations et fermetures auto-agrippantes, un automaticien pour un poste Ã  pourvoir en CDI au Cellier.</t>
  </si>
  <si>
    <t>Â  RattachÃ©(e) au Responsable IngÃ©nierie, vous apportez votre support technique pour les installations et les modifications des machines dans le ..."</t>
  </si>
  <si>
    <t>8004,Agent de fabrication polyvalent montage (H/F),https://www.france-emploi.com/offre-d-emploi/agent-de-fabrication-polyvalent-montage-h-f-10810445/,08/01/2023,LuÃ§on,IntÃ©rim,,,,,"Manpower LUCON recherche pour son client, un acteur du secteur des Industries manufacturiÃ¨res et production, un Agent de fabrication polyvalent montage (H/F). Vos missions au sein de l'Ã©quipe :Â </t>
  </si>
  <si>
    <t>- Ajustage, montage, contrÃ´le de piÃ¨ces mÃ©caniques.Â </t>
  </si>
  <si>
    <t>- RÃ©alisation de sous-ensemble mÃ©canique.</t>
  </si>
  <si>
    <t>Dans le cadre de cette ..."</t>
  </si>
  <si>
    <t>8005,Technicien de maintenance (H/F),https://www.france-emploi.com/offre-d-emploi/technicien-de-maintenance-h-f-10810444/,08/01/2023,Le Cellier,CDI,,,,,"Le cabinet de recrutement Manpower de Nantes recherche pour son client, spÃ©cialiste des fixations et fermetures auto-agrippantes, un technicien de maintenance pour un poste Ã  pourvoir en CDI en rythme 2x8 au Cellier.</t>
  </si>
  <si>
    <t>Â  Â RattachÃ© au Chef d'Ã©quipe maintenance, vous rÃ©alisez les travaux de maintenance prÃ©ventive et curative ..."</t>
  </si>
  <si>
    <t>8006,Agent de fabrication d'ouvertures (H/F),https://www.france-emploi.com/offre-d-emploi/agent-de-fabrication-d-ouvertures-h-f-10810443/,08/01/2023,Sainte-Hermine,IntÃ©rim,,,,,"Manpower LUCON recherche pour son client, un acteur du secteur des Industries manufacturiÃ¨res et production, un Agent de fabrication d'ouvertures (H/F) Au sein d'un atelier de fabrication de portes en aluminium, vous Ãªtes amenÃ©(e) Ã  rÃ©aliser diffÃ©rentes tÃ¢ches :</t>
  </si>
  <si>
    <t xml:space="preserve"> - Montage des Ã©lÃ©ments</t>
  </si>
  <si>
    <t xml:space="preserve"> - ContrÃ´le des matÃ©riaux</t>
  </si>
  <si>
    <t xml:space="preserve"> - Encollage ..."</t>
  </si>
  <si>
    <t>8007,Technicien rÃ©seau informatique (H/F),https://www.france-emploi.com/offre-d-emploi/technicien-reseau-informatique-h-f-10810442/,08/01/2023,Lorient,IntÃ©rim,,,,,"Et si vous Ã©tiez notre futur(e)Â Technicien(ne) informatique et rÃ©seauxÂ ?Â Â </t>
  </si>
  <si>
    <t>Votre agence Manpower Lorient Industrie Tertiaire, recherche 1Â Technicien informatique et rÃ©seaux (H/F)Â pour son client Naval Group situÃ© Ã  Lorient (56100).</t>
  </si>
  <si>
    <t>La mission, d'une durÃ©e de 6 mois en intÃ©rim, est Ã  pouvoir dÃ¨s ..."</t>
  </si>
  <si>
    <t>8008,Conducteur de machine matÃ©riaux en CDI (H/F),https://www.france-emploi.com/offre-d-emploi/conducteur-de-machine-materiaux-en-cdi-h-f-10810441/,08/01/2023,LuÃ§on,CDI,,,,,"Vous avez envie d'apprendre un nouveau mÃ©tier ? Vous vous sentez prÃªt(e) Ã Â Ã©voluer dans les mois Ã  venir sur un poste de conducteur de ligne ?</t>
  </si>
  <si>
    <t>Manpower LUCON recherche pour son client, un acteur du secteur de l'environnement, unÂ Conducteur de machine matÃ©riaux en CDI (H/F ..."</t>
  </si>
  <si>
    <t>8009,Conducteur de machine matÃ©riaux (H/F),https://www.france-emploi.com/offre-d-emploi/conducteur-de-machine-materiaux-h-f-10810440/,08/01/2023,LuÃ§on,IntÃ©rim,,,,,"Manpower LUCON recherche pour son client, un acteur du secteur de l'environnement, un Conducteur de machine matÃ©riaux (H/F) - alimenter la ligne de fabrication</t>
  </si>
  <si>
    <t>- utilisation chariot caces 3</t>
  </si>
  <si>
    <t>Rythmes de travail diffÃ©rentsÂ :</t>
  </si>
  <si>
    <t>Equipe 2x8Â :Â 5h 13h ou 13h 21h</t>
  </si>
  <si>
    <t>Ou ..."</t>
  </si>
  <si>
    <t>8010,Dessinateur industriel en CDI (H/F),https://www.france-emploi.com/offre-d-emploi/dessinateur-industriel-en-cdi-h-f-10810439/,08/01/2023,LuÃ§on,CDI,,,,,"Manpower LUCON recherche pour son client, un acteur du secteur des Industries manufacturiÃ¨res et production, un Dessinateur industriel en CDI (H/F). Au sein du bureau vous avez en responsabilitÃ©sÂ l'Ã©tude et la rÃ©alisation d'ouvrages sur mesureÂ dÃ©diÃ©s au bÃ¢timent.Â </t>
  </si>
  <si>
    <t>Aux cÃ´tÃ©s du Technicien Ã‰tudes, vous est ..."</t>
  </si>
  <si>
    <t>8011,Agent de maintenance de mobilhome (H/F),https://www.france-emploi.com/offre-d-emploi/agent-de-maintenance-de-mobilhome-h-f-10810438/,08/01/2023,ChÃ¢teaulin,IntÃ©rim,,,,,"Manpower ESPACE CHATEAULIN recherche pour son client, un acteur du secteur du Tourisme, un Agent de maintenance de mobilhome (H/F) Vous serez en charge de la maintenance de mobilhome sur la Bretagne.</t>
  </si>
  <si>
    <t>Prise de poste sur Chateaulin ou au alentoursÂ ,Â votre binÃ´me vous emmÃ¨ne sur les Chantiers, retour ..."</t>
  </si>
  <si>
    <t>8012,Manoeuvre (H/F),https://www.france-emploi.com/offre-d-emploi/manoeuvre-h-f-10810437/,08/01/2023,Auray,IntÃ©rim,,,,,"Vous Ãªtes Ã  la recherche d'une expÃ©rience professionnelle dans un secteur en croissanceÂ ?Â Et si vous deveniezÂ notre futur(e) Talent Manpower !</t>
  </si>
  <si>
    <t>Votre agenceÂ Manpower de VANNES BTP, recherche activement pour son client, unÂ ManÂ½uvreÂ TPÂ (H/F).</t>
  </si>
  <si>
    <t>8013,Approvisionneur (H/F),https://www.france-emploi.com/offre-d-emploi/approvisionneur-h-f-10810436/,08/01/2023,L'Aigle,IntÃ©rim,,,,,"Manpower L'AIGLE recherche pour son client un Approvisionneur (H/F) pour une entreprise du secteur de l'industrie chimique et pharmaceutique. Dans le cadre de votre mission, vous assurez les approvisionnements des matiÃ¨res premiÃ¨res et conditionnements nÃ©cessaires Ã  la production pharmaceutique du site ainsi que de toutes les ..."</t>
  </si>
  <si>
    <t>8014,Agent de quai (H/F),https://www.france-emploi.com/offre-d-emploi/agent-de-quai-h-f-10810435/,08/01/2023,Soliers,IntÃ©rim,,,,,"LaÂ PolyvalenceÂ est VotreÂ TALENTÂ ?</t>
  </si>
  <si>
    <t>Alors Venez rejoindre notre Ã©quipe afin de travailler pour notre client?</t>
  </si>
  <si>
    <t xml:space="preserve"> spÃ©cialisÃ© dans la livraison de colis aux particuliers CommeÂ AGENT DE QUAIÂ sur le secteur deÂ SOLIERS ! (H/F)Â Â  Vous serez en charge de :Â </t>
  </si>
  <si>
    <t>- Chargement et dÃ©chargement de camion Ã  l'aide d ..."</t>
  </si>
  <si>
    <t>8015,OpÃ©rateur rÃ©gleur CN (H/F),https://www.france-emploi.com/offre-d-emploi/operateur-regleur-cn-h-f-10810434/,08/01/2023,Sizun,IntÃ©rim,,,,,"Et si vous Ã©tiez notre futur(e)Â OPERATEUR(RICE)-REGLEUR(SE) sur Machines LaserÂ ?</t>
  </si>
  <si>
    <t>Votre agence Manpower de Landivisiau, recherche un(e) Operateur-Regleur sur machines laserÂ (H/F) pour son client situÃ© Ã  Sizun. La mission, d'une durÃ©e d'un mois renouvelable en intÃ©rim, est Ã  pouvoir ..."</t>
  </si>
  <si>
    <t>8016,Superviseur de production en chantier (H/F),https://www.france-emploi.com/offre-d-emploi/superviseur-de-production-en-chantier-h-f-10810433/,08/01/2023,Lorient,IntÃ©rim,,,,,"Et si vous Ã©tiez notre futur(e) Superviseur de production en chantier (H/F)Â ?Â Â </t>
  </si>
  <si>
    <t>Votre agence Manpower Lorient Industrie Tertiaire, rechercheÂ 1 Superviseur de production en chantier (H/F)Â pour son client Naval Group, situÃ© Ã  Lorient (56100).</t>
  </si>
  <si>
    <t>La mission, d'une durÃ©e de 7 mois en intÃ©rim, est ..."</t>
  </si>
  <si>
    <t>8017,Agent de maintenance (H/F),https://www.france-emploi.com/offre-d-emploi/agent-de-maintenance-h-f-10810432/,08/01/2023,Saint-LÃ´,IntÃ©rim,,,,,"Manpower SAINT LO recherche pour son client, un Agent de maintenance des bÃ¢timents (H/F) Les missions :</t>
  </si>
  <si>
    <t>Principales missionsÂ Â :</t>
  </si>
  <si>
    <t>-Â Â Â Â Â Â Â Â Â Â Intervention sur bÃ¢timent en gÃ©nÃ©ral (Peinture, sol?)</t>
  </si>
  <si>
    <t>-Â Â Â Â Â Â Â Â Â Â Intervention sur installation Ã©lectrique</t>
  </si>
  <si>
    <t>-Â Â Â Â Â Â Â Â Â Â Intervention sur de la plomberie</t>
  </si>
  <si>
    <t>-Â Â Â Â Â Â Â Â Â Â Intervention sur des travaux de soudure</t>
  </si>
  <si>
    <t>-Â Â Â Â Â Â Â Â Â Â Intervention mÃ©canique divers (porte automatique, chariot Ã©lÃ©vateur ou ..."</t>
  </si>
  <si>
    <t>8018,Gestionnaire d'assurances (H/F),https://www.france-emploi.com/offre-d-emploi/gestionnaire-d-assurances-h-f-10810431/,08/01/2023,Niort,CDD,,,,,"Manpower CABINET DE RECRUTEMENT DE NIORT recherche pour son client, un acteur du secteur Assurance, un Gestionnaire d'assurances (H/F) pour un CDD de 3 mois sur Niort Au sein de cette Ã©quipe vous serez en charge de la fiabilisation des donnÃ©es sociÃ©taires.</t>
  </si>
  <si>
    <t>Vos mission serons :</t>
  </si>
  <si>
    <t>-Â la vÃ©rification ..."</t>
  </si>
  <si>
    <t>8019,Magasinier pontier matiÃ¨res premiÃ¨res (H/F),https://www.france-emploi.com/offre-d-emploi/magasinier-pontier-matieres-premieres-h-f-10810430/,08/01/2023,Sizun,IntÃ©rim,,,,,"Et si vous Ã©tiez notre futur(e)Â MAGASINIER(E)-PONTIER(E) matiÃ¨res premiÃ¨resÂ ?</t>
  </si>
  <si>
    <t>Votre agence Manpower de Landivisiau, recherche un(e)Â Magasinier-Pontier matiÃ¨res premiÃ¨resÂ (H/F) pour son client situÃ© Ã  Sizun. La mission, d'une durÃ©e d'un mois renouvelable en intÃ©rim, est Ã  pouvoir dÃ¨s que ..."</t>
  </si>
  <si>
    <t>8020,Chef d'Ã©quipe Ã©lectricitÃ© (H/F),https://www.france-emploi.com/offre-d-emploi/chef-d-equipe-electricite-h-f-10810429/,08/01/2023,Lorient,CDI,,,,,"Chef d'Ã©quipe Ã©lectricitÃ© H/F en CDI</t>
  </si>
  <si>
    <t>Poste basÃ© sur le secteur de Lorient (56)</t>
  </si>
  <si>
    <t>Entre 35Â 000 et 50Â 000 euros bruts annuels</t>
  </si>
  <si>
    <t>Vous avez la capacitÃ© de gÃ©rer une Ã©quipeÂ ?</t>
  </si>
  <si>
    <t>Vous possÃ©dez de fortes connaissances techniques en Ã©lectricitÃ©Â ?</t>
  </si>
  <si>
    <t>Vous souhaitez intÃ©grer une entreprise reconnue mondialement dans ..."</t>
  </si>
  <si>
    <t>8021,Responsable contrÃ´le qualitÃ© (H/F),https://www.france-emploi.com/offre-d-emploi/responsable-controle-qualite-h-f-10810428/,08/01/2023,Vire Normandie,IntÃ©rim,,,,,"Manpower recherche un PILOTE QUALITE H/F Pour son client dans le secteur automobile. Dans le cadre des objectifs budgÃ©taires fixÃ©s pour notre site, vous assurez la satisfaction du client en dÃ©ployant le systÃ¨me de management de la qualitÃ© SMART dans l'Ã®lot de production concernÃ© en ayant pour ..."</t>
  </si>
  <si>
    <t>8022,Gestionnaire copropriÃ©tÃ© (H/F),https://www.france-emploi.com/offre-d-emploi/gestionnaire-copropriete-h-f-10810427/,08/01/2023,Nantes,CDI,,,,,"Consultante au Cabinet de Recrutement Manpower, je Â recherche pour un acteur de l'immobilier, un gestionnaire de Â CopropriÃ©tÃ©s (H/F) en CDIÂ , poste basÃ© Ã  Nantes sud. Dans une entreprise familiale aux valeurs fortes, RattachÃ©(e) au directeur du syndic de copropriÃ©tÃ©, vous intÃ©grerez une Ã©quipe composÃ©e d'un ..."</t>
  </si>
  <si>
    <t>8023,Assistant SAV (H/F),https://www.france-emploi.com/offre-d-emploi/assistant-sav-h-f-10810426/,08/01/2023,CouÃ«ron,IntÃ©rim,,,,,"Manpower NANTES TERTIAIRE recherche pour son client, un acteur du secteur du BTP, un Assistant SAV (H/F) Au sein du serviceÂ aprÃ¨s-vente et de piÃ¨ces dÃ©tachÃ©es, vous aurez pour mission :</t>
  </si>
  <si>
    <t xml:space="preserve"> - Prise en charge tÃ©lÃ©phonique des appels entrants et des relances clients pour les interventions des techniciens</t>
  </si>
  <si>
    <t xml:space="preserve"> - Assurer ..."</t>
  </si>
  <si>
    <t>8024,Technicien mÃ©thodes (H/F),https://www.france-emploi.com/offre-d-emploi/technicien-methodes-h-f-10810425/,08/01/2023,Landivisiau,IntÃ©rim,,,,,"Et si vous rejoigniez un groupe rÃ©gional et indÃ©pendant de production &amp; distribution de matÃ©riaux de construction ?Â Plongez au cÂ½ur d'une entreprise familiale et vivez l'aventure Ã  nos cÃ´tÃ©s !Â </t>
  </si>
  <si>
    <t>Votre agence Manpower Landivisiau recherche pour son client un(e) Technicien(ne) MÃ©thodes H/F Sous l'autoritÃ© du ..."</t>
  </si>
  <si>
    <t>8025,IngÃ©nieur mÃ©thodes BTP (H/F),https://www.france-emploi.com/offre-d-emploi/ingenieur-methodes-btp-h-f-10810424/,08/01/2023,Pleudihen-sur-Rance,CDI,,,,,"Vous souhaitez travailler pour une entreprise Ã  taille humaine, conviviale, respectueuse de l'environnement et y apporter votre savoir-faire?</t>
  </si>
  <si>
    <t>Le Cabinet de Recrutement Manpower RENNES BTP recherche pour son client, spÃ©cialisÃ© dans le Gros Â¼uvre depuis plus de 40 ans, un IngÃ©nieur mÃ©thodes BTP (H/F). Vous serez ..."</t>
  </si>
  <si>
    <t>8026,MaÃ§on (H/F),https://www.france-emploi.com/offre-d-emploi/macon-h-f-10810423/,08/01/2023,Saint-Pol-de-LÃ©on,IntÃ©rim,,,,,"L'agence Manpower de Morlaix et Landivisiau recrute pour l'un de ses clients basÃ© Ã  Saint-Pol-de-LÃ©on,Â  un maÃ§on H/F. En Ã©quipe, vous interviendrezÂ aprÃ¨s la prÃ©paration du sol et le terrassement pour crÃ©er la structure du bÃ¢timent.</t>
  </si>
  <si>
    <t>Votre travail consistera alors Ã  :</t>
  </si>
  <si>
    <t xml:space="preserve"> - mettre en ..."</t>
  </si>
  <si>
    <t>8027,Assistant Ressources Humaines (RH) (H/F),https://www.france-emploi.com/offre-d-emploi/assistant-ressources-humaines-rh-h-f-10810422/,08/01/2023,Pontivy,CDI,,,,,"Manpower CABINET DE RECRUTEMENT DE LORIENT recherche pour son client, un acteur du secteur de l'agroalimentaire, un Assistant Ressources humaines (H/F)</t>
  </si>
  <si>
    <t>SECTEUR Pontivy</t>
  </si>
  <si>
    <t>CDI</t>
  </si>
  <si>
    <t>RÃ©munÃ©rationÂ :Â  variable selon expÃ©rience</t>
  </si>
  <si>
    <t>Prime annuelle, IntÃ©ressement</t>
  </si>
  <si>
    <t>Â  RattachÃ© Ã  la responsable RH, vous participez Ã  l'administration et la gestion des Ressources Humaines ..."</t>
  </si>
  <si>
    <t>8028,Assistant administratif chargÃ© de conformitÃ©  (H/F),https://www.france-emploi.com/offre-d-emploi/assistant-administratif-charge-de-conformite-h-f-10810421/,08/01/2023,Saint-Herblain,IntÃ©rim,,,,,"Manpower NANTES TERTIAIRE recherche pour son client, un acteur du secteur des services aux entreprises, un Assistant administratif chargÃ© de conformitÃ© (H/F) RattachÃ©(e) au Manager Production, votre mission consiste Ã  instruire les opÃ©rations d'Ã©conomies d'Ã©nergie transmises par les partenairesÂ deÂ votre portefeuille.</t>
  </si>
  <si>
    <t xml:space="preserve"> - VÃ©rificationsÂ deÂ conformitÃ© ..."</t>
  </si>
  <si>
    <t xml:space="preserve">8029,Conseiller clientÃ¨le banque (H/F),https://www.france-emploi.com/offre-d-emploi/conseiller-clientele-banque-h-f-10810420/,08/01/2023,Avranches,IntÃ©rim,,,,,"Manpower CAEN TERTIAIRE ET CADRES recherche pour son client, un acteur du secteur bancaire, un Conseiller clientÃ¨le banque (H/F) </t>
  </si>
  <si>
    <t>Votre premiÃ¨re mission est d'accueillir et conseiller les clientsÂ sur leurs opÃ©rations de banque au quotidien.</t>
  </si>
  <si>
    <t>Vous les conseillez et leur proposez les produits et services bancaires adaptÃ©s ..."</t>
  </si>
  <si>
    <t>8030,Agent de maintenance (H/F),https://www.france-emploi.com/offre-d-emploi/agent-de-maintenance-h-f-10810419/,08/01/2023,ChÃ¢teaulin,IntÃ©rim,,,,,"Votre agence ManpowerÂ de ChÃ¢teaulin, recherche unÂ Agent de maintenanceÂ (H/F) pour l'entretien de diffÃ©rents campings.</t>
  </si>
  <si>
    <t>Poste Ã  pouvoir dÃ¨s le 12 dÃ©cembreÂ 2022 au dÃ©part de ChÃ¢teaulin ou proche ChÃ¢teaulin.</t>
  </si>
  <si>
    <t>Postulez dÃ¨s maintenantÂ !</t>
  </si>
  <si>
    <t>Â  En binÃ´me avec le Technicien, vos mission consisteront Ã  :</t>
  </si>
  <si>
    <t xml:space="preserve"> - L'entretien gÃ©nÃ©ral des ..."</t>
  </si>
  <si>
    <t>8031,Conseiller clientÃ¨le banque (H/F),https://www.france-emploi.com/offre-d-emploi/conseiller-clientele-banque-h-f-10810418/,08/01/2023,Carentan les Marais,IntÃ©rim,,,,,"Manpower CAEN TERTIAIRE ET CADRES recherche pour son client, un acteur du secteur bancaire, un Conseiller clientÃ¨le banque (H/F) Votre premiÃ¨re mission est d'accueillir et conseiller les clientsÂ sur leurs opÃ©rations de banque au quotidien.</t>
  </si>
  <si>
    <t xml:space="preserve">8032,Conseiller clientÃ¨le banque (H/F),https://www.france-emploi.com/offre-d-emploi/conseiller-clientele-banque-h-f-10810417/,08/01/2023,Valognes,IntÃ©rim,,,,,"Manpower CAEN TERTIAIRE ET CADRES recherche pour son client, un acteur du secteur bancaire, un Conseiller clientÃ¨le banque (H/F) </t>
  </si>
  <si>
    <t>Â Votre premiÃ¨re mission est d'accueillir et conseiller les clientsÂ sur leurs opÃ©rations de banque au quotidien.</t>
  </si>
  <si>
    <t>8033,Conseiller clientÃ¨le banque (H/F),https://www.france-emploi.com/offre-d-emploi/conseiller-clientele-banque-h-f-10810416/,08/01/2023,Cherbourg-en-Cotentin,IntÃ©rim,,,,,"Manpower CAEN TERTIAIRE ET CADRES recherche pour son client, un acteur du secteur bancaire, un Conseiller clientÃ¨le banque (H/F) Votre premiÃ¨re mission est d'accueillir et conseiller les clientsÂ sur leurs opÃ©rations de banque au quotidien.</t>
  </si>
  <si>
    <t>8034,Chauffeur TP PL (H/F),https://www.france-emploi.com/offre-d-emploi/chauffeur-tp-pl-h-f-10810415/,08/01/2023,Rennes,CDI,,,,,"Vous recherchez une premiÃ¨re expÃ©rience dans le domaine des Travaux Publics?</t>
  </si>
  <si>
    <t>Le Cabinet de Recrutement Manpower RENNES BTP recherche pour son client, spÃ©cialisÃ© dans le rÃ©seau Ã©lectrique, gaz et tÃ©lÃ©com, un Chauffeur TP PL (H/F). Vous interviendrez sur des chantiers de rÃ©seaux de distribution Ã©lectrique, d'Ã©clairage public ..."</t>
  </si>
  <si>
    <t>8035,Responsable maintenance et travaux neufs (H/F),https://www.france-emploi.com/offre-d-emploi/responsable-maintenance-et-travaux-neufs-h-f-10810414/,08/01/2023,CossÃ©-le-Vivien,CDI,,,,,"Vous ambitionnez de participer au dÃ©veloppement de l'activitÃ© de notre client leader en France et Ã  l'international dans la fabrication de couleurs de sources naturelles pour l'alimentationÂ ? Une nouvelle opportunitÃ© s'offre Ã  vousÂ !!!!</t>
  </si>
  <si>
    <t>Nous recherchons</t>
  </si>
  <si>
    <t>1 Responsable Maintenance &amp; Travaux Neufs H/F</t>
  </si>
  <si>
    <t>8036,Assistant logistique (H/F),https://www.france-emploi.com/offre-d-emploi/assistant-logistique-h-f-10810413/,08/01/2023,La FertÃ©-Bernard,IntÃ©rim,,,,,"Manpower LA FERTE BERNARD recherche un Assistant logistique (H/F)Â  Votre mission :Â </t>
  </si>
  <si>
    <t xml:space="preserve"> - ExÃ©cute des opÃ©rations de rÃ©ception administrative et physique de la marchandise</t>
  </si>
  <si>
    <t xml:space="preserve"> - ContrÃ´le la conformitÃ© des flux rÃ©ceptionnÃ©s / en sortie avec les flux prÃ©visionnels</t>
  </si>
  <si>
    <t xml:space="preserve"> - Participe Ã  la gestion administrative des stocks</t>
  </si>
  <si>
    <t xml:space="preserve"> - Participe Ã  la prÃ©paration de commandes en ..."</t>
  </si>
  <si>
    <t>8037,Assistant administratif (H/F),https://www.france-emploi.com/offre-d-emploi/assistant-administratif-h-f-10810412/,08/01/2023,Nantes,IntÃ©rim,,,,,"Manpower NANTES TERTIAIRE recherche pour son client, un acteur du secteur des Industries chimique, pÃ©trochimique et miniÃ¨re, un Assistant administratif (H/F) RattachÃ©(e) au Responsable DÃ©partement Approvisionnement et MatiÃ¨re, vos missions sont d'assurer le suivi des flux matiÃ¨re transitant par les dÃ©pÃ´ts fixes et mobiles de l ..."</t>
  </si>
  <si>
    <t>8038,Agent de maintenance (H/F),https://www.france-emploi.com/offre-d-emploi/agent-de-maintenance-h-f-10810411/,08/01/2023,La FlÃ¨che,IntÃ©rim,,,,,"Manpower RÃ©fÃ©rence IntÃ©rim de La FlÃ¨che recherche pour son client, un acteur du secteur des Industries manufacturiÃ¨res et production, un Agent de Maintenance (H/F)</t>
  </si>
  <si>
    <t>Â  Vous Ãªtes en charge des missions suivantesÂ :</t>
  </si>
  <si>
    <t xml:space="preserve"> - Assurer le bon fonctionnement des machines</t>
  </si>
  <si>
    <t xml:space="preserve"> - RÃ©aliser un diagnostic en cas de panne</t>
  </si>
  <si>
    <t xml:space="preserve"> - DÃ©finir et identifier le ..."</t>
  </si>
  <si>
    <t>8039,EmployÃ© back office Banque  (H/F),https://www.france-emploi.com/offre-d-emploi/employe-back-office-banque-h-f-10810410/,08/01/2023,Laval,IntÃ©rim,,,,,"Manpower Rennes Tertiaire recherche pour son client, une banque situÃ©e au coeur de Laval, 2 Gestionnaire Back-Office bancaire ayant des compÃ©tences juridiques et en relation client (H/F). Mission principale :</t>
  </si>
  <si>
    <t>- Analyser les courriers entrants de notaires pour une intÃ©gration dans le systÃ¨me d'information pour le traitement par ..."</t>
  </si>
  <si>
    <t>8040,Juriste (H/F),https://www.france-emploi.com/offre-d-emploi/juriste-h-f-10810409/,08/01/2023,Le Mans,CDD,,,,,"Juriste Gestion des Litiges F/H</t>
  </si>
  <si>
    <t>CDD de 1 an Ã  partir du 5 janvier 2022 Ã  Le Mans</t>
  </si>
  <si>
    <t>Vous aimez rendre service ? Analyser et trouver une issue aux diffÃ©rentes problÃ©matiques qui surviennent au quotidienÂ ? Ce poste est fait pour vous.</t>
  </si>
  <si>
    <t>Rejoignez l'Ã©quipe de gestion des litiges de ..."</t>
  </si>
  <si>
    <t>8041,Assistant administratif (H/F),https://www.france-emploi.com/offre-d-emploi/assistant-administratif-h-f-10810408/,08/01/2023,Nantes,IntÃ©rim,,,,,"Manpower NANTES TERTIAIRE recherche pour son client un Assistant administratif (H/F) Au sein d'un service, vous serez en charge des missions suivantes :Â </t>
  </si>
  <si>
    <t xml:space="preserve"> - Mise Ã  jour de dossiers,Â </t>
  </si>
  <si>
    <t xml:space="preserve"> - Saisie informatique sur Excel et logiciel interne,Â </t>
  </si>
  <si>
    <t xml:space="preserve"> - Filtrage de donnÃ©es sur Excel,</t>
  </si>
  <si>
    <t xml:space="preserve"> - ComplÃ©tude d'information, contact inter-service</t>
  </si>
  <si>
    <t xml:space="preserve"> Vous Ãªtes ..."</t>
  </si>
  <si>
    <t>8042,Ouvrier agroalimentaire (H/F),https://www.france-emploi.com/offre-d-emploi/ouvrier-agroalimentaire-h-f-10810407/,08/01/2023,Pontmain,IntÃ©rim,,,,,"Manpower MAYENNE recherche pour son client, un acteur du secteur de l'agroalimentaire, un Ouvrier agroalimentaire (H/F) Sous la responsabilitÃ© du ContremaÃ®tre de Fabrication ou du Conducteur, vous assurez le nettoyage de l'installation et de l'environnement dans le service de fabrication auquel vous etes affectÃ©.</t>
  </si>
  <si>
    <t>8043,ChargÃ© de mission formation (H/F),https://www.france-emploi.com/offre-d-emploi/charge-de-mission-formation-h-f-10810405/,08/01/2023,Nantes,IntÃ©rim,,,,,"Manpower NANTES TERTIAIRE recherche pour son client, un acteur du secteur des services aux entreprises, un ChargÃ© de mission formation (H/F) Le gestionnaire formation est chargÃ© du dÃ©ploiement des actions de formation prÃ©vues au Plan de DÃ©veloppement des CompÃ©tences du partenaire interne ainsi que des demandes de formation ..."</t>
  </si>
  <si>
    <t>8044,Dessinateur projeteur (H/F),https://www.france-emploi.com/offre-d-emploi/dessinateur-projeteur-h-f-10810404/,08/01/2023,Pontivy,CDI,,,,,"Manpower CABINET DE RECRUTEMENT DE LORIENT recherche pour son client, un acteur du secteur des Industries chimique, pÃ©trochimique et miniÃ¨re, un Dessinateur projeteur (H/F)</t>
  </si>
  <si>
    <t>Statut Agent de MaÃ®trise, horaires de journÃ©e.</t>
  </si>
  <si>
    <t>Avantages :Â Prime annuelle,Â IntÃ©ressement, Participation,Â Mutuelle familiale attractive,Â Tickets Restaurant,Â Prime transport RattachÃ©(e) au responsable Ã©tudes ..."</t>
  </si>
  <si>
    <t>8045,Technicien de maintenance bÃ¢timent (H/F),https://www.france-emploi.com/offre-d-emploi/technicien-de-maintenance-batiment-h-f-10810403/,08/01/2023,Cherbourg-en-Cotentin,CDI,,,,,"Manpower CHERBOURG recherche pour son client, un acteur du secteur de la restauration, un Technicien de maintenance bÃ¢timent (H/F) Vous serez en charge de :</t>
  </si>
  <si>
    <t>- ContrÃ´ler, surveiller et entretenirÂ rÃ©guliÃ¨rement les Ã©quipements de l'entreprise</t>
  </si>
  <si>
    <t>-Â Diagnostiquer les Ã©ventuels dysfonctionnements sur les Ã©quipements</t>
  </si>
  <si>
    <t>?- Organiser et programmer les activitÃ©s et opÃ©rations ..."</t>
  </si>
  <si>
    <t>8046,Assistant administration des ventes (ADV) export (H/F),https://www.france-emploi.com/offre-d-emploi/assistant-administration-des-ventes-adv-export-h-f-10810402/,08/01/2023,Quimper,CDI,,,,,"Manpower CABINET DE RECRUTEMENT DE BREST recherche pour son client, un acteur du secteur de l'automobile, un Assistant administration des ventes (ADV) export (H/F)</t>
  </si>
  <si>
    <t>Asssiatnt ADV Export</t>
  </si>
  <si>
    <t>RÃ©munÃ©ration 2300 euros brut mensuel sur 13 mois</t>
  </si>
  <si>
    <t>35h/sem soit sur 5 jours ..."</t>
  </si>
  <si>
    <t>8047,Assistant back office (H/F),https://www.france-emploi.com/offre-d-emploi/assistant-back-office-h-f-10810401/,08/01/2023,Caen,IntÃ©rim,,,,,"Manpower CAEN TERTIAIRE ET CADRES recherche pour son client, un acteur du secteur bancaire, un Assistant back office (H/F) Vous serez en charge:</t>
  </si>
  <si>
    <t>- analyse et enregistrement de documents contractuels dans le systÃ¨me informatiqueÂ </t>
  </si>
  <si>
    <t>- traitement administratif des opÃ©rations des Ã©pargnants</t>
  </si>
  <si>
    <t>-Â contrÃ´le des piÃ¨ces</t>
  </si>
  <si>
    <t>- saisies des donnÃ©es</t>
  </si>
  <si>
    <t>-Â suivi et gestion ..."</t>
  </si>
  <si>
    <t xml:space="preserve">8048,Gestionnaire paie (H/F),https://www.france-emploi.com/offre-d-emploi/gestionnaire-paie-h-f-10810400/,08/01/2023,HÃ©rouville-Saint-Clair,IntÃ©rim,,,,,"Manpower CAEN TERTIAIRE ET CADRES recherche pour son client, un acteur du secteur associatif, un Gestionnaire paie (H/F) </t>
  </si>
  <si>
    <t>Â Au sein d'une Ã©quipeÂ  RH, vous participerez Ã  la gestion administrative du personnel et de la paie.</t>
  </si>
  <si>
    <t>8049,ChargÃ© d'Ã©tudes en mÃ©canique (H/F),https://www.france-emploi.com/offre-d-emploi/charge-d-etudes-en-mecanique-h-f-10810399/,08/01/2023,Indre,IntÃ©rim,,,,,"Manpower recherche un chargÃ© d'Ã©tudes en mÃ©canique H/F pour son client NAVAL GROUP dans le cadre d'une mission de 9 mois. Sur le pÃ©rimÃ¨tre des lignes d'arbres et propulseurs, la mission concerne 2 programmes de navires de surface en production. Les principaux objectifs sont les ..."</t>
  </si>
  <si>
    <t>8050,ChargÃ© de recrutement (H/F),https://www.france-emploi.com/offre-d-emploi/charge-de-recrutement-h-f-10810398/,08/01/2023,Carquefou,IntÃ©rim,,,,,"Manpower NANTES TERTIAIRE recherche pour son client, un acteur du secteur des technologies de pointe, Ã©lectrique et Ã©lectronique, un ChargÃ© de recrutement (H/F) Au sein de la Direction des Ressources Humaines, en collaboration avec les RRH et les managers opÃ©rationnels, vous aurez en charge des processus de recrutement ..."</t>
  </si>
  <si>
    <t>8051,Technicien de maintenance samedi et dimanche  (H/F),https://www.france-emploi.com/offre-d-emploi/technicien-de-maintenance-samedi-et-dimanche-h-f-10810397/,08/01/2023,Domfront en Poiraie,CDI,,,,,"Manpower FLERS recrute en agro-alimentaireÂ Â un Technicien de maintenance samedi et dimanche (H/F) en contrat CDI.</t>
  </si>
  <si>
    <t>Vous Ãªtes en quÃªte d'un nouveauÂ CHALLENGEÂ en maintenance qui vous permettra de dÃ©velopper vos compÃ©tences techniques et transversales tout en prenant du temps pour vous la semaine avec votre ..."</t>
  </si>
  <si>
    <t>8052,Agent de fabrication (H/F),https://www.france-emploi.com/offre-d-emploi/agent-de-fabrication-h-f-10810396/,08/01/2023,La FertÃ©-Bernard,IntÃ©rim,,,,,"Manpower LA FERTE BERNARD recherche pour son client, des Agents de fabrication (H/F) Votre polyvalenceÂ vous permettra d'effectuer diffÃ©rentes missions au sein de l'atelier de production :</t>
  </si>
  <si>
    <t>Votre mission : vous rÃ©alisez la dÃ©coupe et les autocontrÃ´les des films (approvisionnement de la machine, rÃ©glage de la machine, contrÃ´le ..."</t>
  </si>
  <si>
    <t>8053,IngÃ©nieur conception mÃ©canique (H/F),https://www.france-emploi.com/offre-d-emploi/ingenieur-conception-mecanique-h-f-10810395/,08/01/2023,ChÃ¢teaubourg,CDI,,,,,"Manpower est en quÃªte pour son client,Â l'un des leaders mondiaux de la fabrication d'Ã©quipements de production et de test de cartes Ã  puce, de tests passeports et de programmation de composants Ã©lectroniques d'un ingÃ©nieur conception mÃ©canique H/F. InstallÃ© Ã  15 minutes de Rennes en ..."</t>
  </si>
  <si>
    <t>8054,Comptable CopropriÃ©tÃ© (H/F),https://www.france-emploi.com/offre-d-emploi/comptable-copropriete-h-f-10810394/,08/01/2023,Nantes,IntÃ©rim,,,,,"Manpower NANTES TERTIAIRE recherche pour son client, un acteur du secteur de l'immobilier, un Comptable CopropriÃ©tÃ© (H/F) pour une mission sur Nantes. Principales activitÃ©s</t>
  </si>
  <si>
    <t xml:space="preserve"> - COMPTABILITE FOURNISSEURSÂ </t>
  </si>
  <si>
    <t>-Â Saisie des contrats</t>
  </si>
  <si>
    <t xml:space="preserve"> - COMPTABILITE CLIENTSÂ </t>
  </si>
  <si>
    <t>- Appels de fonds trimestriel et ..."</t>
  </si>
  <si>
    <t>8055,Agent de quai (H/F),https://www.france-emploi.com/offre-d-emploi/agent-de-quai-h-f-10810393/,08/01/2023,La FertÃ©-Bernard,IntÃ©rim,,,,,"Manpower LA FERTE BERNARD recherche pour son client un Agent de quai (H/F) Vous serez dans unÂ entrepÃ´t frigorifique entre 0 Ã  4Â° et votre mission consistera :</t>
  </si>
  <si>
    <t>Â - Chargements / dÃ©chargements de camions</t>
  </si>
  <si>
    <t>- RÃ©ception et rangement des produits dans la zone de stockage</t>
  </si>
  <si>
    <t>- prÃ©paration de commandes (picking)</t>
  </si>
  <si>
    <t>- Utilisation basique de ..."</t>
  </si>
  <si>
    <t>8056,Conseiller client (H/F),https://www.france-emploi.com/offre-d-emploi/conseiller-client-h-f-10810392/,08/01/2023,Cherbourg-en-Cotentin,IntÃ©rim,,,,,"Manpower CAEN TERTIAIRE ET CADRES recherche pour son client ORANGEÂ un Conseiller client (H/F)</t>
  </si>
  <si>
    <t>Â  - Accueillir, conseiller, vendre et contractualiser la vente aux clients rÃ©sidentiels et professionnels dans le respect des processus mÃ©tier, de la client attitude et de la mÃ©thode de ventes ACTES</t>
  </si>
  <si>
    <t>-Â  Assurer les prestations de conseil ..."</t>
  </si>
  <si>
    <t>8057,Conducteur d'installations IAA (H/F),https://www.france-emploi.com/offre-d-emploi/conducteur-d-installations-iaa-h-f-10810391/,08/01/2023,Domfront en Poiraie,CDI,,,,,"Manpower FLERS recrute en agroalimentaire, un Conducteur d'installations IAA (H/F) sur le secteur de Domfront en contrat CDI. RattachÃ© au Responsable de l'atelier :Â vous intÃ©grez une Ã©quipe de 21 personnes oÃ¹ rÃ¨gne un esprit de solidaritÃ© et oÃ¹ le savoir-faire de chacun contribue Ã  fabriquer ..."</t>
  </si>
  <si>
    <t>8058,Agent de fabrication (H/F),https://www.france-emploi.com/offre-d-emploi/agent-de-fabrication-h-f-10810390/,08/01/2023,La FertÃ©-Bernard,IntÃ©rim,,,,,"Manpower LA FERTE BERNARD recherche pour son client, un agent de fabrication (H/F) VotreÂ MissionÂ PrincipaleÂ : Impression d'Ã©tiquettesÂ </t>
  </si>
  <si>
    <t xml:space="preserve"> - SÃ©lectionner les supports Ã  imprimer, doser et mÃ©langer les encres selon la teinte attendue</t>
  </si>
  <si>
    <t xml:space="preserve"> - Monter la forme imprimante sur la machine</t>
  </si>
  <si>
    <t xml:space="preserve"> - Charger les supports d'impression et les consommables ..."</t>
  </si>
  <si>
    <t>8059,Agent de fabrication (H/F),https://www.france-emploi.com/offre-d-emploi/agent-de-fabrication-h-f-10810389/,08/01/2023,ThorignÃ©-sur-DuÃ©,IntÃ©rim,,,,,"Manpower LA FERTE BERNARD recherche pour son client un agent de production (H/F) Au sein d'un atelier de confectionÂ vousÂ ferez de la pose d'Ã©lÃ©ments (fermetures, rivets, pressions?), brÃ»lure de fils, pose de tampon, teinture du cuir, coupe?</t>
  </si>
  <si>
    <t>Pour accomplir au mieux cette mission ce poste ..."</t>
  </si>
  <si>
    <t>8060,Fraiseur (H/F),https://www.france-emploi.com/offre-d-emploi/fraiseur-h-f-10810388/,08/01/2023,Pleyben,IntÃ©rim,,,,,"Votre agence MANPOWER ChÃ¢teaulin, recherche pour un Fraiseur H/F.</t>
  </si>
  <si>
    <t>Poste Ã  pourvoir dÃ¨s le 3 janvier 2023 ou avant selon vos disponibilitÃ©s.</t>
  </si>
  <si>
    <t>Longue mission situÃ©e Ã  Pleyben.</t>
  </si>
  <si>
    <t>Postulez dÃ¨s maintenantÂ ! RattachÃ© au Responsable de production, vous serez amenÃ© Ã  effectuer:</t>
  </si>
  <si>
    <t xml:space="preserve"> - L'usinage des piÃ¨ces sur une machine FAO ..."</t>
  </si>
  <si>
    <t>8061,OpÃ©rateur de production En journÃ©e-confection et maroquinerie (H/F),https://www.france-emploi.com/offre-d-emploi/operateur-de-production-en-journee-confection-et-maroquinerie-h-f-10810386/,08/01/2023,FougÃ¨res,IntÃ©rim,,,,,"Envie de reconversion ? Ou vous n'avezÂ aucune formation et vous souhaitez apprendre un mÃ©tier qui demande de la minutie ?</t>
  </si>
  <si>
    <t>Vous souhaitez travailler en horaires de journÃ©e , alors ceci va vous intÃ©resser !Â </t>
  </si>
  <si>
    <t>Â  Envie de reconversion ? Ou vous n'avez aucune formation et vous souhaitez apprendre un mÃ©tier qui demande ..."</t>
  </si>
  <si>
    <t>8062,Chauffeur PL et SPL porte engins TP (H/F),https://www.france-emploi.com/offre-d-emploi/chauffeur-pl-et-spl-porte-engins-tp-h-f-10810384/,08/01/2023,Cherbourg-en-Cotentin,IntÃ©rim,,,,,"Manpower CHERBOURG recherche pour son client, un acteur du secteur du BTP, un Chauffeur PL et SPL porte engins TP (H/F) Les diffÃ©rentes activitÃ©s d'un chauffeur PL/SPL et engins TP ne se limitent pas Ã  la seule conduite de son vÃ©hicule.</t>
  </si>
  <si>
    <t>Il a en charge de ..."</t>
  </si>
  <si>
    <t>8063,Agent de fabrication En CDI intÃ©rimaire (H/F),https://www.france-emploi.com/offre-d-emploi/agent-de-fabrication-en-cdi-interimaire-h-f-10810383/,08/01/2023,FougÃ¨res,IntÃ©rim,,,,,"Votre agence Manpower FougÃ¨res recherche ses futurs CDI IntÃ©rimaires pour complÃ©ter son Ã©quipe de CDII.</t>
  </si>
  <si>
    <t>Notre agence Manpower, prÃ©sente depuis plusieurs annÃ©es,Â composÃ©e d'une Ã©quipe Ã  votre Ã©coute, vous propose des mÃ©tiers axÃ©s sur le secteur de l'industrie pharmaceutique, de la confection, de la maroquinerie, de la ..."</t>
  </si>
  <si>
    <t>8064,TÃ©lÃ©conseiller (H/F),https://www.france-emploi.com/offre-d-emploi/teleconseiller-h-f-10810382/,08/01/2023,Nantes,IntÃ©rim,,,,,"Manpower NANTES TERTIAIRE recherche pour son client, un acteur du secteur de l'immobilier, un TÃ©lÃ©conseiller (H/F) pour une mission de 3 mois sur Nantes.Â  Raison d'Ãªtre du poste</t>
  </si>
  <si>
    <t>Assurer les missions permettant d'informer les intÃ©rimaires sur leur Ã©ligibilitÃ© et informer les bailleurs des diffÃ©rentes garanties ..."</t>
  </si>
  <si>
    <t>8065,Manutentionnaire (H/F),https://www.france-emploi.com/offre-d-emploi/manutentionnaire-h-f-10810381/,08/01/2023,Nantes,IntÃ©rim,,,,,"Manpower Nantes Logistique recherche 3 profils deÂ ChargÃ©(e) de rÃ©ception, enregistrement et expÃ©dition des Ã©chantillonsÂ (H/F) sur Nantes</t>
  </si>
  <si>
    <t>La mission est Ã  pourvoirÂ dÃ¨s que possibleÂ  Â BasÃ©(e) Ã  Nantes et rattachÃ©(e) Ã  l'Ã©quipe Logistique et PrÃ©paration, vous aurez pour missions principalesÂ :</t>
  </si>
  <si>
    <t xml:space="preserve"> - La rÃ©ception, l ..."</t>
  </si>
  <si>
    <t>8066,Manutentionnaire (H/F),https://www.france-emploi.com/offre-d-emploi/manutentionnaire-h-f-10810380/,08/01/2023,Nantes,IntÃ©rim,,,,,"Manpower Nantes Logistique recherche 5 profils deÂ PrÃ©parateur d'Ã©chantillons dans un laboratoire de biologie molÃ©culaireÂ (H/F)Â sur Nantes</t>
  </si>
  <si>
    <t>La mission est Ã  pourvoirÂ dÃ¨s que possibleÂ </t>
  </si>
  <si>
    <t>?#NantesAgglo BasÃ©(e) Ã  Nantes et rattachÃ©(e) Ã  l'Ã©quipe Logistique et PrÃ©paration, vous aurez pour missions principalesÂ :?</t>
  </si>
  <si>
    <t xml:space="preserve"> - PrÃ©parer les ..."</t>
  </si>
  <si>
    <t>8067,SecrÃ©taire administratif 24h/semaine (H/F),https://www.france-emploi.com/offre-d-emploi/secretaire-administratif-24h-semaine-h-f-10810379/,08/01/2023,JavenÃ©,CDD,,,,,"Un poste deÂ SecrÃ©taire administrative 24h/semaineÂ H/FÂ vous intÃ©resse !Â </t>
  </si>
  <si>
    <t>Postulez en 1 clicÂ directement via l'appli MonManpower (gratuite) Vos missions seront les suivantes :</t>
  </si>
  <si>
    <t>Gestion des dÃ©placements des salariÃ©s</t>
  </si>
  <si>
    <t>Traitement du courrier</t>
  </si>
  <si>
    <t>Support Ã  la gestion administrative de la formation : numÃ©risation, rÃ©servation de salle, classement de documents ..."</t>
  </si>
  <si>
    <t>8068,Menuisier PVC (H/F),https://www.france-emploi.com/offre-d-emploi/menuisier-pvc-h-f-10810378/,08/01/2023,Saint-Malo,IntÃ©rim,,,,,"Notre client basÃ© Ã  St Malo et spÃ©cialisÃ© dans la fabrication d'enveloppes techniques pour la distribution, la protection et le comptage des Ã©nergies set des fluides recherche un MENUISIER PVC (F/H)</t>
  </si>
  <si>
    <t>La prise en compte du facteur humain est primordiale pour l'entreprise, elle a Ã  cÂ½ur ..."</t>
  </si>
  <si>
    <t>8069,Electromecanicien (H/F),https://www.france-emploi.com/offre-d-emploi/electromecanicien-h-f-10810230/,08/01/2023,Angers,CDI,,,,,"Au sein du service Assainissement, vous assurez la maintenance prÃ©ventive et curative des ouvrages et le renouvellement des Ã©quipements des ouvrages d'assainissement (station de pompage, station d'Ã©puration...).</t>
  </si>
  <si>
    <t>Vous serez le garant de la continuitÃ© opÃ©rationnelle du service Assainissement en mettant en oeuvre les moyens matÃ©riels et en ..."</t>
  </si>
  <si>
    <t>8070,OPERATEUR DE LIGNE 2x8 UNIVERS BIOSOURCE H/F,https://www.france-emploi.com/offre-d-emploi/operateur-de-ligne-2x8-univers-biosource-h-f-10810226/,08/01/2023,Sainte-Gemme-la-Plaine,CDI,,,,,"Notre unitÃ© de fabrication BIOMATERIAUX Ã  Ste Gemme La Plaine est en pleine croissance...afin de renforcer nos Ã©quipes, nous recherchons des opÃ©rateurs de Ligne pour rÃ©aliser le dÃ©fibrage de la paille et/ou la fabrication d'isolants dans le respect des procÃ©dures qualitÃ© et des consignes de sÃ©curitÃ© ..."</t>
  </si>
  <si>
    <t>8071,Assistant ADV dans la nutrition santÃ© (H/F),https://www.france-emploi.com/offre-d-emploi/assistant-adv-dans-la-nutrition-sante-h-f-10747052/,08/01/2023,TorcÃ©,CDI,,,,,"Au sein d'une  Ã©quipe de 9 collaborateurs (prÃ©visionnistes, coordinateurs filiales et tÃ©lÃ©vendeurs), vous rejoignez le pÃ´le PrÃ©vision des Ventes.A ce titre, aprÃ¨s une pÃ©riode de formation Ã  nos outils et nos process, vos principales missions consisteront Ã  :- Elaborer des prÃ©visions de ventes sur l'outil Futur Master ..."</t>
  </si>
  <si>
    <t>8072,Technicien Support (H/F),https://www.france-emploi.com/offre-d-emploi/technicien-support-h-f-10746949/,08/01/2023,OrlÃ©ans,CDI,,,,,"Vous Ãªtes rattachÃ© au Responsable du service client.</t>
  </si>
  <si>
    <t>Votre mission? Recueillir et traiter Ã  distance les tickets de support client.</t>
  </si>
  <si>
    <t>Et plus prÃ©cisÃ©ment?</t>
  </si>
  <si>
    <t>GÃ©rer les demandes entrantes client</t>
  </si>
  <si>
    <t>Analyser et gÃ©rer les tickets de supports client</t>
  </si>
  <si>
    <t>Suivre la rÃ©solution des incidents et valider les solutions</t>
  </si>
  <si>
    <t>Contacter les clients afin ..."</t>
  </si>
  <si>
    <t>8073,Technicien test logiciel (H/F),https://www.france-emploi.com/offre-d-emploi/technicien-test-logiciel-h-f-10746945/,08/01/2023,Nantes,CDI,,,,,"IntÃ©grÃ©(e) aux Ã©quipes projets, votre mission consistera Ã  valider le bon fonctionnement des logiciels dÃ©veloppÃ©s, mesurer les performances, identifier et analyser les dysfonctionnements.</t>
  </si>
  <si>
    <t>Pour cela, vous aurez pour principales activitÃ©s :</t>
  </si>
  <si>
    <t xml:space="preserve">Tester nos produits au sein dâ€™une Ã©quipe agile </t>
  </si>
  <si>
    <t>Identifier les scenarii et les cas de tests Ã  ..."</t>
  </si>
  <si>
    <t>8074,GESTIONNAIRE ADMINISTRATION DES VENTES (H/F),https://www.france-emploi.com/offre-d-emploi/gestionnaire-administration-des-ventes-h-f-10746942/,08/01/2023,Flers,CDI,,,,,"Nous recherchons pour le compte de notre client : fabricant de jantes et de roues agraires et sous-traitant de revÃªtement par cataphorÃ¨se et traitement de surface pour piÃ¨ces en acier, fonte et autres : Un gestionnaire administration des ventes (f/h).  Sous la responsabilitÃ© fonctionnelle et hiÃ©rarchique du Directeur Commercial ..."</t>
  </si>
  <si>
    <t>8075,Assistant (e) Dispatcheur &amp; Logistique - AVRANCHES (50) (H/F),https://www.france-emploi.com/offre-d-emploi/assistant-e-dispatcheur-logistique-avranches-50-h-f-10746937/,08/01/2023,Avranches,CDI,,,,,"Sous la responsabilitÃ© du Responsable Achats et Ressources MatÃ©rielles, vous participez Ã  la planification et lâ€™organisation des livraisons matÃ©riaux et matÃ©riels ainsi que le transfert des chantiers. Vous organisez les retours des chantiers terminÃ©s.  Vous assurez Ã©galement des tÃ¢ches administratives dans un objectif global dâ€™optimisation des coÃ»ts ..."</t>
  </si>
  <si>
    <t>8076,DIRECTEUR DE MAGASIN (H/F),https://www.france-emploi.com/offre-d-emploi/directeur-de-magasin-h-f-10746935/,08/01/2023,VendÃ©e,CDI,,,,,"Afin de soutenir cette derniÃ¨re, notre client recherche son nouveau DIRECTEUR DE MAGASIN H/F. Poste qui sera directement rattachÃ© au Directeur commercial France.</t>
  </si>
  <si>
    <t>Vos principales responsabilitÃ©s seront les suivantes :</t>
  </si>
  <si>
    <t>- Manager les effectifs : commerciaux itinÃ©rants et sÃ©dentaires, magasiniers et chauffeurs,</t>
  </si>
  <si>
    <t>- Appliquer la stratÃ©gie commerciale de la sociÃ©tÃ© au sein ..."</t>
  </si>
  <si>
    <t>8077,ElectromÃ©canicien Traitement Eau (35) (H/F),https://www.france-emploi.com/offre-d-emploi/electromecanicien-traitement-eau-35-h-f-10746756/,08/01/2023,FougÃ¨res,CDI,,,,,"Vous avez envie de rejoindre une entreprise dynamique Ã  taille humaine oÃ¹ lâ€™autonomie et la confiance sont recherchÃ©esÂ ?</t>
  </si>
  <si>
    <t>Vous avez un attrait particulier pour la gestion de lâ€™eauâ€¯?Â Â </t>
  </si>
  <si>
    <t>Nous vous proposons de devenir notre futur(e)Â :</t>
  </si>
  <si>
    <t>ElectromÃ©canicien H/F (CDI) pour STGS !</t>
  </si>
  <si>
    <t>RattachÃ©(e) au ..."</t>
  </si>
  <si>
    <t>8078,RESPONSABLE RECRUTEMENT F/H,https://www.france-emploi.com/offre-d-emploi/responsable-recrutement-f-h-10746739/,08/01/2023,VendÃ©e,CDI,,,,,"La Direction des Ressources Humaines du CHD VendÃ©e recherche son/sa futur(e) Responsable Recrutement.</t>
  </si>
  <si>
    <t>Vous rejoindrez une Ã©quipe soudÃ©e et dynamique composÃ©e de 3 chargÃ©es de recrutement et de 2 gestionnaires administratives !</t>
  </si>
  <si>
    <t>Carine, Charline, Emmanuelle, Estelle et LaÃ«titia ont besoin de vous !</t>
  </si>
  <si>
    <t>En qualitÃ© de Responsable Recrutement, vous ..."</t>
  </si>
  <si>
    <t xml:space="preserve">8079,Magasinier / vendeur pieces de rechange (H/F),https://www.france-emploi.com/offre-d-emploi/magasinier-vendeur-pieces-de-rechange-h-f-10746723/,08/01/2023,Cholet,CDI,,,,,"Â« Il n'y a pas de hasards, il n'y a que des rendez-vous. Â»  </t>
  </si>
  <si>
    <t xml:space="preserve">Afin de complÃ©ter une belle Ã©quipe dÃ©jÃ  en place, SAGA Mercedes Cholet, recrute, un magasinier automobile, vendeur piÃ¨ces de rechange (H/F). </t>
  </si>
  <si>
    <t>Sous l'impulsion du responsable magasin SAGA Mercedes, et au sein d ..."</t>
  </si>
  <si>
    <t>8080,Conseiller/Vendeur - Magasinier Silo et Collecte (H/F),https://www.france-emploi.com/offre-d-emploi/conseiller-vendeur-magasinier-silo-et-collecte-h-f-10746713/,08/01/2023,Montaudin,CDI,,,,,"En lien avec le responsable d'activitÃ© cÃ©rÃ©ales :</t>
  </si>
  <si>
    <t xml:space="preserve"> â€¢ Conseiller et vendre les produits de la gamme du magasin</t>
  </si>
  <si>
    <t xml:space="preserve"> â€¢ Assurer le suivi des stocks et rÃ©aliser les inventaires</t>
  </si>
  <si>
    <t xml:space="preserve"> â€¢ Assurer l'accueil, le service clientÃ¨le et la prÃ©sentation attractive des produits et des rayons</t>
  </si>
  <si>
    <t xml:space="preserve"> â€¢ Vous avez la responsabilitÃ© de la caisse ..."</t>
  </si>
  <si>
    <t>8081,Magasinier auto/vendeur pieces rechange (H/F),https://www.france-emploi.com/offre-d-emploi/magasinier-auto-vendeur-pieces-rechange-h-f-10746709/,08/01/2023,VendÃ©e,CDI,,,,,"Â« Il n'y a pas de hasards, il n'y a que des rendez-vous. Â»  Afin de complÃ©ter une belle Ã©quipe dÃ©jÃ  en place, SAGA Mercedes Belleville, recrute, un magasinier automobile, vendeur piÃ¨ces de rechange (H/F). Sous l'impulsion du responsable magasin SAGA Mercedes, et au sein d ..."</t>
  </si>
  <si>
    <t>8082,Technicien atelier central maintenance bus (H/F),https://www.france-emploi.com/offre-d-emploi/technicien-atelier-central-maintenance-bus-h-f-10745979/,08/01/2023,Nantes,CDI,,,,,"Pour faire bouger la mÃ©tropole nantaise, il ne manque plus que vous !</t>
  </si>
  <si>
    <t>TECHNICIEN ATELIER CENTRAL MAINTENANCE BUS (F/H)</t>
  </si>
  <si>
    <t>CDI - TEMPS PLEIN - DALBY</t>
  </si>
  <si>
    <t>Au sein du dÃ©partement MatÃ©riel Roulant Bus assurant lâ€™entretien dâ€™un parc de 500 bus et vÃ©hicules de service rÃ©partis sur 4 sites autour de ..."</t>
  </si>
  <si>
    <t>8083,Agent d'exploitation des rÃ©seaux d'eau (27) (H/F),https://www.france-emploi.com/offre-d-emploi/agent-d-exploitation-des-reseaux-d-eau-27-h-f-10745974/,08/01/2023,Ã‰vreux,CDI,,,,,"Vous avez envie de rejoindre une entreprise dynamique Ã  taille humaine oÃ¹ lâ€™autonomie et la confiance sont recherchÃ©esÂ ?</t>
  </si>
  <si>
    <t>Vous avez un attrait particulier pour la gestion de lâ€™eau ou les travaux publicsâ€¯?Â Â </t>
  </si>
  <si>
    <t>Vous apprÃ©ciez travailler en proximitÃ© avec votre Ã©quipe et vos clientsâ€¯?Â Â </t>
  </si>
  <si>
    <t>Nous vous proposons de ..."</t>
  </si>
  <si>
    <t>8084,Coordinateur de PublicitÃ©  (H/F),https://www.france-emploi.com/offre-d-emploi/coordinateur-de-publicite-h-f-10745952/,08/01/2023,Rennes,CDD,,,,,"IntÃ©grÃ©(e) Ã  lâ€™Ã©quipe du pÃ´le PublicitÃ©s et Relations Clients (12 personnes), vous serez en charge dâ€™un portefeuille de clients BtoB que vous accompagnerez en aprÃ¨s-vente dans la rÃ©alisation de leur communication publicitaire presse et digitale en Ã©tant garant de leur satisfaction.</t>
  </si>
  <si>
    <t>A ce titre, vos ..."</t>
  </si>
  <si>
    <t>8085,NÃ©gociateur Immobilier - Locaux dâ€™activitÃ©s (H/F),https://www.france-emploi.com/offre-d-emploi/negociateur-immobilier-locaux-d-activites-h-f-10745923/,08/01/2023,Nantes,CDI,,,,,"RattachÃ© au Directeur Immobilier Entreprise, vous contribuez au  dÃ©veloppement de votre portefeuille clients  et accompagnez des chefs d'entreprises dans leurs  recherches de locaux d'activitÃ©s.</t>
  </si>
  <si>
    <t>Dans ce cadre, vous aurez pour principales missions</t>
  </si>
  <si>
    <t xml:space="preserve"> â€¢  Prospecter, sur le secteur gÃ©ographique attribuÃ©, les biens immobiliers Ã  vendre ou Ã  louer en ..."</t>
  </si>
  <si>
    <t xml:space="preserve">8086,Gardiens de la Paix (H/F),https://www.france-emploi.com/offre-d-emploi/gardiens-de-la-paix-h-f-10745918/,08/01/2023,Ille-et-Vilaine,CDI,,,,,"La police nationale recrute de futurs gardiens de la paix.                              </t>
  </si>
  <si>
    <t>Plus de 1 000 postes sur toute LA FRANCE !</t>
  </si>
  <si>
    <t>La Police nationale organise un concours pour recruter et former des futurs gardiens de la paix.</t>
  </si>
  <si>
    <t>Les inscriptions sont ouvertes en ligne ou par voie postale jusquâ€™au 06 janvier ..."</t>
  </si>
  <si>
    <t>8087,TECHNICIEN VITRAGE CDI - VILLEJUIF (94) (H/F),https://www.france-emploi.com/offre-d-emploi/technicien-vitrage-cdi-villejuif-94-h-f-10745894/,08/01/2023,Val-de-Marne,CDI,,,,,"CARGLASS RÃ©pare, CARGLASS Remplace !Vous avez toujours entendu ce jingle dans votre voiture  Et si cette fois-ci, vous rejoignez l'aventure auprÃ¨s de nos Ã©quipes pour vivre une expÃ©rience sportive et conviviale ! Quel que soit votre parcours, nous recherchons avant tout un(e) collaborateur(rice) qui a envie ..."</t>
  </si>
  <si>
    <t>8088,Pilote de production informatisÃ©e (H/F),https://www.france-emploi.com/offre-d-emploi/pilote-de-production-informatisee-h-f-10743609/,08/01/2023,CornillÃ©,CDI,,,,,"AprÃ¨s intÃ©gration et accompagnement pendant 4 Ã  6 mois, vous aurez pour principales missions :</t>
  </si>
  <si>
    <t>RÃ©ception des matiÃ¨res premiÃ¨res</t>
  </si>
  <si>
    <t>Pilotage et surveillance des process (QualitÃ© et QuantitÃ©)</t>
  </si>
  <si>
    <t>Analyse en cours de production (labo interne)</t>
  </si>
  <si>
    <t>En phase d'arrÃªt de fin de semaine, nettoyage des process</t>
  </si>
  <si>
    <t>Maintenance de niveau 1</t>
  </si>
  <si>
    <t>8089,VENDEUR MAGASIN AGRICOLE (H/F),https://www.france-emploi.com/offre-d-emploi/vendeur-magasin-agricole-h-f-10739126/,08/01/2023,VendÃ©e,CDI,,,,,"Au sein d'une Ã©quipe sÃ©dentaire, vous assurez dans le cadre des orientations commerciales de l'entreprise, l'animation, la gestion et le dÃ©veloppement du site de CAVAC sur Fontenay le Comte .</t>
  </si>
  <si>
    <t>Ce site est Ã  fort enjeu agricole.</t>
  </si>
  <si>
    <t>Vos missions (non exhaustives) :</t>
  </si>
  <si>
    <t>- la vente et le conseil auprÃ¨s ..."</t>
  </si>
  <si>
    <t>8090,Poseur de canalisations F/H,https://www.france-emploi.com/offre-d-emploi/poseur-de-canalisations-f-h-10739105/,08/01/2023,CÃ´tes-d'Armor,CDI,,,,,"Afin de renforcer nos Ã©quipes nous recrutons pour notre site LE DU RÃ©seaux Ã  CHATELAUDREN un poseur de canalisations F/H.</t>
  </si>
  <si>
    <t xml:space="preserve">Poste : </t>
  </si>
  <si>
    <t>Sous la responsabilitÃ© du chef dâ€™Ã©quipe, vous assurez la pose de  canalisations EU, EP, AEP et des branchements associÃ©s selon les normes  en vigueur.</t>
  </si>
  <si>
    <t>Missions principales ..."</t>
  </si>
  <si>
    <t>8091,Assistant Conducteur de Travaux F/H,https://www.france-emploi.com/offre-d-emploi/assistant-conducteur-de-travaux-f-h-10739061/,08/01/2023,Morbihan,CDI,,,,,"Nous recrutons pour notre site SADER RÃ©seaux Ã  SERENT (situÃ© entre VANNES et PLOERMEL) un Assistant Conducteur de Travaux F/H.</t>
  </si>
  <si>
    <t>Autonome, vous assisterez la conduite de travaux dans la gestion et le suivi des chantiers de rÃ©seaux souterrains.</t>
  </si>
  <si>
    <t xml:space="preserve"> En lien avec le conducteur de travaux, vous serez un ..."</t>
  </si>
  <si>
    <t>8092,MÃ©canicien atelier TP/Poids Lourds - AVRANCHES (50) (H/F),https://www.france-emploi.com/offre-d-emploi/mecanicien-atelier-tp-poids-lourds-avranches-50-h-f-10739059/,08/01/2023,Avranches,CDI,,,,,"Sous lâ€™autoritÃ© du Responsable Ressources MatÃ©rielles, nous recherchons un mÃ©canicien. Nous intervenons sur les engins de travaux publics, poids lourds, machines agricoles et vÃ©hicules utilitaires. Les interventions sont rÃ©alisÃ©es Ã  lâ€™atelier. Nous avons Ã©galement une activitÃ© mÃ©tallerie (fabrication de piÃ¨ces spÃ©cifiques, rÃ©fection godets, etcâ€¦)</t>
  </si>
  <si>
    <t>8093,Administrateur SystÃ¨me et RÃ©seau F/H,https://www.france-emploi.com/offre-d-emploi/administrateur-systeme-et-reseau-f-h-10738945/,08/01/2023,Angers,CDI,,,,,"L'Ã©quipe SystÃ¨me et rÃ©seau recherche un(e) Administrateur SystÃ¨me et rÃ©seau qui va :</t>
  </si>
  <si>
    <t xml:space="preserve"> â€¢ Concevoir, mettre en Å“uvre et maintenir le systÃ¨me d'information dans un environnement virtualisÃ© Vmware</t>
  </si>
  <si>
    <t xml:space="preserve"> â€¢ Participer Ã  la conception de l'organisation gÃ©nÃ©rale et Ã  l'Ã©volution de l'architecture du systÃ¨me d'information selon ..."</t>
  </si>
  <si>
    <t>8094,SOUDEUR(H/F),https://www.france-emploi.com/offre-d-emploi/soudeurh-f-10738921/,08/01/2023,Mayenne,IntÃ©rim,,,,,"INTERACTION LAVAL recherche pour le compte d'un de ses clients, 1 SOUDEUR H/F sur le secteur de ERNEE</t>
  </si>
  <si>
    <t>Entreprise de TÃ´lerie industrielle.</t>
  </si>
  <si>
    <t>Recherche 1 soudeur TIG</t>
  </si>
  <si>
    <t>De formation type BA PRO SOUDEUR ou Ã©quivalent, vous justifiez d'une premiÃ¨re expÃ©rience rÃ©ussie dans un domaine ..."</t>
  </si>
  <si>
    <t>8095,TECHNICIEN HYGIENISTE (H/F),https://www.france-emploi.com/offre-d-emploi/technicien-hygieniste-h-f-10738522/,08/01/2023,Ille-et-Vilaine,IntÃ©rim,,,,,"Pour notre client spÃ©cialisÃ© dans la dÃ©sinfection, dÃ©sinsectisation et la dÃ©ratisation, nous recherchons 2 technicien(ne)s hygiÃ©nistes (H/F) :</t>
  </si>
  <si>
    <t>Vos missions serontÂ :</t>
  </si>
  <si>
    <t>-RÃ©aliser des prestations dans les respect des consignes donnÃ©es</t>
  </si>
  <si>
    <t>-Travailler et communiquer en collaboration avec les services Achats et ADV ..."</t>
  </si>
  <si>
    <t>8096,OUVRIER POLYVALENT EN ELEVAGE PORCIN (H/F),https://www.france-emploi.com/offre-d-emploi/ouvrier-polyvalent-en-elevage-porcin-h-f-10738427/,08/01/2023,Ille-et-Vilaine,IntÃ©rim,,,,,"Pour notre client spÃ©cialisÃ© dans l'Ã©levage porcin, nous recherchons un(e) Ouvrier(e) polyvalent(e) en Ã©levage porcin (H/F)</t>
  </si>
  <si>
    <t>RattachÃ©(e) Ã  notre responsable de site, vos missions serontÂ :</t>
  </si>
  <si>
    <t>- Garantir le soin et le bien-Ãªtre des animaux (alimentation, soins infirmiers basiques, vaccinations et prises de sang ..."</t>
  </si>
  <si>
    <t>8097,CONDUCTEUR DE LIGNE AUTOMATISEE (h/f),https://www.france-emploi.com/offre-d-emploi/conducteur-de-ligne-automatisee-h-f-10738420/,08/01/2023,Vire Normandie,IntÃ©rim,,,,,"Nous recherchons pour un de nos clients spÃ©cialisÃ© dans le reconditionnement de litiÃ¨res pour chat, des conducteur(rices) de ligne automatisÃ©e.</t>
  </si>
  <si>
    <t>Vous devrez :</t>
  </si>
  <si>
    <t xml:space="preserve">- Coordonner &amp; rÃ©guler l'activitÃ© de production, </t>
  </si>
  <si>
    <t>- Respecter et faire respecter les consignes liÃ©es Ã  la qualitÃ© et la sÃ©curitÃ©</t>
  </si>
  <si>
    <t>- Animer une Ã©quipe de manutentionnaires  Vous avez ..."</t>
  </si>
  <si>
    <t>8098,CONDUCTEUR DE LIGNE AUTOMATISEE (h/f),https://www.france-emploi.com/offre-d-emploi/conducteur-de-ligne-automatisee-h-f-10738420/,08/01/2023,Saint-LÃ´,IntÃ©rim,,,,,"Nous recherchons pour un de nos clients spÃ©cialisÃ© dans le reconditionnement de litiÃ¨res pour chat, des conducteur(rices) de ligne automatisÃ©e.</t>
  </si>
  <si>
    <t>8099,CONDUCTEUR DE LIGNE AUTOMATISEE (h/f),https://www.france-emploi.com/offre-d-emploi/conducteur-de-ligne-automatisee-h-f-10738420/,08/01/2023,Coutances,IntÃ©rim,,,,,"Nous recherchons pour un de nos clients spÃ©cialisÃ© dans le reconditionnement de litiÃ¨res pour chat, des conducteur(rices) de ligne automatisÃ©e.</t>
  </si>
  <si>
    <t>8100,CONDUCTEUR DE LIGNE AUTOMATISEE (h/f),https://www.france-emploi.com/offre-d-emploi/conducteur-de-ligne-automatisee-h-f-10738420/,08/01/2023,Carentan les Marais,IntÃ©rim,,,,,"Nous recherchons pour un de nos clients spÃ©cialisÃ© dans le reconditionnement de litiÃ¨res pour chat, des conducteur(rices) de ligne automatisÃ©e.</t>
  </si>
  <si>
    <t>8101,CONDUCTEUR DE LIGNE AUTOMATISEE (h/f),https://www.france-emploi.com/offre-d-emploi/conducteur-de-ligne-automatisee-h-f-10738420/,08/01/2023,Agneaux,IntÃ©rim,,,,,"Nous recherchons pour un de nos clients spÃ©cialisÃ© dans le reconditionnement de litiÃ¨res pour chat, des conducteur(rices) de ligne automatisÃ©e.</t>
  </si>
  <si>
    <t>8102,Conseiller immobilier en transaction (H/F),https://www.france-emploi.com/offre-d-emploi/conseiller-immobilier-en-transaction-h-f-10738334/,08/01/2023,Lannion,CDI,,,,,"Vous rejoindrez une Ã©quipe dynamique et aurez pour mission de commercialiser et vendre les offres de services immobiliers, tout en dÃ©veloppant une relation dâ€™excellence avec notre    clientÃ¨le, et en participant activement Ã  lâ€™animation commerciale des Ã©quipes.</t>
  </si>
  <si>
    <t>8103,Stagiaire ChargÃ©(e) de dÃ©veloppement comme... (H/F),https://www.france-emploi.com/offre-d-emploi/stagiaire-chargee-de-developpement-comme-h-f-10738271/,08/01/2023,Rennes,,,,,,"Vos missions :</t>
  </si>
  <si>
    <t>Travail de recherche sur Internet:</t>
  </si>
  <si>
    <t>Â·Â Â Â Â Â Â Â Â  Sites</t>
  </si>
  <si>
    <t>Â·Â Â Â Â Â Â Â Â  RÃ©seaux sociaux (linkedin, Facebook, Instagram, TikTok etc.)</t>
  </si>
  <si>
    <t>Â·Â Â Â Â Â Â Â Â  Presse en ligne</t>
  </si>
  <si>
    <t>Collecte des informations:</t>
  </si>
  <si>
    <t>Â·Â Â Â Â Â Â Â Â  IdentitÃ© des dÃ©cideurs</t>
  </si>
  <si>
    <t>Â·Â Â Â Â Â Â Â Â  Organigramme des entreprise / rÃ©seaux</t>
  </si>
  <si>
    <t>Â·Â Â Â Â Â Â Â Â  ActualitÃ©s</t>
  </si>
  <si>
    <t>Â·Â Â Â Â Â Â Â Â  Interactions sur les rÃ©seaux sociaux</t>
  </si>
  <si>
    <t>Â·Â Â Â Â Â Â Â Â  Centres dâ€™intÃ©rÃªt,...  Et vousÂ ?</t>
  </si>
  <si>
    <t>Vous Ãªtes curieux(se) et Ã  l'aise avec les ..."</t>
  </si>
  <si>
    <t>8104,CONDUCTEUR D'INSTALLATION H/F,https://www.france-emploi.com/offre-d-emploi/conducteur-d-installation-h-f-10738138/,08/01/2023,Mouilleron-le-Captif,CDI,,,,,"Dans le cadre de notre dÃ©veloppement (marchÃ© porteur des lÃ©gumineuses, construction site IFS...), nous renforÃ§ons nos Ã©quipes de permanents sur notre unitÃ© industrielle ""productions vÃ©gÃ©tales spÃ©cialisÃ©es"" de Mouilleron le Captif.</t>
  </si>
  <si>
    <t>Sur ce site, deux activitÃ©s cohabitent : le tri et le conditionnement de lÃ©gumes secs alimentaires (mogettes, lentilles, haricots verts ..."</t>
  </si>
  <si>
    <t>8105,	Monteur cÃ¢bleur (H/F),https://www.france-emploi.com/offre-d-emploi/monteur-cableur-h-f-10738122/,08/01/2023,Le Mans,IntÃ©rim,,,,,"SociÃ©tÃ© Ã  taille humaine Ã©voluant depuis plus de 30 ans dans les mÃ©tiers du recrutement, le Groupe ARTUS accompagne ses clients et ses intÃ©rimaires avec conviction et professionnalisme dans leurs recherches de personnel ou d'emploi. Notre agence du Mans recherche pour un de ses clients spÃ©cialisÃ© dans la ..."</t>
  </si>
  <si>
    <t>8106,Peintre H/F,https://www.france-emploi.com/offre-d-emploi/peintre-h-f-10738121/,08/01/2023,ChangÃ©,IntÃ©rim,,,,,"Notre agence du Mans recherche pour un de ses clients un Peintre (H/F). Vous travaillerez en binÃ´me ou de faÃ§on autonome auprÃ¨s d'un artisan peintre, pour l'aider dans la rÃ©alisation de ses chantiers. Les chantiers sont essentiellement de type commerce / rÃ©novation chez les particuliers. Vos missions ..."</t>
  </si>
  <si>
    <t xml:space="preserve">8107,TECHNICIEN DE MAINTENANCE (H/F),https://www.france-emploi.com/offre-d-emploi/technicien-de-maintenance-h-f-10738115/,08/01/2023,Granville,CDI,,,,,"SIM AGENCES EMPLOI recherche pour son client </t>
  </si>
  <si>
    <t xml:space="preserve"> Technicien de maintenance (H/F) </t>
  </si>
  <si>
    <t>Au sein d'une entreprise spÃ©cialisÃ©e dans la recherche et la production de composants en caoutchouc destinÃ©s Ã  l'emballage pharmaceutique et Ã  la renommÃ©e internationale (13 000 collaborateurs dans 18 pays), vous veillerez au bon fonctionnement ..."</t>
  </si>
  <si>
    <t>8108,COLLABORATEUR COMPTABLE SPECIALISE EN AGRICULTURE F/H,https://www.france-emploi.com/offre-d-emploi/collaborateur-comptable-specialise-en-agriculture-f-h-10738108/,08/01/2023,Sarthe,CDI,,,,,"Pour accompagner notre dÃ©veloppement et continuer Ã  Ãªtre au plus proche de nos clients, nous recrutons en CDI, un Collaborateur Comptable H/F pour rejoindre notre Ã©quipe du Mans.</t>
  </si>
  <si>
    <t>Interlocuteur privilÃ©giÃ© des diffÃ©rents chefs dâ€™exploitation, vous Ãªtes la premiÃ¨re personne de confiance de nos clients. En contact permanent ..."</t>
  </si>
  <si>
    <t xml:space="preserve">8109,TECHNICIEN METHODES (H/F),https://www.france-emploi.com/offre-d-emploi/technicien-methodes-h-f-10738107/,08/01/2023,Granville,CDI,,,,,"SIM AGENCES EMPLOI Granville recherche pour son client : TECHNICIEN METHODES (H/F). </t>
  </si>
  <si>
    <t>Au sein d'une entreprise spÃ©cialisÃ©e dans la recherche et la production de composants en caoutchouc destinÃ©s Ã  l'emballage pharmaceutique et Ã  la renommÃ©e internationale (13 000 collaborateurs dans 18 pays), vos activitÃ©s seront les suivantes ..."</t>
  </si>
  <si>
    <t xml:space="preserve">8110,OPERATEUR LOGISTIQUE (H/F),https://www.france-emploi.com/offre-d-emploi/operateur-logistique-h-f-10738105/,08/01/2023,Granville,IntÃ©rim,,,,,"SIM Agences d'Emploi recherche pour son client : OpÃ©rateur Logistique (H/F) pour travailler sur site de GRANVILLE (50) en 3*8. </t>
  </si>
  <si>
    <t>Au sein d'une entreprise spÃ©cialisÃ©e dans la recherche et la production de composants en caoutchouc destinÃ©s Ã  l'emballage pharmaceutique et Ã  la renommÃ©e internationale (13 ..."</t>
  </si>
  <si>
    <t>8111,RESP COMMERCIAL MATERIAUX BIOSOURCES H/F,https://www.france-emploi.com/offre-d-emploi/resp-commercial-materiaux-biosources-h-f-10737915/,08/01/2023,Aube,CDI,,,,,"La SociÃ©tÃ© CAVAC BIOMATERIAUX, spÃ©cialisÃ©e dans les agro-matÃ©riaux et notamment les isolants thermiques biosourcÃ©s, recherche un ou une Responsable Commercial(e) pour dÃ©velopper l'activitÃ© de sa marque Biofib'isolation sur l'IDF (Sud) et la rÃ©gion EST.</t>
  </si>
  <si>
    <t>En quelques annÃ©es, notre marque Biofib s'est affirmÃ©e comme ..."</t>
  </si>
  <si>
    <t>8112,RESPONSABLE COMMERCIAL MATERIAUX BIOSOURCES (H/F),https://www.france-emploi.com/offre-d-emploi/responsable-commercial-materiaux-biosources-h-f-10737888/,08/01/2023,Val-d'Oise,CDI,,,,,"La SociÃ©tÃ© CAVAC BIOMATERIAUX, spÃ©cialisÃ©e dans les agro-matÃ©riaux et notamment les isolants thermiques biosourcÃ©s, recherche un ou une Responsable Commercial(e) pour dÃ©velopper l'activitÃ© de sa marque Biofib'isolation sur l'IDF et les HAUTS de FRANCE.</t>
  </si>
  <si>
    <t>8113,PAYSAGISTE CREATION (H/F),https://www.france-emploi.com/offre-d-emploi/paysagiste-creation-h-f-10728568/,08/01/2023,Saint-Ã‰varzec,IntÃ©rim,,,,,"Vous aurez pour mission d'intervenir sur des chantiers de crÃ©ation de jardin pour rÃ©aliser des terrasses, clÃ´tures, engazonnement, bordures, maÃ§onnerie, plantations...  Vous Ãªtes de formation dans le domaine du paysage, disposez d'une premiÃ¨re expÃ©rience rÃ©ussie sur un poste similaire. N'hÃ©sitez pas Ã  nous transmettre votre candidatur ..."</t>
  </si>
  <si>
    <t xml:space="preserve">8114,Conseiller Immobilier Transaction H/F,https://www.france-emploi.com/offre-d-emploi/conseiller-immobilier-transaction-h-f-10707777/,08/01/2023,Lorient,CDI,,,,,"Pour les besoins de son rÃ©seau, basÃ© sur LORIENT, nous recrutons : </t>
  </si>
  <si>
    <t>Vous rejoindrez une Ã©quipe dynamique et aurez pour mission de commercialiser et vendre les offres de services immobiliers, tout en dÃ©veloppant une relation dâ€™excellence ..."</t>
  </si>
  <si>
    <t>8115,RÃ©ceptionnaire - prÃ©parateur de commandes â€“ ExpÃ©diteurs F/H,https://www.france-emploi.com/offre-d-emploi/receptionnaire-preparateur-de-commandes-expediteurs-f-h-10705088/,08/01/2023,MÃ©sanger,CDI,,,,,"Le poste :</t>
  </si>
  <si>
    <t>RattachÃ©(e) au chef de quai et basÃ©(e) sur notre plateforme Ã  ChÃ¢teau-rouge composÃ©e d'une Ã©quipe de 4 personnes, vous Ãªtes chargÃ©(e) de :</t>
  </si>
  <si>
    <t xml:space="preserve"> â€¢ La rÃ©ception des livraisons des fournisseurs ou retours des magasins (contrÃ´le avant dÃ©chargement, dÃ©chargement en Ã©vitant toute casse, mise en ..."</t>
  </si>
  <si>
    <t>8116,Agents de fabrication Groupe Rideau (H/F),https://www.france-emploi.com/offre-d-emploi/agents-de-fabrication-groupe-rideau-h-f-10705085/,08/01/2023,La Chaize-le-Vicomte,IntÃ©rim,,,,,"Bonjour,</t>
  </si>
  <si>
    <t>Nous recherchons pour le groupe RIDEAU des agents de fabrication pour une longue mission (possibilitÃ© de CDI Ã  l'issue de la mission).</t>
  </si>
  <si>
    <t>Poste Ã  pourvoir dÃ¨s que possible en horaire  2X8.</t>
  </si>
  <si>
    <t>Descriptif du poste :</t>
  </si>
  <si>
    <t>- Montage suivant le procÃ©dÃ© de fabrication</t>
  </si>
  <si>
    <t>- Connaissances  menuiserie est ..."</t>
  </si>
  <si>
    <t>8117,Architecte domaine - SI Commercial (H/F) ,https://www.france-emploi.com/offre-d-emploi/architecte-domaine-si-commercial-h-f-10705009/,08/01/2023,Ille-et-Vilaine,CDI,,,,,"Le service informatique commercial (SIC), au sein de la DSI Ouest-France, est au service des enjeux marketing et commerciaux de l'entreprise : faire connaitre le titre, offrir des services Ã  nos lecteurs permettant d'augmenter l'engagement, mettre en place et gÃ©rer les outils de la prise d ..."</t>
  </si>
  <si>
    <t>8118,ASSISTANT TECHNIQUE (H/F),https://www.france-emploi.com/offre-d-emploi/assistant-technique-h-f-10702709/,08/01/2023,Morbihan,IntÃ©rim,,,,,"-Saisie des commandes sur ERP ( achats fournitures , locations...)</t>
  </si>
  <si>
    <t xml:space="preserve">-RÃ©ception des commandes </t>
  </si>
  <si>
    <t>-Suivi de documentations  bac +2 en Ã©tude en Ã©conomie de la construction, comptabilitÃ©/gestion.</t>
  </si>
  <si>
    <t>Une premiÃ¨re expÃ©rience dans les travaux publics serait un plus.</t>
  </si>
  <si>
    <t>Permis B exigÃ©.</t>
  </si>
  <si>
    <t>MaÃ®trise du pack Office ..."</t>
  </si>
  <si>
    <t xml:space="preserve">8119,Chef de projet SI achats et marketing H/F,https://www.france-emploi.com/offre-d-emploi/chef-de-projet-si-achats-et-marketing-h-f-10702218/,08/01/2023,Rennes,CDI,,,,,"Envie de contribuer activement Ã  lâ€™Ã©volution des systÃ¨mes dâ€™information dâ€™une entrepriseÂ en mouvement ?Â Deviens chef de projet SI chez DistriCenter ! </t>
  </si>
  <si>
    <t>Au sein de la DSI ,et dans le cadre dâ€™une crÃ©ation de poste,Â tu pilotes lesÂ projetsÂ informatiques en lien avec les activitÃ©s achats et ..."</t>
  </si>
  <si>
    <t>8120,APPROVISIONNEUR (H/F),https://www.france-emploi.com/offre-d-emploi/approvisionneur-h-f-10702182/,08/01/2023,VendÃ©e,IntÃ©rim,,,,,"Notre client spÃ©cialisÃ© dans la fabrication de mobilier recherche un APPROVISIONNEUR H/F.</t>
  </si>
  <si>
    <t>En conformitÃ© avec la politique Approvisionnement de l'entreprise, est responsable des approvisionnements de plusieurs familles de produits ou fournisseurs :</t>
  </si>
  <si>
    <t>- DÃ©finit les volumes de produits nÃ©cessaires, par rapport aux stocks et aux capacitÃ©s magasins.</t>
  </si>
  <si>
    <t>- Etablit et ..."</t>
  </si>
  <si>
    <t>8121,Installateur de RÃ©seaux de TÃ©lÃ©communications (H/F),https://www.france-emploi.com/offre-d-emploi/installateur-de-reseaux-de-telecommunications-h-f-10684437/,08/01/2023,Lorient,,,,,,"Vous voulez acquÃ©rir une qualification dans un secteur porteur ?</t>
  </si>
  <si>
    <t>Le PÃ´le Formation UIMM Bretagne vous propose d'intÃ©grer une formation de :</t>
  </si>
  <si>
    <t>- participe aux travaux de construction, d'extension et de modification des rÃ©seaux de tÃ©lÃ©communications en effectuant lâ€™ensemble des travaux de ..."</t>
  </si>
  <si>
    <t>8122,Conseiller immobilier location H/F,https://www.france-emploi.com/offre-d-emploi/conseiller-immobilier-location-h-f-10679580/,08/01/2023,Saint-Malo,CDI,,,,,"RattachÃ©(Ã©) directement au Responsable d'Agences, le (la) conseiller (e) immobilier aura pour mission de commercialiser les biens confiÃ©s en gestion et/ou Ã  la location par les propriÃ©taires et de participer au dÃ©veloppement du patrimoine de lâ€™agence, tout en dÃ©veloppant une relation dâ€™excellence avec la ..."</t>
  </si>
  <si>
    <t>8123,Acheteur prestations de services (H/F),https://www.france-emploi.com/offre-d-emploi/acheteur-prestations-de-services-h-f-10673934/,08/01/2023,Nantes,CDI,,,,,"Pour faire bouger la mÃ©tropole nantaise, il ne manque plus que vous !</t>
  </si>
  <si>
    <t>ACHETEUR DE PRESTATIONS DE SERVICES (F/H)</t>
  </si>
  <si>
    <t>CDI - TEMPS PLEIN - NANTES</t>
  </si>
  <si>
    <t>RattachÃ© au responsable achats et en lien Ã©troit avec les services finances, qualitÃ© et juridique :</t>
  </si>
  <si>
    <t>- Vous vous positionnez comme un partenaire-conseil auprÃ¨s des prescripteurs internes ..."</t>
  </si>
  <si>
    <t>8124,Juriste droit des sociÃ©tÃ©s H/F,https://www.france-emploi.com/offre-d-emploi/juriste-droit-des-societes-h-f-10649212/,08/01/2023,Ille-et-Vilaine,CDI,,,,,"CONTEXTE</t>
  </si>
  <si>
    <t>8125,Soudeur (H/F) ,https://www.france-emploi.com/offre-d-emploi/soudeur-h-f-10649115/,08/01/2023,Le Mans,IntÃ©rim,,,,,"SociÃ©tÃ© Ã  taille humaine Ã©voluant depuis plus de 30 ans dans les mÃ©tiers du recrutement, le Groupe ARTUS accompagne ses clients et ses intÃ©rimaires avec conviction et professionnalisme dans leurs recherches de personnel ou d'emploi. Notre agence du Mans recherche pour un de ses clients un Soudeur Usineur ..."</t>
  </si>
  <si>
    <t>8126,Agent de fabrication (H/F),https://www.france-emploi.com/offre-d-emploi/agent-de-fabrication-h-f-10648897/,08/01/2023,La FertÃ©-Bernard,IntÃ©rim,,,,,"Vos missions consistent Ã :</t>
  </si>
  <si>
    <t>- mettre en place de composants dans des montages de soudage et assemblage des piÃ¨ces mÃ©talliques par soudure robotisÃ©e,</t>
  </si>
  <si>
    <t>- vÃ©rifier le poste de travail avant prise de poste, vÃ©rifier les documents de production (nÂ° de programme),</t>
  </si>
  <si>
    <t>- vÃ©rifier en cours de production de la conformitÃ© des cordons ..."</t>
  </si>
  <si>
    <t>8127,Manager UnitÃ© de Production IAA (H/F),https://www.france-emploi.com/offre-d-emploi/manager-unite-de-production-iaa-h-f-10648883/,08/01/2023,Carentan les Marais,CDI,,,,,"- Coordonner et planifier les moyens de production humains et matÃ©riels Ã  partir des programmes de production</t>
  </si>
  <si>
    <t>-        Superviser lâ€™application des consignes technologiques pour rÃ©pondre aux paramÃ¨tres de qualitÃ© et de coÃ»ts</t>
  </si>
  <si>
    <t>-        Suivre la productivitÃ© (ratios de performance des matÃ©riels, analyse des Ã©cartsâ€¦)</t>
  </si>
  <si>
    <t>-        Mettre en place des plans de contrÃ´le ..."</t>
  </si>
  <si>
    <t>8128,Conducteur d'installation F/H,https://www.france-emploi.com/offre-d-emploi/conducteur-d-installation-f-h-10648766/,08/01/2023,Haute-Goulaine,CDD,,,,,"RattachÃ© Ã  NoÃ«l, responsable industriel de sites, vous intÃ©grez une Ã©quipe Ã  taille humaine d'une dizaine de personnes et fabriquez des produits vÃ©gÃ©taux.</t>
  </si>
  <si>
    <t xml:space="preserve"> Vos activitÃ©s sont les suivantes :</t>
  </si>
  <si>
    <t>-          Assurer les opÃ©rations de stockage et enregistrer les entrÃ©es/ sorties pour le suivi des stocks</t>
  </si>
  <si>
    <t>-          RÃ©aliser le prÃ©lÃ¨vement des Ã©chantillons ..."</t>
  </si>
  <si>
    <t>8129,Comptable (H/F),https://www.france-emploi.com/offre-d-emploi/comptable-h-f-10648175/,08/01/2023,Ille-et-Vilaine,CDD,,,,,"Notre client est une association et nous recrutons pour lui un(e) Comptable pour un cdd de 6 mois sur Saint-Malo!</t>
  </si>
  <si>
    <t>Sous l'autoritÃ© du Directeur et la supervision d'un cabinet d'expertise comptable,vous proposez et mettez en Å“uvre la gestion administrative, financiÃ¨re et comptable relative ..."</t>
  </si>
  <si>
    <t>8130,AGENT DE PRODUCTION SAISON (H/F),https://www.france-emploi.com/offre-d-emploi/agent-de-production-saison-h-f-10644372/,08/01/2023,VendÃ©e,Alternance,,,,,"Vous veillez Ã  la qualitÃ© et quantitÃ© des produits qui sortent de la chaÃ®ne de production, afin d'obtenir un produit conforme aux rÃ¨gles et aux normes.</t>
  </si>
  <si>
    <t>Vous utilisez et contrÃ´lez des machines de production industrielles automatisÃ©es ou semi-automatiques, ainsi que certains logiciels spÃ©cialisÃ©s.</t>
  </si>
  <si>
    <t>Vous gÃ©rez l'approvisionnement ..."</t>
  </si>
  <si>
    <t>8131,RESPONSABLE D'AGENCE (H/F),https://www.france-emploi.com/offre-d-emploi/responsable-d-agence-h-f-10644350/,08/01/2023,Vienne,CDI,,,,,"Dans le cadre de notre dÃ©veloppement, nous recrutons un Responsable d'Agence (H/F) en CDI sur Loudun.</t>
  </si>
  <si>
    <t>8132,Conducteur d'engins (H/F),https://www.france-emploi.com/offre-d-emploi/conducteur-d-engins-h-f-10644236/,08/01/2023,Saint-LÃ´,IntÃ©rim,,,,,"Vous recherchez un emploi dans le domaine des Travaux Public ?</t>
  </si>
  <si>
    <t>Artus IntÃ©rim Saint lÃ´ recherche pour l'un de ses clients un(e) conducteur dâ€™engins H/F.</t>
  </si>
  <si>
    <t>-PrÃ©parer le terrain : dÃ©blayer, niveler et terrasser,</t>
  </si>
  <si>
    <t>-Transporter ..."</t>
  </si>
  <si>
    <t>8133,Chauffeur PL (H/F),https://www.france-emploi.com/offre-d-emploi/chauffeur-pl-h-f-10644234/,08/01/2023,Vire Normandie,IntÃ©rim,,,,,"Artus intÃ©rim Saint LÃ´ RECRUTE  pour lâ€™un de ses clients un(e) Conducteur PL H/F.</t>
  </si>
  <si>
    <t>Vous aurez pour mission la livraison de e gaz citerne au dÃ©part de Vire, effectuer, contrÃ´ler le chargement / dÃ©chargement du vÃ©hicule et renseigner les Ã©lÃ©ments administratifs de transport, Organiser et gÃ©rer ses ..."</t>
  </si>
  <si>
    <t>8134,Agent de quai (H/F),https://www.france-emploi.com/offre-d-emploi/agent-de-quai-h-f-10644233/,08/01/2023,Saint-LÃ´,IntÃ©rim,,,,,"ARTUS INTERIM SAINT-LÃ” recherche pour l'un de ses clients un(e) Agent de quai (H/F).</t>
  </si>
  <si>
    <t>Votre mission sera dâ€™effectuer le chargement et dÃ©chargement de marchandises au sein des vÃ©hicules en fonction de l'ordre des tournÃ©es de livraison.</t>
  </si>
  <si>
    <t>Divers travaux de manutention.</t>
  </si>
  <si>
    <t>Port de charges ..."</t>
  </si>
  <si>
    <t>8135,TECHNICIEN REFERENT CDI - ChÃ¢teau d'OlÃ©ron H/F,https://www.france-emploi.com/offre-d-emploi/technicien-referent-cdi-chateau-d-oleron-h-f-10642094/,08/01/2023,Charente-Maritime,CDI,,,,,"RattachÃ© au responsable d'agence, vous avez pour objectif de promouvoir et dÃ©livrer le service client CARGLASS au sein de la zone de chalandise.Vous entretenez et dÃ©veloppez des relations de partenariat commercial de proximitÃ©.A ce titre, vos principales missions sont de:- DÃ©poser et poser les pare-brise ..."</t>
  </si>
  <si>
    <t>8136,Technicien Vitrage CDI - Longpont sur Orge (91) H/F,https://www.france-emploi.com/offre-d-emploi/technicien-vitrage-cdi-longpont-sur-orge-91-h-f-10642018/,08/01/2023,Essonne,CDI,,,,,"CARGLASS RÃ©pare, CARGLASS Remplace !Vous avez toujours entendu ce jingle dans votre voiture  Et si cette fois-ci, vous rejoignez l'aventure auprÃ¨s de nos Ã©quipes pour vivre une expÃ©rience sportive et conviviale !Quel que soit votre parcours, nous recherchons avant tout un(e) collaborateur(rice) qui a envie ..."</t>
  </si>
  <si>
    <t>8137,Technicien Vitrage CDI Brie Comte Robert (77) H/F,https://www.france-emploi.com/offre-d-emploi/technicien-vitrage-cdi-brie-comte-robert-77-h-f-10642000/,08/01/2023,Seine-et-Marne,CDI,,,,,"CARGLASS RÃ©pare, CARGLASS Remplace !Vous avez toujours entendu ce jingle dans votre voiture  Et si cette fois-ci, vous rejoignez l'aventure auprÃ¨s de nos Ã©quipes pour vivre une expÃ©rience sportive et conviviale !Quel que soit votre parcours, nous recherchons avant tout un(e) collaborateur(rice) qui a envie ..."</t>
  </si>
  <si>
    <t>8138,Technicien vitrage Brive La Gaillarde CDI - (H/F),https://www.france-emploi.com/offre-d-emploi/technicien-vitrage-brive-la-gaillarde-cdi-h-f-10641994/,08/01/2023,CorrÃ¨ze,CDI,,,,,"Titre: Technicien Vitrage H/F ____________________________________________________________Rattachement hiÃ©rarchique : Chef de Centre (ou Responsable d'atelier ou chef d'Ã©quipe selon l'importance et l'organisation du centre)Qualification et classification professionnelle : ouvrier____________________________________________________________ Missions : * Etre responsable de l'exÃ©cution et du contrÃ´le du travail dÃ©fini par sa hiÃ©rarchie, sous l'autoritÃ© ..."</t>
  </si>
  <si>
    <t>8139,Technicien vitrage Villenave d'Ornon CDI - (H/F),https://www.france-emploi.com/offre-d-emploi/technicien-vitrage-villenave-d-ornon-cdi-h-f-10641981/,08/01/2023,Gironde,CDI,,,,,"Titre: Technicien Vitrage H/F ____________________________________________________________Rattachement hiÃ©rarchique : Chef de Centre (ou Responsable d'atelier ou chef d'Ã©quipe selon l'importance et l'organisation du centre)Qualification et classification professionnelle : ouvrier____________________________________________________________ Missions : * Etre responsable de l'exÃ©cution et du contrÃ´le du travail dÃ©fini par sa hiÃ©rarchie, sous l'autoritÃ© ..."</t>
  </si>
  <si>
    <t>8140,CONSEILLER COMMERCIAL ET ADM - RENNES (35)- CDI H/F,https://www.france-emploi.com/offre-d-emploi/conseiller-commercial-et-adm-rennes-35-cdi-h-f-10641951/,08/01/2023,Ille-et-Vilaine,CDI,,,,,"SpÃ©cialiste de la relation client, vous prenez en charge la gestion commerciale, administrative du centre de pose, et apportez votre aide dans l'atelier. Vos principales missions sont les suivantes : * Accueillir et conseiller le client afin d'assurer une trÃ¨s bonne satisfaction client. * Prendre en charge la gestion des ..."</t>
  </si>
  <si>
    <t>8141,Technicien Vitrage (H/F),https://www.france-emploi.com/offre-d-emploi/technicien-vitrage-h-f-10641803/,08/01/2023,Yvelines,CDI,,,,,"CARGLASS RÃ©pare, CARGLASS remplace vous avez toujours entendu ce jingle dans votre voiture   Et si cette fois-ci, vous nous rejoigniez pour faire partie d'une aventure sportive et conviviale. Quel que soit votre parcours, nous recherchons avant tout un(e) collaborateur(rice) qui a envie de dÃ©couvrir un ..."</t>
  </si>
  <si>
    <t>8142,Technicien Vitrage (H/F),https://www.france-emploi.com/offre-d-emploi/technicien-vitrage-h-f-10641783/,08/01/2023,Yvelines,CDI,,,,,"CARGLASS RÃ©pare, CARGLASS remplace vous avez toujours entendu ce jingle dans votre voiture   Et si cette fois-ci, vous nous rejoigniez pour faire partie d'une aventure sportive et conviviale. Quel que soit votre parcours, nous recherchons avant tout un(e) collaborateur(rice) qui a envie de dÃ©couvrir un ..."</t>
  </si>
  <si>
    <t>8143,CHEF DE RAYON ALIMENTAIRE (H/F),https://www.france-emploi.com/offre-d-emploi/chef-de-rayon-alimentaire-h-f-10641748/,08/01/2023,Vertou,CDI,,,,,"ATLANTIC VERT Ã  RezÃ©, recrute dans le cadre de son dÃ©veloppement un CHEF DE RAYON ALIMENTAIRE en CDI.</t>
  </si>
  <si>
    <t>PassionnÃ©(e), expÃ©rimentÃ©(e) par lâ€™univers des produits alimentaires : fruits, lÃ©gumes, viandes, crÃ¨merie, boissons â€¦,</t>
  </si>
  <si>
    <t>Vous vous approvisionnez directement auprÃ¨s de nos producteurs adhÃ©rents locaux et proposez des animations en magasin ..."</t>
  </si>
  <si>
    <t>8144,CHEF DE RAYON ALIMENTAIRE (H/F),https://www.france-emploi.com/offre-d-emploi/chef-de-rayon-alimentaire-h-f-10641748/,08/01/2023,RezÃ©,CDI,,,,,"ATLANTIC VERT Ã  RezÃ©, recrute dans le cadre de son dÃ©veloppement un CHEF DE RAYON ALIMENTAIRE en CDI.</t>
  </si>
  <si>
    <t>8145,CHEF DE RAYON ALIMENTAIRE (H/F),https://www.france-emploi.com/offre-d-emploi/chef-de-rayon-alimentaire-h-f-10641748/,08/01/2023,Nantes,CDI,,,,,"ATLANTIC VERT Ã  RezÃ©, recrute dans le cadre de son dÃ©veloppement un CHEF DE RAYON ALIMENTAIRE en CDI.</t>
  </si>
  <si>
    <t>8146,CHEF DE RAYON ALIMENTAIRE (H/F),https://www.france-emploi.com/offre-d-emploi/chef-de-rayon-alimentaire-h-f-10641748/,08/01/2023,CouÃ«ron,CDI,,,,,"ATLANTIC VERT Ã  RezÃ©, recrute dans le cadre de son dÃ©veloppement un CHEF DE RAYON ALIMENTAIRE en CDI.</t>
  </si>
  <si>
    <t>8147,CHEF DE RAYON ALIMENTAIRE (H/F),https://www.france-emploi.com/offre-d-emploi/chef-de-rayon-alimentaire-h-f-10641748/,08/01/2023,Bouguenais,CDI,,,,,"ATLANTIC VERT Ã  RezÃ©, recrute dans le cadre de son dÃ©veloppement un CHEF DE RAYON ALIMENTAIRE en CDI.</t>
  </si>
  <si>
    <t>8148,Technicien de maintenance (F/H),https://www.france-emploi.com/offre-d-emploi/technicien-de-maintenance-f-h-10639702/,08/01/2023,Languidic,CDI,,,,,"RattachÃ©(e) au Responsable Maintenance, vous participerez Ã  l'entretien prÃ©ventif, curatif et amÃ©lioratif des lignes de production. Vous aurez pour missions principales de :</t>
  </si>
  <si>
    <t xml:space="preserve"> â€¢ Intervenir sur les process en cas de dÃ©faillance d'un Ã©quipement en cours de production.</t>
  </si>
  <si>
    <t xml:space="preserve"> â€¢ Intervenir sur des matÃ©riels sortis du process Ã  la suite ..."</t>
  </si>
  <si>
    <t xml:space="preserve">8149,Formateur Chaudronnerie (H/F),https://www.france-emploi.com/offre-d-emploi/formateur-chaudronnerie-h-f-10639683/,08/01/2023,Cherbourg-en-Cotentin,CDI,,,,,"Votre mission : </t>
  </si>
  <si>
    <t>8150,Frigoriste (H/F),https://www.france-emploi.com/offre-d-emploi/frigoriste-h-f-10639680/,08/01/2023,Nantes,CDI,,,,,"Pour faire bouger la mÃ©tropole nantaise, il ne manque plus que vous !</t>
  </si>
  <si>
    <t>FRIGORISTE (F/H)</t>
  </si>
  <si>
    <t>Au sein de notre DÃ©partement MatÃ©riel Roulant Tramway, (actuellement 91 tramways en circulation et la mise en service en 2023 d'une nouvelle gÃ©nÃ©ration de rames de tramway), vous :</t>
  </si>
  <si>
    <t>- Effectuez ..."</t>
  </si>
  <si>
    <t>8151,IBODE/IDE BLOC OPERATOIRE F/H,https://www.france-emploi.com/offre-d-emploi/ibode-ide-bloc-operatoire-f-h-10637553/,08/01/2023,VendÃ©e,CDI,,,,,"Notre PÃ´le Chirurgie recherche des IBODE/IDE de bloc Ã  temps plein ou Ã  temps partiel pour accompagner son projet chirurgical pour les 5 ans Ã  venir.</t>
  </si>
  <si>
    <t>Le bloc opÃ©ratoire central est constituÃ© de 16 salles d'intervention qui accueillent les spÃ©cialitÃ©s chirurgicales suivantes : orthopÃ©die, digestif, vasculaire, urologie, ORL ..."</t>
  </si>
  <si>
    <t xml:space="preserve">8152,Technicien (SupÃ©rieur) de Maintenance Indus. (H/F),https://www.france-emploi.com/offre-d-emploi/technicien-superieur-de-maintenance-indus-h-f-10637530/,08/01/2023,VitrÃ©,Alternance,,,,,"Le CFAI de Bretagne recherche pour ses entreprises partenaires, des apprenti.e.s Technicien.ne.s (SupÃ©rieur.e.s) en Maintenance Industrielle. </t>
  </si>
  <si>
    <t>L'apprenant devra :</t>
  </si>
  <si>
    <t>- RÃ©aliser la maintenance corrective et prÃ©ventive: diagnostiquer les pannes et rÃ©aliser les rÃ©parations sur les Ã©quipements, effectuer les opÃ©rations de surveillance sur des Ã©quipements ..."</t>
  </si>
  <si>
    <t xml:space="preserve">8153,Technicien (SupÃ©rieur) de Maintenance Indus. (H/F),https://www.france-emploi.com/offre-d-emploi/technicien-superieur-de-maintenance-indus-h-f-10637530/,08/01/2023,JanzÃ©,Alternance,,,,,"Le CFAI de Bretagne recherche pour ses entreprises partenaires, des apprenti.e.s Technicien.ne.s (SupÃ©rieur.e.s) en Maintenance Industrielle. </t>
  </si>
  <si>
    <t xml:space="preserve">8154,Technicien (SupÃ©rieur) de Maintenance Indus. (H/F),https://www.france-emploi.com/offre-d-emploi/technicien-superieur-de-maintenance-indus-h-f-10637530/,08/01/2023,Ã‰trelles,Alternance,,,,,"Le CFAI de Bretagne recherche pour ses entreprises partenaires, des apprenti.e.s Technicien.ne.s (SupÃ©rieur.e.s) en Maintenance Industrielle. </t>
  </si>
  <si>
    <t xml:space="preserve">8155,Technicien (SupÃ©rieur) de Maintenance Indus. (H/F),https://www.france-emploi.com/offre-d-emploi/technicien-superieur-de-maintenance-indus-h-f-10637530/,08/01/2023,ChÃ¢teaubourg,Alternance,,,,,"Le CFAI de Bretagne recherche pour ses entreprises partenaires, des apprenti.e.s Technicien.ne.s (SupÃ©rieur.e.s) en Maintenance Industrielle. </t>
  </si>
  <si>
    <t>8156,Tuyauteurâ€¢se industrielâ€¢le (H/F),https://www.france-emploi.com/offre-d-emploi/tuyauteur-se-industriel-le-h-f-10637524/,08/01/2023,Laval,Alternance,,,,,"MÃ©tier</t>
  </si>
  <si>
    <t>Leâ€¢la tuyauteurâ€¢se industrielâ€¢le est unâ€¢e ouvrierâ€¢iÃ¨re qualifiÃ©â€¢e qui, Ã  partir d'un dossier technique ou de consignes orales, fabrique des Ã©lÃ©ments de tuyauterie et rÃ©alise sur site le montage des lignes alimentant diffÃ©rents Ã©quipements industriels.</t>
  </si>
  <si>
    <t>En dehors de la rÃ©alisation des joints ..."</t>
  </si>
  <si>
    <t>8157,Tuyauteurâ€¢se industrielâ€¢le (H/F),https://www.france-emploi.com/offre-d-emploi/tuyauteur-se-industriel-le-h-f-10637524/,08/01/2023,VitrÃ©,Alternance,,,,,"MÃ©tier</t>
  </si>
  <si>
    <t>8158,Tuyauteurâ€¢se industrielâ€¢le (H/F),https://www.france-emploi.com/offre-d-emploi/tuyauteur-se-industriel-le-h-f-10637524/,08/01/2023,Rennes,Alternance,,,,,"MÃ©tier</t>
  </si>
  <si>
    <t>8159,Tuyauteurâ€¢se industrielâ€¢le (H/F),https://www.france-emploi.com/offre-d-emploi/tuyauteur-se-industriel-le-h-f-10637524/,08/01/2023,FougÃ¨res,Alternance,,,,,"MÃ©tier</t>
  </si>
  <si>
    <t>8160,Tuyauteurâ€¢se industrielâ€¢le (H/F),https://www.france-emploi.com/offre-d-emploi/tuyauteur-se-industriel-le-h-f-10637524/,08/01/2023,ChÃ¢teaubourg,Alternance,,,,,"MÃ©tier</t>
  </si>
  <si>
    <t>8161,OUVRIER PAYSAGISTE (H/F),https://www.france-emploi.com/offre-d-emploi/ouvrier-paysagiste-h-f-10634695/,08/01/2023,Mayenne,IntÃ©rim,,,,,"INTERACTION LAVAL, recherche pour l'un de ses clients, un OUVRIR PAYSAGISTE  H/F.</t>
  </si>
  <si>
    <t>-	maÃ§onnerie</t>
  </si>
  <si>
    <t>-	menuiserie</t>
  </si>
  <si>
    <t>-	plantation</t>
  </si>
  <si>
    <t>-	terrassement</t>
  </si>
  <si>
    <t>-	conduite de matÃ©riels</t>
  </si>
  <si>
    <t>-	entretien des vÃ©gÃ©taux et tonte</t>
  </si>
  <si>
    <t>Horaires du lundi au vendredi 07h*17h30 avec possibilitÃ© de travailler 1 vendredi sur 2.</t>
  </si>
  <si>
    <t>Alors n'hÃ©sitez plus et venez ..."</t>
  </si>
  <si>
    <t>8162,Conseiller immobilier en transaction (H/F),https://www.france-emploi.com/offre-d-emploi/conseiller-immobilier-en-transaction-h-f-10632000/,08/01/2023,Saint-Malo,CDI,,,,,"Vous rejoindrez une Ã©quipe dynamique et aurez pour mission de commercialiser et vendre les offres de services immobiliers, tout en dÃ©veloppant une relation dâ€™excellence avec notre    clientÃ¨le, et en participant activement Ã  lâ€™animation commerciale des Ã©quipes.</t>
  </si>
  <si>
    <t>8163,Magasinier / PrÃ©parateur de commande (H/F),https://www.france-emploi.com/offre-d-emploi/magasinier-preparateur-de-commande-h-f-10631980/,08/01/2023,Colombiers-du-Plessis,CDD,,,,,"OÃ™ ?  : Colombiers-du-Plessis (53) / Gorron (53) - QUOI ?  : CDD  - QUAND ?  : DÃ¨s que possible -  POUR  : Tout profil</t>
  </si>
  <si>
    <t>En lien avec l'encadrant du site :</t>
  </si>
  <si>
    <t xml:space="preserve"> â€¢ RÃ©aliser la rÃ©ception des cÃ©rÃ©ales dans le respect des consignes </t>
  </si>
  <si>
    <t xml:space="preserve"> â€¢ Effectuer les Ã©chantillons et les analyses de grains (humidimÃ¨tre, impuretÃ©) </t>
  </si>
  <si>
    <t xml:space="preserve"> â€¢ Assurer la mise aux normes des ..."</t>
  </si>
  <si>
    <t>8164,Ouvrier polyvalent + caces + permis E (H/F),https://www.france-emploi.com/offre-d-emploi/ouvrier-polyvalent-caces-permis-e-h-f-10629674/,08/01/2023,Vannes,CDI,,,,,"Le poste consiste a effectuer la prÃ©paration des chantiers (ponÃ§age, coulage de chape traditionnelle, pose isolant, Ã©tanchÃ©itÃ© faÃ¯ence, rÃ©partition de la marchandise par zoneâ€¦) avant intervention des poseurs.</t>
  </si>
  <si>
    <t>Attention ce poste nÃ©cessite du port de charge avec lâ€™aide de matÃ©riel adaptÃ© (diable â€¦)</t>
  </si>
  <si>
    <t xml:space="preserve">  Nous recherchons un ouvrier polyvalent autonome ..."</t>
  </si>
  <si>
    <t>8165,Ouvrier polyvalent + caces + permis E (H/F),https://www.france-emploi.com/offre-d-emploi/ouvrier-polyvalent-caces-permis-e-h-f-10629674/,08/01/2023,Lorient,CDI,,,,,"Le poste consiste a effectuer la prÃ©paration des chantiers (ponÃ§age, coulage de chape traditionnelle, pose isolant, Ã©tanchÃ©itÃ© faÃ¯ence, rÃ©partition de la marchandise par zoneâ€¦) avant intervention des poseurs.</t>
  </si>
  <si>
    <t>8166,Ouvrier polyvalent + caces + permis E (H/F),https://www.france-emploi.com/offre-d-emploi/ouvrier-polyvalent-caces-permis-e-h-f-10629674/,08/01/2023,Baud,CDI,,,,,"Le poste consiste a effectuer la prÃ©paration des chantiers (ponÃ§age, coulage de chape traditionnelle, pose isolant, Ã©tanchÃ©itÃ© faÃ¯ence, rÃ©partition de la marchandise par zoneâ€¦) avant intervention des poseurs.</t>
  </si>
  <si>
    <t>8167,Ouvrier polyvalent + caces + permis E (H/F),https://www.france-emploi.com/offre-d-emploi/ouvrier-polyvalent-caces-permis-e-h-f-10629674/,08/01/2023,Auray,CDI,,,,,"Le poste consiste a effectuer la prÃ©paration des chantiers (ponÃ§age, coulage de chape traditionnelle, pose isolant, Ã©tanchÃ©itÃ© faÃ¯ence, rÃ©partition de la marchandise par zoneâ€¦) avant intervention des poseurs.</t>
  </si>
  <si>
    <t>8168,CONSEILLER VENDEUR VEGETAL-PEPINIERE H/F,https://www.france-emploi.com/offre-d-emploi/conseiller-vendeur-vegetal-pepiniere-h-f-10629635/,08/01/2023,VendÃ©e,CDI,,,,,"RattachÃ©-e au chef de rayon, vous apportez au client un conseil d'expert. Vous Ãªtes le-la garant-e de la tenue de votre rayon et dÃ©veloppez la vente de vos produits.</t>
  </si>
  <si>
    <t>Vos missions s'articulent autour de 2 grands axes :</t>
  </si>
  <si>
    <t>Commerce : vous accueillez et conseillez la clientÃ¨le ..."</t>
  </si>
  <si>
    <t>8169,Agent de relÃ¨ve et renouvellement de compteurs (61) (H/F),https://www.france-emploi.com/offre-d-emploi/agent-de-releve-et-renouvellement-de-compteurs-61-h-f-10629624/,08/01/2023,MortrÃ©e,CDD,,,,,"La StÃ© STGS accompagne depuis plus de 30 ans les CollectivitÃ©s locales dans la</t>
  </si>
  <si>
    <t>gestion de leur service des eaux et d'assainissement.Â </t>
  </si>
  <si>
    <t>Nous recherchons un agent pour:</t>
  </si>
  <si>
    <t>- Effectuer les renouvellements de compteurs selon les plannings Ã©tablis</t>
  </si>
  <si>
    <t>- DÃ©tecter les anomalies, vÃ©rifier le bon fonctionnement des compteurs et signaler aux ..."</t>
  </si>
  <si>
    <t>8170,Agent de relÃ¨ve et renouvellement de compteurs (61) (H/F),https://www.france-emploi.com/offre-d-emploi/agent-de-releve-et-renouvellement-de-compteurs-61-h-f-10629624/,08/01/2023,Argentan,CDD,,,,,"La StÃ© STGS accompagne depuis plus de 30 ans les CollectivitÃ©s locales dans la</t>
  </si>
  <si>
    <t>8171,OpÃ©rateur production (35) (H/F),https://www.france-emploi.com/offre-d-emploi/operateur-production-35-h-f-10629623/,08/01/2023,FougÃ¨res,CDI,,,,,"RattachÃ©(e) au chef de secteur, vous exploitez nos unitÃ©s de production, vous assurez l'entretien, la maintenance, la surveillance des installations ainsi que les analyses de bases concernant le suivi de la qualitÃ© de l'eau.Â </t>
  </si>
  <si>
    <t>Vous intervenez Ã©galement sur les rÃ©seaux (intervention chez l'abonnÃ© sur de ..."</t>
  </si>
  <si>
    <t>8172,CONSEILLER VENDEUR JARDIN PLEIN AIR (H/F),https://www.france-emploi.com/offre-d-emploi/conseiller-vendeur-jardin-plein-air-h-f-10627147/,08/01/2023,VendÃ©e,CDI,,,,,"Au sein d'une Ã©quipe dynamique et polyvalente, vous assurerez l'accueil et la vente aux clients de tous les produits du rayon jardinage et mobilier de plein air. Vous assurerez Ã©galement la PLV (publicitÃ© sur lieu de vente), les commandes des rayons, l'approvisionnement des stocks, la mise ..."</t>
  </si>
  <si>
    <t>8173,MENUISIER POSEUR(H/F),https://www.france-emploi.com/offre-d-emploi/menuisier-poseurh-f-10627130/,08/01/2023,Avranches,IntÃ©rim,,,,,"i</t>
  </si>
  <si>
    <t>Nous recherchons pour notre client situÃ© sur Avranches un Menuisier poseur H/F.</t>
  </si>
  <si>
    <t>Vous interviendrez principalement sur des chantiers de pose de vÃ©randas, fenÃªtres, portail.</t>
  </si>
  <si>
    <t>Vous Ãªtes de coefficient 185.</t>
  </si>
  <si>
    <t>DÃ©butant acceptÃ© si diplÃ´me dans la menuiserie.</t>
  </si>
  <si>
    <t xml:space="preserve">  Vous Ãªtes autonome, rigoureux, et maitrisez la lecture de plans. Vous ..."</t>
  </si>
  <si>
    <t>8174,MAGASINIER CARISTE (H/F),https://www.france-emploi.com/offre-d-emploi/magasinier-cariste-h-f-10627126/,08/01/2023,Manche,IntÃ©rim,,,,,"Nous recherchons pour l'un de nos clients basÃ© sur le secteur d'Avranches, un magasinier cariste H/F.</t>
  </si>
  <si>
    <t>Les missions de ce poste :</t>
  </si>
  <si>
    <t>- DÃ©charger les camions de matiÃ¨res premiÃ¨res et fournitures diverses + contrÃ´ler la livraison (qualitÃ©, quantitÃ©, prÃ©sentation)</t>
  </si>
  <si>
    <t>- Evacuer ..."</t>
  </si>
  <si>
    <t xml:space="preserve">8175,Carrossier-Peintre Automobiles certifiÃ© rÃ©paration aluminium (H/F),https://www.france-emploi.com/offre-d-emploi/carrossier-peintre-automobiles-certifie-reparation-aluminium-h-f-10626948/,08/01/2023,Saint-Herblain,CDI,,,,,"Nous recherchons, pour notre Centre Porsche de Nantes et lâ€™ouverture de notre nouvelle carrosserie, un Carrossier-Peintre Automobiles (F/H), expÃ©rimentÃ©(e) et certifiÃ©(e) rÃ©paration aluminium. </t>
  </si>
  <si>
    <t>RattachÃ©(e) au Chef dâ€™Ã©quipe carrosserie, au sein dâ€™une Ã©quipe de 4 carrossiers-peintres, vous serez en charge des ..."</t>
  </si>
  <si>
    <t xml:space="preserve">8176,Carrossier-Peintre Automobiles certifiÃ© rÃ©paration aluminium (H/F),https://www.france-emploi.com/offre-d-emploi/carrossier-peintre-automobiles-certifie-reparation-aluminium-h-f-10626948/,08/01/2023,Nantes,CDI,,,,,"Nous recherchons, pour notre Centre Porsche de Nantes et lâ€™ouverture de notre nouvelle carrosserie, un Carrossier-Peintre Automobiles (F/H), expÃ©rimentÃ©(e) et certifiÃ©(e) rÃ©paration aluminium. </t>
  </si>
  <si>
    <t>8177,CHAUFFEUR SPL (H/F),https://www.france-emploi.com/offre-d-emploi/chauffeur-spl-h-f-10623310/,08/01/2023,Vire Normandie,IntÃ©rim,,,,,"Vous recherchez un emploi dans le domaine du Transport ?</t>
  </si>
  <si>
    <t>-	Assurer le transport de marchandises,</t>
  </si>
  <si>
    <t>-	Effectuer, contrÃ´ler le chargement / dÃ©chargement ..."</t>
  </si>
  <si>
    <t>8178,CHAUFFEUR SPL (H/F),https://www.france-emploi.com/offre-d-emploi/chauffeur-spl-h-f-10623309/,08/01/2023,Carentan les Marais,IntÃ©rim,,,,,"Vous recherchez un emploi dans le domaine du Transport ?</t>
  </si>
  <si>
    <t>8179,CHAUFFEUR PL (H/F),https://www.france-emploi.com/offre-d-emploi/chauffeur-pl-h-f-10623308/,08/01/2023,Saint-LÃ´,IntÃ©rim,,,,,"Vous recherchez un emploi dans le domaine du Transport ?</t>
  </si>
  <si>
    <t>Artus intÃ©rim Saint LÃ´ RECRUTE  pour lâ€™un de ses clients un(e) Conducteur PL H/F.</t>
  </si>
  <si>
    <t>8180,Stagiaire service comptabilitÃ© (H/F),https://www.france-emploi.com/offre-d-emploi/stagiaire-service-comptabilite-h-f-10620165/,08/01/2023,Pontivy,,,,,,"Si vous recherchez un stage dans le domaine de la comptabilitÃ© ou la gestion d'entreprise, l'entreprise LE DORTZ Ã  BAUD peut vous proposer une immersion de 4 Ã  8 semaines au sein d'une holding d'entreprises du bÃ¢timent.</t>
  </si>
  <si>
    <t>Vous souhaitez acquÃ©rir de l'expÃ©rience dans les ..."</t>
  </si>
  <si>
    <t>8181,Stagiaire service comptabilitÃ© (H/F),https://www.france-emploi.com/offre-d-emploi/stagiaire-service-comptabilite-h-f-10620165/,08/01/2023,Lorient,,,,,,"Si vous recherchez un stage dans le domaine de la comptabilitÃ© ou la gestion d'entreprise, l'entreprise LE DORTZ Ã  BAUD peut vous proposer une immersion de 4 Ã  8 semaines au sein d'une holding d'entreprises du bÃ¢timent.</t>
  </si>
  <si>
    <t>8182,Stagiaire service comptabilitÃ© (H/F),https://www.france-emploi.com/offre-d-emploi/stagiaire-service-comptabilite-h-f-10620165/,08/01/2023,Baud,,,,,,"Si vous recherchez un stage dans le domaine de la comptabilitÃ© ou la gestion d'entreprise, l'entreprise LE DORTZ Ã  BAUD peut vous proposer une immersion de 4 Ã  8 semaines au sein d'une holding d'entreprises du bÃ¢timent.</t>
  </si>
  <si>
    <t>8183,CONSEILLER VENDEUR ANIMALERIE (H/F),https://www.france-emploi.com/offre-d-emploi/conseiller-vendeur-animalerie-h-f-10615062/,08/01/2023,La Roche-sur-Yon,CDI,,,,,"Au sein d'une Ã©quipe de professionnels, vous conseillerez les clients et assurerez la vente de matÃ©riel, hygiÃ¨ne, alimentation et animaux (poissons, hamsters...).</t>
  </si>
  <si>
    <t>Vous disposez des connaissances techniques nÃ©cessaires Ã  ce mÃ©tier, et vous appuyez sur une expÃ©rience rÃ©ussie dans ce domaine (stages acceptÃ©s).  Au-delÃ  de la passion ..."</t>
  </si>
  <si>
    <t>8184,Technicien de gestion de production (H/F),https://www.france-emploi.com/offre-d-emploi/technicien-de-gestion-de-production-h-f-10614527/,08/01/2023,PontchÃ¢teau,CDI,,,,,"Nous recherchons un(e) Technicien(ne) Gestion de production dont le rÃ´le est dâ€™assurer la programmation de la production et le suivi de celle-ci en termes de quantitÃ©, consommation, et productivitÃ©.</t>
  </si>
  <si>
    <t>- Le lancement des ordres de fabrication du site et le suivi de ..."</t>
  </si>
  <si>
    <t>8185,Manoeuvre VRD (h/f),https://www.france-emploi.com/offre-d-emploi/manoeuvre-vrd-h-f-10612712/,08/01/2023,Angers,IntÃ©rim,,,,,"Votre agence ABOUTIR EMPLOI, Les Ponts-de-CÃ©, recherche pour l'un de ses clients un Manoeuvre VRD (h/f). Vos principales missions :</t>
  </si>
  <si>
    <t xml:space="preserve"> - Aide Ã  la pose de canalisations.</t>
  </si>
  <si>
    <t>- Aide Ã  la pose de bordures et/ou pavÃ©s.</t>
  </si>
  <si>
    <t>- Aide Ã  la pose de regards.</t>
  </si>
  <si>
    <t>Horaire de travail : 35 h ..."</t>
  </si>
  <si>
    <t>8186,Ouvrier VRD (h/f),https://www.france-emploi.com/offre-d-emploi/ouvrier-vrd-h-f-10612711/,08/01/2023,Angers,IntÃ©rim,,,,,"Votre agence ABOUTIR EMPLOI, Les Ponts-de-CÃ©, recherche pour l'un de ses clients un Ouvrier VRD (h/f). Vos principales missions :</t>
  </si>
  <si>
    <t>- Poser des Ã©lÃ©ments de voirie.</t>
  </si>
  <si>
    <t>- DÃ©blayer / Remblayer un terrain ou une construction.</t>
  </si>
  <si>
    <t>- Poser les gouttiÃ¨res, chÃ©neaux et tuyaux de descente.</t>
  </si>
  <si>
    <t>- MaÃ§onner des Ã©lÃ©ments de voirie et ..."</t>
  </si>
  <si>
    <t>8187,Responsable d'entretien paysager (H/F),https://www.france-emploi.com/offre-d-emploi/responsable-d-entretien-paysager-h-f-10610004/,08/01/2023,Ille-et-Vilaine,CDI,,,,,"Notre client est une entreprise spÃ©cialisÃ©e dans conception et crÃ©ation de jardin, entretien, Ã©lagage, service Ã  la personne, et nous recrutons pour lui son ou sa Responsable pour son activitÃ© entretien (95% particuliers).</t>
  </si>
  <si>
    <t>Vos missions principales, sous la responsabilitÃ© du responsable dâ€™exploitation, seront :</t>
  </si>
  <si>
    <t>- Coordonner et animer les Ã©quipes ..."</t>
  </si>
  <si>
    <t>8188,Responsable d'entretien paysager (H/F),https://www.france-emploi.com/offre-d-emploi/responsable-d-entretien-paysager-h-f-10610004/,08/01/2023,CÃ´tes-d'Armor,CDI,,,,,"Notre client est une entreprise spÃ©cialisÃ©e dans conception et crÃ©ation de jardin, entretien, Ã©lagage, service Ã  la personne, et nous recrutons pour lui son ou sa Responsable pour son activitÃ© entretien (95% particuliers).</t>
  </si>
  <si>
    <t>8189,OPERATEUR DE BLANCHISSERIE (H/F),https://www.france-emploi.com/offre-d-emploi/operateur-de-blanchisserie-h-f-10609703/,08/01/2023,Saint-MÃ©loir-des-Ondes,IntÃ©rim,,,,,"BREIZH INTERIM, Agence d'emploi gÃ©nÃ©raliste basÃ©e Ã  Dinan recherche activement pour le compte de l'un de ses clients basÃ© sur le secteur de St Malo, des OPÃ‰RATEURS EN BLANCHISSERIE H/F</t>
  </si>
  <si>
    <t>Les postes sont Ã  pourvoir en IntÃ©rim pour un durÃ©e de plusieurs semaines Ã  compter du ..."</t>
  </si>
  <si>
    <t>8190,OPERATEUR DE BLANCHISSERIE (H/F),https://www.france-emploi.com/offre-d-emploi/operateur-de-blanchisserie-h-f-10609703/,08/01/2023,Saint-Malo,IntÃ©rim,,,,,"BREIZH INTERIM, Agence d'emploi gÃ©nÃ©raliste basÃ©e Ã  Dinan recherche activement pour le compte de l'un de ses clients basÃ© sur le secteur de St Malo, des OPÃ‰RATEURS EN BLANCHISSERIE H/F</t>
  </si>
  <si>
    <t>8191,OPERATEUR DE BLANCHISSERIE (H/F),https://www.france-emploi.com/offre-d-emploi/operateur-de-blanchisserie-h-f-10609703/,08/01/2023,Saint-Jouan-des-GuÃ©rets,IntÃ©rim,,,,,"BREIZH INTERIM, Agence d'emploi gÃ©nÃ©raliste basÃ©e Ã  Dinan recherche activement pour le compte de l'un de ses clients basÃ© sur le secteur de St Malo, des OPÃ‰RATEURS EN BLANCHISSERIE H/F</t>
  </si>
  <si>
    <t>8192,OPERATEUR DE BLANCHISSERIE (H/F),https://www.france-emploi.com/offre-d-emploi/operateur-de-blanchisserie-h-f-10609703/,08/01/2023,Saint-Coulomb,IntÃ©rim,,,,,"BREIZH INTERIM, Agence d'emploi gÃ©nÃ©raliste basÃ©e Ã  Dinan recherche activement pour le compte de l'un de ses clients basÃ© sur le secteur de St Malo, des OPÃ‰RATEURS EN BLANCHISSERIE H/F</t>
  </si>
  <si>
    <t>8193,MANUTENTIONNAIRE (77) H/F,https://www.france-emploi.com/offre-d-emploi/manutentionnaire-77-h-f-10569771/,08/01/2023,Bussy-Saint-Georges,IntÃ©rim,,,,,"* Vous serez en charge du rÃ©approvisionnement des produits sur leurs emplacements rÃ©ceptifs</t>
  </si>
  <si>
    <t xml:space="preserve">8194,INGENIEUR ETUDES MECANIQUE (H/F),https://www.france-emploi.com/offre-d-emploi/ingenieur-etudes-mecanique-h-f-10569485/,08/01/2023,Morbihan,CDI,,,,,"INDIGOO, marque de BREIZH INTERIM, un acteur majeur du recrutement sur le Grand Ouest. </t>
  </si>
  <si>
    <t>8195,MECANICIEN AUTOMOBILE (H/F),https://www.france-emploi.com/offre-d-emploi/mecanicien-automobile-h-f-10566947/,08/01/2023,Lanester,CDI,,,,,"Vous avez 1 intÃ©rÃªt particulier pour intervenir sur des vÃ©hicules particuliers ainsi que sur des VUL.</t>
  </si>
  <si>
    <t>Vous serez au sein de lâ€™Ã©quipe atelier VL et sous la responsabilitÃ© du Responsable d'atelier.</t>
  </si>
  <si>
    <t>Selon les indications de lâ€™OR vous recherchez la panne - effectuez les rÃ©parations - dÃ©finissez les piÃ¨ces ..."</t>
  </si>
  <si>
    <t>8196,Comptable paie (H/F),https://www.france-emploi.com/offre-d-emploi/comptable-paie-h-f-10566946/,08/01/2023,Cherbourg-en-Cotentin,CDD,,,,,"Sous la responsabilitÃ© du Directeur Administratif et Financier, vous assurez la comptabilitÃ© et la paie de l'Ã©tablissement.</t>
  </si>
  <si>
    <t>Vous avez pour missions de :</t>
  </si>
  <si>
    <t>- assurer la paie d'une partie des salariÃ©s ( de la saisie des variables Ã  la finalisation des paies),</t>
  </si>
  <si>
    <t>- sortir les documents de fin de contrats,</t>
  </si>
  <si>
    <t>- assurer ..."</t>
  </si>
  <si>
    <t>8197,RESPONSABLE MAGASIN (H/F),https://www.france-emploi.com/offre-d-emploi/responsable-magasin-h-f-10566944/,08/01/2023,Morlaix,CDI,,,,,"Au sein dâ€™une agence de distibution de piÃ¨ce dÃ©tachÃ© automobile et de vente de services et sous la responsabilitÃ© du directeur d'agance, vous assurez</t>
  </si>
  <si>
    <t>-	L'organisation de l'ensemble des ventes du magasin.</t>
  </si>
  <si>
    <t>-	Lâ€™organisation de l'ensemble de la logistique du magasin.</t>
  </si>
  <si>
    <t>-	La promotion des services ..."</t>
  </si>
  <si>
    <t>8198,Commercial H/F,https://www.france-emploi.com/offre-d-emploi/commercial-h-f-10566798/,08/01/2023,Laval,CDD,,,,,"Vous gÃ©rez un portefeuille de clients professionnels dans lâ€™univers des commerces de proximitÃ©. Vous leur formulez des recommandations Media, aussi bien Digital que Print.</t>
  </si>
  <si>
    <t>- Secteur Ã  couvrir : Mayenne postÃ© basÃ© Ã  Laval</t>
  </si>
  <si>
    <t>PosteÂ :</t>
  </si>
  <si>
    <t>Â - GÃ©rer et dÃ©velopper la relation commerciale avec les acteurs de votre ..."</t>
  </si>
  <si>
    <t>8199,TECHNICIEN HELPDESK (H/F),https://www.france-emploi.com/offre-d-emploi/technicien-helpdesk-h-f-10564112/,08/01/2023,Saint-Herblain,CDI,,,,,"Dans le cadre d'un surcroÃ®t d'activitÃ© au sein du pÃ´le support chez notre client, vous serez en charge du support tÃ©lÃ©phonique et mail aux utilisateurs.</t>
  </si>
  <si>
    <t>- Traitement des incidents par mail et par tÃ©lÃ©phone (40 Ã  50 sollicitations/jour)</t>
  </si>
  <si>
    <t>- Conseil aux utilisateurs et/ou rÃ©solution des problÃ¨mes rencontrÃ©s ..."</t>
  </si>
  <si>
    <t>8200,Charpentier/ Couvreur (H/F),https://www.france-emploi.com/offre-d-emploi/charpentier-couvreur-h-f-10563912/,08/01/2023,Le Mans,IntÃ©rim,,,,,"SociÃ©tÃ© Ã  taille humaine Ã©voluant depuis plus de 30 ans dans les mÃ©tiers du recrutement, le Groupe ARTUS accompagne ses clients et ses intÃ©rimaires avec conviction et professionnalisme dans leurs recherches de personnel ou d'emploi. Notre agence du Mans recherche pour un de ses clients basÃ© sur Le ..."</t>
  </si>
  <si>
    <t>8201,ManÅ“uvre (H/F) ,https://www.france-emploi.com/offre-d-emploi/manoeuvre-h-f-10563892/,08/01/2023,Le Mans,IntÃ©rim,,,,,"SociÃ©tÃ© Ã  taille humaine Ã©voluant depuis 30 ans dans les mÃ©tiers du recrutement, le Groupe ARTUS accompagne ses clients et ses intÃ©rimaires avec conviction et professionnalisme dans leurs recherches de personnel ou d'emploi. Notre agence du Mans recherche pour un de ses clients un ManÅ“uvre TP H/F ..."</t>
  </si>
  <si>
    <t>8202,ManÅ“uvre (H/F) ,https://www.france-emploi.com/offre-d-emploi/manoeuvre-h-f-10563892/,08/01/2023,ChampagnÃ©,IntÃ©rim,,,,,"SociÃ©tÃ© Ã  taille humaine Ã©voluant depuis 30 ans dans les mÃ©tiers du recrutement, le Groupe ARTUS accompagne ses clients et ses intÃ©rimaires avec conviction et professionnalisme dans leurs recherches de personnel ou d'emploi. Notre agence du Mans recherche pour un de ses clients un ManÅ“uvre TP H/F ..."</t>
  </si>
  <si>
    <t>8203,Conseiller commercial (H/F),https://www.france-emploi.com/offre-d-emploi/conseiller-commercial-h-f-10561119/,08/01/2023,CÃ´tes-d'Armor,CDI,,,,,"Il nâ€™y a pas que dans les startups quâ€™on peut sâ€™Ã©panouir !</t>
  </si>
  <si>
    <t>Chez Groupama Loire Bretagne, nous sommes persuadÃ©s que nous avons tout pour entamer un bon bout de chemin ensemble.</t>
  </si>
  <si>
    <t>PlutÃ´t que de vous parler de nos rÃ©sultats financiers, de notre nombre de clientsâ€¦ (informations que ..."</t>
  </si>
  <si>
    <t>8204,Conseiller Commercial (H/F),https://www.france-emploi.com/offre-d-emploi/conseiller-commercial-h-f-10561118/,08/01/2023,Loire-Atlantique,CDI,,,,,"Il n'y a pas que dans les startups qu'on peut s'Ã©panouir !</t>
  </si>
  <si>
    <t>PlutÃ´t que de vous parler de nos rÃ©sultats financiers, de notre nombre de clients... (Informations que ..."</t>
  </si>
  <si>
    <t>8205,Conseiller relation client Ã  distance (H/F),https://www.france-emploi.com/offre-d-emploi/conseiller-relation-client-a-distance-h-f-10561117/,08/01/2023,Saint-Brieuc,CDI,,,,,"Les offres d'emploi de Conseillers clientÃ¨le Ã  distance sont nombreusesâ€¦mais Ã  Groupama, nous avons de quoi vous convaincre et vous faire changer d'avis sur ce mÃ©tier !</t>
  </si>
  <si>
    <t>En intÃ©grant une des Ã©quipes de Conseiller(e) clientÃ¨le Ã  distance, vous :</t>
  </si>
  <si>
    <t>- faÃ®tes de la qualitÃ© de la relation client ..."</t>
  </si>
  <si>
    <t>8206,Conseiller relation client Ã  distance (H/F),https://www.france-emploi.com/offre-d-emploi/conseiller-relation-client-a-distance-h-f-10561117/,08/01/2023,PlÃ©rin,CDI,,,,,"Les offres d'emploi de Conseillers clientÃ¨le Ã  distance sont nombreusesâ€¦mais Ã  Groupama, nous avons de quoi vous convaincre et vous faire changer d'avis sur ce mÃ©tier !</t>
  </si>
  <si>
    <t>8207,CONSEILLER COMMERCIAL (H/F),https://www.france-emploi.com/offre-d-emploi/conseiller-commercial-h-f-10561116/,08/01/2023,Lannion,CDI,,,,,"Il n'y a pas que dans les startups qu'on peut s'Ã©panouir !</t>
  </si>
  <si>
    <t>8208,Conseiller Commercial (H/F),https://www.france-emploi.com/offre-d-emploi/conseiller-commercial-h-f-10561115/,08/01/2023,Maine-et-Loire,CDI,,,,,"Il n'y a pas que dans les startups qu'on peut s'Ã©panouir !</t>
  </si>
  <si>
    <t>8209,Conseiller commercial (H/F),https://www.france-emploi.com/offre-d-emploi/conseiller-commercial-h-f-10561114/,08/01/2023,FinistÃ¨re,CDI,,,,,"Il nâ€™y a pas que dans les startups quâ€™on peut sâ€™Ã©panouir !</t>
  </si>
  <si>
    <t>8210,Collecteur sportif H/F,https://www.france-emploi.com/offre-d-emploi/collecteur-sportif-h-f-10558896/,08/01/2023,Ille-et-Vilaine,CDD,,,,,"Le service des Sports de la rÃ©daction de Rennes-Chantepie recrute des Ã©tudiant(e)s pour la collecte des rÃ©sultats sportifs le week-end.</t>
  </si>
  <si>
    <t>Vous avez un goÃ»t prononcÃ© pour l'information sportive et Ãªtes intÃ©ressÃ©(e) par le monde du journalisme. Vous souhaitez rejoindre une Ã©quipe dynamique et ..."</t>
  </si>
  <si>
    <t>8211,ChargÃ© de Recrutement (H/F),https://www.france-emploi.com/offre-d-emploi/charge-de-recrutement-h-f-10558714/,08/01/2023,AlenÃ§on,CDI,,,,,"A la recherche d'un nouveau challenge ?</t>
  </si>
  <si>
    <t xml:space="preserve">Notre agence ARTUS ALENCON (61) recrute son futur ChargÃ© de Recrutement (h/f). </t>
  </si>
  <si>
    <t xml:space="preserve">Chez Artus, vous aurez la possibilitÃ© de valoriser vos compÃ©tences et d'exploiter votre potentiel ! </t>
  </si>
  <si>
    <t>Fort de ses 50 agences implantÃ©es dans le Grand Ouest de la France et ..."</t>
  </si>
  <si>
    <t>8212,Menuisier (H/F),https://www.france-emploi.com/offre-d-emploi/menuisier-h-f-10558710/,08/01/2023,Le Mans,IntÃ©rim,,,,,"SociÃ©tÃ© Ã  taille humaine Ã©voluant depuis 30 ans dans les mÃ©tiers du recrutement, le Groupe ARTUS (plus de 50 agences dans le Grand Ouest) accompagne ses clients et ses intÃ©rimaires avec conviction et professionnalisme dans leurs recherches de personnel ou d'emploi. Artus Le Mans recherche pour l'un ..."</t>
  </si>
  <si>
    <t>8213,Conseiller Commercial VÃ©hicules Neufs-Occasion (H/F),https://www.france-emploi.com/offre-d-emploi/conseiller-commercial-vehicules-neufs-occasion-h-f-10558708/,08/01/2023,Cherbourg-en-Cotentin,CDI,,,,,"Suivi et relance d'un portefeuille, prospection terrain et tÃ©lÃ©phonique. Nous mettons Ã  votre disposition un parc de vÃ©hicules d'essai dont vous Ãªtes responsable. Accueil des clients, prÃ©sentation des vÃ©hicules neufs et d'occasion, propositions chiffrÃ©es, propositions de financements ainsi que diffÃ©rents services. Vente et rÃ©alisation de vos ..."</t>
  </si>
  <si>
    <t>8214,Ouvrier ExpÃ©ditions 2 nuits/Semaine H/F,https://www.france-emploi.com/offre-d-emploi/ouvrier-expeditions-2-nuits-semaine-h-f-10556435/,08/01/2023,Ille-et-Vilaine,CDD,,,,,"Au sein du service des ExpÃ©ditions du journal Ouest-France, vous ferez le conditionnement de produits imprimÃ©s.</t>
  </si>
  <si>
    <t>A ce titre, vos principales missions seront d'assurer :</t>
  </si>
  <si>
    <t>- la distribution sur les quais des produits (courriers, colis,...)</t>
  </si>
  <si>
    <t>- l'approvisionnement des machines</t>
  </si>
  <si>
    <t>- la mise en sacs postaux des journaux pour les abonnÃ©s ..."</t>
  </si>
  <si>
    <t xml:space="preserve">8215,PREPARATEUR DE COMMANDES (H/F),https://www.france-emploi.com/offre-d-emploi/preparateur-de-commandes-h-f-10556426/,08/01/2023,Saint-Julien-de-Concelles,CDD,,,,,"Dans le cadre du dÃ©veloppement de l'entreprise, nous recherchons  des prÃ©parateurs de commandes (H/F)  pour assurer au quotidien les activitÃ©s de prÃ©paration de commandes de nos produits pour notre entreprise basÃ©e Ã   Saint-Julien-de-Concelles. </t>
  </si>
  <si>
    <t>Effectuer les opÃ©rations de transfert, de chargement et dÃ©chargement ..."</t>
  </si>
  <si>
    <t>8216,CONDUCTEUR DE LIGNE (H/F),https://www.france-emploi.com/offre-d-emploi/conducteur-de-ligne-h-f-10556251/,08/01/2023,Saint-Julien-de-Concelles,CDI,,,,,"VOS RESPONSABILITES :</t>
  </si>
  <si>
    <t>RattachÃ© au chef d'Ã©quipe, au sein d'une Ã©quipe d'une dizaine de personnes. Dans ce cadre, nous vous confierons les missions suivantes :</t>
  </si>
  <si>
    <t xml:space="preserve"> â€¢ Assurer l'alimentation des chaines de conditionnement de salades en film, stickers en fonction des ordres de fabrication.</t>
  </si>
  <si>
    <t xml:space="preserve"> â€¢ VÃ©rifier la conformitÃ© du conditionnement ..."</t>
  </si>
  <si>
    <t>8217,TECHNICIEN DE MAINTENANCE (H/F),https://www.france-emploi.com/offre-d-emploi/technicien-de-maintenance-h-f-10556066/,08/01/2023,Saint-Julien-de-Concelles,CDI,,,,,"Assurer  au  quotidien l'installation, le dÃ©pannage et les rÃ©glages de nos Ã©quipements pour notre entreprise basÃ©e Ã   Saint-Julien-de-Concelles.</t>
  </si>
  <si>
    <t>VOS RESPONSABILITÃ‰S :</t>
  </si>
  <si>
    <t xml:space="preserve"> â€¢ DÃ©terminer l'origine d'une panne et intervenir dans les dÃ©lais impartis</t>
  </si>
  <si>
    <t xml:space="preserve"> â€¢ Assurer le bon fonctionnement des machines avant toute remise en service</t>
  </si>
  <si>
    <t xml:space="preserve"> â€¢ Prise en ..."</t>
  </si>
  <si>
    <t>8218,Conducteur de bus - Formation (H/F),https://www.france-emploi.com/offre-d-emploi/conducteur-de-bus-formation-h-f-10556057/,08/01/2023,Nantes,CDI,,,,,"Pour faire bouger la mÃ©tropole nantaise, il ne manque plus que vous !</t>
  </si>
  <si>
    <t>CONDUCTEUR DE BUS EN FORMATION (F/H)</t>
  </si>
  <si>
    <t>Au sein du dÃ©partement exploitation, vous,</t>
  </si>
  <si>
    <t>Transportez nos clients sur le rÃ©seau urbain de la mÃ©tropole nantaise dans le respect de nos horaires et itinÃ©raires,</t>
  </si>
  <si>
    <t>Accueillez ..."</t>
  </si>
  <si>
    <t>8219,Agent Facturation / Recouvrement (50) (H/F),https://www.france-emploi.com/offre-d-emploi/agent-facturation-recouvrement-50-h-f-10555965/,08/01/2023,Avranches,CDI,,,,,"STGS - Envie de rejoindre une entreprise rÃ©gionale dynamique ? Dans le cadre de lâ€™obtention de nouveaux contrats, nous renforÃ§ons lâ€™Ã©quipe. Rejoignez-nous et partageons nos talents !</t>
  </si>
  <si>
    <t>Pour notre site basÃ© Ã  AVRANCHES (Manche), nous recrutons un agent H/F en charge de la facturation et du recouvrement des ..."</t>
  </si>
  <si>
    <t>8220,OpÃ©rateur de production (H/F),https://www.france-emploi.com/offre-d-emploi/operateur-de-production-h-f-10549682/,08/01/2023,Granville,IntÃ©rim,,,,,"Dans le cadre votre mission et selon votre profil :</t>
  </si>
  <si>
    <t>Vous approvisionnez en matiÃ¨re 1Ã¨re le mÃ©langeur et lancez l'opÃ©ration de mÃ©lange, effectuez les vides chaÃ®nes.</t>
  </si>
  <si>
    <t>Vous opÃ©rez les diffÃ©rentes Ã©tapes de moulage des bouchons.</t>
  </si>
  <si>
    <t>Vous rÃ©alisez la coupe des plaques de bouchons Ã  l'aide d'une Ã©barbeuse ..."</t>
  </si>
  <si>
    <t>8221,OpÃ©rateur de production (H/F),https://www.france-emploi.com/offre-d-emploi/operateur-de-production-h-f-10549682/,08/01/2023,BrÃ©cey,IntÃ©rim,,,,,"Dans le cadre votre mission et selon votre profil :</t>
  </si>
  <si>
    <t>8222,IngÃ©nieur(e) ou Technicien(ne) Etudes (F/H),https://www.france-emploi.com/offre-d-emploi/ingenieure-ou-technicienne-etudes-f-h-10546260/,08/01/2023,Ille-et-Vilaine,CDI,,,,,"Au sein dâ€™un Bureau dâ€™Ã‰tudes composÃ© de 2 personnes et sous la responsabilitÃ© du Directeur de l'entreprise, vous participez Ã  diffÃ©rentes missions.</t>
  </si>
  <si>
    <t xml:space="preserve"> - Vous rÃ©pondez aux appels      dâ€™offres pour les chantiers de terrassement, dâ€™assainissement, de voirie      et de chaussÃ©e.  </t>
  </si>
  <si>
    <t xml:space="preserve"> - Vous identifiez les marchÃ©s      et analysez ..."</t>
  </si>
  <si>
    <t>8223,PREPARATEUR DE COMMANDES H/F,https://www.france-emploi.com/offre-d-emploi/preparateur-de-commandes-h-f-10546068/,08/01/2023,Pons,IntÃ©rim,,,,,"Nous recherchons un prÃ©parateur de commande dans une entreprise Ã  10 kms de GÃ©mozac .</t>
  </si>
  <si>
    <t xml:space="preserve"> - Votre salaire brut est majorÃ© de +10% IFM (indemnitÃ© de fin de mission) et de +10% ICP (indemnitÃ© ..."</t>
  </si>
  <si>
    <t>8224,Conseiller immobilier en transaction (H/F),https://www.france-emploi.com/offre-d-emploi/conseiller-immobilier-en-transaction-h-f-10542726/,08/01/2023,Quiberon,CDI,,,,,"Vous rejoindrez une Ã©quipe dynamique et aurez pour mission de commercialiser et vendre les offres de services immobiliers, tout en dÃ©veloppant une relation dâ€™excellence avec notre    clientÃ¨le, et en participant activement Ã  lâ€™animation commerciale des Ã©quipes.</t>
  </si>
  <si>
    <t>8225,Conseiller immobilier en transaction (H/F),https://www.france-emploi.com/offre-d-emploi/conseiller-immobilier-en-transaction-h-f-10542722/,08/01/2023,Plestin-les-GrÃ¨ves,CDI,,,,,"Vous rejoindrez une Ã©quipe dynamique et aurez pour mission de commercialiser et vendre les offres de services immobiliers, tout en dÃ©veloppant une relation dâ€™excellence avec notre    clientÃ¨le, et en participant activement Ã  lâ€™animation commerciale des Ã©quipes.</t>
  </si>
  <si>
    <t>8226,Agent d'exploitation des rÃ©seaux d'eau (56) (H/F),https://www.france-emploi.com/offre-d-emploi/agent-d-exploitation-des-reseaux-d-eau-56-h-f-10538148/,08/01/2023,LoudÃ©ac,CDI,,,,,"Sous la responsabilitÃ© du Chef de secteur, vous assurez la mission de surveillance et d'entretien des rÃ©seaux d'eaux potables, eaux usÃ©es, et pluviales. Vous effectuez lesÂ  rÃ©parations des rÃ©seaux. Vous pilotez les installations d'eau potable et d'assainissement. Vous suivez et exÃ©cuter des travaux sur les ..."</t>
  </si>
  <si>
    <t>8227,Agent d'exploitation des rÃ©seaux d'eau (56) (H/F),https://www.france-emploi.com/offre-d-emploi/agent-d-exploitation-des-reseaux-d-eau-56-h-f-10538148/,08/01/2023,Pontivy,CDI,,,,,"Sous la responsabilitÃ© du Chef de secteur, vous assurez la mission de surveillance et d'entretien des rÃ©seaux d'eaux potables, eaux usÃ©es, et pluviales. Vous effectuez lesÂ  rÃ©parations des rÃ©seaux. Vous pilotez les installations d'eau potable et d'assainissement. Vous suivez et exÃ©cuter des travaux sur les ..."</t>
  </si>
  <si>
    <t>8228,CONDUCTEUR DE NACELLE CISEAU(H/F),https://www.france-emploi.com/offre-d-emploi/conducteur-de-nacelle-ciseauh-f-10536846/,08/01/2023,Bagneux,IntÃ©rim,,,,,"Au sein d'une entreprise de travaux publics spÃ©cialisÃ©e dans la pose de voie ferrÃ©es, vous serez amenÃ© Ã  conduire des nacelles ciseaux.</t>
  </si>
  <si>
    <t>Le travail sera effectuÃ© en 2*8  Vous Ãªtes titulaire du CACES R386 1A OU 3A ou du CACES R486  A et de la carte BTP ..."</t>
  </si>
  <si>
    <t>8229,ElectromÃ©canicien maintenance tramway (H/F),https://www.france-emploi.com/offre-d-emploi/electromecanicien-maintenance-tramway-h-f-10531541/,08/01/2023,Nantes,CDI,,,,,"Pour faire bouger la mÃ©tropole nantaise, il ne manque plus que vous !</t>
  </si>
  <si>
    <t>ELECTROMECANICIEN DE MAINTENANCE TRAMWAY (F/H)</t>
  </si>
  <si>
    <t>Au sein de notre DÃ©partement MatÃ©riel roulant tramway, vous,</t>
  </si>
  <si>
    <t>- Assurez la maintenance prÃ©ventive et curative des vÃ©hicules</t>
  </si>
  <si>
    <t>RÃ©alisez des diagnostics Ã  lâ€™aide dâ€™outils informatisÃ©s et ..."</t>
  </si>
  <si>
    <t>8230,ElectromÃ©canicien (H/F),https://www.france-emploi.com/offre-d-emploi/electromecanicien-h-f-10531540/,08/01/2023,Nantes,CDI,,,,,"Pour faire bouger la mÃ©tropole nantaise, il ne manque plus que vous !</t>
  </si>
  <si>
    <t>ELECTROMÃ‰CANICIEN (F/H)</t>
  </si>
  <si>
    <t xml:space="preserve">CDI - TEMPS PLEIN - DALBY </t>
  </si>
  <si>
    <t xml:space="preserve"> NANTES</t>
  </si>
  <si>
    <t>Au sein dâ€™une Ã©quipe de 7 personnes, sous la responsabilitÃ© du Chef Equipe Voie et Signalisation, vous assurez des travaux de maintenance prÃ©ventive et curative de la voie ..."</t>
  </si>
  <si>
    <t>8231,Technicien de maintenance - Courants Forts (H/F),https://www.france-emploi.com/offre-d-emploi/technicien-de-maintenance-courants-forts-h-f-10531539/,08/01/2023,Nantes,CDI,,,,,"Pour faire bouger la mÃ©tropole nantaise, il ne manque plus que vous !</t>
  </si>
  <si>
    <t>TECHNICIEN DE MAINTENANCE COURANTS FORTS /CFO (F/H)</t>
  </si>
  <si>
    <t xml:space="preserve">Au sein du dÃ©partement maintenance des infrastructures, vous, </t>
  </si>
  <si>
    <t>- Assurez des travaux de maintenance et des contrÃ´les pÃ©riodiques, et suivez les travaux des entreprises sous-traitantes ..."</t>
  </si>
  <si>
    <t>8232,MÃ©canicien PL (H/F),https://www.france-emploi.com/offre-d-emploi/mecanicien-pl-h-f-10531537/,08/01/2023,Nantes,CDI,,,,,"MÃ‰CANICIEN POIDS LOURDS BUS (F/H)</t>
  </si>
  <si>
    <t>CDI - TEMPS PLEIN- NANTES</t>
  </si>
  <si>
    <t xml:space="preserve">Au sein du dÃ©partement maintenance Bus, vous  </t>
  </si>
  <si>
    <t>- RÃ©alisez des diagnostics Ã  lâ€™aide dâ€™outils informatisÃ©s et dÃ©finissez les actions Ã  mener</t>
  </si>
  <si>
    <t>- PrÃ©parez les vÃ©hicules pour les visites rÃ©glementaires</t>
  </si>
  <si>
    <t>- Prenez en ..."</t>
  </si>
  <si>
    <t>8233,Conseiller immobilier en transaction (H/F),https://www.france-emploi.com/offre-d-emploi/conseiller-immobilier-en-transaction-h-f-10531526/,08/01/2023,Dinan,CDI,,,,,"Vous rejoindrez une Ã©quipe dynamique et aurez pour mission de commercialiser et vendre les offres de services immobiliers, tout en dÃ©veloppant une relation dâ€™excellence avec notre    clientÃ¨le, et en participant activement Ã  lâ€™animation commerciale des Ã©quipes.</t>
  </si>
  <si>
    <t>8234,Soudeur Manuel (H/F),https://www.france-emploi.com/offre-d-emploi/soudeur-manuel-h-f-10528700/,08/01/2023,Le Mans,IntÃ©rim,,,,,"ArrÃªtez de perdre votre temps! Faites confiance Ã  Artus, agence d'emploi (IntÃ©rim/ CDD/ CDI) prÃ©sente sur le marchÃ© de l'emploi depuis plus de 30 ans. Ethique, Ã©coute, respect et rÃ©activitÃ©, l'humain est au cÅ“ur de notre mÃ©tier. Chez Artus vous n'Ãªtes pas qu'un CV ..."</t>
  </si>
  <si>
    <t>8235,Agent de production (H/F),https://www.france-emploi.com/offre-d-emploi/agent-de-production-h-f-10525234/,08/01/2023,Redon,IntÃ©rim,,,,,"TEMPORIS REDON câ€™est une team impliquÃ©e et implantÃ©e localement !</t>
  </si>
  <si>
    <t>8236,Assembleur-Monteur (H/F),https://www.france-emploi.com/offre-d-emploi/assembleur-monteur-h-f-10525230/,08/01/2023,Saint-Nazaire,IntÃ©rim,,,,,"TEMPORIS REDON câ€™est une team impliquÃ©e et implantÃ©e localement !</t>
  </si>
  <si>
    <t>8237,Assembleur-Monteur (H/F),https://www.france-emploi.com/offre-d-emploi/assembleur-monteur-h-f-10525230/,08/01/2023,Saint-Gildas-des-Bois,IntÃ©rim,,,,,"TEMPORIS REDON câ€™est une team impliquÃ©e et implantÃ©e localement !</t>
  </si>
  <si>
    <t>8238,Assembleur-Monteur (H/F),https://www.france-emploi.com/offre-d-emploi/assembleur-monteur-h-f-10525230/,08/01/2023,PontchÃ¢teau,IntÃ©rim,,,,,"TEMPORIS REDON câ€™est une team impliquÃ©e et implantÃ©e localement !</t>
  </si>
  <si>
    <t>8239,Assistant formation H/F,https://www.france-emploi.com/offre-d-emploi/assistant-rh-h-f-10522911/,08/01/2023,Ille-et-Vilaine,CDD,,,,,"La Direction des Ressources Humaines de Ouest France recherche un Assistant formation h/f  pour renforcer son Ã©quipe formation durant le mois de septembre dans un premier temps.</t>
  </si>
  <si>
    <t>- Organiser les formations au niveau pratique :RÃ©servation des salles</t>
  </si>
  <si>
    <t>- Renseigner et enrichir les bases ..."</t>
  </si>
  <si>
    <t>8240,Conseiller immobilier en transaction (H/F),https://www.france-emploi.com/offre-d-emploi/conseiller-immobilier-en-transaction-h-f-10522835/,08/01/2023,Rennes,CDI,,,,,"Vous rejoindrez une Ã©quipe dynamique et aurez pour mission de commercialiser et vendre les offres de services immobiliers, tout en dÃ©veloppant une relation dâ€™excellence avec notre    clientÃ¨le, et en participant activement Ã  lâ€™animation commerciale des Ã©quipes.</t>
  </si>
  <si>
    <t>8241,Conseiller immobilier en transaction (H/F),https://www.france-emploi.com/offre-d-emploi/conseiller-immobilier-en-transaction-h-f-10522833/,08/01/2023,Hennebont,CDI,,,,,"Vous rejoindrez une Ã©quipe dynamique et aurez pour mission de commercialiser et vendre les offres de services immobiliers, tout en dÃ©veloppant une relation dâ€™excellence avec notre    clientÃ¨le, et en participant activement Ã  lâ€™animation commerciale des Ã©quipes.</t>
  </si>
  <si>
    <t>8242,Stage: Assistant Webmarketing H/F,https://www.france-emploi.com/offre-d-emploi/stage-assistant-webmarketing-h-f-10514559/,08/01/2023,Ille-et-Vilaine,,,,,,"Ouest-France, premier quotidien d'information gÃ©nÃ©rale en France, accÃ©lÃ¨re ses Ã©volutions vers le numÃ©rique. Son offre, dÃ©jÃ  riche de plusieurs sites web et applis mobiles, de 40 Ã©ditions numÃ©riques du journal, de l'Ã©dition du soir et des archives depuis 1899, ne cessent de s'Ã©largir et de ..."</t>
  </si>
  <si>
    <t>8243,Assistant de la Directrice DÃ©partemental H/F,https://www.france-emploi.com/offre-d-emploi/assistant-de-la-directrice-departemental-h-f-10511293/,08/01/2023,Manche,CDI,,,,,"Membre de l'Ã©quipe d'encadrement du dÃ©partement, vous seconderez la directrice dÃ©partemental dans la gestion des 5 rÃ©dactions qu'il comporte (Avranches, Cherbourg, Coutances, Granville et Saint-LÃ´,). Vous serez Ã©galement le relais du service Ressources Humaines dans votre dÃ©partement.</t>
  </si>
  <si>
    <t>A ce titre, vous devrez, Ã  l'Ã©chelle ..."</t>
  </si>
  <si>
    <t>8244,technicien d intervention Froid et Commercial en (H/F),https://www.france-emploi.com/offre-d-emploi/technicien-d-intervention-froid-et-commercial-en-h-f-10508438/,08/01/2023,PlÃ©rin,Alternance,,,,,"Leâ€¢la technicienâ€¢ne dâ€™intervention en froid commercial et climatisation</t>
  </si>
  <si>
    <t>est unâ€¢e professionnelâ€¢le capable de sÃ©lectionner, dâ€™installer, de</t>
  </si>
  <si>
    <t>mettre en service et de maintenir les Ã©quipements utilisÃ©s pour la</t>
  </si>
  <si>
    <t>conservation de denrÃ©es pÃ©rissables installÃ©s dans les points de</t>
  </si>
  <si>
    <t>distribution alimentaire, ainsi que les Ã©quipements de ..."</t>
  </si>
  <si>
    <t>8245,technicien d intervention Froid et Commercial en (H/F),https://www.france-emploi.com/offre-d-emploi/technicien-d-intervention-froid-et-commercial-en-h-f-10508438/,08/01/2023,LoudÃ©ac,Alternance,,,,,"Leâ€¢la technicienâ€¢ne dâ€™intervention en froid commercial et climatisation</t>
  </si>
  <si>
    <t>8246,technicien d intervention Froid et Commercial en (H/F),https://www.france-emploi.com/offre-d-emploi/technicien-d-intervention-froid-et-commercial-en-h-f-10508438/,08/01/2023,Lannion,Alternance,,,,,"Leâ€¢la technicienâ€¢ne dâ€™intervention en froid commercial et climatisation</t>
  </si>
  <si>
    <t>8247,technicien d intervention Froid et Commercial en (H/F),https://www.france-emploi.com/offre-d-emploi/technicien-d-intervention-froid-et-commercial-en-h-f-10508438/,08/01/2023,Lamballe,Alternance,,,,,"Leâ€¢la technicienâ€¢ne dâ€™intervention en froid commercial et climatisation</t>
  </si>
  <si>
    <t>8248,technicien d intervention Froid et Commercial en (H/F),https://www.france-emploi.com/offre-d-emploi/technicien-d-intervention-froid-et-commercial-en-h-f-10508438/,08/01/2023,Guingamp,Alternance,,,,,"Leâ€¢la technicienâ€¢ne dâ€™intervention en froid commercial et climatisation</t>
  </si>
  <si>
    <t>8249,PLOMBIER ATELIER (H/F),https://www.france-emploi.com/offre-d-emploi/plombier-atelier-h-f-10505833/,08/01/2023,Ille-et-Vilaine,CDI,,,,,"INTERACTION LAVAL recherche pour le compte d'un de ses clients basÃ© sur le secteur de VITRE, un PLOMBIER ATELIER H/F.</t>
  </si>
  <si>
    <t>Au sein d'un atelier et dans le cadre de l'activitÃ© d'agenceur de mÃ©tier de bouche spÃ©cialisÃ© dans le froid, nous recherchons un plombier, chauffagiste ..."</t>
  </si>
  <si>
    <t>8250,Assistant promotion Communication H/F,https://www.france-emploi.com/offre-d-emploi/assistant-promotion-communication-h-f-10505770/,08/01/2023,Maine-et-Loire,CDD,,,,,"Nous recherchons un assistant promotion communication h/f. En relation directe avec le responsable dÃ©partemental Marketing Promotion pour Le Maine Libre, le Courrier de l'Ouest et Ouest France, vous aurez pour missions principales:</t>
  </si>
  <si>
    <t>- Assurer un soutien administratif et logistique pour nos opÃ©rations de co-organisation et de contenu ..."</t>
  </si>
  <si>
    <t>8251,R/TE CARISTE (H/F),https://www.france-emploi.com/offre-d-emploi/r-te-cariste-h-f-10505655/,08/01/2023,Mayenne,IntÃ©rim,,,,,"INTERACTION LAVAL, recherche pour l'un de ses clients, un CARISTE 1-3-5 H/F.</t>
  </si>
  <si>
    <t>Poste Ã  pourvoir sur Laval, sur des horaires en journÃ©e.</t>
  </si>
  <si>
    <t>08h-12h et 13h30-16h30</t>
  </si>
  <si>
    <t>Pour effectuer de la prÃ©paration pour les magasins de l'enseigne.</t>
  </si>
  <si>
    <t>Vous Ãªtes organisÃ©(e) et consciencieux et ..."</t>
  </si>
  <si>
    <t>8252,TECHNICIEN DE MAINTENANCE (H/F),https://www.france-emploi.com/offre-d-emploi/technicien-de-maintenance-h-f-10505650/,08/01/2023,VendÃ©e,Alternance,,,,,"Vous effectuez des taches de maintenance prÃ©ventive et curative, vous intervenez sur les Ã©quipements industriels en panne. Mise en place et participation Ã  la gestion de nouveaux Ã©quipements (crÃ©ation de dossier - prÃ©ventif - stock piÃ¨ces dÃ©tachÃ©es - rÃ©daction de fiches maintenance ).</t>
  </si>
  <si>
    <t>Prime d'assiduitÃ© et d'astreinte, indemnitÃ© ..."</t>
  </si>
  <si>
    <t>8253,OPERATEUR DE MAINTENANCE INDUSTRIELLE (H/F),https://www.france-emploi.com/offre-d-emploi/operateur-de-maintenance-industrielle-h-f-10505643/,08/01/2023,Saint-Brieuc,Alternance,,,,,"OPERATEUR - OPERATRICE  DE MAINTENANCE INDUSTRIELLE</t>
  </si>
  <si>
    <t xml:space="preserve">  Les missions principales du technicien sont :</t>
  </si>
  <si>
    <t>ï‚· la prÃ©paration, le lancement et le suivi de l'activitÃ© et de la</t>
  </si>
  <si>
    <t xml:space="preserve">performance de la ligne de production </t>
  </si>
  <si>
    <t xml:space="preserve">ï‚· la rÃ©gulation des dÃ©rives du process de production </t>
  </si>
  <si>
    <t>ï‚· la rÃ©solution des dysfonctionnements sur la ligne de production</t>
  </si>
  <si>
    <t>ï‚· l'organisation ..."</t>
  </si>
  <si>
    <t>8254,OPERATEUR DE MAINTENANCE INDUSTRIELLE (H/F),https://www.france-emploi.com/offre-d-emploi/operateur-de-maintenance-industrielle-h-f-10505643/,08/01/2023,PlÃ©rin,Alternance,,,,,"OPERATEUR - OPERATRICE  DE MAINTENANCE INDUSTRIELLE</t>
  </si>
  <si>
    <t>8255,OPERATEUR DE MAINTENANCE INDUSTRIELLE (H/F),https://www.france-emploi.com/offre-d-emploi/operateur-de-maintenance-industrielle-h-f-10505643/,08/01/2023,LoudÃ©ac,Alternance,,,,,"OPERATEUR - OPERATRICE  DE MAINTENANCE INDUSTRIELLE</t>
  </si>
  <si>
    <t>8256,OPERATEUR DE MAINTENANCE INDUSTRIELLE (H/F),https://www.france-emploi.com/offre-d-emploi/operateur-de-maintenance-industrielle-h-f-10505643/,08/01/2023,Lamballe,Alternance,,,,,"OPERATEUR - OPERATRICE  DE MAINTENANCE INDUSTRIELLE</t>
  </si>
  <si>
    <t>8257,SOUDEUR (H/F),https://www.france-emploi.com/offre-d-emploi/soudeur-h-f-10505530/,08/01/2023,LoudÃ©ac,Alternance,,,,,"Vous souhaitez vous orienter vers un mÃ©tier manuel qui recrute ?</t>
  </si>
  <si>
    <t>Vous avez envie de tout simplement vous initier ou de vous remettre Ã  niveau en soudure? Vous Ãªtes dÃ©jÃ  un(e) professionnel(le) de la mÃ©tallurgie et vous souhaitez passer des licences de soudure?</t>
  </si>
  <si>
    <t>Dans ce cas, pourquoi ne ..."</t>
  </si>
  <si>
    <t>8258,CHAUDRONNIER (H/F),https://www.france-emploi.com/offre-d-emploi/chaudronnier-h-f-10505517/,08/01/2023,PlÃ©rin,Alternance,,,,,"Manuel.le, vous avez une bonne vision dans lâ€™espace, le sens de lâ€™observation et vous aimez crÃ©er ?</t>
  </si>
  <si>
    <t>8259,CDD Journaliste (H/F) Ã  La Roche-sur-Yon,https://www.france-emploi.com/offre-d-emploi/cdd-journaliste-h-f-a-la-roche-sur-yon-10505493/,08/01/2023,VendÃ©e,CDD,,,,,"Ouest-France est Ã  la recherche d'un/e journaliste en CDD au sein de sa rÃ©daction de la Roche-sur-Yon en VendÃ©e.</t>
  </si>
  <si>
    <t>AttirÃ©/e et intÃ©ressÃ©/e par toutes les dÃ©clinaisons du mÃ©tier de journaliste, vous souhaitez l'exercer dans un quotidien pleinement engagÃ© dans sa transformation ..."</t>
  </si>
  <si>
    <t>8260,IngÃ©nieur Ã©tudes de prix et mÃ©thodes dans le domaine du GÃ©nie Civil et du BÃ¢timent (F/H),https://www.france-emploi.com/offre-d-emploi/ingenieur-etudes-de-prix-et-methodes-dans-le-domaine-du-genie-civil-et-du-batiment-f-h-10505488/,08/01/2023,Bruz,CDI,,,,,"Au sein de notre direction technique, vous participez Ã  lâ€™Ã©laboration de nos propositions techniques et financiÃ¨res essentiellement pour les ouvrages de GÃ©nie Civil et de BÃ¢timent au service des 4 centres opÃ©rationnels de la sociÃ©tÃ© basÃ©s sur le Grand Ouest, mais Ã©galement dans le cadre de partenariat avec ..."</t>
  </si>
  <si>
    <t>8261,Plaquiste F/H,https://www.france-emploi.com/offre-d-emploi/plaquiste-f-h-10505486/,08/01/2023,Cherbourg-en-Cotentin,CDI,,,,,"- Faire les travaux de traÃ§age,</t>
  </si>
  <si>
    <t xml:space="preserve"> - Faire des implantations</t>
  </si>
  <si>
    <t xml:space="preserve"> - RÃ©aliser des cloisons, des doublages et des plafonds</t>
  </si>
  <si>
    <t xml:space="preserve"> - RÃ©alisation de bande</t>
  </si>
  <si>
    <t xml:space="preserve"> - Pose de faux-plafond</t>
  </si>
  <si>
    <t xml:space="preserve"> - Petit travaux de menuiserie (pose de plinthe, encadrement de porte, Ã©quipement de porte...)</t>
  </si>
  <si>
    <t xml:space="preserve"> - Pose de bloc-porte</t>
  </si>
  <si>
    <t>Chantier divers dans une zone gÃ©ographique de la Basse ..."</t>
  </si>
  <si>
    <t>8262,R/T CONDUCTEUR PERMIS D (H/F),https://www.france-emploi.com/offre-d-emploi/r-t-conducteur-permis-d-h-f-10499416/,08/01/2023,Mayenne,IntÃ©rim,,,,,"INTERACTION LAVAL recherche pour le compte d'un de ses clients, UN CONDUCTEUR PERMIS D H/F sur Laval.</t>
  </si>
  <si>
    <t>Du lundi au vendredi : temps complet ou temps partiel.</t>
  </si>
  <si>
    <t xml:space="preserve">Permis D et FCO voyageurs doivent Ãªtre Ã  jour </t>
  </si>
  <si>
    <t>Vous justifiez d'une premiÃ¨re expÃ©rience rÃ©ussie dans un domaine similaire.</t>
  </si>
  <si>
    <t>SÃ©rieux ..."</t>
  </si>
  <si>
    <t xml:space="preserve">8263,ELECTRICIEN (H/F),https://www.france-emploi.com/offre-d-emploi/electricien-h-f-10499277/,08/01/2023,Manche,IntÃ©rim,,,,,"Nous recherchons pour notre client sur le secteur d'Avranches un ELECTRICIEN AVEC CACES NACELLE 3B.   Un manoeuvre avec CACES nacelle 3B peut Ã©galement convenir </t>
  </si>
  <si>
    <t xml:space="preserve">Habilitation Ã©lectrique souhaitÃ©e </t>
  </si>
  <si>
    <t>Visite mÃ©dicale Ã  jour   Au sein du Groupe Interaction, nous proposons des solutions de recrutement (intÃ©rim, CDD, CDI, formation) pour accompagner ..."</t>
  </si>
  <si>
    <t>8264,PLOMBIER CHAUFFAGISTE (H/F),https://www.france-emploi.com/offre-d-emploi/plombier-chauffagiste-h-f-10497171/,08/01/2023,Mayenne,IntÃ©rim,,,,,"INTERACTION LAVAL recherche pour le compte d'un de ses clients, UN PLOMBIER CHAUFFAGISTE H/F sur le secteur de Gorron. Entreprise spÃ©cialisÃ©e dans le chauffage, plomberie et Ã©lectricitÃ© et climatisation. BasÃ© sur Gorron vous serez amenÃ© Ã  effectuer des chantiers sur le secteur de la Mayenne. Horaires en ..."</t>
  </si>
  <si>
    <t>8265,ChargÃ© de recrutement - CDI (F/H),https://www.france-emploi.com/offre-d-emploi/charge-de-recrutement-cdi-f-h-10496859/,08/01/2023,Ille-et-Vilaine,CDI,,,,,"Au sein de la Direction des Ressources Humaines de Ouest-France, vous Ãªtes en charge d'assurer la mise Ã  disposition de personnel temporaire (CDD, intÃ©rim et stage) pour la rÃ©daction de Ouest-France, en vous assurant de la conformitÃ© des contrats, de la lÃ©gislation et de la politique ..."</t>
  </si>
  <si>
    <t>8266,ASSISTANT TRESORIER H/F,https://www.france-emploi.com/offre-d-emploi/assistant-tresorier-h-f-10496762/,08/01/2023,Plouvien,IntÃ©rim,,,,,"Dans le cadre de votre mission, vos tÃ¢ches seront les suivantes :</t>
  </si>
  <si>
    <t xml:space="preserve">- Gestion quotidienne de la trÃ©sorerie du groupe </t>
  </si>
  <si>
    <t xml:space="preserve">- Consolidation et analyse des prÃ©visions de trÃ©sorerie </t>
  </si>
  <si>
    <t xml:space="preserve">- Suivi des comptes courants groupe et calcul des intÃ©rÃªts </t>
  </si>
  <si>
    <t xml:space="preserve">- PrÃ©paration et analyse des reporting de trÃ©sorerie </t>
  </si>
  <si>
    <t>- ContrÃ´le des frais ..."</t>
  </si>
  <si>
    <t>8267,ASSISTANT TRESORIER H/F,https://www.france-emploi.com/offre-d-emploi/assistant-tresorier-h-f-10496762/,08/01/2023,Plabennec,IntÃ©rim,,,,,"Dans le cadre de votre mission, vos tÃ¢ches seront les suivantes :</t>
  </si>
  <si>
    <t>8268,ASSISTANT TRESORIER H/F,https://www.france-emploi.com/offre-d-emploi/assistant-tresorier-h-f-10496762/,08/01/2023,Brest,IntÃ©rim,,,,,"Dans le cadre de votre mission, vos tÃ¢ches seront les suivantes :</t>
  </si>
  <si>
    <t>8269,MANIPULATEUR EN Ã‰LECTRORADIOLOGIE F/H,https://www.france-emploi.com/offre-d-emploi/manipulateur-en-lectroradiologie-f-h-10484056/,08/01/2023,VendÃ©e,CDD,,,,,"Le CHD VENDEE recherche pour le sites de La Roche sur Yon un Manipulateur en Electro-Radiologie MÃ©dicale.</t>
  </si>
  <si>
    <t>CDD de 6 mois Ã  temps plein.</t>
  </si>
  <si>
    <t>Le service d'Imagerie MÃ©dicale du CHD VendÃ©e fait partie du pÃ´le mÃ©dico-technique. Il dispose d'un plateau technique comprenant, sur l'ensemble ..."</t>
  </si>
  <si>
    <t>8270,PLOMBIER F/H,https://www.france-emploi.com/offre-d-emploi/plombier-f-h-10484055/,08/01/2023,VendÃ©e,CDI,,,,,"Notre service maintenance gÃ©nÃ©rale a pour principales missions :</t>
  </si>
  <si>
    <t>- La maintenance curative et prÃ©ventive de 10 000 Ã©quipements : Lits patients, Ã©quipements des cuisines centrales, systÃ¨mes de tÃ©lÃ©phonie, installations de chauffage, ventilation, climatisation, Ã©quipements de stÃ©rilisation, Ã©quipements sanitaires, Ã©quipements hospitaliers, ...</t>
  </si>
  <si>
    <t>- L'entretien des bÃ¢timents ainsi que les extÃ©rieurs</t>
  </si>
  <si>
    <t>- La distribution des ..."</t>
  </si>
  <si>
    <t xml:space="preserve">8271,ChargÃ© d'Affaires Packaging (H/F),https://www.france-emploi.com/offre-d-emploi/charge-d-affaires-packaging-h-f-10480546/,08/01/2023,Villaines-la-Juhel,CDI,,,,,"Au sein du service clients et en collaboration avec le service commercial, vous rÃ©aliserez les missions suivantes : </t>
  </si>
  <si>
    <t xml:space="preserve">- Gestion de l'administration des la commande (conseil clients, pilotage de l'avancement des demandes, prÃ©sentation des documents aux clients, rÃ©ception et suivi des dossiers) </t>
  </si>
  <si>
    <t>- VÃ©rification de la conformitÃ© technique des commandes ..."</t>
  </si>
  <si>
    <t>8272,Manutentionnaire H/F,https://www.france-emploi.com/offre-d-emploi/manutentionnaire-h-f-10476427/,08/01/2023,Concarneau,IntÃ©rim,,,,,"Vous serez amenÃ© a mettre du poisson en caisse, faire de la manutention, port de charges.</t>
  </si>
  <si>
    <t>Horaires du Lundi au Vendredi en journÃ©e.</t>
  </si>
  <si>
    <t xml:space="preserve">  Vous Ãªtes une personne dynamique, sÃ©rieuse et apprÃ©ciÃ© le travail en Ã©quipe</t>
  </si>
  <si>
    <t xml:space="preserve">  Votre agenceÂ Celtic Emploi de ConcarneauÂ recrute pour l'un de ses clients des ..."</t>
  </si>
  <si>
    <t xml:space="preserve">8273,Assistant Transport (H/F),https://www.france-emploi.com/offre-d-emploi/assistant-transport-h-f-10476417/,08/01/2023,Villaines-la-Juhel,IntÃ©rim,,,,,"Votre agence ARTUS AlenÃ§on (61) recherche pour son client, groupe industriel franÃ§ais qui rayonne Ã  l'international, un Assistant Transport (h/). </t>
  </si>
  <si>
    <t xml:space="preserve">Sous la responsabilitÃ© du Responsable d'Exploitation Transport, vos missions principales seront : </t>
  </si>
  <si>
    <t xml:space="preserve">- Analyser et suivre le planning des expÃ©ditions </t>
  </si>
  <si>
    <t>- Assurer le suivi des ..."</t>
  </si>
  <si>
    <t>8274,BOUCHER INDUSTRIEL - ABATTOIR(H/F),https://www.france-emploi.com/offre-d-emploi/boucher-industriel-abattoirh-f-10475967/,08/01/2023,Ille-et-Vilaine,CDI,,,,,"Nous recherchons pour notre client, basÃ© dans le bassin vitrÃ©en  et spÃ©cialisÃ© dans la transformation de viande, un(e) boucher industriel H/F .</t>
  </si>
  <si>
    <t>8275,AGENT DE PRODUCTION H/F,https://www.france-emploi.com/offre-d-emploi/agent-de-production-h-f-10475558/,08/01/2023,FinistÃ¨re,IntÃ©rim,,,,,"Dans le cadre de votre mission, les tÃ¢ches seront les suivantes :</t>
  </si>
  <si>
    <t xml:space="preserve">- PrÃ©paration de kit, chargement / dÃ©chargement de ligne de production </t>
  </si>
  <si>
    <t>- Fabrication de modules microÃ©lectroniques.</t>
  </si>
  <si>
    <t>Poste Ã  pourvoir sur des horaires en 3X8, sur ligne de production.</t>
  </si>
  <si>
    <t xml:space="preserve">  Nous recherchons des personnes rigoureuses ..."</t>
  </si>
  <si>
    <t>8276,CONSEILLER VENDEUR MOTOCULTURE JARDIN (H/F),https://www.france-emploi.com/offre-d-emploi/conseiller-vendeur-motoculture-jardin-h-f-10470614/,08/01/2023,VendÃ©e,CDI,,,,,"Responsable du rayon Motoculture - Parcs et Jardins, vous conseillez les clients dans leurs choix d'outils d'entretien du jardin et de motoculture (tondeuse...). Garant(e) de la performance Ã©conomique du rayon et autonome dans votre organisation, vous Ãªtes l'animateur/trice et le/la gestionnaire des ventes de ..."</t>
  </si>
  <si>
    <t>8277,Assistant Commercial H/F,https://www.france-emploi.com/offre-d-emploi/assistant-commercial-h-f-10470554/,08/01/2023,Rennes,CDI,,,,,"Le poste que nous proposons</t>
  </si>
  <si>
    <t>Sous la responsabilitÃ© du chef de service, vous accompagnez les commerciaux dans le processus de vente et de mise en production des dispositifs de communication.</t>
  </si>
  <si>
    <t>- RÃ©alisation de devis sur demande des commerciaux</t>
  </si>
  <si>
    <t>- Pilotage de la livraison des prestations aux ..."</t>
  </si>
  <si>
    <t>8278,Stage Business developer shopping  H/F,https://www.france-emploi.com/offre-d-emploi/stage-business-developer-shopping-h-f-10465601/,08/01/2023,Ille-et-Vilaine,,,,,,"Le Groupe SIPA - Ouest-France s'est constituÃ© autour du quotidien Ouest-France et rÃ©unit aujourd'hui d'autres quotidiens (Â« Le Courrier de l'Ouest Â», Â« Le Maine Libre Â», Â« Presse OcÃ©an Â», Â« La Presse de la Manche Â»), une centaine d'hebdomadaires et des magazines, une filiale publicitaire, des sites de petites ..."</t>
  </si>
  <si>
    <t>8279,AGENT DE PRODUCTION MONTEUR (H/F),https://www.france-emploi.com/offre-d-emploi/agent-de-production-monteur-h-f-10465349/,08/01/2023,Le Genest-Saint-Isle,IntÃ©rim,,,,,"INTERACTION LAVAL recherche pour le compte de l'un de ses clients basÃ© sur le secteur DU GENEST ST ISLE, un agent de production H/F.</t>
  </si>
  <si>
    <t>Au sein de l'atelier de production, vous serez amenÃ© Ã  effectuer principalement du montage de marchepieds et rampes d'accÃ¨s pour vÃ©hicules ..."</t>
  </si>
  <si>
    <t>8280,TECHNICIEN DE MAINTENANCE  EN JOURNEE(H/F),https://www.france-emploi.com/offre-d-emploi/technicien-de-maintenance-en-journeeh-f-10465343/,08/01/2023,Mayenne,CDI,,,,,"INTERACTION LAVAL recherche pour le compte d'un de ses clients, UN Technicien de maintenance  H/F sur le secteur de Laval</t>
  </si>
  <si>
    <t xml:space="preserve">-	RÃ©alisation des travaux de maintenance des installations (prÃ©ventif, curatif, amÃ©lioratif, </t>
  </si>
  <si>
    <t>mise en conformitÃ© rÃ¨glementaire, arrÃªts programmÃ©s), selon le plan de maintenance Ã©tabli.</t>
  </si>
  <si>
    <t>-	Diagnostique des pannes et compte ..."</t>
  </si>
  <si>
    <t>8281,FRAISEUR CN (H/F),https://www.france-emploi.com/offre-d-emploi/fraiseur-cn-h-f-10465340/,08/01/2023,Mayenne,CDI,,,,,"INTERACTION LAVAL, recherche pour l'un de ses clients, un FRAISEUR H/F.</t>
  </si>
  <si>
    <t>Au sein d'une TPE de 5 personnes, vous serez amenÃ© Ã  fraiser principalement des piÃ¨ces unitaires, neuves ou de rÃ©parations.</t>
  </si>
  <si>
    <t>- Vos dÃ©bits</t>
  </si>
  <si>
    <t>- L'usinage de vos piÃ¨ces</t>
  </si>
  <si>
    <t>- Le contrÃ´le de vos rÃ©alisations.</t>
  </si>
  <si>
    <t>- La maintenance 1er ..."</t>
  </si>
  <si>
    <t>8282,Stage Business Developer H/F,https://www.france-emploi.com/offre-d-emploi/stage-business-developer-h-f-10465235/,08/01/2023,Ille-et-Vilaine,,,,,,"Le Groupe SIPA - Ouest-France s'est constituÃ© autour du quotidien Ouest-France et rÃ©unit aujourd'hui d'autres quotidiens (Â« Le Courrier de l'Ouest Â», Â« Le Maine Libre Â», Â« Presse OcÃ©an Â», Â« La Presse de la Manche Â»), une centaine d'hebdomadaires et des magazines, une filiale publicitaire, des sites de petites ..."</t>
  </si>
  <si>
    <t>8283,Comptable H/F,https://www.france-emploi.com/offre-d-emploi/comptable-h-f-10465228/,08/01/2023,Ille-et-Vilaine,CDI,,,,,"Contexte</t>
  </si>
  <si>
    <t>Le groupe SIPA - Ouest-France est une sociÃ©tÃ© dÃ©tenue par Â« l'Association pour le soutien des principes de la dÃ©mocratie humaniste Â». Il s'est constituÃ© autour du quotidien Ouest-France. Il s'est constituÃ© autour du quotidien Ouest-France et s'est Ã©largi de maniÃ¨re progressive Ã  d ..."</t>
  </si>
  <si>
    <t>8284,Chef de projets SIRH H/F,https://www.france-emploi.com/offre-d-emploi/chef-de-projets-sirh-h-f-10463178/,08/01/2023,Ille-et-Vilaine,CDI,,,,,"Contexte</t>
  </si>
  <si>
    <t>Le Groupe SIPA - Ouest-France s'est constituÃ© autour du quotidien Ouest-France et s'est Ã©largi de maniÃ¨re progressive Ã  d'autres quotidiens (Â« Le Courrier de l'Ouest Â», Â« Le Maine Libre Â», Â« Presse OcÃ©an Â», Â« La Presse de la Manche Â»), une centaine d'hebdomadaires (groupe Â« Publihebdos Â») et des magazines ..."</t>
  </si>
  <si>
    <t>8285,Electriciens industriels f/h,https://www.france-emploi.com/offre-d-emploi/electriciens-industriels-f-h-10463105/,08/01/2023,Sarthe,IntÃ©rim,,,,,"Description du poste :</t>
  </si>
  <si>
    <t>Dans le cadre de votre mission, vous devez :</t>
  </si>
  <si>
    <t>- monter des Ã©lÃ©ments Ã©lectriques ou Ã©lectromÃ©caniques Ã  l'intÃ©rieur d'armoires, d'Ã©quipements, de</t>
  </si>
  <si>
    <t>matÃ©riels ou sur divers supports (chÃ¢ssis, tableaux, ...).</t>
  </si>
  <si>
    <t>- procÃ©der Ã  leur connexion selon les rÃ¨gles de sÃ©curitÃ© et la rÃ©glementation.</t>
  </si>
  <si>
    <t>- cheminement, raccordement et tirage de ..."</t>
  </si>
  <si>
    <t>8286,MECANICIEN VENDEUR SAV MOTOCULTURE H/F,https://www.france-emploi.com/offre-d-emploi/mecanicien-vendeur-sav-motoculture-h-f-10458945/,08/01/2023,VendÃ©e,CDI,,,,,"Au sein d'une Ã©quipe de 3 personnes dÃ©diÃ©es Ã  la Motoculture / Parcs et Jardins, vous conseillez et assurez la vente et la rÃ©paration de matÃ©riel parcs et jardins auprÃ¨s de clients particuliers et professionnels.</t>
  </si>
  <si>
    <t>Pour cela, vous :</t>
  </si>
  <si>
    <t>- accueillez et conseillez les clients,</t>
  </si>
  <si>
    <t>- organisez la prÃ©sentation des matÃ©riels au ..."</t>
  </si>
  <si>
    <t>8287,ELECTRICIEN H/F,https://www.france-emploi.com/offre-d-emploi/electricien-h-f-10456936/,08/01/2023,FinistÃ¨re,IntÃ©rim,,,,,"Vos missions principales seront:Â </t>
  </si>
  <si>
    <t>*  travaux de montage Ã©lectrique</t>
  </si>
  <si>
    <t>*  cÃ¢blage de groupes Ã©lectrogÃ¨nes.</t>
  </si>
  <si>
    <t xml:space="preserve">    * Vous Ãªtes minutieux et travaillez avec soin et respect des procÃ©dures</t>
  </si>
  <si>
    <t xml:space="preserve">  * Vous savez lire et interprÃ©ter les schÃ©mas Ã©lectriques et les gammes de fabrication</t>
  </si>
  <si>
    <t xml:space="preserve">  Notre agence CELTIC EMPLOI BREST recherche pour un de ses clients des ELECTRICIENS ..."</t>
  </si>
  <si>
    <t>8288,AGENT DE MAINTENANCE (H/F),https://www.france-emploi.com/offre-d-emploi/agent-de-maintenance-h-f-10456639/,08/01/2023,Vire Normandie,CDI,,,,,"Nous recherchons pour le compte de notre client un agent de maintenance industrielle, connaissance en hydraulique et pneumatique et polyvalence pour entretien du parc machines.  Vous devez Ãªtre titulaire d'un Bac et avoir au moins 6 mois d'expÃ©rience. Formation ou expÃ©rience pour autonomie sur le poste. selon ..."</t>
  </si>
  <si>
    <t>8289,CHARGE DE MISSION RSE F/H,https://www.france-emploi.com/offre-d-emploi/charge-de-mission-rse-f-h-10456546/,08/01/2023,VendÃ©e,CDI,,,,,"Sous l'autoritÃ© de son Directeur, la personne recrutÃ©e relÃ¨vera de la Direction territoriale Juridique, de la qualitÃ©, des relations avec les usagers (DJQU). Elle sera affectÃ©e au CHD VendÃ©e.</t>
  </si>
  <si>
    <t>Cette Direction met en oeuvre la politique de l'Ã©tablissement en matiÃ¨re de qualitÃ©-sÃ©curitÃ© des soins, de promotion ..."</t>
  </si>
  <si>
    <t>8290,Campaign Manager H/F,https://www.france-emploi.com/offre-d-emploi/campaign-manager-h-f-10456448/,08/01/2023,Rennes,CDI,,,,,"Au sein du Trading Desk dâ€™Additi, vous participerez Ã  la gestion d'un portefeuille clients, de la rÃ©alisation des recommandations mÃ©dia jusquâ€™au bilan pour un groupe dâ€™annonceurs dÃ©diÃ©s, en passant par la mise en ligne et le suivi de campagne. Vous en assurerez le bon suivi ..."</t>
  </si>
  <si>
    <t>8291,Poseur VRD / Canalisateur / Chef dâ€™Ã©quipe VRD /  Chef dâ€™Ã©quipe Assainissement â€“ Eau Potable (F/H),https://www.france-emploi.com/offre-d-emploi/poseur-vrd-canalisateur-chef-d-equipe-vrd-chef-d-equipe-assainissement-eau-potable-f-h-10456439/,08/01/2023,Ille-et-Vilaine,CDI,,,,,"- MaÃ§on VRD : Sous la responsabilitÃ© du chef dâ€™Ã©quipe, vous participez Ã  la rÃ©alisation des travaux de pose de bordures-caniveaux, pavÃ©s et divers maÃ§onneries de chantiers de VRD.</t>
  </si>
  <si>
    <t xml:space="preserve"> - Poseur canalisateur : Sous la responsabilitÃ© du chef dâ€™Ã©quipe, vous participez Ã  la rÃ©alisation des travaux de pose en tranchÃ©e ..."</t>
  </si>
  <si>
    <t xml:space="preserve">8292,Technicien support informatique (H/F),https://www.france-emploi.com/offre-d-emploi/technicien-support-informatique-h-f-10453929/,08/01/2023,Nantes,CDI,,,,,"Vous intÃ©grez le service informatique et technique et prenez part Ã  des projets de dÃ©ploiements, d'installations, de migrations des solutions chez les clients et prenez en charge l'assistance technique. </t>
  </si>
  <si>
    <t>AprÃ¨s une pÃ©riode de montÃ©e en compÃ©tences auprÃ¨s des Ã©quipes sur la partie fonctionnelle et technique, vous prenez ..."</t>
  </si>
  <si>
    <t>8293,ChargÃ© d'Accueil Technique (H/F),https://www.france-emploi.com/offre-d-emploi/charge-d-accueil-technique-h-f-10451398/,08/01/2023,Saint-LÃ´,CDI,,,,,"Â§ Recueillir les rÃ©clamations techniques formulÃ©es par les locataires : accueil physique et</t>
  </si>
  <si>
    <t>tÃ©lÃ©phonique, enregistrer les rÃ©clamations, reformuler en termes techniques les demandes des</t>
  </si>
  <si>
    <t>locataires</t>
  </si>
  <si>
    <t>Â§ Contacter le locataire afin dâ€™identifier les travaux Ã  rÃ©aliser, lui expliquer les dÃ©marches Ã  suivre</t>
  </si>
  <si>
    <t>Â§ Assurer les relations avec les entreprises pour des interventions dans ..."</t>
  </si>
  <si>
    <t>8294,CDD - Conseiller clients h/f,https://www.france-emploi.com/offre-d-emploi/cdd-conseiller-clients-h-f-10451349/,08/01/2023,Ille-et-Vilaine,CDD,,,,,"Au sein de la Direction Commerciale et Marketing, la Direction des OpÃ©rations Clients a pour mission de permettre la mise en place de la politique commerciale et marketing. Pour cela, elle administre un systÃ¨me d'information clients, pilote des prestations externalisÃ©es de relation clients et traite en interne les ..."</t>
  </si>
  <si>
    <t>8295,OPÃ‰RATEUR D'Ã‰COUTE (H/F),https://www.france-emploi.com/offre-d-emploi/op-rateur-d-coute-h-f-10451235/,08/01/2023,La RÃ©union,CDI,,,,,"En tant quâ€™opÃ©rateur dâ€™Ã©coute, vous Ãªtes le premier maillon dâ€™une chaÃ®ne dâ€™interception de diffÃ©rents types dâ€™Ã©missions et travaillez en collaboration avec les autres acteurs du renseignement militaire.</t>
  </si>
  <si>
    <t>Le mÃ©tier dâ€™opÃ©rateur dâ€™Ã©coute est accessible dÃ¨s le niveau bac aprÃ¨s une formation complÃ¨te et ..."</t>
  </si>
  <si>
    <t>8296,OPÃ‰RATEUR D'Ã‰COUTE (H/F),https://www.france-emploi.com/offre-d-emploi/op-rateur-d-coute-h-f-10451235/,08/01/2023,Martinique,CDI,,,,,"En tant quâ€™opÃ©rateur dâ€™Ã©coute, vous Ãªtes le premier maillon dâ€™une chaÃ®ne dâ€™interception de diffÃ©rents types dâ€™Ã©missions et travaillez en collaboration avec les autres acteurs du renseignement militaire.</t>
  </si>
  <si>
    <t>8297,OPÃ‰RATEUR D'Ã‰COUTE (H/F),https://www.france-emploi.com/offre-d-emploi/op-rateur-d-coute-h-f-10451235/,08/01/2023,Var,CDI,,,,,"En tant quâ€™opÃ©rateur dâ€™Ã©coute, vous Ãªtes le premier maillon dâ€™une chaÃ®ne dâ€™interception de diffÃ©rents types dâ€™Ã©missions et travaillez en collaboration avec les autres acteurs du renseignement militaire.</t>
  </si>
  <si>
    <t>8298,OPÃ‰RATEUR D'Ã‰COUTE (H/F),https://www.france-emploi.com/offre-d-emploi/op-rateur-d-coute-h-f-10451235/,08/01/2023,Manche,CDI,,,,,"En tant quâ€™opÃ©rateur dâ€™Ã©coute, vous Ãªtes le premier maillon dâ€™une chaÃ®ne dâ€™interception de diffÃ©rents types dâ€™Ã©missions et travaillez en collaboration avec les autres acteurs du renseignement militaire.</t>
  </si>
  <si>
    <t>8299,OPÃ‰RATEUR D'Ã‰COUTE (H/F),https://www.france-emploi.com/offre-d-emploi/op-rateur-d-coute-h-f-10451235/,08/01/2023,FinistÃ¨re,CDI,,,,,"En tant quâ€™opÃ©rateur dâ€™Ã©coute, vous Ãªtes le premier maillon dâ€™une chaÃ®ne dâ€™interception de diffÃ©rents types dâ€™Ã©missions et travaillez en collaboration avec les autres acteurs du renseignement militaire.</t>
  </si>
  <si>
    <t>8300,ANALYSTE TRAITANT DU RENSEIGNEMENT (H/F),https://www.france-emploi.com/offre-d-emploi/analyste-traitant-du-renseignement-h-f-10451232/,08/01/2023,La RÃ©union,CDI,,,,,"En tant quâ€™analyste traitant du renseignement, vous concevez et rÃ©alisez des analyses destinÃ©es Ã  alimenter la prÃ©paration et la conduite des opÃ©rations.</t>
  </si>
  <si>
    <t>Le mÃ©tier dâ€™analyste traitant du renseignement est accessible dÃ¨s le niveau bac aprÃ¨s une formation complÃ¨te et rÃ©munÃ©rÃ©e Ã  lâ€™Ecole de maistrance.</t>
  </si>
  <si>
    <t>SpÃ©cialitÃ© ANATRAIT ..."</t>
  </si>
  <si>
    <t>8301,ANALYSTE TRAITANT DU RENSEIGNEMENT (H/F),https://www.france-emploi.com/offre-d-emploi/analyste-traitant-du-renseignement-h-f-10451232/,08/01/2023,Martinique,CDI,,,,,"En tant quâ€™analyste traitant du renseignement, vous concevez et rÃ©alisez des analyses destinÃ©es Ã  alimenter la prÃ©paration et la conduite des opÃ©rations.</t>
  </si>
  <si>
    <t>8302,ANALYSTE TRAITANT DU RENSEIGNEMENT (H/F),https://www.france-emploi.com/offre-d-emploi/analyste-traitant-du-renseignement-h-f-10451232/,08/01/2023,Var,CDI,,,,,"En tant quâ€™analyste traitant du renseignement, vous concevez et rÃ©alisez des analyses destinÃ©es Ã  alimenter la prÃ©paration et la conduite des opÃ©rations.</t>
  </si>
  <si>
    <t>8303,ANALYSTE TRAITANT DU RENSEIGNEMENT (H/F),https://www.france-emploi.com/offre-d-emploi/analyste-traitant-du-renseignement-h-f-10451232/,08/01/2023,Manche,CDI,,,,,"En tant quâ€™analyste traitant du renseignement, vous concevez et rÃ©alisez des analyses destinÃ©es Ã  alimenter la prÃ©paration et la conduite des opÃ©rations.</t>
  </si>
  <si>
    <t>8304,ANALYSTE TRAITANT DU RENSEIGNEMENT (H/F),https://www.france-emploi.com/offre-d-emploi/analyste-traitant-du-renseignement-h-f-10451232/,08/01/2023,FinistÃ¨re,CDI,,,,,"En tant quâ€™analyste traitant du renseignement, vous concevez et rÃ©alisez des analyses destinÃ©es Ã  alimenter la prÃ©paration et la conduite des opÃ©rations.</t>
  </si>
  <si>
    <t>8305,DÃ‰TECTEUR ET ANALYSTE DES SIGNAUX Ã‰LECTROMAGNÃ‰TIQUES (H/F),https://www.france-emploi.com/offre-d-emploi/d-tecteur-et-analyste-des-signaux-lectromagn-tiques-h-f-10451231/,08/01/2023,La RÃ©union,CDI,,,,,"En tant que dÃ©tecteur et analyste des signaux Ã©lectromagnÃ©tiques, vous Ãªtes responsable de lâ€™interception de signaux Ã©lectromagnÃ©tiques de diffÃ©rents types (radar, GSM, satellite, radio etc) pour obtenir des informations indispensables Ã  la bonne rÃ©ussite des opÃ©rations.</t>
  </si>
  <si>
    <t>Le mÃ©tier de dÃ©tecteur et analyste des signaux Ã©lectromagnÃ©tiques est accessible dÃ¨s ..."</t>
  </si>
  <si>
    <t>8306,DÃ‰TECTEUR ET ANALYSTE DES SIGNAUX Ã‰LECTROMAGNÃ‰TIQUES (H/F),https://www.france-emploi.com/offre-d-emploi/d-tecteur-et-analyste-des-signaux-lectromagn-tiques-h-f-10451231/,08/01/2023,Martinique,CDI,,,,,"En tant que dÃ©tecteur et analyste des signaux Ã©lectromagnÃ©tiques, vous Ãªtes responsable de lâ€™interception de signaux Ã©lectromagnÃ©tiques de diffÃ©rents types (radar, GSM, satellite, radio etc) pour obtenir des informations indispensables Ã  la bonne rÃ©ussite des opÃ©rations.</t>
  </si>
  <si>
    <t>8307,DÃ‰TECTEUR ET ANALYSTE DES SIGNAUX Ã‰LECTROMAGNÃ‰TIQUES (H/F),https://www.france-emploi.com/offre-d-emploi/d-tecteur-et-analyste-des-signaux-lectromagn-tiques-h-f-10451231/,08/01/2023,Var,CDI,,,,,"En tant que dÃ©tecteur et analyste des signaux Ã©lectromagnÃ©tiques, vous Ãªtes responsable de lâ€™interception de signaux Ã©lectromagnÃ©tiques de diffÃ©rents types (radar, GSM, satellite, radio etc) pour obtenir des informations indispensables Ã  la bonne rÃ©ussite des opÃ©rations.</t>
  </si>
  <si>
    <t>8308,DÃ‰TECTEUR ET ANALYSTE DES SIGNAUX Ã‰LECTROMAGNÃ‰TIQUES (H/F),https://www.france-emploi.com/offre-d-emploi/d-tecteur-et-analyste-des-signaux-lectromagn-tiques-h-f-10451231/,08/01/2023,Manche,CDI,,,,,"En tant que dÃ©tecteur et analyste des signaux Ã©lectromagnÃ©tiques, vous Ãªtes responsable de lâ€™interception de signaux Ã©lectromagnÃ©tiques de diffÃ©rents types (radar, GSM, satellite, radio etc) pour obtenir des informations indispensables Ã  la bonne rÃ©ussite des opÃ©rations.</t>
  </si>
  <si>
    <t>8309,DÃ‰TECTEUR ET ANALYSTE DES SIGNAUX Ã‰LECTROMAGNÃ‰TIQUES (H/F),https://www.france-emploi.com/offre-d-emploi/d-tecteur-et-analyste-des-signaux-lectromagn-tiques-h-f-10451231/,08/01/2023,FinistÃ¨re,CDI,,,,,"En tant que dÃ©tecteur et analyste des signaux Ã©lectromagnÃ©tiques, vous Ãªtes responsable de lâ€™interception de signaux Ã©lectromagnÃ©tiques de diffÃ©rents types (radar, GSM, satellite, radio etc) pour obtenir des informations indispensables Ã  la bonne rÃ©ussite des opÃ©rations.</t>
  </si>
  <si>
    <t>8310,OPÃ‰RATEUR LINGUISTE Dâ€™INTERCEPTION (H/F),https://www.france-emploi.com/offre-d-emploi/op-rateur-linguiste-d-interception-h-f-10451223/,08/01/2023,La RÃ©union,CDI,,,,,"En tant quâ€™opÃ©rateur linguiste dâ€™interception, vous pouvez Ã©voluer Ã  terre, en mÃ©tropole ou outre-mer, dans un organisme militaire de renseignement de la Marine ou interarmÃ©es, mais Ã©galement en mer Ã  bord dâ€™un bÃ¢timent en mission. Votre expertise dans une langue Ã©trangÃ¨re vous offre la possibilitÃ© ..."</t>
  </si>
  <si>
    <t>8311,OPÃ‰RATEUR LINGUISTE Dâ€™INTERCEPTION (H/F),https://www.france-emploi.com/offre-d-emploi/op-rateur-linguiste-d-interception-h-f-10451223/,08/01/2023,Martinique,CDI,,,,,"En tant quâ€™opÃ©rateur linguiste dâ€™interception, vous pouvez Ã©voluer Ã  terre, en mÃ©tropole ou outre-mer, dans un organisme militaire de renseignement de la Marine ou interarmÃ©es, mais Ã©galement en mer Ã  bord dâ€™un bÃ¢timent en mission. Votre expertise dans une langue Ã©trangÃ¨re vous offre la possibilitÃ© ..."</t>
  </si>
  <si>
    <t>8312,OPÃ‰RATEUR LINGUISTE Dâ€™INTERCEPTION (H/F),https://www.france-emploi.com/offre-d-emploi/op-rateur-linguiste-d-interception-h-f-10451223/,08/01/2023,Var,CDI,,,,,"En tant quâ€™opÃ©rateur linguiste dâ€™interception, vous pouvez Ã©voluer Ã  terre, en mÃ©tropole ou outre-mer, dans un organisme militaire de renseignement de la Marine ou interarmÃ©es, mais Ã©galement en mer Ã  bord dâ€™un bÃ¢timent en mission. Votre expertise dans une langue Ã©trangÃ¨re vous offre la possibilitÃ© ..."</t>
  </si>
  <si>
    <t>8313,OPÃ‰RATEUR LINGUISTE Dâ€™INTERCEPTION (H/F),https://www.france-emploi.com/offre-d-emploi/op-rateur-linguiste-d-interception-h-f-10451223/,08/01/2023,Manche,CDI,,,,,"En tant quâ€™opÃ©rateur linguiste dâ€™interception, vous pouvez Ã©voluer Ã  terre, en mÃ©tropole ou outre-mer, dans un organisme militaire de renseignement de la Marine ou interarmÃ©es, mais Ã©galement en mer Ã  bord dâ€™un bÃ¢timent en mission. Votre expertise dans une langue Ã©trangÃ¨re vous offre la possibilitÃ© ..."</t>
  </si>
  <si>
    <t>8314,OPÃ‰RATEUR LINGUISTE Dâ€™INTERCEPTION (H/F),https://www.france-emploi.com/offre-d-emploi/op-rateur-linguiste-d-interception-h-f-10451223/,08/01/2023,FinistÃ¨re,CDI,,,,,"En tant quâ€™opÃ©rateur linguiste dâ€™interception, vous pouvez Ã©voluer Ã  terre, en mÃ©tropole ou outre-mer, dans un organisme militaire de renseignement de la Marine ou interarmÃ©es, mais Ã©galement en mer Ã  bord dâ€™un bÃ¢timent en mission. Votre expertise dans une langue Ã©trangÃ¨re vous offre la possibilitÃ© ..."</t>
  </si>
  <si>
    <t xml:space="preserve">8315,ANALYSTE DU RENSEIGNEMENT Dâ€™ORIGINE Ã‰LECTROMAGNÃ‰TIQUE (H/F),https://www.france-emploi.com/offre-d-emploi/analyste-du-renseignement-d-origine-lectromagn-tique-h-f-10451220/,08/01/2023,La RÃ©union,CDI,,,,,"En tant quâ€™analyste du renseignement dâ€™origine Ã©lectromagnÃ©tique vous pouvez Ã©voluer Ã  terre, en mÃ©tropole ou outre-mer, dans un organisme militaire de renseignement de la Marine ou interarmÃ©es, mais Ã©galement au sein dâ€™une cellule spÃ©cialisÃ©e embarquÃ©e sur un bÃ¢timent en mer ou toute autre moyen. </t>
  </si>
  <si>
    <t>SpÃ©cialitÃ© ..."</t>
  </si>
  <si>
    <t xml:space="preserve">8316,ANALYSTE DU RENSEIGNEMENT Dâ€™ORIGINE Ã‰LECTROMAGNÃ‰TIQUE (H/F),https://www.france-emploi.com/offre-d-emploi/analyste-du-renseignement-d-origine-lectromagn-tique-h-f-10451220/,08/01/2023,Martinique,CDI,,,,,"En tant quâ€™analyste du renseignement dâ€™origine Ã©lectromagnÃ©tique vous pouvez Ã©voluer Ã  terre, en mÃ©tropole ou outre-mer, dans un organisme militaire de renseignement de la Marine ou interarmÃ©es, mais Ã©galement au sein dâ€™une cellule spÃ©cialisÃ©e embarquÃ©e sur un bÃ¢timent en mer ou toute autre moyen. </t>
  </si>
  <si>
    <t xml:space="preserve">8317,ANALYSTE DU RENSEIGNEMENT Dâ€™ORIGINE Ã‰LECTROMAGNÃ‰TIQUE (H/F),https://www.france-emploi.com/offre-d-emploi/analyste-du-renseignement-d-origine-lectromagn-tique-h-f-10451220/,08/01/2023,Var,CDI,,,,,"En tant quâ€™analyste du renseignement dâ€™origine Ã©lectromagnÃ©tique vous pouvez Ã©voluer Ã  terre, en mÃ©tropole ou outre-mer, dans un organisme militaire de renseignement de la Marine ou interarmÃ©es, mais Ã©galement au sein dâ€™une cellule spÃ©cialisÃ©e embarquÃ©e sur un bÃ¢timent en mer ou toute autre moyen. </t>
  </si>
  <si>
    <t xml:space="preserve">8318,ANALYSTE DU RENSEIGNEMENT Dâ€™ORIGINE Ã‰LECTROMAGNÃ‰TIQUE (H/F),https://www.france-emploi.com/offre-d-emploi/analyste-du-renseignement-d-origine-lectromagn-tique-h-f-10451220/,08/01/2023,Manche,CDI,,,,,"En tant quâ€™analyste du renseignement dâ€™origine Ã©lectromagnÃ©tique vous pouvez Ã©voluer Ã  terre, en mÃ©tropole ou outre-mer, dans un organisme militaire de renseignement de la Marine ou interarmÃ©es, mais Ã©galement au sein dâ€™une cellule spÃ©cialisÃ©e embarquÃ©e sur un bÃ¢timent en mer ou toute autre moyen. </t>
  </si>
  <si>
    <t xml:space="preserve">8319,ANALYSTE DU RENSEIGNEMENT Dâ€™ORIGINE Ã‰LECTROMAGNÃ‰TIQUE (H/F),https://www.france-emploi.com/offre-d-emploi/analyste-du-renseignement-d-origine-lectromagn-tique-h-f-10451220/,08/01/2023,FinistÃ¨re,CDI,,,,,"En tant quâ€™analyste du renseignement dâ€™origine Ã©lectromagnÃ©tique vous pouvez Ã©voluer Ã  terre, en mÃ©tropole ou outre-mer, dans un organisme militaire de renseignement de la Marine ou interarmÃ©es, mais Ã©galement au sein dâ€™une cellule spÃ©cialisÃ©e embarquÃ©e sur un bÃ¢timent en mer ou toute autre moyen. </t>
  </si>
  <si>
    <t>8320,ANALYSTE EN RENSEIGNEMENT Dâ€™ORIGINE IMAGE (H/F),https://www.france-emploi.com/offre-d-emploi/analyste-en-renseignement-d-origine-image-h-f-10451218/,08/01/2023,La RÃ©union,CDI,,,,,"En tant quâ€™analyste en renseignement dâ€™origine image, vous participez au recueil et Ã  lâ€™exploitation des donnÃ©es image afin de Â« produire Â» du renseignement visible.</t>
  </si>
  <si>
    <t>Le mÃ©tier dâ€™analyste en renseignement dâ€™origine image est accessible dÃ¨s le niveau bac aprÃ¨s une formation complÃ¨te et rÃ©munÃ©rÃ©e Ã  l ..."</t>
  </si>
  <si>
    <t>8321,ANALYSTE EN RENSEIGNEMENT Dâ€™ORIGINE IMAGE (H/F),https://www.france-emploi.com/offre-d-emploi/analyste-en-renseignement-d-origine-image-h-f-10451218/,08/01/2023,Martinique,CDI,,,,,"En tant quâ€™analyste en renseignement dâ€™origine image, vous participez au recueil et Ã  lâ€™exploitation des donnÃ©es image afin de Â« produire Â» du renseignement visible.</t>
  </si>
  <si>
    <t>8322,ANALYSTE EN RENSEIGNEMENT Dâ€™ORIGINE IMAGE (H/F),https://www.france-emploi.com/offre-d-emploi/analyste-en-renseignement-d-origine-image-h-f-10451218/,08/01/2023,Var,CDI,,,,,"En tant quâ€™analyste en renseignement dâ€™origine image, vous participez au recueil et Ã  lâ€™exploitation des donnÃ©es image afin de Â« produire Â» du renseignement visible.</t>
  </si>
  <si>
    <t>8323,ANALYSTE EN RENSEIGNEMENT Dâ€™ORIGINE IMAGE (H/F),https://www.france-emploi.com/offre-d-emploi/analyste-en-renseignement-d-origine-image-h-f-10451218/,08/01/2023,Manche,CDI,,,,,"En tant quâ€™analyste en renseignement dâ€™origine image, vous participez au recueil et Ã  lâ€™exploitation des donnÃ©es image afin de Â« produire Â» du renseignement visible.</t>
  </si>
  <si>
    <t>8324,ANALYSTE EN RENSEIGNEMENT Dâ€™ORIGINE IMAGE (H/F),https://www.france-emploi.com/offre-d-emploi/analyste-en-renseignement-d-origine-image-h-f-10451218/,08/01/2023,FinistÃ¨re,CDI,,,,,"En tant quâ€™analyste en renseignement dâ€™origine image, vous participez au recueil et Ã  lâ€™exploitation des donnÃ©es image afin de Â« produire Â» du renseignement visible.</t>
  </si>
  <si>
    <t>8325,Agent de fabrication (H/F),https://www.france-emploi.com/offre-d-emploi/agent-de-fabrication-h-f-10446650/,08/01/2023,Langon,IntÃ©rim,,,,,"TEMPORIS REDON câ€™est une team impliquÃ©e et implantÃ©e localement !</t>
  </si>
  <si>
    <t xml:space="preserve">8326,Chauffeur SPL (H/F),https://www.france-emploi.com/offre-d-emploi/chauffeur-spl-h-f-10446611/,08/01/2023,Rieux,IntÃ©rim,,,,,"La convivialitÃ©, l'autonomie et le professionnalisme vous caractÃ©risent? L'Ã©nergie aussi? </t>
  </si>
  <si>
    <t xml:space="preserve">Alors rejoignez l'aventure Temporis, le premier rÃ©seau national d'agences d'emploi en franchise! </t>
  </si>
  <si>
    <t>Aujourd'hui votre agence Temporis Redon recherche un "" Chauffeur SPL "" H/F.</t>
  </si>
  <si>
    <t>â€¢	VÃ©rifier l'Ã©tat de fonctionnement du ..."</t>
  </si>
  <si>
    <t xml:space="preserve">8327,Chauffeur SPL (H/F),https://www.france-emploi.com/offre-d-emploi/chauffeur-spl-h-f-10446611/,08/01/2023,Saint-Nicolas-de-Redon,IntÃ©rim,,,,,"La convivialitÃ©, l'autonomie et le professionnalisme vous caractÃ©risent? L'Ã©nergie aussi? </t>
  </si>
  <si>
    <t xml:space="preserve">8328,Chauffeur SPL (H/F),https://www.france-emploi.com/offre-d-emploi/chauffeur-spl-h-f-10446611/,08/01/2023,Redon,IntÃ©rim,,,,,"La convivialitÃ©, l'autonomie et le professionnalisme vous caractÃ©risent? L'Ã©nergie aussi? </t>
  </si>
  <si>
    <t>8329,Charpentier mÃ©tallique (H/F),https://www.france-emploi.com/offre-d-emploi/charpentier-metallique-h-f-10446595/,08/01/2023,Rieux,IntÃ©rim,,,,,"TEMPORIS REDON câ€™est une team impliquÃ©e et implantÃ©e localement !</t>
  </si>
  <si>
    <t>8330,Charpentier mÃ©tallique (H/F),https://www.france-emploi.com/offre-d-emploi/charpentier-metallique-h-f-10446595/,08/01/2023,Saint-Nicolas-de-Redon,IntÃ©rim,,,,,"TEMPORIS REDON câ€™est une team impliquÃ©e et implantÃ©e localement !</t>
  </si>
  <si>
    <t>8331,Charpentier mÃ©tallique (H/F),https://www.france-emploi.com/offre-d-emploi/charpentier-metallique-h-f-10446595/,08/01/2023,Redon,IntÃ©rim,,,,,"TEMPORIS REDON câ€™est une team impliquÃ©e et implantÃ©e localement !</t>
  </si>
  <si>
    <t>8332,Electricien (H/F),https://www.france-emploi.com/offre-d-emploi/electricien-h-f-10446506/,08/01/2023,Saint-Perreux,IntÃ©rim,,,,,"TEMPORIS REDON câ€™est une team impliquÃ©e et implantÃ©e localement !</t>
  </si>
  <si>
    <t>8333,Electricien (H/F),https://www.france-emploi.com/offre-d-emploi/electricien-h-f-10446506/,08/01/2023,Redon,IntÃ©rim,,,,,"TEMPORIS REDON câ€™est une team impliquÃ©e et implantÃ©e localement !</t>
  </si>
  <si>
    <t>8334,MaÃ§on (H/F),https://www.france-emploi.com/offre-d-emploi/macon-h-f-10446435/,08/01/2023,Saint-Perreux,IntÃ©rim,,,,,"Temporis Redon, une team impliquÃ©e, professionnelle et super dynamique ! Nous recrutons les meilleurs talents et les accompagnons pour intÃ©grer les entreprises dans lesquelles ils vont s'Ã©panouir !</t>
  </si>
  <si>
    <t>Les postes du jour, Un(e) MaÃ§on / MaÃ§onne.expÃ©rimentÃ© pour notre client : Entreprise prÃ©sente sur le secteur depuis plusieurs annÃ©es, elle est ..."</t>
  </si>
  <si>
    <t>8335,MaÃ§on (H/F),https://www.france-emploi.com/offre-d-emploi/macon-h-f-10446435/,08/01/2023,Rieux,IntÃ©rim,,,,,"Temporis Redon, une team impliquÃ©e, professionnelle et super dynamique ! Nous recrutons les meilleurs talents et les accompagnons pour intÃ©grer les entreprises dans lesquelles ils vont s'Ã©panouir !</t>
  </si>
  <si>
    <t>8336,MaÃ§on (H/F),https://www.france-emploi.com/offre-d-emploi/macon-h-f-10446435/,08/01/2023,Sainte-Marie,IntÃ©rim,,,,,"Temporis Redon, une team impliquÃ©e, professionnelle et super dynamique ! Nous recrutons les meilleurs talents et les accompagnons pour intÃ©grer les entreprises dans lesquelles ils vont s'Ã©panouir !</t>
  </si>
  <si>
    <t>8337,Peintre-Enduiseur (H/F),https://www.france-emploi.com/offre-d-emploi/peintre-enduiseur-h-f-10446429/,08/01/2023,Saint-Perreux,IntÃ©rim,,,,,"TEMPORIS Redon, la bonne idÃ©e pour trouver un emploi !</t>
  </si>
  <si>
    <t>SpÃ©cialiste de lâ€™emploi et du recrutement, nous vous accompagnons dans votre carriÃ¨re professionnelle. Notre Ã©quipe dynamique, accueillante et professionnelle est donc en recherche permanente de nouveaux talents. Le prochain sera peut-Ãªtre vous !?</t>
  </si>
  <si>
    <t>Notre agence est aujourd'hui Ã  ..."</t>
  </si>
  <si>
    <t>8338,Peintre-Enduiseur (H/F),https://www.france-emploi.com/offre-d-emploi/peintre-enduiseur-h-f-10446429/,08/01/2023,Rieux,IntÃ©rim,,,,,"TEMPORIS Redon, la bonne idÃ©e pour trouver un emploi !</t>
  </si>
  <si>
    <t>8339,Peintre-Enduiseur (H/F),https://www.france-emploi.com/offre-d-emploi/peintre-enduiseur-h-f-10446429/,08/01/2023,Sainte-Marie,IntÃ©rim,,,,,"TEMPORIS Redon, la bonne idÃ©e pour trouver un emploi !</t>
  </si>
  <si>
    <t>8340,Peintre industriel (H/F),https://www.france-emploi.com/offre-d-emploi/peintre-industriel-h-f-10446427/,08/01/2023,Saint-Gildas-des-Bois,IntÃ©rim,,,,,"TEMPORIS REDON câ€™est une team impliquÃ©e et implantÃ©e localement !</t>
  </si>
  <si>
    <t>8341,Peintre industriel (H/F),https://www.france-emploi.com/offre-d-emploi/peintre-industriel-h-f-10446427/,08/01/2023,PontchÃ¢teau,IntÃ©rim,,,,,"TEMPORIS REDON câ€™est une team impliquÃ©e et implantÃ©e localement !</t>
  </si>
  <si>
    <t>8342,Peintre industriel (H/F),https://www.france-emploi.com/offre-d-emploi/peintre-industriel-h-f-10446427/,08/01/2023,Redon,IntÃ©rim,,,,,"TEMPORIS REDON câ€™est une team impliquÃ©e et implantÃ©e localement !</t>
  </si>
  <si>
    <t>8343,Monteur / Assembleur (H/F),https://www.france-emploi.com/offre-d-emploi/monteur-assembleur-h-f-10444967/,08/01/2023,CÃ´tes-d'Armor,IntÃ©rim,,,,,"L'agence Breizh intÃ©rim de Lamballe recherche pour le compte de l'un de ses clients spÃ©cialisÃ©s dans la construction de mobile-home, des Monteurs / Assembleurs (H/F).</t>
  </si>
  <si>
    <t>Le poste est Ã  pourvoir rapidement en intÃ©rim pour une durÃ©e indÃ©terminÃ©e sur LoudÃ©ac.</t>
  </si>
  <si>
    <t>- Ajustement des ..."</t>
  </si>
  <si>
    <t>8344,OPÃ‰RATEUR POLYVALENT (F/H),https://www.france-emploi.com/offre-d-emploi/op-rateur-polyvalent-f-h-10440449/,08/01/2023,Caen,IntÃ©rim,,,,,"Nous recherchons pour le compte de notre client spÃ©cialisÃ© dans la conception, la fourniture, la fabrication de pipelines, sous-marins et terrestres, hautement calorifugÃ©s</t>
  </si>
  <si>
    <t>Au sein de l'atelier, vous participerez aux opÃ©rations de prÃ©paration des pipes (dÃ©coupe, meulage, assemblage, isolation, insertion). Vous travaillerez dans le respect des consignes ..."</t>
  </si>
  <si>
    <t>8345,Lead dÃ©veloppeur DATA (H/F),https://www.france-emploi.com/offre-d-emploi/lead-developpeur-data-h-f-10436703/,08/01/2023,Ille-et-Vilaine,CDI,,,,,"A la pointe des technologies numÃ©riques, le groupe Ouest-France dispose d'une Ã©quipe dÃ©diÃ©e aux travaux sur la DATA composÃ©e pour moitiÃ© de profils mÃ©tiers (data analyst, data scientist) et pour l'autre moitiÃ© de dÃ©veloppeurs DATA. Ces deux Ã©quipes d'une vingtaine de personnes travaillent de concert ..."</t>
  </si>
  <si>
    <t>8346,PLOMBIER (H/F),https://www.france-emploi.com/offre-d-emploi/plombier-h-f-10430942/,08/01/2023,Laval,IntÃ©rim,,,,,"INTERACTION LAVAL recherche pour le compte d'un de ses clients basÃ© sur le secteur de LAVAL, un PLOMBIER H/F.</t>
  </si>
  <si>
    <t>Acteur reconnu sur le secteur, vous intÃ©grez une sociÃ©tÃ© du groupe VINCI. Vos principales seront l'entretien et le dÃ©pannage de systÃ¨me de climatisation, ventilation et de chauffage ..."</t>
  </si>
  <si>
    <t>8347,AGENT DE MAINTENANCE ELECTRIQUE F/H,https://www.france-emploi.com/offre-d-emploi/agent-de-maintenance-electrique-f-h-10430832/,08/01/2023,VendÃ©e,CDI,,,,,"Notre service maintenance a pour principales missions :</t>
  </si>
  <si>
    <t>- La maintenance curative et prÃ©ventive de 10000 Ã©quipements : Lits patients, Ã©quipements des cuisines centrales, systÃ¨mes de tÃ©lÃ©phonie, installations de chauffage, ventilation, climatisation, Ã©quipements de stÃ©rilisation, Ã©quipements sanitaires, Ã©quipements hospitaliers, ...</t>
  </si>
  <si>
    <t>- La distribution des Ã©nergies Ã©lectriques ..."</t>
  </si>
  <si>
    <t>8348,Peintre Careneur H/F,https://www.france-emploi.com/offre-d-emploi/peintre-careneur-h-f-10421207/,08/01/2023,FinistÃ¨re,IntÃ©rim,,,,,"Vous aurez en charge de :</t>
  </si>
  <si>
    <t xml:space="preserve">  * rÃ©aliser des opÃ©rations de prÃ©paration de surfaces en vue de l'application de couches de revÃªtement ou de protection (ponÃ§age, polissage, dÃ©graissage, sablage, peinture, ...) sur des bateaux selon les rÃ¨gles de sÃ©curitÃ© et les impÃ©ratifs de rÃ©alisation (dÃ©lais, qualitÃ©,...)..Â </t>
  </si>
  <si>
    <t xml:space="preserve">  * Tracer et rÃ©aliser des marquages ..."</t>
  </si>
  <si>
    <t>8349,Responsable Centre Production Semence H/F,https://www.france-emploi.com/offre-d-emploi/responsable-centre-production-semence-h-f-10418921/,08/01/2023,Loire,CDI,,,,,"Vos missions en tant que Responsable de Centre de Production de Semence F/H :</t>
  </si>
  <si>
    <t xml:space="preserve">Sur ce site spÃ©cialisÃ© en semence porcine et cunicole, vous assurez la gestion du centre d'insÃ©mination et de son environnement (centre de production et centre de quarantaine), conformÃ©ment au systÃ¨me d'assurance qualitÃ©. </t>
  </si>
  <si>
    <t>8350,Cuisinier en CollectivitÃ© (H/F),https://www.france-emploi.com/offre-d-emploi/cuisinier-en-collectivite-h-f-10418536/,08/01/2023,Coray,IntÃ©rim,,,,,"Nous recherchons pour l'un de nos clients situÃ© Ã  Coray, un CUISINIER DE COLLECTIVITE, pour un remplacement du 25 au 29 juillet.</t>
  </si>
  <si>
    <t xml:space="preserve">Vous aurez pour responsabilitÃ© la production des repas en autonomie. </t>
  </si>
  <si>
    <t xml:space="preserve">Vous maÃ®trisez les normes HACCP. </t>
  </si>
  <si>
    <t>Bonnes connaissances des techniques culinaires, des textures modifiÃ©es et des rÃ©gimes ..."</t>
  </si>
  <si>
    <t>8351,Business Developer H/F,https://www.france-emploi.com/offre-d-emploi/business-developer-h-f-10418476/,08/01/2023,Paris 9e,CDI,,,,,"MotivÃ©(e) par la vente et le conseil, vous serez en charge de la conquÃªte de nouveaux clients.</t>
  </si>
  <si>
    <t>Au sein d'une Ã©quipe de 20 chargÃ©s d'affaires rÃ©partis sur l'ensemble du territoire national, vous serez en charge du dÃ©veloppement de portefeuille sur les dÃ©partements 75 et 92 ..."</t>
  </si>
  <si>
    <t>8352,Alternance Business Developer (H/F) ,https://www.france-emploi.com/offre-d-emploi/alternance-business-developer-h-f-10418471/,08/01/2023,Ille-et-Vilaine,Alternance,,,,,"Le Groupe SIPA - Ouest-France s'est constituÃ© autour du quotidien Ouest-France et rÃ©unit aujourd'hui d'autres quotidiens (Â« Le Courrier de l'Ouest Â», Â« Le Maine Libre Â», Â« Presse OcÃ©an Â», Â« La Presse de la Manche Â»), une centaine d'hebdomadaires et des magazines, une filiale publicitaire, des sites de petites ..."</t>
  </si>
  <si>
    <t>8353,CADRE DE SANTE URGENCES LUCON F/H,https://www.france-emploi.com/offre-d-emploi/cadre-de-sante-urgences-lucon-f-h-10416040/,08/01/2023,VendÃ©e,CDI,,,,,"CalquÃ© sur l'organisation de notre service des Urgences de La Roche Sur Yon, celui de LuÃ§on met Ã  disposition, pour la prise en charge de ses patients, 1 zone d'accueil et d'orientation, 2 places de SAUV, 4 salles de soins de mÃ©decine, 1 zone circuit court ..."</t>
  </si>
  <si>
    <t>8354,CHAUFFEUR SPL REGIONAL (H/F),https://www.france-emploi.com/offre-d-emploi/chauffeur-spl-regional-h-f-10411982/,08/01/2023,Ille-et-Vilaine,IntÃ©rim,,,,,"Notre agence Interaction spÃ©cialisÃ©e dans le TRANSPORT recherche pour son client situÃ© Ã  Noyal-sur-Vilaine des Chauffeurs SPL rÃ©gional (H/F).</t>
  </si>
  <si>
    <t xml:space="preserve">- transporter et livrer les clients sur la rÃ©gion dans les meilleurs dÃ©lais tout en respectant la lÃ©gislation routiÃ¨re et sociale </t>
  </si>
  <si>
    <t>- contrÃ´ler et effectuer le chargement ..."</t>
  </si>
  <si>
    <t>8355,MONTEUR EN TUYAUTERIE (H/F),https://www.france-emploi.com/offre-d-emploi/monteur-en-tuyauterie-h-f-10409959/,08/01/2023,VitrÃ©,IntÃ©rim,,,,,"Pour une entreprise spÃ©cialisÃ©e dans l'installation de rÃ©seau de tuyauterie, nous recherchons des MONTEUR EN TUYAUTERIE (H/F).</t>
  </si>
  <si>
    <t>Sous la responsabilitÃ© du chef d'Ã©quipe, vous rÃ©alisez des travaux de montage de tuyauterie. Vous maÃ®trisez les travaux de montage, d'assemblage par vissage, sertissage et pose de supportages ..."</t>
  </si>
  <si>
    <t>8356,MONTEUR EN TUYAUTERIE (H/F),https://www.france-emploi.com/offre-d-emploi/monteur-en-tuyauterie-h-f-10409959/,08/01/2023,Rennes,IntÃ©rim,,,,,"Pour une entreprise spÃ©cialisÃ©e dans l'installation de rÃ©seau de tuyauterie, nous recherchons des MONTEUR EN TUYAUTERIE (H/F).</t>
  </si>
  <si>
    <t>8357,MONTEUR EN TUYAUTERIE (H/F),https://www.france-emploi.com/offre-d-emploi/monteur-en-tuyauterie-h-f-10409959/,08/01/2023,FougÃ¨res,IntÃ©rim,,,,,"Pour une entreprise spÃ©cialisÃ©e dans l'installation de rÃ©seau de tuyauterie, nous recherchons des MONTEUR EN TUYAUTERIE (H/F).</t>
  </si>
  <si>
    <t>8358,MONTEUR EN TUYAUTERIE (H/F),https://www.france-emploi.com/offre-d-emploi/monteur-en-tuyauterie-h-f-10409959/,08/01/2023,Bruz,IntÃ©rim,,,,,"Pour une entreprise spÃ©cialisÃ©e dans l'installation de rÃ©seau de tuyauterie, nous recherchons des MONTEUR EN TUYAUTERIE (H/F).</t>
  </si>
  <si>
    <t>8359,Assistant DÃ©matÃ©rialisation H/F,https://www.france-emploi.com/offre-d-emploi/assistant-dematerialisation-h-f-10407437/,08/01/2023,Rennes,CDI,,,,,"La missionÂ :</t>
  </si>
  <si>
    <t>IntÃ©grÃ©(e) au service DÃ©matÃ©rialisation de MÃ©dialex, vous assurez les missions suivantesÂ auprÃ¨s dâ€™une clientÃ¨le composÃ©e dâ€™acheteurs publics et/ou privÃ©sÂ :</t>
  </si>
  <si>
    <t>Â·Â Â Â Â  Suivi des dossiers dâ€™appels dâ€™offres dÃ©matÃ©rialisÃ©s sur la plateforme MÃ©dialex (contrÃ´le, enregistrement, facturation)</t>
  </si>
  <si>
    <t>Â·Â Â Â Â  Support tÃ©lÃ©phonique auprÃ¨s des utilisateurs de la plateformeÂ de ..."</t>
  </si>
  <si>
    <t>8360,SERVEURS Morbihan (H/F),https://www.france-emploi.com/offre-d-emploi/serveurs-morbihan-h-f-10407301/,08/01/2023,Vannes,IntÃ©rim,,,,,"Nous recrutons :</t>
  </si>
  <si>
    <t>Runner, commis de salle, chef de rang, barman et maÃ®tre dâ€™hÃ´tel.</t>
  </si>
  <si>
    <t>Postes Ã  prendre en fonction de la demande pour des remplacements ponctuels ou longues missions sur les secteurs de Vannes, Carnac, Ploermel, Auray, Lorient...  Vous avez une premiÃ¨re expÃ©rience rÃ©ussie en service (restauration traditionnel, brasserie ..."</t>
  </si>
  <si>
    <t>8361,SERVEURS Morbihan (H/F),https://www.france-emploi.com/offre-d-emploi/serveurs-morbihan-h-f-10407301/,08/01/2023,Saint-AvÃ©,IntÃ©rim,,,,,"Nous recrutons :</t>
  </si>
  <si>
    <t>8362,SERVEURS Morbihan (H/F),https://www.france-emploi.com/offre-d-emploi/serveurs-morbihan-h-f-10407301/,08/01/2023,Marzan,IntÃ©rim,,,,,"Nous recrutons :</t>
  </si>
  <si>
    <t>8363,SERVEURS Morbihan (H/F),https://www.france-emploi.com/offre-d-emploi/serveurs-morbihan-h-f-10407301/,08/01/2023,Carnac,IntÃ©rim,,,,,"Nous recrutons :</t>
  </si>
  <si>
    <t>8364,SERVEURS Morbihan (H/F),https://www.france-emploi.com/offre-d-emploi/serveurs-morbihan-h-f-10407301/,08/01/2023,Auray,IntÃ©rim,,,,,"Nous recrutons :</t>
  </si>
  <si>
    <t>8365,CUISINIERS Morbihan (H/F),https://www.france-emploi.com/offre-d-emploi/cuisiniers-morbihan-h-f-10407298/,08/01/2023,Vannes,IntÃ©rim,,,,,"Nous recrutons :</t>
  </si>
  <si>
    <t>plongeurs, commis de cuisine, chef de partie, second de cuisine et chef de cuisine pour des restaurants traditionnels, brasseries, traiteurs, restaurants collectifs (EHPAD, restaurants scolaires, restaurants d'entreprise)</t>
  </si>
  <si>
    <t>Postes Ã  prendre en fonction de la demande pour des remplacements ponctuels ou longues missions (cdi, contrat saisonnier...) sur ..."</t>
  </si>
  <si>
    <t>8366,CUISINIERS Morbihan (H/F),https://www.france-emploi.com/offre-d-emploi/cuisiniers-morbihan-h-f-10407298/,08/01/2023,Muzillac,IntÃ©rim,,,,,"Nous recrutons :</t>
  </si>
  <si>
    <t>8367,CUISINIERS Morbihan (H/F),https://www.france-emploi.com/offre-d-emploi/cuisiniers-morbihan-h-f-10407298/,08/01/2023,Marzan,IntÃ©rim,,,,,"Nous recrutons :</t>
  </si>
  <si>
    <t>8368,CUISINIERS Morbihan (H/F),https://www.france-emploi.com/offre-d-emploi/cuisiniers-morbihan-h-f-10407298/,08/01/2023,Carnac,IntÃ©rim,,,,,"Nous recrutons :</t>
  </si>
  <si>
    <t>8369,CUISINIERS Morbihan (H/F),https://www.france-emploi.com/offre-d-emploi/cuisiniers-morbihan-h-f-10407298/,08/01/2023,Auray,IntÃ©rim,,,,,"Nous recrutons :</t>
  </si>
  <si>
    <t>8370,Operateur de decoupe (H/F),https://www.france-emploi.com/offre-d-emploi/operateur-de-decoupe-h-f-10407184/,08/01/2023,Ille-et-Vilaine,CDI,,,,,"Au coeur des ateliers de cet Ã©tablissement dynamique, vous Ãªtes intÃ©grÃ© aux Ã©quipes de production. Vous serez en charge du conditionnement, du parage et du dÃ©sossage des piÃ¨ces de viande de porc, dans le respect des rÃ¨gles d'hygiÃ¨ne, de sÃ©curitÃ© et de productivitÃ©. L'objectif Ã©tant de produire ..."</t>
  </si>
  <si>
    <t>8371,AGENT DE PRODUCTION AGROALIMENTAIRE H/F,https://www.france-emploi.com/offre-d-emploi/agent-de-production-agroalimentaire-h-f-10401034/,08/01/2023,VendÃ©e,IntÃ©rim,,,,,"Aboutir Emploi, St Jean de BeugnÃ©, recherche pour l'un de ses clients des ouvriers agroalimentaire H/F.</t>
  </si>
  <si>
    <t>Horaires en 2*8 ou 3*8</t>
  </si>
  <si>
    <t>DÃ©butants acceptÃ©s.</t>
  </si>
  <si>
    <t xml:space="preserve">Poste sur du long terme                            </t>
  </si>
  <si>
    <t>Aboutir Emploi, St Jean de BeugnÃ©, recherche pour l'un de ses clients ..."</t>
  </si>
  <si>
    <t xml:space="preserve">8372,MANUTENTIONNAIRE H/F,https://www.france-emploi.com/offre-d-emploi/manutentionnaire-h-f-10401032/,08/01/2023,VendÃ©e,IntÃ©rim,,,,,"L'agence Aboutir Emploi recherche pour l'un de ses clients des agents de production sur le secteur de LuÃ§on. </t>
  </si>
  <si>
    <t>Voici les postes disponible :</t>
  </si>
  <si>
    <t>- poste aux scies (Zones mouillÃ©e et bruit)</t>
  </si>
  <si>
    <t>- poste au Laser/gravure/Collage (avec une compÃ©tence en coupe et dÃ©bit de verre ..."</t>
  </si>
  <si>
    <t>8373,Stage Business Developer H/F,https://www.france-emploi.com/offre-d-emploi/stage-business-developer-h-f-10400554/,08/01/2023,Ille-et-Vilaine,,,,,,"Le Groupe SIPA - Ouest-France s'est constituÃ© autour du quotidien Ouest-France et rÃ©unit aujourd'hui d'autres quotidiens (Â« Le Courrier de l'Ouest Â», Â« Le Maine Libre Â», Â« Presse OcÃ©an Â», Â« La Presse de la Manche Â»), une centaine d'hebdomadaires et des magazines, une filiale publicitaire, des sites de petites ..."</t>
  </si>
  <si>
    <t>8374,PrÃ©venteur santÃ© sÃ©curitÃ© au travail (H/F),https://www.france-emploi.com/offre-d-emploi/preventeur-sante-securite-au-travail-h-f-10400552/,08/01/2023,Ille-et-Vilaine,CDI,,,,,"Ouest-France, 1er quotidien de France recherche un PrÃ©venteur SantÃ© SÃ©curitÃ© au Travail afin de consolider sa politique de prÃ©vention et de qualitÃ© de vie et des conditions au travail, dans un environnement multi-sites et de diversitÃ© des mÃ©tiers (2 imprimeries (Nantes et Rennes (siÃ¨ge social)), 62 rÃ©dactions ..."</t>
  </si>
  <si>
    <t>8375,Commercial F/H,https://www.france-emploi.com/offre-d-emploi/commercial-f-h-10398117/,08/01/2023,Le Mans,CDI,,,,,"Vous gÃ©rez un portefeuille de clients professionnels dans lâ€™univers Habitat. Vous leur formulez des recommandations Media, aussi bien Digital que Print.</t>
  </si>
  <si>
    <t>- Secteur Ã  couvrir : DÃ©partements 53 et 72 (rattachement possible Ã  l'agence du Mans ou de Laval)</t>
  </si>
  <si>
    <t>- GÃ©rer et dÃ©velopper la relation commerciale ..."</t>
  </si>
  <si>
    <t>8376,CONDUCTEUR DE LIGNE H/F,https://www.france-emploi.com/offre-d-emploi/conducteur-de-ligne-h-f-10398106/,08/01/2023,Sainte-MÃ¨re-Ã‰glise,CDI,,,,,"Reportant au Responsable dâ€™Atelier, vous Ãªtes en charge de la bonne conduite de la ligne et Ãªtes responsable de lâ€™ordre et de lâ€™hygiÃ¨ne sur votre poste de travail.</t>
  </si>
  <si>
    <t>Votre mission principale est de rÃ©aliser lâ€™ensemble des opÃ©rations de conduite, de surveillance et dâ€™entretiens des ..."</t>
  </si>
  <si>
    <t>8377,Commercial Radio H/F,https://www.france-emploi.com/offre-d-emploi/commercial-radio-h-f-10397996/,08/01/2023,Lille,CDI,,,,,"Dans le cadre de notre dÃ©veloppement, nous recherchons un(e) Commercial(e) pour proposer nos solutions de communication audio auprÃ¨s des clients du/des secteur(s) de Lille. Vous reprÃ©senterez localement les radios Virgin Radio et RFM</t>
  </si>
  <si>
    <t xml:space="preserve"> * Vous dÃ©veloppez un portefeuille de clients gÃ©nÃ©ralistes sur votre zone ..."</t>
  </si>
  <si>
    <t>8378,Ouvrier de production (H/F),https://www.france-emploi.com/offre-d-emploi/ouvrier-de-production-h-f-10397994/,08/01/2023,Dinan,CDD,,,,,"Au sein d'une Ã©quipe soudÃ©e, vos principales missions seront :</t>
  </si>
  <si>
    <t>- Alimenter votre unitÃ© de production,</t>
  </si>
  <si>
    <t>- RÃ©aliser des produits finis et leur finition,</t>
  </si>
  <si>
    <t>- ParamÃ©trer et surveiller le bon fonctionnement des machines,</t>
  </si>
  <si>
    <t xml:space="preserve">  Si la tempÃ©rature extÃ©rieure ne vous fait ni chaud ni froid...</t>
  </si>
  <si>
    <t>Si transformer un magma ..."</t>
  </si>
  <si>
    <t>8379,Ouvrier de production (H/F),https://www.france-emploi.com/offre-d-emploi/ouvrier-de-production-h-f-10397993/,08/01/2023,Dinan,CDI,,,,,"Au sein d'une Ã©quipe soudÃ©e, vos principales missions seront :</t>
  </si>
  <si>
    <t>8380,Ouvrier de production (H/F),https://www.france-emploi.com/offre-d-emploi/ouvrier-de-production-h-f-10397992/,08/01/2023,Le HinglÃ©,CDD,,,,,"Au sein d'une Ã©quipe soudÃ©e, vos principales missions seront :</t>
  </si>
  <si>
    <t>8381,Ouvrier de production (H/F),https://www.france-emploi.com/offre-d-emploi/ouvrier-de-production-h-f-10397991/,08/01/2023,Le HinglÃ©,CDI,,,,,"Au sein d'une Ã©quipe soudÃ©e, vos principales missions seront :</t>
  </si>
  <si>
    <t>8382,Tailleur de pierre (H/F),https://www.france-emploi.com/offre-d-emploi/tailleur-de-pierre-h-f-10397990/,08/01/2023,Dinan,CDD,,,,,"Tailler des pierres de granit en atelier (mission principale) :</t>
  </si>
  <si>
    <t>8383,Tailleur de pierre (H/F),https://www.france-emploi.com/offre-d-emploi/tailleur-de-pierre-h-f-10397989/,08/01/2023,Dinan,CDI,,,,,"Tailler des pierres de granit en atelier (mission principale) :</t>
  </si>
  <si>
    <t>8384,Tailleur de pierre (H/F),https://www.france-emploi.com/offre-d-emploi/tailleur-de-pierre-h-f-10397988/,08/01/2023,Le HinglÃ©,CDD,,,,,"Tailler des pierres de granit en atelier (mission principale) :</t>
  </si>
  <si>
    <t>8385,"ChargÃ© de travaux, exploitation et mainten... (H/F)",https://www.france-emploi.com/offre-d-emploi/charge-de-travaux-exploitation-et-mainten-h-f-10395497/,08/01/2023,HÃ©rouville-Saint-Clair,CDI,,,,,"Au sein de la Direction Environnement de Travail et Immobilier et rattachÃ© au service maintenance et travaux, votre rÃ´le sera de planifier, organiser et piloter l'exploitation technique, la maintenance curative et prÃ©ventive, les travaux de gros entretiens et de renouvellement et les travaux de modification et d'amÃ©lioration ..."</t>
  </si>
  <si>
    <t>8386,Commercial terrain (H/F),https://www.france-emploi.com/offre-d-emploi/commercial-terrain-h-f-10383934/,08/01/2023,Angers,CDI,,,,,"TA MISSION</t>
  </si>
  <si>
    <t>Dans un premier temps, tu es accompagnÃ©(e) et formÃ©(e) pendant 8 mois Ã  nos produits et notamment Ã  nos solutions digitales, nos clients et nos mÃ©thodes de vente.</t>
  </si>
  <si>
    <t>Ensuite, toujours encadrÃ©(e) par un Manager et entourÃ©(e) par une Ã©quipe solide, tu Ã©volueras sur ..."</t>
  </si>
  <si>
    <t>8387,Commercial terrain (H/F),https://www.france-emploi.com/offre-d-emploi/commercial-terrain-h-f-10383933/,08/01/2023,Saint-Herblain,CDI,,,,,"TA MISSION</t>
  </si>
  <si>
    <t>8388,Conseiller en communication BtoB (H/F),https://www.france-emploi.com/offre-d-emploi/conseiller-en-communication-btob-h-f-10383925/,08/01/2023,Le Mans,CDI,,,,,"Vous proposerez les solutions de communication les plus adaptÃ©es aux attentes de vos interlocuteurs.</t>
  </si>
  <si>
    <t>La communication locale bouge avec le numÃ©rique, Ã  vous dâ€™accompagner les annonceurs locaux. Vous reprenez un portefeuille de clients / prospects et le dÃ©veloppez. Vous leur formulez des recommandations Media. En tant que Conseiller sur ..."</t>
  </si>
  <si>
    <t>8389,OPERATEUR DE LIGNE SAISON LONGUE F/H,https://www.france-emploi.com/offre-d-emploi/operateur-de-ligne-saison-longue-f-h-10383840/,08/01/2023,Mouilleron-le-Captif,CDD,,,,,"Nous renforÃ§ons nos Ã©quipes de permanents sur nos unitÃ©s industrielles PVS de Mouilleron le Captif et de Fontenay le Comte.</t>
  </si>
  <si>
    <t xml:space="preserve">PVS pour ""Productions vÃ©gÃ©tales SpÃ©cialisÃ©es"". </t>
  </si>
  <si>
    <t>En effet, deux activitÃ©s cohabitent :</t>
  </si>
  <si>
    <t xml:space="preserve">- la production de lÃ©gumes secs alimentaires (mogettes, lentilles, ...) </t>
  </si>
  <si>
    <t>DiffÃ©rents postes Ã  pourvoir au sein des ..."</t>
  </si>
  <si>
    <t>8390,CHARGE Dâ€™AFFAIRES ELECTRICITE (H/F),https://www.france-emploi.com/offre-d-emploi/charge-d-affaires-electricite-h-f-10383770/,08/01/2023,Ille-et-Vilaine,CDI,,,,,"Dans le cadre de son dÃ©veloppement, l'entreprise CHRISTOPHE MICAULT recrute UN CHARGE Dâ€™AFFAIRES ELECTRICITE  H/F.</t>
  </si>
  <si>
    <t xml:space="preserve">Les missions principales : </t>
  </si>
  <si>
    <t>-	Organiser et planifier les chantiers</t>
  </si>
  <si>
    <t>-	Suivi de chantier</t>
  </si>
  <si>
    <t>-	assurer la gestion administrative et financiÃ¨re</t>
  </si>
  <si>
    <t>-	rÃ©aliser Ã©tudes EXE</t>
  </si>
  <si>
    <t>-	manager et communiquer</t>
  </si>
  <si>
    <t>-	assurer les relations avec les sous-traitants, clients ..."</t>
  </si>
  <si>
    <t>8391,Chef dâ€™Ã©quipe ou ouvrier expÃ©rimentÃ© Ã©lectricien Tertiaire (H/F),https://www.france-emploi.com/offre-d-emploi/chef-d-equipe-ou-ouvrier-experimente-electricien-tertiaire-h-f-10383768/,08/01/2023,Ille-et-Vilaine,CDI,,,,,"Dans le cadre de son dÃ©veloppement, l'entreprise CHRISTOPHE MICAULT recrute un Chef dâ€™Ã©quipe  ou ouvrier expÃ©rimentÃ©</t>
  </si>
  <si>
    <t>Ã©lectricien Tertiaire H/F.</t>
  </si>
  <si>
    <t>-	Lire et respecter des plans Ã©lectriques</t>
  </si>
  <si>
    <t>-	CÃ¢bler des appareillages, tableaux Ã©lectriques</t>
  </si>
  <si>
    <t>-	Base pour pose climatisation et VMC</t>
  </si>
  <si>
    <t>-	Superviser des petites Ã©quipes sur chantier</t>
  </si>
  <si>
    <t>CDI 38h ..."</t>
  </si>
  <si>
    <t>8392,Chef dâ€™Ã©quipe ou Ouvrier expÃ©rimentÃ© Ã©lectricien logement H/F,https://www.france-emploi.com/offre-d-emploi/chef-d-equipe-ou-ouvrier-experimente-electricien-logement-h-f-10383767/,08/01/2023,Ille-et-Vilaine,CDI,,,,,"Dans le cadre de son dÃ©veloppement, l'entreprise CHRISTOPHE MICAULT recrute un Chef dâ€™Ã©quipe ou ouvrier expÃ©rimentÃ©</t>
  </si>
  <si>
    <t>Ã©lectricien logement H/F.</t>
  </si>
  <si>
    <t>En tant que chef dâ€™Ã©quipe et rattachÃ© au chargÃ© dâ€™affaires, vous Ãªtes en charge de la prÃ©paration, du lancement et du suivi des travaux sur ..."</t>
  </si>
  <si>
    <t>8393,Manoeuvre TP (H/F),https://www.france-emploi.com/offre-d-emploi/manoeuvre-tp-h-f-10379560/,08/01/2023,Mayenne,IntÃ©rim,,,,,"Pour le compte de nos clients du 53, nous recherchons des manoeuvre TP, vous effectuerez la pose de tuyaux en pvc, vous intervenez dans les tranchÃ©es et stabilisez le terrain aprÃ¨s le raccordement des canalisations, rÃ©seaux, terrassement....</t>
  </si>
  <si>
    <t>Poste Ã  pourvoir sur diffÃ©rents secteurs de la Mayenne (53).</t>
  </si>
  <si>
    <t>-Type et ..."</t>
  </si>
  <si>
    <t>8394,Chef des ventes artisan Bretagne H/F,https://www.france-emploi.com/offre-d-emploi/chef-des-ventes-artisan-bretagne-h-f-10372630/,08/01/2023,Vannes,CDI,,,,,"Au sein de la direction des ventes artisans, vous animez une Ã©quipe de commerciaux et assurez le dÃ©veloppement d'un portefeuille client.</t>
  </si>
  <si>
    <t>RattachÃ© Ã  Sylvain, directeur rÃ©gional des ventes, vous pilotez votre rÃ©gion (dÃ©partement du 56, 29 et 44) sur ce territoire organisÃ©e autour du besoin de nos clients ..."</t>
  </si>
  <si>
    <t>8395,Soudure (H/F),https://www.france-emploi.com/offre-d-emploi/soudure-h-f-10372453/,08/01/2023,Quimper,,,,,,"Le PÃ´le Formation UIMM de Quimper ouvrira une nouvelle session de soudure le 12 DÃ©cembre 2022.</t>
  </si>
  <si>
    <t>Vous souhaitez vous initier Ã  la soudure afin de dÃ©couvrir le milieu de la mÃ©tallurgie?</t>
  </si>
  <si>
    <t>Vous avez besoin d'obtenir certaines licences de soudure afin d'accÃ©der Ã  un emploi bien prÃ©cis?</t>
  </si>
  <si>
    <t>8396,Soudure (H/F),https://www.france-emploi.com/offre-d-emploi/soudure-h-f-10372453/,08/01/2023,ErguÃ©-GabÃ©ric,,,,,,"Le PÃ´le Formation UIMM de Quimper ouvrira une nouvelle session de soudure le 12 DÃ©cembre 2022.</t>
  </si>
  <si>
    <t>8397,Stage: Assistant Webmarketing H/F,https://www.france-emploi.com/offre-d-emploi/assistant-webmarketing-h-f-10369855/,08/01/2023,Ille-et-Vilaine,,,,,,"Ouest-France, premier quotidien d'information gÃ©nÃ©rale en France, accÃ©lÃ¨re ses Ã©volutions vers le numÃ©rique. Son offre, dÃ©jÃ  riche de plusieurs sites web et applis mobiles, de 40 Ã©ditions numÃ©riques du journal, de l'Ã©dition du soir et des archives depuis 1899, ne cessent de s'Ã©largir et de ..."</t>
  </si>
  <si>
    <t>8398,ASSISTANT DE REGULATION MEDICALE F/H,https://www.france-emploi.com/offre-d-emploi/assistant-de-regulation-medicale-f-h-10369622/,08/01/2023,VendÃ©e,CDD,,,,,Le SAMU (Service d'Aide MÃ©dicale Urgente) est un service hospitalier qui participe Ã  l'aide mÃ©dicale urgente Ã  l'Ã©chelle dÃ©partementale. Ce service qui reÃ§oit les appels effectuÃ©s au Â« 15 Â» assure une Ã©coute mÃ©dicale permanente et dÃ©clenche dans le dÃ©lai le plus rapide une rÃ©ponse adaptÃ©e Ã  chaque ...</t>
  </si>
  <si>
    <t>8399,Stage Assistant marketing digital  H/F,https://www.france-emploi.com/offre-d-emploi/assistant-marketing-digital-h-f-10369499/,08/01/2023,Ille-et-Vilaine,,,,,,"Au sein de la Direction Marketing Clients qui gÃ¨re les titres Ouest-France, Courrier de l'Ouest, Maine Libre et Presse OcÃ©an ainsi que des magazines du groupe, nous recherchons un Assistant marketing digital h/f pour un stage d'une durÃ©e de 6 mois. Vous intÃ©grez le pÃ´le ..."</t>
  </si>
  <si>
    <t>8400,Conseiller en communication BtoB H/F,https://www.france-emploi.com/offre-d-emploi/conseiller-en-communication-btob-h-f-10365596/,08/01/2023,Le Mans,CDI,,,,,"Vous proposerez les solutions de communication les plus adaptÃ©es aux attentes de vos interlocuteurs.</t>
  </si>
  <si>
    <t>8401,CUISINIER / CHEF CUISINIER (H/F),https://www.france-emploi.com/offre-d-emploi/cuisinier-chef-cuisinier-h-f-10365558/,08/01/2023,Morbihan,IntÃ©rim,,,,,"Etablissement Ã  proximitÃ© de Guer recherche un cuisinier h/f</t>
  </si>
  <si>
    <t>Du lundi au vendredi de 6h30 Ã  15h</t>
  </si>
  <si>
    <t>pas de travail le week end  Recherche un cuisinier autonome, organisÃ©, maitrisant  diverses techniques de cuisine et recettes, sachant gÃ©rer une Ã©quipe et les stocks.</t>
  </si>
  <si>
    <t>6h30 15h du lundi au vendredi ..."</t>
  </si>
  <si>
    <t>8402,MENUISIER ATELIER / POSE(H/F),https://www.france-emploi.com/offre-d-emploi/menuisier-atelier-poseh-f-10365557/,08/01/2023,Morbihan,CDI,,,,,"Interaction PloÃ«rmel recrute pour plusieurs entreprises, plusieurs menuisiers atelier et/ou pose.</t>
  </si>
  <si>
    <t>Horaires de journÃ©e ou en Ã©quipe en fonction de l'entreprise et du secteur gÃ©ographique.</t>
  </si>
  <si>
    <t>Vous aimez apprendre un nouveau mÃ©tier, vous formez.</t>
  </si>
  <si>
    <t>Vous recherchez un poste sur du long terme (CDD/CDI)</t>
  </si>
  <si>
    <t>Vous aimez les mÃ©tiers ..."</t>
  </si>
  <si>
    <t>8403,TELECONSEILLE(e)S(H/F),https://www.france-emploi.com/offre-d-emploi/teleconseilleesh-f-10365542/,08/01/2023,PloÃ«rmel,CDI,,,,,"Au sein d'un service crÃ©dit, vous rÃ©ceptionnez les appels des abonnÃ©s, vous prenez en charge leurs dossiers et contribuez Ã  leur fidÃ©lisation sur les missions de traitement de demandes d'informations, de rÃ©clamations et conseils apportÃ©s aux abonnÃ©s. Vous contribuez au dÃ©veloppement commercial de l'activitÃ© Ã  travers ..."</t>
  </si>
  <si>
    <t>8404,MONTEUR MECANICIEN (H/F),https://www.france-emploi.com/offre-d-emploi/monteur-mecanicien-h-f-10363590/,08/01/2023,FinistÃ¨re,IntÃ©rim,,,,,"Vous serez en charge du montage des Ã©quipements mÃ©caniques de sous-ensembles dans le respect de plans de montages spÃ©cifiques.Â </t>
  </si>
  <si>
    <t>Mission longue.</t>
  </si>
  <si>
    <t xml:space="preserve">  Dynamique et rigoureux(se), vous possÃ©dez une formation en mÃ©canique ou en maintenance.Â </t>
  </si>
  <si>
    <t>Mission Ã  pourvoir dÃ¨s que possible. PossibilitÃ© de longue mission.</t>
  </si>
  <si>
    <t xml:space="preserve">  Notre agence CELTIC EMPLOI ..."</t>
  </si>
  <si>
    <t>8405,EmployÃ© administratif (H/F),https://www.france-emploi.com/offre-d-emploi/employe-administratif-h-f-10363029/,08/01/2023,FinistÃ¨re,CDI,,,,,"Votre profil:</t>
  </si>
  <si>
    <t>Vous avez envie de relever un nouveau challenge, de vous investir pleinement dans de nouvelles missions?</t>
  </si>
  <si>
    <t>Ce poste est sÃ»rement fait pour vous si vous Ãªtes Ã  l Ã  l'aise avec les outils informatiques, que vous possÃ©dez un excellent relationnel et que vous savez gÃ©rer les ..."</t>
  </si>
  <si>
    <t xml:space="preserve">8406,CHEF D'EQUIPE LOGISTIQUE (H/F),https://www.france-emploi.com/offre-d-emploi/chef-d-equipe-logistique-h-f-10359471/,08/01/2023,Paris 15e,IntÃ©rim,,,,,"Vos missions : </t>
  </si>
  <si>
    <t xml:space="preserve">- Grutage de profilÃ© </t>
  </si>
  <si>
    <t xml:space="preserve">- Grutage de matÃ©riel chantier </t>
  </si>
  <si>
    <t>- PrÃ©paration de matÃ©riel</t>
  </si>
  <si>
    <t xml:space="preserve">-Gestion d'Ã©quipe logistique </t>
  </si>
  <si>
    <t>-AmÃ©nagement emprise   Une personne motivÃ©e avec de l'expÃ©rience avec ses caces Ã  jour.  Au sein du Groupe Interaction, nous proposons des solutions de recrutements (intÃ©rim, CDD, CDI) pour accompagner le dÃ©veloppement de ..."</t>
  </si>
  <si>
    <t>8407,Electricien(ne) RÃ©seaux Souterrains  - (72) H/F  ,https://www.france-emploi.com/offre-d-emploi/electricienne-reseaux-souterrains-72-h-f-10351029/,08/01/2023,Spay,CDI,,,,,"Pour notre activitÃ© RÃ©seaux Secs, dans le cadre de la construction de rÃ©seaux souterrains, et sous la responsabilitÃ© du chef dâ€™Ã©quipe, vous avez pour mission de rÃ©aliser des travaux dâ€™installations Ã©lectriques, de raccordement basse tension (voire haute tension), et dâ€™Ã©clairage public dans le respect des modes ..."</t>
  </si>
  <si>
    <t>8408,DÃ©veloppeur Full-stack H/F,https://www.france-emploi.com/offre-d-emploi/developpeur-full-stack-h-f-10347976/,08/01/2023,Rennes,CDI,,,,,"La Business Unit ObsÃ¨ques met Ã  disposition des familles et des acteurs de lâ€™accompagnement funÃ©raire ses diffÃ©rentes solutions dâ€™expression et de communication.Â </t>
  </si>
  <si>
    <t>Au sein de lâ€™Ã©quipe de dÃ©veloppement de la B.U. ObsÃ¨ques, notre futur DÃ©veloppeur Full-stack H/F interviendra pour assurer les missionsÂ suivantes ..."</t>
  </si>
  <si>
    <t>8409,Commercial Radio H/F,https://www.france-emploi.com/offre-d-emploi/commercial-radio-h-f-10336444/,08/01/2023,Douai,CDI,,,,,"Dans le cadre de notre dÃ©veloppement, nous recherchons un(e) Commercial(e) pour proposer nos solutions de communication audio auprÃ¨s des clients des secteur(s) de DOUAI et CAMBRAI. Vous reprÃ©senterez localement les radios RFM.</t>
  </si>
  <si>
    <t xml:space="preserve"> * Vous dÃ©veloppez un portefeuille de clients gÃ©nÃ©ralistes sur votre zone en adÃ©quation ..."</t>
  </si>
  <si>
    <t>8410,CARISTE (H/F),https://www.france-emploi.com/offre-d-emploi/cariste-h-f-10336152/,08/01/2023,Saint-Nazaire,IntÃ©rim,,,,,"Nous recherchons un cariste avec le CACES 3 pour une mission sur le site des Chantiers de l'Atlantique.</t>
  </si>
  <si>
    <t>Vous aurez en charge la livraison et la manutention de matÃ©riel Ã  bord.   Vous Ãªtes rÃ©actif et rigoureux.</t>
  </si>
  <si>
    <t>Attention, c'est un poste physique avec notamment de la manutention de ..."</t>
  </si>
  <si>
    <t>8411,SERRURIER (H/F),https://www.france-emploi.com/offre-d-emploi/serrurier-h-f-10336151/,08/01/2023,Saint-Nazaire,IntÃ©rim,,,,,"Bonjour,</t>
  </si>
  <si>
    <t>Nous recherchons pour notre client Ã  bord au sein des Chantiers de l'Atlantique le profil suivant   :</t>
  </si>
  <si>
    <t>- SERRURIER (H/F)</t>
  </si>
  <si>
    <t xml:space="preserve">Votre mission principale relÃ¨vera de travaux de serrurerie. </t>
  </si>
  <si>
    <t>- Pose de phase 1 ( lecture de plans de chemins de cÃ¢bles, respect des virages/changement ..."</t>
  </si>
  <si>
    <t>8412,PREPARATEUR DE COMMANDES (H/F),https://www.france-emploi.com/offre-d-emploi/preparateur-de-commandes-h-f-10336130/,08/01/2023,Montoir-de-Bretagne,IntÃ©rim,,,,,"Bonjour,</t>
  </si>
  <si>
    <t>Nous recherchons pour notre client des profils:</t>
  </si>
  <si>
    <t>- PREPARATEUR DE COMMANDES (H/F)</t>
  </si>
  <si>
    <t>Vous devez absolument vous sentir Ã  l'aise dans l'utilisations de chariots Ã©lÃ©vateurs.</t>
  </si>
  <si>
    <t>Votre CACES 3 est valide.</t>
  </si>
  <si>
    <t xml:space="preserve">  LA RIGUEUR est votre principale qualitÃ©.</t>
  </si>
  <si>
    <t>Investi, motivÃ©, vous Ãªtes prÃªt Ã  vous engager sur le poste ..."</t>
  </si>
  <si>
    <t>8413,TECH.METHODE-PREPARATEUR COQUE STRUCTURE (H/F),https://www.france-emploi.com/offre-d-emploi/tech-methode-preparateur-coque-structure-h-f-10331179/,08/01/2023,Brest,IntÃ©rim,,,,,"Vos missions seront les suivantes:Â </t>
  </si>
  <si>
    <t xml:space="preserve">* RÃ©aliser les dossiers industriels (dossiers/gammes de fabrication, de manutentions, de  </t>
  </si>
  <si>
    <t xml:space="preserve">rÃ©paration et de montage, liste de travaux en arrÃªt technique, dossiers de contrÃ´le et d'essais,  </t>
  </si>
  <si>
    <t>shipcheck).</t>
  </si>
  <si>
    <t>* RÃ©diger les modes opÃ©ratoires des procÃ©dÃ©s de production et assurer une veille technique.</t>
  </si>
  <si>
    <t>* Lancer les approvisionnements ..."</t>
  </si>
  <si>
    <t>8414,MENUISIER ATELIER (H/F),https://www.france-emploi.com/offre-d-emploi/menuisier-atelier-h-f-10330848/,08/01/2023,Le Bignon,CDI,,,,,"Vous intÃ©grer lâ€™Ã©quipe dynamique pour participer Ã  la rÃ©alisation de menuiseries extÃ©rieures haut de gamme dites Â« hors standard Â», des fabrications bois pour des produits variÃ©es et uniques.</t>
  </si>
  <si>
    <t>Vous effectuez des tÃ¢ches polyvalentes en usinage et montage de menuiseries mixtes, Ã  savoir :</t>
  </si>
  <si>
    <t>Porte Ã  translation</t>
  </si>
  <si>
    <t>Porte ouvrante Ã  l ..."</t>
  </si>
  <si>
    <t>8415,GESTIONNAIRE SUPERVISEUR TECHNIQUE PARC MECANIQUE (H/F),https://www.france-emploi.com/offre-d-emploi/gestionnaire-superviseur-technique-parc-mecanique-h-f-10330845/,08/01/2023,Montaigu,CDI,,,,,"Au sein mÃªme de lâ€™Ã©quipe de Superviseurs Techniques et rattachÃ©(e) au Directeur Technique, vous devez vous assurer de la qualitÃ© et de la conformitÃ© des prestations dÃ©livrÃ©es chez les clients de votre pÃ©rimÃ¨tre :</t>
  </si>
  <si>
    <t>- La gestion du parc vÃ©hicules : suivi des immobilisations des vÃ©hicules et information des clients ..."</t>
  </si>
  <si>
    <t>8416,Commercial sÃ©dentaire H/F,https://www.france-emploi.com/offre-d-emploi/commercial-sedentaire-h-f-10321392/,08/01/2023,Les Herbiers,Saisonnier,,,,,"Vous souhaitez mettre Ã  profit vos vacances Ã©tudiantes pour dÃ©velopper votre fibre commerciale ?</t>
  </si>
  <si>
    <t>Stop, câ€™est ici que Ã§a se passe !</t>
  </si>
  <si>
    <t>La sociÃ©tÃ© Achille Bertrand vous attend pour prendre votre poste de Commercial sÃ©dentaire (H/F) dans le cadre dâ€™un CDD saisonier.</t>
  </si>
  <si>
    <t>Votre quotidien :</t>
  </si>
  <si>
    <t>En relation directe avec ..."</t>
  </si>
  <si>
    <t>8417,Stage Marketing Digital-VidÃ©os Sports H/F,https://www.france-emploi.com/offre-d-emploi/stage-marketing-digital-videos-sports-h-f-10317827/,08/01/2023,Ille-et-Vilaine,,,,,,"Vous serez rattachÃ© Ã  la Direction des Services NumÃ©riques de Ouest-France, sous la responsabilitÃ© du Business DÃ©velopper et en Ã©troite collaboration avec la rÃ©daction des sports. Vous participerez au suivi des projets vidÃ©o de la rubrique sportive du site Ouest-France.fr.</t>
  </si>
  <si>
    <t>Gestion ..."</t>
  </si>
  <si>
    <t>8418,CARISTE (H/F),https://www.france-emploi.com/offre-d-emploi/cariste-h-f-10317816/,08/01/2023,Rieux,IntÃ©rim,,,,,"Les tÃ¢ches Ã  effectuer pour cette mission seront les suivantes :</t>
  </si>
  <si>
    <t>- utilisation des chariots Ã©lÃ©vateurs</t>
  </si>
  <si>
    <t>- aider Ã  la manutention</t>
  </si>
  <si>
    <t>- gÃ©rer les arrivages des matiÃ¨res premiÃ¨res</t>
  </si>
  <si>
    <t>- gÃ©rer les bordereaux de commandes  Vous avez dÃ©jÃ  de l'expÃ©rience dans la conduite de chariots   Vous disposez du CACES ..."</t>
  </si>
  <si>
    <t>8419,EmployÃ© d'intervention H/F,https://www.france-emploi.com/offre-d-emploi/employe-d-intervention-h-f-10317786/,08/01/2023,La BoissiÃ¨re-en-GÃ¢tine,CDI,,,,,"AprÃ¨s une formation interne vous serez en charge de :</t>
  </si>
  <si>
    <t>Â·         Manipuler, vacciner, compter et peser nos volailles</t>
  </si>
  <si>
    <t>Â·         Laver les bÃ¢timents d'Ã©levage et leur matÃ©riel</t>
  </si>
  <si>
    <t>Â·         Manipuler du matÃ©riel d'Ã©levage (dÃ©montage/remontage)</t>
  </si>
  <si>
    <t>Travail en Ã©quipe 35h hebdomadaire.</t>
  </si>
  <si>
    <t>Selon les interventions : travail en dÃ©calÃ© ou en rÃ©gulier, du lundi au vendredi ..."</t>
  </si>
  <si>
    <t xml:space="preserve">8420,Magasinier / RÃ©ceptionnaire (H/F),https://www.france-emploi.com/offre-d-emploi/magasinier-receptionnaire-h-f-10315039/,08/01/2023,Kervignac,Saisonnier,,,,,"La rÃ©ception, câ€™est mon rayon ! </t>
  </si>
  <si>
    <t>Marre des ambiances de travail glaciales ?</t>
  </si>
  <si>
    <t>Envie de travailler avec une Ã©quipe sympathique ?</t>
  </si>
  <si>
    <t xml:space="preserve">Rejoignez-nous vite, ici le froid vient uniquement des frigos et des congÃ©los ! </t>
  </si>
  <si>
    <t>La sociÃ©tÃ© A2S vous attend Ã  Kervignac pour prendre votre poste de magasinier rÃ©ceptionnaire.</t>
  </si>
  <si>
    <t>RÃ©ceptionner ..."</t>
  </si>
  <si>
    <t>8421,ElectromÃ©canicien (H/F),https://www.france-emploi.com/offre-d-emploi/electromecanicien-h-f-10314688/,08/01/2023,Sainte-MÃ¨re-Ã‰glise,CDI,,,,,"Reportant au Responsable Technique d'Atelier, vous assurez au quotidien le bon fonctionnement des installations de votre zone comprenant plusieurs technologies en participant Ã  leur mise en service, Ã  leur modification et en assurant leur maintenance curative et prÃ©ventive.</t>
  </si>
  <si>
    <t>1. Assurer les actions ..."</t>
  </si>
  <si>
    <t>8422,PrÃ©parateur de commandes (H/F),https://www.france-emploi.com/offre-d-emploi/preparateur-de-commandes-h-f-10312132/,08/01/2023,Villenave-d'Ornon,Saisonnier,,,,,"Vous aimez le travail individuel tout en Ã©tant intÃ©grÃ© dans une Ã©quipe ?</t>
  </si>
  <si>
    <t>Vous cherchez un poste en horaires Â« normales Â» (9h - 17h du lundi au vendredi) ?</t>
  </si>
  <si>
    <t>Vous partagez les valeurs fortes de notre groupe : SimplicitÃ©, ResponsabilitÃ© et Esprit dâ€™Ã‰quipe ?</t>
  </si>
  <si>
    <t>Alors, ne cherchez plus, nous avons ce quâ€™il vous ..."</t>
  </si>
  <si>
    <t>8423,Manager Commercial Senior - H/F,https://www.france-emploi.com/offre-d-emploi/manager-commercial-senior-h-f-10311895/,08/01/2023,Mayenne,CDI,,,,,"RattachÃ©(e) au ComitÃ© de Direction Achats, vous accompagnez plusieurs Ã©quipes achats terrain et sÃ©dentaires. Pour ce faire, vous :  * Assurez l'animation et le dÃ©veloppement de vos Ã©quipes, managers inclus * Accompagnez les managers dans l'accomplissement de leur mission * Garantissez l'atteinte des objectifs achats quantitatifs et qualitatifs * Analysez ..."</t>
  </si>
  <si>
    <t>8424,PrÃ©parateur de commandes H/F,https://www.france-emploi.com/offre-d-emploi/preparateur-de-commandes-h-f-10302871/,08/01/2023,Les Herbiers,Saisonnier,,,,,"La prÃ©pa, câ€™est mon dada !</t>
  </si>
  <si>
    <t>Vous cherchez un poste saisonnier qui vous laisse du temps libre ?</t>
  </si>
  <si>
    <t>Vous souhaitez dÃ©couvrir lâ€™univers de la logistique ?</t>
  </si>
  <si>
    <t>Vous aimez travaillez en Ã©quipe ?</t>
  </si>
  <si>
    <t>Ne cherchez plus, nous avons ce quâ€™il vous faut !</t>
  </si>
  <si>
    <t>La sociÃ©tÃ© Achille Bertrand vous attend sur son site ..."</t>
  </si>
  <si>
    <t>8425,PrÃ©parateur de commandes surgelÃ©s H/F,https://www.france-emploi.com/offre-d-emploi/preparateur-de-commandes-surgeles-h-f-10302870/,08/01/2023,Les Herbiers,Saisonnier,,,,,"La prÃ©pa, câ€™est mon dada !</t>
  </si>
  <si>
    <t>8426,Ripper Ã©quipier H/F,https://www.france-emploi.com/offre-d-emploi/ripper-equipier-h-f-10302869/,08/01/2023,Niort,Saisonnier,,,,,"Vous cherchez un job saisonnier qui vous laisse du temps libre ?</t>
  </si>
  <si>
    <t>Envie de profiter de vos aprÃ¨s-midi aprÃ¨s votre matinÃ©e de travail ?</t>
  </si>
  <si>
    <t>Vous dÃ©testez la routine ?</t>
  </si>
  <si>
    <t>La sociÃ©tÃ© Achille Bertrand vous attend sur son site de Niort pour ..."</t>
  </si>
  <si>
    <t>8427,Ripper Ã©quipier H/F,https://www.france-emploi.com/offre-d-emploi/ripper-equipier-h-f-10302868/,08/01/2023,Les Herbiers,Saisonnier,,,,,"Vous cherchez un job saisonnier qui vous laisse du temps libre ?</t>
  </si>
  <si>
    <t>La sociÃ©tÃ© Achille Bertrand vous attend sur son site des Herbiers pour ..."</t>
  </si>
  <si>
    <t>8428,Chauffeur livreur VL H/F,https://www.france-emploi.com/offre-d-emploi/chauffeur-livreur-vl-h-f-10302867/,08/01/2023,Les Herbiers,Saisonnier,,,,,"Le camion câ€™est ma passion !</t>
  </si>
  <si>
    <t>Vous souhaitez Ãªtre autonome et indÃ©pendant dans votre travail ?</t>
  </si>
  <si>
    <t>8429,Chauffeur livreur VL H/F,https://www.france-emploi.com/offre-d-emploi/chauffeur-livreur-vl-h-f-10302866/,08/01/2023,Brossac,Saisonnier,,,,,"Le camion câ€™est ma passion !</t>
  </si>
  <si>
    <t>La sociÃ©tÃ© Achille Bertrand vous attend sur son site de Brossac pour ..."</t>
  </si>
  <si>
    <t>8430,Chauffeur livreur PL H/F,https://www.france-emploi.com/offre-d-emploi/chauffeur-livreur-pl-h-f-10302865/,08/01/2023,Les Herbiers,Saisonnier,,,,,"Le camion câ€™est ma passion !</t>
  </si>
  <si>
    <t>8431,Chauffeur livreur PL H/F,https://www.france-emploi.com/offre-d-emploi/chauffeur-livreur-pl-h-f-10302864/,08/01/2023,Brossac,Saisonnier,,,,,"Le camion câ€™est ma passion !</t>
  </si>
  <si>
    <t xml:space="preserve">8432,Magasinier / PrÃ©parateur de commandes H/F,https://www.france-emploi.com/offre-d-emploi/magasinier-preparateur-de-commandes-h-f-10300206/,08/01/2023,Kervignac,Saisonnier,,,,,"La prÃ©paration câ€™est mon rayon ! </t>
  </si>
  <si>
    <t>Envie de travailler avec une Ã©quipe sympathique et en musique ?</t>
  </si>
  <si>
    <t>La sociÃ©tÃ© A2S vous attend Ã  Kervignac (56) pour prendre votre poste de prÃ©parateur ..."</t>
  </si>
  <si>
    <t xml:space="preserve">8433,Commercial sÃ©dentaire / TÃ©lÃ©vendeur H/F,https://www.france-emploi.com/offre-d-emploi/commercial-sedentaire-televendeur-h-f-10300154/,08/01/2023,Kervignac,Saisonnier,,,,,"DÃ©velopper et fidÃ©liser, câ€™est mon mÃ©tier ! </t>
  </si>
  <si>
    <t xml:space="preserve">Vous souhaitez travailler au sein dâ€™une Ã©quipe de travail sympathique ? </t>
  </si>
  <si>
    <t>Alors, venez faire du business chez A2S !</t>
  </si>
  <si>
    <t xml:space="preserve">Nous vous attendons Ã  Kervignac (56), pour intÃ©grer le temps dâ€™un Ã©tÃ© notre service tÃ©lÃ©vente. </t>
  </si>
  <si>
    <t xml:space="preserve">La recette de la rÃ©ussite : </t>
  </si>
  <si>
    <t>En intÃ©grant notre ..."</t>
  </si>
  <si>
    <t>8434,Chauffeur livreur PL H/F,https://www.france-emploi.com/offre-d-emploi/chauffeur-livreur-pl-h-f-10300144/,08/01/2023,BrÃ©al-sous-Montfort,Saisonnier,,,,,"Le camion câ€™est ma passion !</t>
  </si>
  <si>
    <t>Envie de profiter de vos aprÃ¨s-midi aprÃ¨s votre temps de service ?</t>
  </si>
  <si>
    <t>La sociÃ©tÃ© A2S vous attend au dÃ©part de son site de BrÃ©al ..."</t>
  </si>
  <si>
    <t>8435,PrÃ©parateur de commandes (H/F),https://www.france-emploi.com/offre-d-emploi/preparateur-de-commandes-h-f-10300143/,08/01/2023,Cagnes-sur-Mer,Saisonnier,,,,,"Vous aimez le travail en Ã©quipe ?</t>
  </si>
  <si>
    <t>Vous avez le goÃ»t de lâ€™organisation ?</t>
  </si>
  <si>
    <t>Vous cherchez de la polyvalence ?</t>
  </si>
  <si>
    <t>Alors, ne cherchez plus, nous avons ce quâ€™il vous faut !</t>
  </si>
  <si>
    <t>Dans le cadre dâ€™un contrat ..."</t>
  </si>
  <si>
    <t>8436,PrÃ©parateur de commandes (H/F),https://www.france-emploi.com/offre-d-emploi/preparateur-de-commandes-h-f-10300142/,08/01/2023,Plan-d'Orgon,Saisonnier,,,,,"Vous aimez le travail en Ã©quipe ?</t>
  </si>
  <si>
    <t>Dans le cadre dâ€™un CDD ..."</t>
  </si>
  <si>
    <t>8437,Chauffeur Livreur PL (H/F),https://www.france-emploi.com/offre-d-emploi/chauffeur-livreur-pl-h-f-10300140/,08/01/2023,Cagnes-sur-Mer,Saisonnier,,,,,"Vous aimez le contact client ?</t>
  </si>
  <si>
    <t>Vous cherchez un poste qui vous laisse du temps libre ?</t>
  </si>
  <si>
    <t>Dans le cadre dâ€™un CDD saisonnier de 4 ..."</t>
  </si>
  <si>
    <t>8438,Chauffeur Livreur PL (H/F),https://www.france-emploi.com/offre-d-emploi/chauffeur-livreur-pl-h-f-10300139/,08/01/2023,Plan-d'Orgon,Saisonnier,,,,,"Vous aimez le contact client ?</t>
  </si>
  <si>
    <t>Dans le cadre dâ€™un contrat saisonnier de 4 ..."</t>
  </si>
  <si>
    <t>8439,Chauffeur Livreur VL (H/F),https://www.france-emploi.com/offre-d-emploi/chauffeur-livreur-vl-h-f-10300135/,08/01/2023,Villenave-d'Ornon,Saisonnier,,,,,"Vous aimez le contact client ?</t>
  </si>
  <si>
    <t>Vous partagez les valeurs fortes de notre groupe : SimplicitÃ©, ResponsabilitÃ© et Esprit dâ€™Equipe ?</t>
  </si>
  <si>
    <t>BasÃ©e Ã  Villenave dâ€™Ornon (33140), notre entreprise est ..."</t>
  </si>
  <si>
    <t>8440,Chauffeur livreur PL H/F,https://www.france-emploi.com/offre-d-emploi/chauffeur-livreur-pl-h-f-10300134/,08/01/2023,Saint-LÃ´,Saisonnier,,,,,"Le camion câ€™est ma passion !</t>
  </si>
  <si>
    <t>La sociÃ©tÃ© A2S vous attend au dÃ©part de son site de Saint ..."</t>
  </si>
  <si>
    <t>8441,Chauffeur Livreur PL (H/F),https://www.france-emploi.com/offre-d-emploi/chauffeur-livreur-pl-h-f-10300133/,08/01/2023,Villenave-d'Ornon,Saisonnier,,,,,"Vous aimez le contact client ?</t>
  </si>
  <si>
    <t>Reconnue depuis plus de 130 ans pour la fiabilitÃ© ..."</t>
  </si>
  <si>
    <t>8442,Employe de restauration (H/F),https://www.france-emploi.com/offre-d-emploi/employe-de-restauration-h-f-10300067/,08/01/2023,Deauville,IntÃ©rim,,,,,"Nous recherchons pour l'un de nos clients, spÃ©cialisÃ© dans le domaine de la restauration scolaire et d'entreprise, des employÃ©s de restauration (H/F).</t>
  </si>
  <si>
    <t>Vous serez en charge:</t>
  </si>
  <si>
    <t>- d'aider le cuisinier Ã  la prÃ©paration des entrÃ©es et desserts</t>
  </si>
  <si>
    <t>- de rÃ©aliser le service</t>
  </si>
  <si>
    <t>- d'effectuer le nettoyage de ..."</t>
  </si>
  <si>
    <t>8443,Assistant(e) technique publicitaire et rel... (H/F),https://www.france-emploi.com/offre-d-emploi/assistante-technique-publicitaire-et-rel-h-f-10295305/,08/01/2023,Rennes,CDI,,,,,"A ce titre, vos missions seront :</t>
  </si>
  <si>
    <t>1/ La rÃ©alisation des publicitÃ©s presse et digitales de vos clients :</t>
  </si>
  <si>
    <t xml:space="preserve"> * Prise de brief</t>
  </si>
  <si>
    <t xml:space="preserve"> * Accompagnement et conseil dans la crÃ©ation de leur publicitÃ©</t>
  </si>
  <si>
    <t xml:space="preserve"> * Suivi des Ã©tapes et relance jusqu'Ã  la validation du BAT</t>
  </si>
  <si>
    <t xml:space="preserve"> * Garantie de la conformitÃ© du contenu</t>
  </si>
  <si>
    <t>2/ La collaboration ..."</t>
  </si>
  <si>
    <t xml:space="preserve">8444,CONTROLEUR DE GESTION SOCIALE F/H,https://www.france-emploi.com/offre-d-emploi/controleur-de-gestion-sociale-f-h-10272072/,08/01/2023,VendÃ©e,CDI,,,,,"Le CHD VENDEE recherche un(e) ContrÃ´leur de gestion sociale pour la Direction des Affaires MÃ©dicales </t>
  </si>
  <si>
    <t>(CHD VendÃ©e, CH Loire VendÃ©e OcÃ©an, CH CÃ´te de LumiÃ¨re, CH de Fontenay le Compte, Groupement hospitalier des Collines VendÃ©ennes)</t>
  </si>
  <si>
    <t>Poste Ã  temps plein Ã  pourvoir de suite par voie de mutation, de ..."</t>
  </si>
  <si>
    <t>8445,TECHNICIEN SUPPORT UTILISATEUR F/H,https://www.france-emploi.com/offre-d-emploi/technicien-support-utilisateur-f-h-10264888/,08/01/2023,VendÃ©e,CDI,,,,,"La Direction des Services NumÃ©riques du Centre Hospitalier DÃ©partemental de La Roche sur Yon regroupe environ cinquante collaborateurs rÃ©partis au sein des dÃ©partements suivants : Â« Support et services Â», Â« Projets et applications Â», Â« SystÃ¨mes et rÃ©seaux Â», Â« InteropÃ©rabilitÃ© Â» et Â« Dossier patient informatisÃ© (DPI) Â».</t>
  </si>
  <si>
    <t>VOS PRINCIPALES MISSIONS</t>
  </si>
  <si>
    <t>Au sein de l'Ã©quipe Support composÃ©e ..."</t>
  </si>
  <si>
    <t xml:space="preserve">8446,GESTIONNAIRE PAIE &amp; ADMINISTRATION PERSONNEL (H/F),https://www.france-emploi.com/offre-d-emploi/gestionnaire-paie-administration-personnel-h-f-10262422/,08/01/2023,Guer,IntÃ©rim,,,,,"TEMPORIS PLOERMEL, une Ã©quipe dynamique et Ã  l'Ã©coute, recherche pour l'un de ses clients basÃ© sur GUER un.e gestionnaire paie &amp; administration du personnel. </t>
  </si>
  <si>
    <t>â€¢	CrÃ©er et mettre Ã  jour les dossiers individuels des salariÃ©s et rÃ©aliser les dÃ©clarations rÃ©glementaires</t>
  </si>
  <si>
    <t>â€¢	Corriger quotidiennement les anomalies de ..."</t>
  </si>
  <si>
    <t>8447,du CAPA au BAC+5 - espaces verts - AmÃ©nagements Paysagers (H/F),https://www.france-emploi.com/offre-d-emploi/du-capa-au-bac-5-espaces-verts-amenagements-paysagers-h-f-10251371/,08/01/2023,Yvelines,Stage,,,,,"VALLOIS, entreprise Ã  rÃ©sonance familiale depuis plus de 60ans a la chance dâ€™avoir dÃ©veloppÃ© lâ€™ensemble des corps de mÃ©tier liÃ©s aux amÃ©nagements dâ€™extÃ©rieurs que ce soit, lâ€™amÃ©nagement paysager et sa maintenance, mais aussi la maÃ§onnerie, le VRD, les clÃ´tures, les aires de jeuxâ€¦</t>
  </si>
  <si>
    <t>Notre entreprise ..."</t>
  </si>
  <si>
    <t>8448,du CAPA au BAC+5 - espaces verts - AmÃ©nagements Paysagers (H/F),https://www.france-emploi.com/offre-d-emploi/du-capa-au-bac-5-espaces-verts-amenagements-paysagers-h-f-10251371/,08/01/2023,Seine-Maritime,Stage,,,,,"VALLOIS, entreprise Ã  rÃ©sonance familiale depuis plus de 60ans a la chance dâ€™avoir dÃ©veloppÃ© lâ€™ensemble des corps de mÃ©tier liÃ©s aux amÃ©nagements dâ€™extÃ©rieurs que ce soit, lâ€™amÃ©nagement paysager et sa maintenance, mais aussi la maÃ§onnerie, le VRD, les clÃ´tures, les aires de jeuxâ€¦</t>
  </si>
  <si>
    <t>8449,du CAPA au BAC+5 - espaces verts - AmÃ©nagements Paysagers (H/F),https://www.france-emploi.com/offre-d-emploi/du-capa-au-bac-5-espaces-verts-amenagements-paysagers-h-f-10251371/,08/01/2023,Loire-Atlantique,Stage,,,,,"VALLOIS, entreprise Ã  rÃ©sonance familiale depuis plus de 60ans a la chance dâ€™avoir dÃ©veloppÃ© lâ€™ensemble des corps de mÃ©tier liÃ©s aux amÃ©nagements dâ€™extÃ©rieurs que ce soit, lâ€™amÃ©nagement paysager et sa maintenance, mais aussi la maÃ§onnerie, le VRD, les clÃ´tures, les aires de jeuxâ€¦</t>
  </si>
  <si>
    <t>8450,du CAPA au BAC+5 - espaces verts - AmÃ©nagements Paysagers (H/F),https://www.france-emploi.com/offre-d-emploi/du-capa-au-bac-5-espaces-verts-amenagements-paysagers-h-f-10251371/,08/01/2023,Eure,Stage,,,,,"VALLOIS, entreprise Ã  rÃ©sonance familiale depuis plus de 60ans a la chance dâ€™avoir dÃ©veloppÃ© lâ€™ensemble des corps de mÃ©tier liÃ©s aux amÃ©nagements dâ€™extÃ©rieurs que ce soit, lâ€™amÃ©nagement paysager et sa maintenance, mais aussi la maÃ§onnerie, le VRD, les clÃ´tures, les aires de jeuxâ€¦</t>
  </si>
  <si>
    <t>8451,du CAPA au BAC+5 - espaces verts - AmÃ©nagements Paysagers (H/F),https://www.france-emploi.com/offre-d-emploi/du-capa-au-bac-5-espaces-verts-amenagements-paysagers-h-f-10251371/,08/01/2023,Calvados,Stage,,,,,"VALLOIS, entreprise Ã  rÃ©sonance familiale depuis plus de 60ans a la chance dâ€™avoir dÃ©veloppÃ© lâ€™ensemble des corps de mÃ©tier liÃ©s aux amÃ©nagements dâ€™extÃ©rieurs que ce soit, lâ€™amÃ©nagement paysager et sa maintenance, mais aussi la maÃ§onnerie, le VRD, les clÃ´tures, les aires de jeuxâ€¦</t>
  </si>
  <si>
    <t xml:space="preserve">8452,espaces verts - foresterie - paysage (H/F),https://www.france-emploi.com/offre-d-emploi/espaces-verts-foresterie-paysage-h-f-10251369/,08/01/2023,Josselin,Stage,,,,,"Nos entreprises placent la formation par apprentissage au coeur de leur dÃ©veloppement. Nous accompagnons depuis plusieurs annÃ©es les apprenants tout au long de leur parcours d'Ã©tudes vers des mÃ©tiers d'avenir. </t>
  </si>
  <si>
    <t>Nos entreprises du paysage MSV et Paysage de lâ€™Oust sont Ã  la recherche d'apprentiÂ·e ..."</t>
  </si>
  <si>
    <t xml:space="preserve">8453,CHARPENTIER (H/F),https://www.france-emploi.com/offre-d-emploi/charpentier-h-f-10248871/,08/01/2023,Ille-et-Vilaine,CDI,,,,,"L'agence Breizh IntÃ©rim de Montauban-de-Bretagne recherche pour un de ses clients spÃ©cialisÃ© dans la restauration de patrimoine basÃ© sur le secteur de Caulnes (22), un CHARPENTIER H/F. </t>
  </si>
  <si>
    <t>Notre client, une entreprise gÃ©nÃ©rale de menuiserie-charpente, recherche du personnel pour complÃ©ter ses Ã©quipes de montage et ..."</t>
  </si>
  <si>
    <t>8454,Superviseur production nuit (H/F),https://www.france-emploi.com/offre-d-emploi/superviseur-production-nuit-h-f-10240455/,08/01/2023,Quimper,CDI,,,,,"VOUS avez le goÃ»t du terrain et justifiez dâ€™une expÃ©rience significative dans le domaine de la supervision de production ?</t>
  </si>
  <si>
    <t>Alors, continuons    Titulaire dâ€™une formation type Bac +2/3 en IAA, vous possÃ©dez une</t>
  </si>
  <si>
    <t>expÃ©rience rÃ©ussie de 5 ans sur un poste similaire.</t>
  </si>
  <si>
    <t>Vous Ãªtes reconnu(e) pour ..."</t>
  </si>
  <si>
    <t>8455,Formateurâ€¢trice en Ã‰lectrotechnique â”‚ GÃ©nie Ã‰lectrique (H/F),https://www.france-emploi.com/offre-d-emploi/formateur-trice-en-lectrotechnique-genie-lectrique-h-f-10230867/,08/01/2023,Saint-Brieuc,CDI,,,,,"MISSIONS PRINCIPALES :</t>
  </si>
  <si>
    <t>â€¢ Vous assurez des cours de physique appliquÃ©e en Ã©lectrotechnique &amp; mÃ©canique, ainsi qu'en mathÃ©matiques et organisation de chantier Ã  un public en alternance prÃ©parant un BTS Ã‰lectrotechnique ou Maintenance des SystÃ¨mes de Production.</t>
  </si>
  <si>
    <t>â€¢ Vous assurez, en collaboration avec le coordinateur pÃ©dagogique, le suivi des projets de 2Ã¨me ..."</t>
  </si>
  <si>
    <t>8456,Formateurâ€¢trice en Ã‰lectrotechnique â”‚ GÃ©nie Ã‰lectrique (H/F),https://www.france-emploi.com/offre-d-emploi/formateur-trice-en-lectrotechnique-genie-lectrique-h-f-10230867/,08/01/2023,PlÃ©rin,CDI,,,,,"MISSIONS PRINCIPALES :</t>
  </si>
  <si>
    <t>8457,PrÃ©visionniste Supply Chain H/F,https://www.france-emploi.com/offre-d-emploi/previsionniste-des-ventes-pour-direction-l-h-f-10228282/,08/01/2023,Saint-AndrÃ©-sur-Orne,CDI,,,,,"Votre rÃ´le en tant que PrÃ©visionniste:Â </t>
  </si>
  <si>
    <t>Sous la responsabilitÃ© du directeur des flux amont au sein de la direction logistique, vous serez responsable de la prÃ©vision des ventes sur les gammes de produits Ã  court et moyen terme, par une prÃ©vision au plus juste des ventes pour garantir le ..."</t>
  </si>
  <si>
    <t>8458,TECHNICO-COMMERCIAL SEDENTAIRE (H/F),https://www.france-emploi.com/offre-d-emploi/technico-commercial-sedentaire-h-f-10214366/,08/01/2023,Nantes,CDI,,,,,"Manpower Cabinet de Recrutement de Nantes, recherche pour lâ€™un de ses clients, un Technico-commercial sÃ©dentaire H/F en CDI Ã  Nantes (44).</t>
  </si>
  <si>
    <t>Notre client propose des solutions pour les systÃ¨mes de chauffage. Sur un positionnement premium, il fabrique, commercialise, met en Å“uvre et assure le service aprÃ¨s ..."</t>
  </si>
  <si>
    <t>8459,CUISINIER EN COLLECTIVITE (H/F),https://www.france-emploi.com/offre-d-emploi/cuisinier-en-collectivite-h-f-10214332/,08/01/2023,Saint-Brieuc,CDI,,,,,"Nous recherchons pour nos clients en vue des remplacements des vacances de fin d'annÃ©e, des cuisiniers en collectivitÃ© (H/F).</t>
  </si>
  <si>
    <t xml:space="preserve">Vous aurez pour mission : </t>
  </si>
  <si>
    <t>- l'adaptation des menus au besoin de clients</t>
  </si>
  <si>
    <t>- la prÃ©paration des repas</t>
  </si>
  <si>
    <t>- l'entretien des locaux</t>
  </si>
  <si>
    <t>- connaissance rÃ©gimes alimentaires et textures modifiÃ©es</t>
  </si>
  <si>
    <t>- Normes HygiÃ¨ne ..."</t>
  </si>
  <si>
    <t>8460,CUISINIER EN COLLECTIVITE (H/F),https://www.france-emploi.com/offre-d-emploi/cuisinier-en-collectivite-h-f-10214332/,08/01/2023,Ploufragan,CDI,,,,,"Nous recherchons pour nos clients en vue des remplacements des vacances de fin d'annÃ©e, des cuisiniers en collectivitÃ© (H/F).</t>
  </si>
  <si>
    <t>8461,CUISINIER EN COLLECTIVITE (H/F),https://www.france-emploi.com/offre-d-emploi/cuisinier-en-collectivite-h-f-10214332/,08/01/2023,Saint-Pol-de-LÃ©on,CDI,,,,,"Nous recherchons pour nos clients en vue des remplacements des vacances de fin d'annÃ©e, des cuisiniers en collectivitÃ© (H/F).</t>
  </si>
  <si>
    <t xml:space="preserve">8462,Technicien(ne) dâ€™Etudes RÃ©seaux Secs ConfirmÃ©(e) (H/F),https://www.france-emploi.com/offre-d-emploi/technicienne-d-etudes-reseaux-secs-confirmee-h-f-10211729/,08/01/2023,Avranches,CDI,,,,,"Sous lâ€™autoritÃ© du Responsable du Bureau dâ€™Etudes, vous Ãªtes chargÃ©(e) de rÃ©aliser les Ã©tudes de construction des rÃ©seaux de distribution publique aÃ©riens ou souterrains, gÃ©nie civil, et Ã©clairage public. </t>
  </si>
  <si>
    <t>Vous Ãªtes responsable du chiffrage du prix de revient total des dossiers dâ€™appel dâ€™offres, de ..."</t>
  </si>
  <si>
    <t>8463,ChargÃ©/chargÃ©e de dÃ©veloppement RH H/F,https://www.france-emploi.com/offre-d-emploi/charge-chargee-de-developpement-rh-h-f-10204058/,08/01/2023,HÃ©rouville-Saint-Clair,CDI,,,,,"ChargÃ©/chargÃ©e de dÃ©veloppement RH H/F</t>
  </si>
  <si>
    <t>Dans le cadre dâ€™un accroissement temporaire dâ€™activitÃ© et dâ€™un futur remplacement en congÃ© maternitÃ©, la Direction du dÃ©veloppement RH recherche son/sa chargÃ©/chargÃ©e de dÃ©veloppement RH.</t>
  </si>
  <si>
    <t>Votre mission sera divisÃ©e en deux pÃ´les : le recrutement et la gestion ..."</t>
  </si>
  <si>
    <t>8464,Technicien de maintenance F/H,https://www.france-emploi.com/offre-d-emploi/technicien-de-maintenance-f-h-10201192/,08/01/2023,Laval,CDI,,,,,"AprÃ¨s une pÃ©riode d'accompagnement et de formation Ã  votre prise de poste, vous intervenez en mÃ©canique, Ã©lectricitÃ©, pneumatique et hydraulique sur les missions suivantes :</t>
  </si>
  <si>
    <t xml:space="preserve"> â€¢ RÃ©alisation des travaux de maintenance des installations (prÃ©ventif, curatif, amÃ©lioratif,</t>
  </si>
  <si>
    <t xml:space="preserve"> â€¢ Diagnostique des ..."</t>
  </si>
  <si>
    <t>8465,IngÃ©nieur Etudes en GÃ©nie Civil (F/H),https://www.france-emploi.com/offre-d-emploi/ingenieur-etudes-en-genie-civil-f-h-10201173/,08/01/2023,Bruz,CDI,,,,,"Au sein du secteur GÃ©nie Civil de lâ€™agence MARC S.A. de Rennes, vous participez Ã  la valorisation des Ã©tudes de prix pour les ouvrages en GC et au dÃ©veloppement de cette activitÃ©.</t>
  </si>
  <si>
    <t xml:space="preserve"> - Vous analysez les dossiers de consultation, participez Ã  la dÃ©finition des mÃ©thodes et ..."</t>
  </si>
  <si>
    <t xml:space="preserve">8466,Soudeur (H/F),https://www.france-emploi.com/offre-d-emploi/soudeur-h-f-10201072/,08/01/2023,Val d'Oust,IntÃ©rim,,,,,"L'agence d'emploi, TEMPORIS PLOERMEL,composÃ©e d'une Ã©quipe dynamique et Ã  l'Ã©coute, recherche pour l'un de ses clients un.e soudeur.se. </t>
  </si>
  <si>
    <t>- PrÃ©parer son environnement de travail</t>
  </si>
  <si>
    <t>- Identifier les matÃ©riaux et les diffÃ©rentes soudures appropriÃ©es</t>
  </si>
  <si>
    <t>- Assembler les piÃ¨ces de ..."</t>
  </si>
  <si>
    <t xml:space="preserve">8467,Soudeur (H/F),https://www.france-emploi.com/offre-d-emploi/soudeur-h-f-10201072/,08/01/2023,PloÃ«rmel,IntÃ©rim,,,,,"L'agence d'emploi, TEMPORIS PLOERMEL,composÃ©e d'une Ã©quipe dynamique et Ã  l'Ã©coute, recherche pour l'un de ses clients un.e soudeur.se. </t>
  </si>
  <si>
    <t xml:space="preserve">8468,Soudeur (H/F),https://www.france-emploi.com/offre-d-emploi/soudeur-h-f-10201072/,08/01/2023,Mauron,IntÃ©rim,,,,,"L'agence d'emploi, TEMPORIS PLOERMEL,composÃ©e d'une Ã©quipe dynamique et Ã  l'Ã©coute, recherche pour l'un de ses clients un.e soudeur.se. </t>
  </si>
  <si>
    <t xml:space="preserve">8469,Soudeur (H/F),https://www.france-emploi.com/offre-d-emploi/soudeur-h-f-10201072/,08/01/2023,Beignon,IntÃ©rim,,,,,"L'agence d'emploi, TEMPORIS PLOERMEL,composÃ©e d'une Ã©quipe dynamique et Ã  l'Ã©coute, recherche pour l'un de ses clients un.e soudeur.se. </t>
  </si>
  <si>
    <t>8470,ChargÃ©/chargÃ©e de projet Transport H/F,https://www.france-emploi.com/offre-d-emploi/charge-chargee-des-mobilites-et-de-la-flot-h-f-10183972/,08/01/2023,HÃ©rouville-Saint-Clair,CDI,,,,,"Au sein de la Direction Environnement de Travail et Immobilier, vous serez en charge de lâ€™ensemble des sujets liÃ©s Ã  la mobilitÃ© des parties prenantes de lâ€™entreprise dans le but de garantir leur efficience.</t>
  </si>
  <si>
    <t>Votre principal objectif sera de maintenir un Ã©quilibre entre la satisfaction du client ..."</t>
  </si>
  <si>
    <t>8471,ASSISTANT ADMINISTRATIF (H/F),https://www.france-emploi.com/offre-d-emploi/assistant-administratif-h-f-10179825/,08/01/2023,La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</si>
  <si>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MOBUREAU</t>
  </si>
  <si>
    <t>A bord des bÃ¢timents ..."</t>
  </si>
  <si>
    <t>8472,ASSISTANT ADMINISTRATIF (H/F),https://www.france-emploi.com/offre-d-emploi/assistant-administratif-h-f-10179825/,08/01/2023,Martinique,CDI,,,,,"Le matelot de la Flotte tient, en mer comme Ã  terre, des fonctions dâ€™opÃ©rateur au sein des Ã©quipages de la marine. AprÃ¨s quelques annÃ©es dâ€™expÃ©rience rÃ©ussie, il peut se spÃ©cialiser dans un domaine et Ã©voluer en emploi et en responsabilitÃ©s.</t>
  </si>
  <si>
    <t>8473,ASSISTANT ADMINISTRATIF (H/F),https://www.france-emploi.com/offre-d-emploi/assistant-administratif-h-f-10179825/,08/01/2023,Var,CDI,,,,,"Le matelot de la Flotte tient, en mer comme Ã  terre, des fonctions dâ€™opÃ©rateur au sein des Ã©quipages de la marine. AprÃ¨s quelques annÃ©es dâ€™expÃ©rience rÃ©ussie, il peut se spÃ©cialiser dans un domaine et Ã©voluer en emploi et en responsabilitÃ©s.</t>
  </si>
  <si>
    <t>8474,ASSISTANT ADMINISTRATIF (H/F),https://www.france-emploi.com/offre-d-emploi/assistant-administratif-h-f-10179825/,08/01/2023,Manche,CDI,,,,,"Le matelot de la Flotte tient, en mer comme Ã  terre, des fonctions dâ€™opÃ©rateur au sein des Ã©quipages de la marine. AprÃ¨s quelques annÃ©es dâ€™expÃ©rience rÃ©ussie, il peut se spÃ©cialiser dans un domaine et Ã©voluer en emploi et en responsabilitÃ©s.</t>
  </si>
  <si>
    <t>8475,ASSISTANT ADMINISTRATIF (H/F),https://www.france-emploi.com/offre-d-emploi/assistant-administratif-h-f-10179825/,08/01/2023,FinistÃ¨re,CDI,,,,,"Le matelot de la Flotte tient, en mer comme Ã  terre, des fonctions dâ€™opÃ©rateur au sein des Ã©quipages de la marine. AprÃ¨s quelques annÃ©es dâ€™expÃ©rience rÃ©ussie, il peut se spÃ©cialiser dans un domaine et Ã©voluer en emploi et en responsabilitÃ©s.</t>
  </si>
  <si>
    <t>8476,CONTRÃ”LEUR AÃ‰RIEN (H/F),https://www.france-emploi.com/offre-d-emploi/contr-leur-a-rien-h-f-10179824/,08/01/2023,La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</si>
  <si>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8477,CONTRÃ”LEUR AÃ‰RIEN (H/F),https://www.france-emploi.com/offre-d-emploi/contr-leur-a-rien-h-f-10179824/,08/01/2023,Martinique,CDI,,,,,"Les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</si>
  <si>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8478,CONTRÃ”LEUR AÃ‰RIEN (H/F),https://www.france-emploi.com/offre-d-emploi/contr-leur-a-rien-h-f-10179824/,08/01/2023,Var,CDI,,,,,"Les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</si>
  <si>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8479,CONTRÃ”LEUR AÃ‰RIEN (H/F),https://www.france-emploi.com/offre-d-emploi/contr-leur-a-rien-h-f-10179824/,08/01/2023,Manche,CDI,,,,,"Les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</si>
  <si>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8480,CONTRÃ”LEUR AÃ‰RIEN (H/F),https://www.france-emploi.com/offre-d-emploi/contr-leur-a-rien-h-f-10179824/,08/01/2023,FinistÃ¨re,CDI,,,,,"Les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</si>
  <si>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8481,DÃ‰TECTEUR (H/F),https://www.france-emploi.com/offre-d-emploi/d-tecteur-h-f-10179823/,08/01/2023,La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</si>
  <si>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8482,DÃ‰TECTEUR (H/F),https://www.france-emploi.com/offre-d-emploi/d-tecteur-h-f-10179823/,08/01/2023,Martinique,CDI,,,,,"Les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</si>
  <si>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8483,DÃ‰TECTEUR (H/F),https://www.france-emploi.com/offre-d-emploi/d-tecteur-h-f-10179823/,08/01/2023,Var,CDI,,,,,"Les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</si>
  <si>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8484,DÃ‰TECTEUR (H/F),https://www.france-emploi.com/offre-d-emploi/d-tecteur-h-f-10179823/,08/01/2023,Manche,CDI,,,,,"Les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</si>
  <si>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8485,DÃ‰TECTEUR (H/F),https://www.france-emploi.com/offre-d-emploi/d-tecteur-h-f-10179823/,08/01/2023,FinistÃ¨re,CDI,,,,,"Les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</si>
  <si>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8486,EQUIPIER MÃ‰CANIQUE ET Ã‰LECTRICITÃ‰ (H/F),https://www.france-emploi.com/offre-d-emploi/equipier-m-canique-et-lectricit-h-f-10179822/,08/01/2023,La RÃ©union,CDD,,,,,"Militaire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</si>
  <si>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8487,EQUIPIER MÃ‰CANIQUE ET Ã‰LECTRICITÃ‰ (H/F),https://www.france-emploi.com/offre-d-emploi/equipier-m-canique-et-lectricit-h-f-10179822/,08/01/2023,Martinique,CDD,,,,,"Militaire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</si>
  <si>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8488,EQUIPIER MÃ‰CANIQUE ET Ã‰LECTRICITÃ‰ (H/F),https://www.france-emploi.com/offre-d-emploi/equipier-m-canique-et-lectricit-h-f-10179822/,08/01/2023,Var,CDD,,,,,"Militaire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</si>
  <si>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8489,EQUIPIER MÃ‰CANIQUE ET Ã‰LECTRICITÃ‰ (H/F),https://www.france-emploi.com/offre-d-emploi/equipier-m-canique-et-lectricit-h-f-10179822/,08/01/2023,Manche,CDD,,,,,"Militaire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</si>
  <si>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8490,EQUIPIER MÃ‰CANIQUE ET Ã‰LECTRICITÃ‰ (H/F),https://www.france-emploi.com/offre-d-emploi/equipier-m-canique-et-lectricit-h-f-10179822/,08/01/2023,FinistÃ¨re,CDD,,,,,"Militaire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</si>
  <si>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8491,EQUIPIER NAVAL (H/F),https://www.france-emploi.com/offre-d-emploi/equipier-naval-h-f-10179821/,08/01/2023,La RÃ©union,CDD,,,,,"Militaire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</si>
  <si>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8492,EQUIPIER NAVAL (H/F),https://www.france-emploi.com/offre-d-emploi/equipier-naval-h-f-10179821/,08/01/2023,Martinique,CDD,,,,,"Militaire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</si>
  <si>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8493,EQUIPIER NAVAL (H/F),https://www.france-emploi.com/offre-d-emploi/equipier-naval-h-f-10179821/,08/01/2023,Var,CDD,,,,,"Militaire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</si>
  <si>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8494,EQUIPIER NAVAL (H/F),https://www.france-emploi.com/offre-d-emploi/equipier-naval-h-f-10179821/,08/01/2023,Manche,CDD,,,,,"Militaire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</si>
  <si>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8495,EQUIPIER NAVAL (H/F),https://www.france-emploi.com/offre-d-emploi/equipier-naval-h-f-10179821/,08/01/2023,FinistÃ¨re,CDD,,,,,"Militaire Ã  part entiÃ¨re, le volontaire vit une premiÃ¨re expÃ©rience professionnelle originale et valorisante. Pendant une annÃ©e, il dÃ©couvre la Marine nationale et ses mÃ©tiers. A lâ€™issue de cette annÃ©e de dÃ©couverte, il pourra accÃ©der Ã  un parcours plus long dans la marine ou continuer son aventure professionnelle ..."</t>
  </si>
  <si>
    <t>8496,FUSILIER MARIN (H/F),https://www.france-emploi.com/offre-d-emploi/fusilier-marin-h-f-10179819/,08/01/2023,La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</si>
  <si>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8497,FUSILIER MARIN (H/F),https://www.france-emploi.com/offre-d-emploi/fusilier-marin-h-f-10179819/,08/01/2023,Martinique,CDI,,,,,"Les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</si>
  <si>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8498,FUSILIER MARIN (H/F),https://www.france-emploi.com/offre-d-emploi/fusilier-marin-h-f-10179819/,08/01/2023,Var,CDI,,,,,"Les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</si>
  <si>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8499,FUSILIER MARIN (H/F),https://www.france-emploi.com/offre-d-emploi/fusilier-marin-h-f-10179819/,08/01/2023,Manche,CDI,,,,,"Les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</si>
  <si>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8500,FUSILIER MARIN (H/F),https://www.france-emploi.com/offre-d-emploi/fusilier-marin-h-f-10179819/,08/01/2023,FinistÃ¨re,CDI,,,,,"Les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</si>
  <si>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8501,GESTIONNAIRE DE RESSOURCES HUMAINES (H/F),https://www.france-emploi.com/offre-d-emploi/gestionnaire-de-ressources-humaines-h-f-10179817/,08/01/2023,La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</si>
  <si>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8502,GESTIONNAIRE DE RESSOURCES HUMAINES (H/F),https://www.france-emploi.com/offre-d-emploi/gestionnaire-de-ressources-humaines-h-f-10179817/,08/01/2023,Martinique,CDI,,,,,"Les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</si>
  <si>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8503,GESTIONNAIRE DE RESSOURCES HUMAINES (H/F),https://www.france-emploi.com/offre-d-emploi/gestionnaire-de-ressources-humaines-h-f-10179817/,08/01/2023,Var,CDI,,,,,"Les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</si>
  <si>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8504,GESTIONNAIRE DE RESSOURCES HUMAINES (H/F),https://www.france-emploi.com/offre-d-emploi/gestionnaire-de-ressources-humaines-h-f-10179817/,08/01/2023,Manche,CDI,,,,,"Les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</si>
  <si>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8505,GESTIONNAIRE DE RESSOURCES HUMAINES (H/F),https://www.france-emploi.com/offre-d-emploi/gestionnaire-de-ressources-humaines-h-f-10179817/,08/01/2023,FinistÃ¨re,CDI,,,,,"Les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</si>
  <si>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8506,MATELOT FUSILIER MARIN (H/F),https://www.france-emploi.com/offre-d-emploi/matelot-fusilier-marin-h-f-10179816/,08/01/2023,La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</si>
  <si>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MOFUSIL</t>
  </si>
  <si>
    <t>Vous assurez, Ã  terre ..."</t>
  </si>
  <si>
    <t>8507,MATELOT FUSILIER MARIN (H/F),https://www.france-emploi.com/offre-d-emploi/matelot-fusilier-marin-h-f-10179816/,08/01/2023,Martinique,CDI,,,,,"Le matelot de la Flotte tient, en mer comme Ã  terre, des fonctions dâ€™opÃ©rateur au sein des Ã©quipages de la marine. AprÃ¨s quelques annÃ©es dâ€™expÃ©rience rÃ©ussie, il peut se spÃ©cialiser dans un domaine et Ã©voluer en emploi et en responsabilitÃ©s.</t>
  </si>
  <si>
    <t>8508,MATELOT FUSILIER MARIN (H/F),https://www.france-emploi.com/offre-d-emploi/matelot-fusilier-marin-h-f-10179816/,08/01/2023,Var,CDI,,,,,"Le matelot de la Flotte tient, en mer comme Ã  terre, des fonctions dâ€™opÃ©rateur au sein des Ã©quipages de la marine. AprÃ¨s quelques annÃ©es dâ€™expÃ©rience rÃ©ussie, il peut se spÃ©cialiser dans un domaine et Ã©voluer en emploi et en responsabilitÃ©s.</t>
  </si>
  <si>
    <t>8509,MATELOT FUSILIER MARIN (H/F),https://www.france-emploi.com/offre-d-emploi/matelot-fusilier-marin-h-f-10179816/,08/01/2023,Manche,CDI,,,,,"Le matelot de la Flotte tient, en mer comme Ã  terre, des fonctions dâ€™opÃ©rateur au sein des Ã©quipages de la marine. AprÃ¨s quelques annÃ©es dâ€™expÃ©rience rÃ©ussie, il peut se spÃ©cialiser dans un domaine et Ã©voluer en emploi et en responsabilitÃ©s.</t>
  </si>
  <si>
    <t>8510,MATELOT FUSILIER MARIN (H/F),https://www.france-emploi.com/offre-d-emploi/matelot-fusilier-marin-h-f-10179816/,08/01/2023,FinistÃ¨re,CDI,,,,,"Le matelot de la Flotte tient, en mer comme Ã  terre, des fonctions dâ€™opÃ©rateur au sein des Ã©quipages de la marine. AprÃ¨s quelques annÃ©es dâ€™expÃ©rience rÃ©ussie, il peut se spÃ©cialiser dans un domaine et Ã©voluer en emploi et en responsabilitÃ©s.</t>
  </si>
  <si>
    <t>8511,MATELOT MARIN POMPIER DE MARSEILLE (H/F),https://www.france-emploi.com/offre-d-emploi/matelot-marin-pompier-de-marseille-h-f-10179812/,08/01/2023,La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</si>
  <si>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MARPOMPIM</t>
  </si>
  <si>
    <t>AffectÃ© au sein du ..."</t>
  </si>
  <si>
    <t>8512,MATELOT MARIN POMPIER DE MARSEILLE (H/F),https://www.france-emploi.com/offre-d-emploi/matelot-marin-pompier-de-marseille-h-f-10179812/,08/01/2023,Martinique,CDI,,,,,"Le matelot de la Flotte tient, en mer comme Ã  terre, des fonctions dâ€™opÃ©rateur au sein des Ã©quipages de la marine. AprÃ¨s quelques annÃ©es dâ€™expÃ©rience rÃ©ussie, il peut se spÃ©cialiser dans un domaine et Ã©voluer en emploi et en responsabilitÃ©s.</t>
  </si>
  <si>
    <t>8513,MATELOT MARIN POMPIER DE MARSEILLE (H/F),https://www.france-emploi.com/offre-d-emploi/matelot-marin-pompier-de-marseille-h-f-10179812/,08/01/2023,Var,CDI,,,,,"Le matelot de la Flotte tient, en mer comme Ã  terre, des fonctions dâ€™opÃ©rateur au sein des Ã©quipages de la marine. AprÃ¨s quelques annÃ©es dâ€™expÃ©rience rÃ©ussie, il peut se spÃ©cialiser dans un domaine et Ã©voluer en emploi et en responsabilitÃ©s.</t>
  </si>
  <si>
    <t>8514,MATELOT MARIN POMPIER DE MARSEILLE (H/F),https://www.france-emploi.com/offre-d-emploi/matelot-marin-pompier-de-marseille-h-f-10179812/,08/01/2023,Manche,CDI,,,,,"Le matelot de la Flotte tient, en mer comme Ã  terre, des fonctions dâ€™opÃ©rateur au sein des Ã©quipages de la marine. AprÃ¨s quelques annÃ©es dâ€™expÃ©rience rÃ©ussie, il peut se spÃ©cialiser dans un domaine et Ã©voluer en emploi et en responsabilitÃ©s.</t>
  </si>
  <si>
    <t>8515,MATELOT MARIN POMPIER DE MARSEILLE (H/F),https://www.france-emploi.com/offre-d-emploi/matelot-marin-pompier-de-marseille-h-f-10179812/,08/01/2023,FinistÃ¨re,CDI,,,,,"Le matelot de la Flotte tient, en mer comme Ã  terre, des fonctions dâ€™opÃ©rateur au sein des Ã©quipages de la marine. AprÃ¨s quelques annÃ©es dâ€™expÃ©rience rÃ©ussie, il peut se spÃ©cialiser dans un domaine et Ã©voluer en emploi et en responsabilitÃ©s.</t>
  </si>
  <si>
    <t>8516,MATELOT MARIN POMPIER DE LA FLOTTE (H/F),https://www.france-emploi.com/offre-d-emploi/matelot-marin-pompier-de-la-flotte-h-f-10179811/,08/01/2023,La RÃ©union,CDI,,,,,"En tant que matelot marin pompier de la flotte, vous participez Ã  la prÃ©vention et Ã  lâ€™intervention sur tout type de sinistres.</t>
  </si>
  <si>
    <t>Le mÃ©tier de matelot marin pompier de la flotte est accessible dÃ¨s le niveau 3Ã¨me aprÃ¨s une formation complÃ¨te et rÃ©munÃ©rÃ©e Ã  lâ€™Ecole des matelots ..."</t>
  </si>
  <si>
    <t>8517,MATELOT MARIN POMPIER DE LA FLOTTE (H/F),https://www.france-emploi.com/offre-d-emploi/matelot-marin-pompier-de-la-flotte-h-f-10179811/,08/01/2023,Martinique,CDI,,,,,"En tant que matelot marin pompier de la flotte, vous participez Ã  la prÃ©vention et Ã  lâ€™intervention sur tout type de sinistres.</t>
  </si>
  <si>
    <t>8518,MATELOT MARIN POMPIER DE LA FLOTTE (H/F),https://www.france-emploi.com/offre-d-emploi/matelot-marin-pompier-de-la-flotte-h-f-10179811/,08/01/2023,Var,CDI,,,,,"En tant que matelot marin pompier de la flotte, vous participez Ã  la prÃ©vention et Ã  lâ€™intervention sur tout type de sinistres.</t>
  </si>
  <si>
    <t>8519,MATELOT MARIN POMPIER DE LA FLOTTE (H/F),https://www.france-emploi.com/offre-d-emploi/matelot-marin-pompier-de-la-flotte-h-f-10179811/,08/01/2023,Manche,CDI,,,,,"En tant que matelot marin pompier de la flotte, vous participez Ã  la prÃ©vention et Ã  lâ€™intervention sur tout type de sinistres.</t>
  </si>
  <si>
    <t>8520,MATELOT MARIN POMPIER DE LA FLOTTE (H/F),https://www.france-emploi.com/offre-d-emploi/matelot-marin-pompier-de-la-flotte-h-f-10179811/,08/01/2023,FinistÃ¨re,CDI,,,,,"En tant que matelot marin pompier de la flotte, vous participez Ã  la prÃ©vention et Ã  lâ€™intervention sur tout type de sinistres.</t>
  </si>
  <si>
    <t>8521,MATELOT PLONGEUR DÃ‰MINEUR (H/F),https://www.france-emploi.com/offre-d-emploi/matelot-plongeur-d-mineur-h-f-10179805/,08/01/2023,La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</si>
  <si>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MOMACHINE PLD</t>
  </si>
  <si>
    <t>Vous Ãªtes un ..."</t>
  </si>
  <si>
    <t>8522,MATELOT PLONGEUR DÃ‰MINEUR (H/F),https://www.france-emploi.com/offre-d-emploi/matelot-plongeur-d-mineur-h-f-10179805/,08/01/2023,Martinique,CDI,,,,,"Le matelot de la Flotte tient, en mer comme Ã  terre, des fonctions dâ€™opÃ©rateur au sein des Ã©quipages de la marine. AprÃ¨s quelques annÃ©es dâ€™expÃ©rience rÃ©ussie, il peut se spÃ©cialiser dans un domaine et Ã©voluer en emploi et en responsabilitÃ©s.</t>
  </si>
  <si>
    <t>8523,MATELOT PLONGEUR DÃ‰MINEUR (H/F),https://www.france-emploi.com/offre-d-emploi/matelot-plongeur-d-mineur-h-f-10179805/,08/01/2023,Var,CDI,,,,,"Le matelot de la Flotte tient, en mer comme Ã  terre, des fonctions dâ€™opÃ©rateur au sein des Ã©quipages de la marine. AprÃ¨s quelques annÃ©es dâ€™expÃ©rience rÃ©ussie, il peut se spÃ©cialiser dans un domaine et Ã©voluer en emploi et en responsabilitÃ©s.</t>
  </si>
  <si>
    <t>8524,MATELOT PLONGEUR DÃ‰MINEUR (H/F),https://www.france-emploi.com/offre-d-emploi/matelot-plongeur-d-mineur-h-f-10179805/,08/01/2023,Manche,CDI,,,,,"Le matelot de la Flotte tient, en mer comme Ã  terre, des fonctions dâ€™opÃ©rateur au sein des Ã©quipages de la marine. AprÃ¨s quelques annÃ©es dâ€™expÃ©rience rÃ©ussie, il peut se spÃ©cialiser dans un domaine et Ã©voluer en emploi et en responsabilitÃ©s.</t>
  </si>
  <si>
    <t>8525,MATELOT PLONGEUR DÃ‰MINEUR (H/F),https://www.france-emploi.com/offre-d-emploi/matelot-plongeur-d-mineur-h-f-10179805/,08/01/2023,FinistÃ¨re,CDI,,,,,"Le matelot de la Flotte tient, en mer comme Ã  terre, des fonctions dâ€™opÃ©rateur au sein des Ã©quipages de la marine. AprÃ¨s quelques annÃ©es dâ€™expÃ©rience rÃ©ussie, il peut se spÃ©cialiser dans un domaine et Ã©voluer en emploi et en responsabilitÃ©s.</t>
  </si>
  <si>
    <t>8526,MÃ‰TÃ‰OROLOGISTE - OCÃ‰ANOGRAPHE (H/F),https://www.france-emploi.com/offre-d-emploi/m-t-orologiste-oc-anographe-h-f-10179804/,08/01/2023,La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</si>
  <si>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8527,MÃ‰TÃ‰OROLOGISTE - OCÃ‰ANOGRAPHE (H/F),https://www.france-emploi.com/offre-d-emploi/m-t-orologiste-oc-anographe-h-f-10179804/,08/01/2023,Martinique,CDI,,,,,"Les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</si>
  <si>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8528,MÃ‰TÃ‰OROLOGISTE - OCÃ‰ANOGRAPHE (H/F),https://www.france-emploi.com/offre-d-emploi/m-t-orologiste-oc-anographe-h-f-10179804/,08/01/2023,Var,CDI,,,,,"Les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</si>
  <si>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8529,MÃ‰TÃ‰OROLOGISTE - OCÃ‰ANOGRAPHE (H/F),https://www.france-emploi.com/offre-d-emploi/m-t-orologiste-oc-anographe-h-f-10179804/,08/01/2023,Manche,CDI,,,,,"Les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</si>
  <si>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8530,MÃ‰TÃ‰OROLOGISTE - OCÃ‰ANOGRAPHE (H/F),https://www.france-emploi.com/offre-d-emploi/m-t-orologiste-oc-anographe-h-f-10179804/,08/01/2023,FinistÃ¨re,CDI,,,,,"Les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</si>
  <si>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8531,MUSICIEN DE LA FLOTTE (H/F),https://www.france-emploi.com/offre-d-emploi/musicien-de-la-flotte-h-f-10179803/,08/01/2023,La RÃ©union,CDI,,,,,"Le matelot de la Flotte tient, en mer comme Ã  terre, des fonctions dâ€™opÃ©rateur au sein des Ã©quipages de la marine. AprÃ¨s quelques annÃ©es dâ€™expÃ©rience rÃ©ussie, il peut se spÃ©cialiser dans un domaine et Ã©voluer en emploi et en responsabilitÃ©s.</t>
  </si>
  <si>
    <t>Ambassadeur culturel</t>
  </si>
  <si>
    <t>La Marine recherche pour ..."</t>
  </si>
  <si>
    <t>8532,MUSICIEN DE LA FLOTTE (H/F),https://www.france-emploi.com/offre-d-emploi/musicien-de-la-flotte-h-f-10179803/,08/01/2023,Martinique,CDI,,,,,"Le matelot de la Flotte tient, en mer comme Ã  terre, des fonctions dâ€™opÃ©rateur au sein des Ã©quipages de la marine. AprÃ¨s quelques annÃ©es dâ€™expÃ©rience rÃ©ussie, il peut se spÃ©cialiser dans un domaine et Ã©voluer en emploi et en responsabilitÃ©s.</t>
  </si>
  <si>
    <t>8533,MUSICIEN DE LA FLOTTE (H/F),https://www.france-emploi.com/offre-d-emploi/musicien-de-la-flotte-h-f-10179803/,08/01/2023,Var,CDI,,,,,"Le matelot de la Flotte tient, en mer comme Ã  terre, des fonctions dâ€™opÃ©rateur au sein des Ã©quipages de la marine. AprÃ¨s quelques annÃ©es dâ€™expÃ©rience rÃ©ussie, il peut se spÃ©cialiser dans un domaine et Ã©voluer en emploi et en responsabilitÃ©s.</t>
  </si>
  <si>
    <t>8534,MUSICIEN DE LA FLOTTE (H/F),https://www.france-emploi.com/offre-d-emploi/musicien-de-la-flotte-h-f-10179803/,08/01/2023,Manche,CDI,,,,,"Le matelot de la Flotte tient, en mer comme Ã  terre, des fonctions dâ€™opÃ©rateur au sein des Ã©quipages de la marine. AprÃ¨s quelques annÃ©es dâ€™expÃ©rience rÃ©ussie, il peut se spÃ©cialiser dans un domaine et Ã©voluer en emploi et en responsabilitÃ©s.</t>
  </si>
  <si>
    <t>8535,MUSICIEN DE LA FLOTTE (H/F),https://www.france-emploi.com/offre-d-emploi/musicien-de-la-flotte-h-f-10179803/,08/01/2023,FinistÃ¨re,CDI,,,,,"Le matelot de la Flotte tient, en mer comme Ã  terre, des fonctions dâ€™opÃ©rateur au sein des Ã©quipages de la marine. AprÃ¨s quelques annÃ©es dâ€™expÃ©rience rÃ©ussie, il peut se spÃ©cialiser dans un domaine et Ã©voluer en emploi et en responsabilitÃ©s.</t>
  </si>
  <si>
    <t>8536,NAVIGATEUR TIMONIER (H/F),https://www.france-emploi.com/offre-d-emploi/navigateur-timonier-h-f-10179802/,08/01/2023,La RÃ©union,CDI,,,,,"En tant que navigateur timonier, vous assistez lâ€™officier chef du quart durant la navigation et les diffÃ©rentes manÅ“uvres dâ€™un bÃ¢timent Ã  la mer.</t>
  </si>
  <si>
    <t>Le mÃ©tier de navigateur timonier est accessible dÃ¨s le niveau bac aprÃ¨s une formation complÃ¨te et rÃ©munÃ©rÃ©e Ã  lâ€™Ecole de maistrance.</t>
  </si>
  <si>
    <t>8537,NAVIGATEUR TIMONIER (H/F),https://www.france-emploi.com/offre-d-emploi/navigateur-timonier-h-f-10179802/,08/01/2023,Martinique,CDI,,,,,"En tant que navigateur timonier, vous assistez lâ€™officier chef du quart durant la navigation et les diffÃ©rentes manÅ“uvres dâ€™un bÃ¢timent Ã  la mer.</t>
  </si>
  <si>
    <t>8538,NAVIGATEUR TIMONIER (H/F),https://www.france-emploi.com/offre-d-emploi/navigateur-timonier-h-f-10179802/,08/01/2023,Var,CDI,,,,,"En tant que navigateur timonier, vous assistez lâ€™officier chef du quart durant la navigation et les diffÃ©rentes manÅ“uvres dâ€™un bÃ¢timent Ã  la mer.</t>
  </si>
  <si>
    <t>8539,NAVIGATEUR TIMONIER (H/F),https://www.france-emploi.com/offre-d-emploi/navigateur-timonier-h-f-10179802/,08/01/2023,Manche,CDI,,,,,"En tant que navigateur timonier, vous assistez lâ€™officier chef du quart durant la navigation et les diffÃ©rentes manÅ“uvres dâ€™un bÃ¢timent Ã  la mer.</t>
  </si>
  <si>
    <t>8540,NAVIGATEUR TIMONIER (H/F),https://www.france-emploi.com/offre-d-emploi/navigateur-timonier-h-f-10179802/,08/01/2023,FinistÃ¨re,CDI,,,,,"En tant que navigateur timonier, vous assistez lâ€™officier chef du quart durant la navigation et les diffÃ©rentes manÅ“uvres dâ€™un bÃ¢timent Ã  la mer.</t>
  </si>
  <si>
    <t>8541,"TECHNICIEN AÃ‰RONAUTIQUE - CELLULE, MOTEURS (H/F)",https://www.france-emploi.com/offre-d-emploi/technicien-a-ronautique-cellule-moteurs-h-f-10179799/,08/01/2023,La RÃ©union,CDI,,,,,"SpÃ©cialitÃ© PORTEUR</t>
  </si>
  <si>
    <t>Vous assurez lâ€™entretien des Ã©quipements de propulsion (moteurs), des circuits hydrauliques ou Ã©lectriques, des composants mÃ©caniques et de la cellule des avions et hÃ©licoptÃ¨res de la Marine nationale. Vous analysez et identifiez les pannes selon la mÃ©thodologie adaptÃ©e et mettez en oeuvre les solutions correctives. Vous ..."</t>
  </si>
  <si>
    <t>8542,"TECHNICIEN AÃ‰RONAUTIQUE - CELLULE, MOTEURS (H/F)",https://www.france-emploi.com/offre-d-emploi/technicien-a-ronautique-cellule-moteurs-h-f-10179799/,08/01/2023,Martinique,CDI,,,,,"SpÃ©cialitÃ© PORTEUR</t>
  </si>
  <si>
    <t>8543,"TECHNICIEN AÃ‰RONAUTIQUE - CELLULE, MOTEURS (H/F)",https://www.france-emploi.com/offre-d-emploi/technicien-a-ronautique-cellule-moteurs-h-f-10179799/,08/01/2023,Var,CDI,,,,,"SpÃ©cialitÃ© PORTEUR</t>
  </si>
  <si>
    <t>8544,"TECHNICIEN AÃ‰RONAUTIQUE - CELLULE, MOTEURS (H/F)",https://www.france-emploi.com/offre-d-emploi/technicien-a-ronautique-cellule-moteurs-h-f-10179799/,08/01/2023,Manche,CDI,,,,,"SpÃ©cialitÃ© PORTEUR</t>
  </si>
  <si>
    <t>8545,"TECHNICIEN AÃ‰RONAUTIQUE - CELLULE, MOTEURS (H/F)",https://www.france-emploi.com/offre-d-emploi/technicien-a-ronautique-cellule-moteurs-h-f-10179799/,08/01/2023,FinistÃ¨re,CDI,,,,,"SpÃ©cialitÃ© PORTEUR</t>
  </si>
  <si>
    <t>8546,TECHNICIEN ARMES ET MUNITIONS (H/F),https://www.france-emploi.com/offre-d-emploi/technicien-armes-et-munitions-h-f-10179791/,08/01/2023,La RÃ©union,CDI,,,,,"AffectÃ© principalement Ã  bord des bÃ¢timents de la Marine (porte-avions, frÃ©gates, sous-marins,...), vous assurez la mise en oeuvre et la maintenance des systÃ¨mes dâ€™armes embarquÃ©s (missiles, canons, torpillesâ€¦). Vous Ãªtes spÃ©cialiste en hydraulique, pneumatique et automatique. IntÃ©grÃ© dans un service de lutte de surface, vous Ãªtes ..."</t>
  </si>
  <si>
    <t>8547,TECHNICIEN ARMES ET MUNITIONS (H/F),https://www.france-emploi.com/offre-d-emploi/technicien-armes-et-munitions-h-f-10179791/,08/01/2023,Martinique,CDI,,,,,"AffectÃ© principalement Ã  bord des bÃ¢timents de la Marine (porte-avions, frÃ©gates, sous-marins,...), vous assurez la mise en oeuvre et la maintenance des systÃ¨mes dâ€™armes embarquÃ©s (missiles, canons, torpillesâ€¦). Vous Ãªtes spÃ©cialiste en hydraulique, pneumatique et automatique. IntÃ©grÃ© dans un service de lutte de surface, vous Ãªtes ..."</t>
  </si>
  <si>
    <t>8548,TECHNICIEN ARMES ET MUNITIONS (H/F),https://www.france-emploi.com/offre-d-emploi/technicien-armes-et-munitions-h-f-10179791/,08/01/2023,Var,CDI,,,,,"AffectÃ© principalement Ã  bord des bÃ¢timents de la Marine (porte-avions, frÃ©gates, sous-marins,...), vous assurez la mise en oeuvre et la maintenance des systÃ¨mes dâ€™armes embarquÃ©s (missiles, canons, torpillesâ€¦). Vous Ãªtes spÃ©cialiste en hydraulique, pneumatique et automatique. IntÃ©grÃ© dans un service de lutte de surface, vous Ãªtes ..."</t>
  </si>
  <si>
    <t>8549,TECHNICIEN ARMES ET MUNITIONS (H/F),https://www.france-emploi.com/offre-d-emploi/technicien-armes-et-munitions-h-f-10179791/,08/01/2023,Manche,CDI,,,,,"AffectÃ© principalement Ã  bord des bÃ¢timents de la Marine (porte-avions, frÃ©gates, sous-marins,...), vous assurez la mise en oeuvre et la maintenance des systÃ¨mes dâ€™armes embarquÃ©s (missiles, canons, torpillesâ€¦). Vous Ãªtes spÃ©cialiste en hydraulique, pneumatique et automatique. IntÃ©grÃ© dans un service de lutte de surface, vous Ãªtes ..."</t>
  </si>
  <si>
    <t>8550,TECHNICIEN ARMES ET MUNITIONS (H/F),https://www.france-emploi.com/offre-d-emploi/technicien-armes-et-munitions-h-f-10179791/,08/01/2023,FinistÃ¨re,CDI,,,,,"AffectÃ© principalement Ã  bord des bÃ¢timents de la Marine (porte-avions, frÃ©gates, sous-marins,...), vous assurez la mise en oeuvre et la maintenance des systÃ¨mes dâ€™armes embarquÃ©s (missiles, canons, torpillesâ€¦). Vous Ãªtes spÃ©cialiste en hydraulique, pneumatique et automatique. IntÃ©grÃ© dans un service de lutte de surface, vous Ãªtes ..."</t>
  </si>
  <si>
    <t>8551,TECHNICIEN DE MAINTENANCE NAVALE - MÃ‰CANIQUE (H/F),https://www.france-emploi.com/offre-d-emploi/technicien-de-maintenance-navale-m-canique-h-f-10179789/,08/01/2023,La RÃ©union,CDI,,,,,"Missions</t>
  </si>
  <si>
    <t>SpÃ©cialitÃ© MECAN</t>
  </si>
  <si>
    <t>AffectÃ© Ã  bord des bÃ¢timents de la Marine (porte-avions, frÃ©gates, sousmarins,...) ou Ã  terre, vous participez Ã  la conduite, lâ€™entretien, la maintenance et le dÃ©pannage de lâ€™appareil propulsif (diesel, vapeur, turbine Ã  gaz), des installations frigorifiques, hydrauliques, pneumatiques. Vous intervenez Ã©galement dans la ..."</t>
  </si>
  <si>
    <t>8552,TECHNICIEN DE MAINTENANCE NAVALE - MÃ‰CANIQUE (H/F),https://www.france-emploi.com/offre-d-emploi/technicien-de-maintenance-navale-m-canique-h-f-10179789/,08/01/2023,Martinique,CDI,,,,,"Missions</t>
  </si>
  <si>
    <t>8553,TECHNICIEN DE MAINTENANCE NAVALE - MÃ‰CANIQUE (H/F),https://www.france-emploi.com/offre-d-emploi/technicien-de-maintenance-navale-m-canique-h-f-10179789/,08/01/2023,Var,CDI,,,,,"Missions</t>
  </si>
  <si>
    <t>8554,TECHNICIEN DE MAINTENANCE NAVALE - MÃ‰CANIQUE (H/F),https://www.france-emploi.com/offre-d-emploi/technicien-de-maintenance-navale-m-canique-h-f-10179789/,08/01/2023,Manche,CDI,,,,,"Missions</t>
  </si>
  <si>
    <t>8555,TECHNICIEN DE MAINTENANCE NAVALE - MÃ‰CANIQUE (H/F),https://www.france-emploi.com/offre-d-emploi/technicien-de-maintenance-navale-m-canique-h-f-10179789/,08/01/2023,FinistÃ¨re,CDI,,,,,"Missions</t>
  </si>
  <si>
    <t xml:space="preserve">8556,Agent de Production (H/F),https://www.france-emploi.com/offre-d-emploi/agent-de-production-h-f-10177260/,08/01/2023,Malville,CDD,,,,,"IntÃ©grÃ©(e) Ã  notre Ã©quipe de production, vous participez Ã  la fabrication de produits cocktails sur une ligne automatisÃ©e ou sur une ligne manuelle. </t>
  </si>
  <si>
    <t xml:space="preserve">Vous Ãªtes ainsi amenÃ©(e) Ã  effectuer une ou plusieurs des opÃ©rations suivantes, en fonction du produit Ã  fabriquer : </t>
  </si>
  <si>
    <t>DÃ©pose manuelle dâ€™ingrÃ©dients, Pochage, Beurrage ..."</t>
  </si>
  <si>
    <t>8557,Alternance - Technicien de Maintenance (H/F),https://www.france-emploi.com/offre-d-emploi/alternance-technicien-de-maintenance-h-f-10172655/,08/01/2023,Metz,Alternance,,,,,"Encadrer par votre tuteur, le Responsable Maintenance et l'Ã©quipe de techniciens, vous assurez les missions suivantes dans nos ateliersÂ :</t>
  </si>
  <si>
    <t xml:space="preserve">	RÃ©aliser les travaux de maintenance prÃ©ventive et curative,</t>
  </si>
  <si>
    <t xml:space="preserve">	Etablir des diagnostics techniques Ã  la suite de dysfonctionnement machine,</t>
  </si>
  <si>
    <t xml:space="preserve">	Participer Ã  la rÃ©alisation de travaux d'installations ou de modifications ..."</t>
  </si>
  <si>
    <t>8558,TELEVENDEUR (H/F),https://www.france-emploi.com/offre-d-emploi/televendeur-h-f-10171837/,08/01/2023,Saint-Marcel,IntÃ©rim,,,,,"Au sein du service Client, vous participez aux campagnes d'appels sortants. Vous Ãªtes en charge de leurs dossiers et contribuez Ã  leur fidÃ©lisation. Vous traitez les demandes d'informations, de rÃ©clamations.</t>
  </si>
  <si>
    <t xml:space="preserve">Vous contribuez au dÃ©veloppement commercial de l'activitÃ©. </t>
  </si>
  <si>
    <t>Vous pouvez nous contacter au 02.97.72.18 ..."</t>
  </si>
  <si>
    <t>8559,commerciaux (H/F),https://www.france-emploi.com/offre-d-emploi/commerciaux-h-f-10171718/,08/01/2023,Yffiniac,CDI,,,,,"Nous sommes spÃ©cialisÃ©s dans la vente immobiliÃ¨re (maisons, appartements, terrains Ã  bÃ¢tir,...) auprÃ¨s des particuliers. Votre mission est double:</t>
  </si>
  <si>
    <t>Trouver :</t>
  </si>
  <si>
    <t>- Estimation de la valeur dâ€™un bien au prix du marchÃ©</t>
  </si>
  <si>
    <t>en ..."</t>
  </si>
  <si>
    <t>8560,commerciaux (H/F),https://www.france-emploi.com/offre-d-emploi/commerciaux-h-f-10171718/,08/01/2023,Saint-Brieuc,CDI,,,,,"Nous sommes spÃ©cialisÃ©s dans la vente immobiliÃ¨re (maisons, appartements, terrains Ã  bÃ¢tir,...) auprÃ¨s des particuliers. Votre mission est double:</t>
  </si>
  <si>
    <t>8561,commerciaux (H/F),https://www.france-emploi.com/offre-d-emploi/commerciaux-h-f-10171718/,08/01/2023,PlÃ©rin,CDI,,,,,"Nous sommes spÃ©cialisÃ©s dans la vente immobiliÃ¨re (maisons, appartements, terrains Ã  bÃ¢tir,...) auprÃ¨s des particuliers. Votre mission est double:</t>
  </si>
  <si>
    <t>8562,commerciaux (H/F),https://www.france-emploi.com/offre-d-emploi/commerciaux-h-f-10171718/,08/01/2023,Plaintel,CDI,,,,,"Nous sommes spÃ©cialisÃ©s dans la vente immobiliÃ¨re (maisons, appartements, terrains Ã  bÃ¢tir,...) auprÃ¨s des particuliers. Votre mission est double:</t>
  </si>
  <si>
    <t>8563,Chef de chantier RÃ©seaux (F/H),https://www.france-emploi.com/offre-d-emploi/chef-de-chantier-reseaux-f-h-10169183/,08/01/2023,La Guerche-de-Bretagne,CDI,,,,,"Sous lâ€™autoritÃ© du conducteur de travaux, vous gÃ©rez les chantiers spÃ©cialisÃ©s dans les rÃ©seaux dâ€™adduction en eau potable et assainissement et en assurez au quotidien leur organisation gÃ©nÃ©rale. A ce titre et avec une forte prÃ©sence terrain, vous contrÃ´lez et coordonnez le travail des Ã©quipes, vous tenez ..."</t>
  </si>
  <si>
    <t>8564,EMPLOYE POLYVALENT DE RESTAURATION (H/F),https://www.france-emploi.com/offre-d-emploi/employe-polyvalent-de-restauration-h-f-10168608/,08/01/2023,PontchÃ¢teau,IntÃ©rim,,,,,"Au sein d'un Ã©tablissement scolaire, vous aurez diffÃ©rentes tÃ¢ches Ã  effectuer :</t>
  </si>
  <si>
    <t>8565,EMPLOYE POLYVALENT DE RESTAURATION (H/F),https://www.france-emploi.com/offre-d-emploi/employe-polyvalent-de-restauration-h-f-10168608/,08/01/2023,Missillac,IntÃ©rim,,,,,"Au sein d'un Ã©tablissement scolaire, vous aurez diffÃ©rentes tÃ¢ches Ã  effectuer :</t>
  </si>
  <si>
    <t>8566,EMPLOYE POLYVALENT DE RESTAURATION (H/F),https://www.france-emploi.com/offre-d-emploi/employe-polyvalent-de-restauration-h-f-10168608/,08/01/2023,Blain,IntÃ©rim,,,,,"Au sein d'un Ã©tablissement scolaire, vous aurez diffÃ©rentes tÃ¢ches Ã  effectuer :</t>
  </si>
  <si>
    <t>8567,EMPLOYE POLYVALENT DE RESTAURATION (H/F),https://www.france-emploi.com/offre-d-emploi/employe-polyvalent-de-restauration-h-f-10168608/,08/01/2023,Redon,IntÃ©rim,,,,,"Au sein d'un Ã©tablissement scolaire, vous aurez diffÃ©rentes tÃ¢ches Ã  effectuer :</t>
  </si>
  <si>
    <t xml:space="preserve">8568,TECHNICO-COMMERCIAL MATERIEL D'ELEVAGE (H/F),https://www.france-emploi.com/offre-d-emploi/technico-commercial-materiel-d-elevage-h-f-10165688/,08/01/2023,ChÃ¢teaubriant,CDI,,,,,"MANPOWER CABINET DE RECRUTEMENT DE NANTES, recherche pour son client, un Technico-commercial MatÃ©riel dâ€™Elevage H/F, en CDI prÃ¨s de Chateaubriant (44). </t>
  </si>
  <si>
    <t>Au sein de son activitÃ© Equipements dâ€™Elevage, spÃ©cialisÃ©e dans la fourniture, lâ€™installation et le service aprÃ¨s-vente des Ã©quipements auprÃ¨s des producteurs, vous ..."</t>
  </si>
  <si>
    <t xml:space="preserve">8569,Technicien planification approvisionnement- Technicien flux (H/F),https://www.france-emploi.com/offre-d-emploi/technicien-planification-approvisionnement-technicien-flux-h-f-10163878/,08/01/2023,FougÃ¨res,CDI,,,,,"Votre mission principale est de planifier et gÃ©rer les flux d'approvisionnement et les dÃ©lais de fabrication (matiÃ¨res premiÃ¨res, produits, informations, â€¦) amont et aval Ã  la production, en fonction des commandes et des impÃ©ratifs de l'entreprise. </t>
  </si>
  <si>
    <t xml:space="preserve">  Vous avez un Bac+2, et bÃ©nÃ©ficiez dâ€™une expÃ©rience en planification ..."</t>
  </si>
  <si>
    <t>8570,MECANICIEN POIDS LOURD (H/F),https://www.france-emploi.com/offre-d-emploi/mecanicien-poids-lourd-h-f-10163525/,08/01/2023,Lorient,CDI,,,,,"Au sein de l'Ã©quipe atelier poids lourd en plein dÃ©veloppement et sous la responsabilitÃ© du chef d'atelier, vous intervenez sur les vÃ©hicules de nos clients professionnels du transport.</t>
  </si>
  <si>
    <t>Vous recherchez la panne - effectuez le diagnostic selon les indications de lâ€™OR - dÃ©finissez les piÃ¨ces nÃ©cessaires Ã  la ..."</t>
  </si>
  <si>
    <t>8571,ChargÃ© de Webmarketing / CrÃ©ation de conte... (H/F),https://www.france-emploi.com/offre-d-emploi/charge-de-webmarketing-creation-de-conte-h-f-10162818/,08/01/2023,Rennes,Alternance,,,,,"IntÃ©grÃ©(e) Ã  laÂ Business Unit Habitat, vous aidez les collaborateurs dans la mise en Å“uvre des projets Marketing et Communication. En contact avec les Ã©quipes marketing et commerciales vous ferez preuve dâ€™autonomie et dâ€™un goÃ»t affirmÃ© pour la crÃ©ation de contenus (Articles, Infographies, VidÃ©osâ€¦) et l ..."</t>
  </si>
  <si>
    <t>8572,OPERATEUR POLYVALENT (H/F),https://www.france-emploi.com/offre-d-emploi/operateur-polyvalent-h-f-10156854/,08/01/2023,Nantes,CDI,,,,,"Manpower CABINET DE RECRUTEMENT DE NANTES recherche pour son client, un acteur du secteur des Industries manufacturiÃ¨res et production, 10 OpÃ©rateurs de production (H/F) en CDI dans le cadre de son dÃ©veloppement.</t>
  </si>
  <si>
    <t>Vous serez amenÃ©(e) Ã  rÃ©aliser lâ€™assemblage du produit dans son intÃ©gralitÃ©.</t>
  </si>
  <si>
    <t>8573,MECANICIEN H/F,https://www.france-emploi.com/offre-d-emploi/mecanicien-h-f-10145036/,08/01/2023,Saint-Herblain,CDI,,,,,"L'agence INTERACTION NANTES recherche un mÃ©canicien service rapide H/F pour un centre auto basÃ© sur la couronne Nantaise.</t>
  </si>
  <si>
    <t>Le mÃ©canicien est en charge de la rÃ©alisation des prestations d'entretien mais Ã©galement des rÃ©parations automobiles.</t>
  </si>
  <si>
    <t>Vous serez amenÃ© Ã  changer les pneus des vÃ©hicules et effectuer de ..."</t>
  </si>
  <si>
    <t>8574,Commercial terrain BtoB H/F,https://www.france-emploi.com/offre-d-emploi/commercial-terrain-btob-h-f-10144927/,08/01/2023,Lorient,CDI,,,,,"Vous reprenez un portefeuille de clients et prospects de la Business Unit Habitat et le dÃ©veloppez. Vous leur formulez desÂ recommandations Media, aussi bien Digital que Print.</t>
  </si>
  <si>
    <t>Indications sur le posteÂ :</t>
  </si>
  <si>
    <t>-Â Â Â Â Â Â  Secteur Ã  couvrirÂ Morbihan ouestÂ : bassins de Lorient &amp; Pontivy</t>
  </si>
  <si>
    <t>-Â Â Â Â Â Â  Type de clientsÂ : Professionnels de lâ€™Habitat, GMB, Jardinerie ..."</t>
  </si>
  <si>
    <t xml:space="preserve">8575,"NÃ©gociateur,consultant Immobilier (H/F)",https://www.france-emploi.com/offre-d-emploi/negociateur-consultant-immobilier-h-f-10139503/,08/01/2023,Saint-Hilaire-de-ChalÃ©ons,CDI,,,,,"Venez comme vous Ãªtes, nous vous garantissons une formation interne, un accompagnement terrain pour votre dÃ©veloppement commercial, et un suivi avec des professionnels d'expÃ©rience. </t>
  </si>
  <si>
    <t xml:space="preserve">Commercial, conseiller, vendeur, nÃ©gociateur, </t>
  </si>
  <si>
    <t>- SÃ©lectionnez les acquÃ©reurs et dÃ©couverte financiÃ¨re ..."</t>
  </si>
  <si>
    <t>8576,"NÃ©gociateur,consultant Immobilier (H/F)",https://www.france-emploi.com/offre-d-emploi/negociateur-consultant-immobilier-h-f-10139359/,08/01/2023,Vertou,CDI,,,,,"Plus de 80% des professionnels de l'immobilier sont issu d'une reconversion professionnelle. Nous vous formons, vous Ãªtes coachÃ© en dÃ©veloppement commercial. Nous vous apprenons le clÃ© de la rÃ©ussite de la transaction immobiliÃ¨re.</t>
  </si>
  <si>
    <t>8577,"NÃ©gociateur,consultant Immobilier (H/F)",https://www.france-emploi.com/offre-d-emploi/negociateur-consultant-immobilier-h-f-10139358/,08/01/2023,Saint-SÃ©bastien-sur-Loire,CDI,,,,,"Plus de 80% des professionnels de l'immobilier sont issu d'une reconversion professionnelle. Nous vous formons, vous Ãªtes coachÃ© en dÃ©veloppement commercial. Nous vous apprenons le clÃ© de la rÃ©ussite de la transaction immobiliÃ¨re.</t>
  </si>
  <si>
    <t xml:space="preserve">8578,"NÃ©gociateur,consultant Immobilier (H/F)",https://www.france-emploi.com/offre-d-emploi/negociateur-consultant-immobilier-h-f-10139357/,08/01/2023,Les SoriniÃ¨res,CDI,,,,,"Venez comme vous Ãªtes, nous vous garantissons une formation interne, un accompagnement terrain pour votre dÃ©veloppement commercial, et un suivi avec des professionnels d'expÃ©rience. </t>
  </si>
  <si>
    <t>8579,Agent commercial (H/F),https://www.france-emploi.com/offre-d-emploi/agent-commercial-h-f-10139355/,08/01/2023,Bouguenais,CDI,,,,,"Agent immobilier / agent mandataire, Commercial, conseiller, vendeur, nÃ©gociateur, consultant immobilier.</t>
  </si>
  <si>
    <t>Coaching de ..."</t>
  </si>
  <si>
    <t xml:space="preserve">8580,EMPLOYE LIBRE SERVICE EPICERIE(H/F),https://www.france-emploi.com/offre-d-emploi/employe-libre-service-epicerieh-f-10139110/,08/01/2023,Douarnenez,CDI,,,,,"Nous recherchons pour notre client basÃ© Ã  Douarnenez, un EMPLOYÃ‰ LIBRE SERVICE H/F rayon Ã©picerie. </t>
  </si>
  <si>
    <t>Vous effectuez la mise en rayon et la prÃ©sentation marchande des produits : mise en rayon, facing, mise en place et clartÃ© des prix et des informations, suivi des animations commerciales mises en place ..."</t>
  </si>
  <si>
    <t>8581,TECHNICIEN PONT NAVIRE - MANOEUVRIER (H/F),https://www.france-emploi.com/offre-d-emploi/technicien-pont-navire-manoeuvrier-h-f-10136536/,08/01/2023,La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</si>
  <si>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8582,TECHNICIEN PONT NAVIRE - MANOEUVRIER (H/F),https://www.france-emploi.com/offre-d-emploi/technicien-pont-navire-manoeuvrier-h-f-10136536/,08/01/2023,Martinique,CDI,,,,,"Les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</si>
  <si>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8583,TECHNICIEN PONT NAVIRE - MANOEUVRIER (H/F),https://www.france-emploi.com/offre-d-emploi/technicien-pont-navire-manoeuvrier-h-f-10136536/,08/01/2023,Var,CDI,,,,,"Les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</si>
  <si>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8584,TECHNICIEN PONT NAVIRE - MANOEUVRIER (H/F),https://www.france-emploi.com/offre-d-emploi/technicien-pont-navire-manoeuvrier-h-f-10136536/,08/01/2023,Manche,CDI,,,,,"Les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</si>
  <si>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8585,TECHNICIEN PONT NAVIRE - MANOEUVRIER (H/F),https://www.france-emploi.com/offre-d-emploi/technicien-pont-navire-manoeuvrier-h-f-10136536/,08/01/2023,FinistÃ¨re,CDI,,,,,"Les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</si>
  <si>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8586,TECHNICIEN SYSTÃˆMES D'ARMES (H/F),https://www.france-emploi.com/offre-d-emploi/technicien-syst-mes-d-armes-h-f-10136534/,08/01/2023,La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</si>
  <si>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8587,TECHNICIEN SYSTÃˆMES D'ARMES (H/F),https://www.france-emploi.com/offre-d-emploi/technicien-syst-mes-d-armes-h-f-10136534/,08/01/2023,Martinique,CDI,,,,,"Les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</si>
  <si>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8588,TECHNICIEN SYSTÃˆMES D'ARMES (H/F),https://www.france-emploi.com/offre-d-emploi/technicien-syst-mes-d-armes-h-f-10136534/,08/01/2023,Var,CDI,,,,,"Les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</si>
  <si>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8589,TECHNICIEN SYSTÃˆMES D'ARMES (H/F),https://www.france-emploi.com/offre-d-emploi/technicien-syst-mes-d-armes-h-f-10136534/,08/01/2023,Manche,CDI,,,,,"Les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</si>
  <si>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8590,TECHNICIEN SYSTÃˆMES D'ARMES (H/F),https://www.france-emploi.com/offre-d-emploi/technicien-syst-mes-d-armes-h-f-10136534/,08/01/2023,FinistÃ¨re,CDI,,,,,"Les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</si>
  <si>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8591,VOLONTAIRE OPÃ‰RATIONS ET NAVIGATION (H/F),https://www.france-emploi.com/offre-d-emploi/volontaire-op-rations-et-navigation-h-f-10136533/,08/01/2023,La RÃ©union,CDI,,,,,"Volontaire pour dÃ©couvrir la Marine</t>
  </si>
  <si>
    <t>Militaire Ã  part entiÃ¨re, le volontaire OpÃ©rations et navigation peut Ãªtre embarquÃ© et intÃ©grÃ© aux Ã©quipes chargÃ©es des missions opÃ©rationnelles, de la navigation et des transmissions. Il est alors au cÅ“ur des opÃ©rations navales et des manÅ“uvres des navires. A terre, il contribue aux ..."</t>
  </si>
  <si>
    <t>8592,VOLONTAIRE OPÃ‰RATIONS ET NAVIGATION (H/F),https://www.france-emploi.com/offre-d-emploi/volontaire-op-rations-et-navigation-h-f-10136533/,08/01/2023,Martinique,CDI,,,,,"Volontaire pour dÃ©couvrir la Marine</t>
  </si>
  <si>
    <t>8593,VOLONTAIRE OPÃ‰RATIONS ET NAVIGATION (H/F),https://www.france-emploi.com/offre-d-emploi/volontaire-op-rations-et-navigation-h-f-10136533/,08/01/2023,Var,CDI,,,,,"Volontaire pour dÃ©couvrir la Marine</t>
  </si>
  <si>
    <t>8594,VOLONTAIRE OPÃ‰RATIONS ET NAVIGATION (H/F),https://www.france-emploi.com/offre-d-emploi/volontaire-op-rations-et-navigation-h-f-10136533/,08/01/2023,Manche,CDI,,,,,"Volontaire pour dÃ©couvrir la Marine</t>
  </si>
  <si>
    <t>8595,VOLONTAIRE OPÃ‰RATIONS ET NAVIGATION (H/F),https://www.france-emploi.com/offre-d-emploi/volontaire-op-rations-et-navigation-h-f-10136533/,08/01/2023,FinistÃ¨re,CDI,,,,,"Volontaire pour dÃ©couvrir la Marine</t>
  </si>
  <si>
    <t>8596,OPÃ‰RATEUR DE MAINTENANCE AÃ‰RONAUTIQUE (H/F),https://www.france-emploi.com/offre-d-emploi/op-rateur-de-maintenance-a-ronautique-h-f-10136532/,08/01/2023,La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</si>
  <si>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MOMAINTAE</t>
  </si>
  <si>
    <t>A terre ou Ã  ..."</t>
  </si>
  <si>
    <t>8597,OPÃ‰RATEUR DE MAINTENANCE AÃ‰RONAUTIQUE (H/F),https://www.france-emploi.com/offre-d-emploi/op-rateur-de-maintenance-a-ronautique-h-f-10136532/,08/01/2023,Martinique,CDI,,,,,"Le matelot de la Flotte tient, en mer comme Ã  terre, des fonctions dâ€™opÃ©rateur au sein des Ã©quipages de la marine. AprÃ¨s quelques annÃ©es dâ€™expÃ©rience rÃ©ussie, il peut se spÃ©cialiser dans un domaine et Ã©voluer en emploi et en responsabilitÃ©s.</t>
  </si>
  <si>
    <t>8598,OPÃ‰RATEUR DE MAINTENANCE AÃ‰RONAUTIQUE (H/F),https://www.france-emploi.com/offre-d-emploi/op-rateur-de-maintenance-a-ronautique-h-f-10136532/,08/01/2023,Var,CDI,,,,,"Le matelot de la Flotte tient, en mer comme Ã  terre, des fonctions dâ€™opÃ©rateur au sein des Ã©quipages de la marine. AprÃ¨s quelques annÃ©es dâ€™expÃ©rience rÃ©ussie, il peut se spÃ©cialiser dans un domaine et Ã©voluer en emploi et en responsabilitÃ©s.</t>
  </si>
  <si>
    <t>8599,OPÃ‰RATEUR DE MAINTENANCE AÃ‰RONAUTIQUE (H/F),https://www.france-emploi.com/offre-d-emploi/op-rateur-de-maintenance-a-ronautique-h-f-10136532/,08/01/2023,Manche,CDI,,,,,"Le matelot de la Flotte tient, en mer comme Ã  terre, des fonctions dâ€™opÃ©rateur au sein des Ã©quipages de la marine. AprÃ¨s quelques annÃ©es dâ€™expÃ©rience rÃ©ussie, il peut se spÃ©cialiser dans un domaine et Ã©voluer en emploi et en responsabilitÃ©s.</t>
  </si>
  <si>
    <t>8600,OPÃ‰RATEUR DE MAINTENANCE AÃ‰RONAUTIQUE (H/F),https://www.france-emploi.com/offre-d-emploi/op-rateur-de-maintenance-a-ronautique-h-f-10136532/,08/01/2023,FinistÃ¨re,CDI,,,,,"Le matelot de la Flotte tient, en mer comme Ã  terre, des fonctions dâ€™opÃ©rateur au sein des Ã©quipages de la marine. AprÃ¨s quelques annÃ©es dâ€™expÃ©rience rÃ©ussie, il peut se spÃ©cialiser dans un domaine et Ã©voluer en emploi et en responsabilitÃ©s.</t>
  </si>
  <si>
    <t>8601,OPÃ‰RATEUR PONT NAVIRE - AIDE-MANOEUVRIER (H/F),https://www.france-emploi.com/offre-d-emploi/op-rateur-pont-navire-aide-manoeuvrier-h-f-10136531/,08/01/2023,La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</si>
  <si>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MOPONT</t>
  </si>
  <si>
    <t>8602,OPÃ‰RATEUR PONT NAVIRE - AIDE-MANOEUVRIER (H/F),https://www.france-emploi.com/offre-d-emploi/op-rateur-pont-navire-aide-manoeuvrier-h-f-10136531/,08/01/2023,Martinique,CDI,,,,,"Le matelot de la Flotte tient, en mer comme Ã  terre, des fonctions dâ€™opÃ©rateur au sein des Ã©quipages de la marine. AprÃ¨s quelques annÃ©es dâ€™expÃ©rience rÃ©ussie, il peut se spÃ©cialiser dans un domaine et Ã©voluer en emploi et en responsabilitÃ©s.</t>
  </si>
  <si>
    <t>8603,OPÃ‰RATEUR PONT NAVIRE - AIDE-MANOEUVRIER (H/F),https://www.france-emploi.com/offre-d-emploi/op-rateur-pont-navire-aide-manoeuvrier-h-f-10136531/,08/01/2023,Var,CDI,,,,,"Le matelot de la Flotte tient, en mer comme Ã  terre, des fonctions dâ€™opÃ©rateur au sein des Ã©quipages de la marine. AprÃ¨s quelques annÃ©es dâ€™expÃ©rience rÃ©ussie, il peut se spÃ©cialiser dans un domaine et Ã©voluer en emploi et en responsabilitÃ©s.</t>
  </si>
  <si>
    <t>8604,OPÃ‰RATEUR PONT NAVIRE - AIDE-MANOEUVRIER (H/F),https://www.france-emploi.com/offre-d-emploi/op-rateur-pont-navire-aide-manoeuvrier-h-f-10136531/,08/01/2023,Manche,CDI,,,,,"Le matelot de la Flotte tient, en mer comme Ã  terre, des fonctions dâ€™opÃ©rateur au sein des Ã©quipages de la marine. AprÃ¨s quelques annÃ©es dâ€™expÃ©rience rÃ©ussie, il peut se spÃ©cialiser dans un domaine et Ã©voluer en emploi et en responsabilitÃ©s.</t>
  </si>
  <si>
    <t>8605,OPÃ‰RATEUR PONT NAVIRE - AIDE-MANOEUVRIER (H/F),https://www.france-emploi.com/offre-d-emploi/op-rateur-pont-navire-aide-manoeuvrier-h-f-10136531/,08/01/2023,FinistÃ¨re,CDI,,,,,"Le matelot de la Flotte tient, en mer comme Ã  terre, des fonctions dâ€™opÃ©rateur au sein des Ã©quipages de la marine. AprÃ¨s quelques annÃ©es dâ€™expÃ©rience rÃ©ussie, il peut se spÃ©cialiser dans un domaine et Ã©voluer en emploi et en responsabilitÃ©s.</t>
  </si>
  <si>
    <t>8606,PERSONNEL NAVIGANT TACTIQUE (H/F),https://www.france-emploi.com/offre-d-emploi/personnel-navigant-tactique-h-f-10136529/,08/01/2023,La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</si>
  <si>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8607,PERSONNEL NAVIGANT TACTIQUE (H/F),https://www.france-emploi.com/offre-d-emploi/personnel-navigant-tactique-h-f-10136529/,08/01/2023,Martinique,CDI,,,,,"Les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</si>
  <si>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8608,PERSONNEL NAVIGANT TACTIQUE (H/F),https://www.france-emploi.com/offre-d-emploi/personnel-navigant-tactique-h-f-10136529/,08/01/2023,Var,CDI,,,,,"Les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</si>
  <si>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8609,PERSONNEL NAVIGANT TACTIQUE (H/F),https://www.france-emploi.com/offre-d-emploi/personnel-navigant-tactique-h-f-10136529/,08/01/2023,Manche,CDI,,,,,"Les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</si>
  <si>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8610,PERSONNEL NAVIGANT TACTIQUE (H/F),https://www.france-emploi.com/offre-d-emploi/personnel-navigant-tactique-h-f-10136529/,08/01/2023,FinistÃ¨re,CDI,,,,,"Les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</si>
  <si>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8611,PILOTE AÃ‰RONAUTIQUE NAVALE (H/F),https://www.france-emploi.com/offre-d-emploi/pilote-a-ronautique-navale-h-f-10136467/,08/01/2023,La RÃ©union,CDI,,,,,"Missions</t>
  </si>
  <si>
    <t xml:space="preserve">Vous menez, de jour comme de nuit, des opÃ©rations aÃ©riennes au-dessus de la mer ou de la terre Ã  partir de bateaux porteurs dâ€™aÃ©ronefs (porte-avions, bÃ¢timents de transport, frÃ©gates). </t>
  </si>
  <si>
    <t>Ces missions peuvent Ãªtre variÃ©es : protection aÃ©rienne dâ€™une force, assaut contre des unitÃ©s Ã  la ..."</t>
  </si>
  <si>
    <t>8612,PILOTE AÃ‰RONAUTIQUE NAVALE (H/F),https://www.france-emploi.com/offre-d-emploi/pilote-a-ronautique-navale-h-f-10136467/,08/01/2023,Martinique,CDI,,,,,"Missions</t>
  </si>
  <si>
    <t>8613,PILOTE AÃ‰RONAUTIQUE NAVALE (H/F),https://www.france-emploi.com/offre-d-emploi/pilote-a-ronautique-navale-h-f-10136467/,08/01/2023,Var,CDI,,,,,"Missions</t>
  </si>
  <si>
    <t>8614,PILOTE AÃ‰RONAUTIQUE NAVALE (H/F),https://www.france-emploi.com/offre-d-emploi/pilote-a-ronautique-navale-h-f-10136467/,08/01/2023,Manche,CDI,,,,,"Missions</t>
  </si>
  <si>
    <t>8615,PILOTE AÃ‰RONAUTIQUE NAVALE (H/F),https://www.france-emploi.com/offre-d-emploi/pilote-a-ronautique-navale-h-f-10136467/,08/01/2023,FinistÃ¨re,CDI,,,,,"Missions</t>
  </si>
  <si>
    <t>8616,PLONGEUR DÃ‰MINEUR (H/F),https://www.france-emploi.com/offre-d-emploi/plongeur-d-mineur-h-f-10136466/,08/01/2023,La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</si>
  <si>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8617,PLONGEUR DÃ‰MINEUR (H/F),https://www.france-emploi.com/offre-d-emploi/plongeur-d-mineur-h-f-10136466/,08/01/2023,Martinique,CDI,,,,,"Les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</si>
  <si>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8618,PLONGEUR DÃ‰MINEUR (H/F),https://www.france-emploi.com/offre-d-emploi/plongeur-d-mineur-h-f-10136466/,08/01/2023,Var,CDI,,,,,"Les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</si>
  <si>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8619,PLONGEUR DÃ‰MINEUR (H/F),https://www.france-emploi.com/offre-d-emploi/plongeur-d-mineur-h-f-10136466/,08/01/2023,Manche,CDI,,,,,"Les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</si>
  <si>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8620,PLONGEUR DÃ‰MINEUR (H/F),https://www.france-emploi.com/offre-d-emploi/plongeur-d-mineur-h-f-10136466/,08/01/2023,FinistÃ¨re,CDI,,,,,"Les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</si>
  <si>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8621,ECOLE DES MOUSSES (H/F),https://www.france-emploi.com/offre-d-emploi/ecole-des-mousses-h-f-10136465/,08/01/2023,La RÃ©union,CDI,,,,,"VÃ©ritable Ã©cole de vie, lâ€™Ecole des mousses dispense un enseignement essentiellement pratique et propose un encadrement professoral et militaire de grande qualitÃ©. DÃ¨s leur entrÃ©e Ã  lâ€™Ã©cole, les Ã©lÃ¨ves acquiÃ¨rent le statut de militaire et la consolidation de leurs acquis scolaires se fait dans la perspective de ..."</t>
  </si>
  <si>
    <t>8622,ECOLE DES MOUSSES (H/F),https://www.france-emploi.com/offre-d-emploi/ecole-des-mousses-h-f-10136465/,08/01/2023,Martinique,CDI,,,,,"VÃ©ritable Ã©cole de vie, lâ€™Ecole des mousses dispense un enseignement essentiellement pratique et propose un encadrement professoral et militaire de grande qualitÃ©. DÃ¨s leur entrÃ©e Ã  lâ€™Ã©cole, les Ã©lÃ¨ves acquiÃ¨rent le statut de militaire et la consolidation de leurs acquis scolaires se fait dans la perspective de ..."</t>
  </si>
  <si>
    <t>8623,ECOLE DES MOUSSES (H/F),https://www.france-emploi.com/offre-d-emploi/ecole-des-mousses-h-f-10136465/,08/01/2023,Var,CDI,,,,,"VÃ©ritable Ã©cole de vie, lâ€™Ecole des mousses dispense un enseignement essentiellement pratique et propose un encadrement professoral et militaire de grande qualitÃ©. DÃ¨s leur entrÃ©e Ã  lâ€™Ã©cole, les Ã©lÃ¨ves acquiÃ¨rent le statut de militaire et la consolidation de leurs acquis scolaires se fait dans la perspective de ..."</t>
  </si>
  <si>
    <t>8624,ECOLE DES MOUSSES (H/F),https://www.france-emploi.com/offre-d-emploi/ecole-des-mousses-h-f-10136465/,08/01/2023,Manche,CDI,,,,,"VÃ©ritable Ã©cole de vie, lâ€™Ecole des mousses dispense un enseignement essentiellement pratique et propose un encadrement professoral et militaire de grande qualitÃ©. DÃ¨s leur entrÃ©e Ã  lâ€™Ã©cole, les Ã©lÃ¨ves acquiÃ¨rent le statut de militaire et la consolidation de leurs acquis scolaires se fait dans la perspective de ..."</t>
  </si>
  <si>
    <t>8625,ECOLE DES MOUSSES (H/F),https://www.france-emploi.com/offre-d-emploi/ecole-des-mousses-h-f-10136465/,08/01/2023,FinistÃ¨re,CDI,,,,,"VÃ©ritable Ã©cole de vie, lâ€™Ecole des mousses dispense un enseignement essentiellement pratique et propose un encadrement professoral et militaire de grande qualitÃ©. DÃ¨s leur entrÃ©e Ã  lâ€™Ã©cole, les Ã©lÃ¨ves acquiÃ¨rent le statut de militaire et la consolidation de leurs acquis scolaires se fait dans la perspective de ..."</t>
  </si>
  <si>
    <t>8626,MATELOT GUETTEUR DE LA FLOTTE (H/F),https://www.france-emploi.com/offre-d-emploi/matelot-guetteur-de-la-flotte-h-f-10136462/,08/01/2023,La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</si>
  <si>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MOGUETF</t>
  </si>
  <si>
    <t>AffectÃ© Ã  bord des ..."</t>
  </si>
  <si>
    <t>8627,MATELOT GUETTEUR DE LA FLOTTE (H/F),https://www.france-emploi.com/offre-d-emploi/matelot-guetteur-de-la-flotte-h-f-10136462/,08/01/2023,Martinique,CDI,,,,,"Le matelot de la Flotte tient, en mer comme Ã  terre, des fonctions dâ€™opÃ©rateur au sein des Ã©quipages de la marine. AprÃ¨s quelques annÃ©es dâ€™expÃ©rience rÃ©ussie, il peut se spÃ©cialiser dans un domaine et Ã©voluer en emploi et en responsabilitÃ©s.</t>
  </si>
  <si>
    <t>8628,MATELOT GUETTEUR DE LA FLOTTE (H/F),https://www.france-emploi.com/offre-d-emploi/matelot-guetteur-de-la-flotte-h-f-10136462/,08/01/2023,Var,CDI,,,,,"Le matelot de la Flotte tient, en mer comme Ã  terre, des fonctions dâ€™opÃ©rateur au sein des Ã©quipages de la marine. AprÃ¨s quelques annÃ©es dâ€™expÃ©rience rÃ©ussie, il peut se spÃ©cialiser dans un domaine et Ã©voluer en emploi et en responsabilitÃ©s.</t>
  </si>
  <si>
    <t>8629,MATELOT GUETTEUR DE LA FLOTTE (H/F),https://www.france-emploi.com/offre-d-emploi/matelot-guetteur-de-la-flotte-h-f-10136462/,08/01/2023,Manche,CDI,,,,,"Le matelot de la Flotte tient, en mer comme Ã  terre, des fonctions dâ€™opÃ©rateur au sein des Ã©quipages de la marine. AprÃ¨s quelques annÃ©es dâ€™expÃ©rience rÃ©ussie, il peut se spÃ©cialiser dans un domaine et Ã©voluer en emploi et en responsabilitÃ©s.</t>
  </si>
  <si>
    <t>8630,MATELOT GUETTEUR DE LA FLOTTE (H/F),https://www.france-emploi.com/offre-d-emploi/matelot-guetteur-de-la-flotte-h-f-10136462/,08/01/2023,FinistÃ¨re,CDI,,,,,"Le matelot de la Flotte tient, en mer comme Ã  terre, des fonctions dâ€™opÃ©rateur au sein des Ã©quipages de la marine. AprÃ¨s quelques annÃ©es dâ€™expÃ©rience rÃ©ussie, il peut se spÃ©cialiser dans un domaine et Ã©voluer en emploi et en responsabilitÃ©s.</t>
  </si>
  <si>
    <t>8631,MATELOT OPÃ‰RATIONS NAVALES (H/F),https://www.france-emploi.com/offre-d-emploi/matelot-op-rations-navales-h-f-10136461/,08/01/2023,La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</si>
  <si>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MOOPS</t>
  </si>
  <si>
    <t>8632,MATELOT OPÃ‰RATIONS NAVALES (H/F),https://www.france-emploi.com/offre-d-emploi/matelot-op-rations-navales-h-f-10136461/,08/01/2023,Martinique,CDI,,,,,"Le matelot de la Flotte tient, en mer comme Ã  terre, des fonctions dâ€™opÃ©rateur au sein des Ã©quipages de la marine. AprÃ¨s quelques annÃ©es dâ€™expÃ©rience rÃ©ussie, il peut se spÃ©cialiser dans un domaine et Ã©voluer en emploi et en responsabilitÃ©s.</t>
  </si>
  <si>
    <t>8633,MATELOT OPÃ‰RATIONS NAVALES (H/F),https://www.france-emploi.com/offre-d-emploi/matelot-op-rations-navales-h-f-10136461/,08/01/2023,Var,CDI,,,,,"Le matelot de la Flotte tient, en mer comme Ã  terre, des fonctions dâ€™opÃ©rateur au sein des Ã©quipages de la marine. AprÃ¨s quelques annÃ©es dâ€™expÃ©rience rÃ©ussie, il peut se spÃ©cialiser dans un domaine et Ã©voluer en emploi et en responsabilitÃ©s.</t>
  </si>
  <si>
    <t>8634,MATELOT OPÃ‰RATIONS NAVALES (H/F),https://www.france-emploi.com/offre-d-emploi/matelot-op-rations-navales-h-f-10136461/,08/01/2023,Manche,CDI,,,,,"Le matelot de la Flotte tient, en mer comme Ã  terre, des fonctions dâ€™opÃ©rateur au sein des Ã©quipages de la marine. AprÃ¨s quelques annÃ©es dâ€™expÃ©rience rÃ©ussie, il peut se spÃ©cialiser dans un domaine et Ã©voluer en emploi et en responsabilitÃ©s.</t>
  </si>
  <si>
    <t>8635,MATELOT OPÃ‰RATIONS NAVALES (H/F),https://www.france-emploi.com/offre-d-emploi/matelot-op-rations-navales-h-f-10136461/,08/01/2023,FinistÃ¨re,CDI,,,,,"Le matelot de la Flotte tient, en mer comme Ã  terre, des fonctions dâ€™opÃ©rateur au sein des Ã©quipages de la marine. AprÃ¨s quelques annÃ©es dâ€™expÃ©rience rÃ©ussie, il peut se spÃ©cialiser dans un domaine et Ã©voluer en emploi et en responsabilitÃ©s.</t>
  </si>
  <si>
    <t>8636,TECHNICIEN SÃ‰MAPHORISTE (H/F),https://www.france-emploi.com/offre-d-emploi/technicien-s-maphoriste-h-f-10136459/,08/01/2023,La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</si>
  <si>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8637,TECHNICIEN SÃ‰MAPHORISTE (H/F),https://www.france-emploi.com/offre-d-emploi/technicien-s-maphoriste-h-f-10136459/,08/01/2023,Martinique,CDI,,,,,"Les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</si>
  <si>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8638,TECHNICIEN SÃ‰MAPHORISTE (H/F),https://www.france-emploi.com/offre-d-emploi/technicien-s-maphoriste-h-f-10136459/,08/01/2023,Var,CDI,,,,,"Les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</si>
  <si>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8639,TECHNICIEN SÃ‰MAPHORISTE (H/F),https://www.france-emploi.com/offre-d-emploi/technicien-s-maphoriste-h-f-10136459/,08/01/2023,Manche,CDI,,,,,"Les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</si>
  <si>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8640,TECHNICIEN SÃ‰MAPHORISTE (H/F),https://www.france-emploi.com/offre-d-emploi/technicien-s-maphoriste-h-f-10136459/,08/01/2023,FinistÃ¨re,CDI,,,,,"Les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</si>
  <si>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8641,MÃ‰CANICIEN INDUSTRIEL EN ATELIER NAVAL (H/F),https://www.france-emploi.com/offre-d-emploi/m-canicien-industriel-en-atelier-naval-h-f-10136458/,08/01/2023,La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</si>
  <si>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ATNAV</t>
  </si>
  <si>
    <t>Le mÃ©canicien industriel en ..."</t>
  </si>
  <si>
    <t>8642,MÃ‰CANICIEN INDUSTRIEL EN ATELIER NAVAL (H/F),https://www.france-emploi.com/offre-d-emploi/m-canicien-industriel-en-atelier-naval-h-f-10136458/,08/01/2023,Martinique,CDI,,,,,"Le matelot de la Flotte tient, en mer comme Ã  terre, des fonctions dâ€™opÃ©rateur au sein des Ã©quipages de la marine. AprÃ¨s quelques annÃ©es dâ€™expÃ©rience rÃ©ussie, il peut se spÃ©cialiser dans un domaine et Ã©voluer en emploi et en responsabilitÃ©s.</t>
  </si>
  <si>
    <t>8643,MÃ‰CANICIEN INDUSTRIEL EN ATELIER NAVAL (H/F),https://www.france-emploi.com/offre-d-emploi/m-canicien-industriel-en-atelier-naval-h-f-10136458/,08/01/2023,Var,CDI,,,,,"Le matelot de la Flotte tient, en mer comme Ã  terre, des fonctions dâ€™opÃ©rateur au sein des Ã©quipages de la marine. AprÃ¨s quelques annÃ©es dâ€™expÃ©rience rÃ©ussie, il peut se spÃ©cialiser dans un domaine et Ã©voluer en emploi et en responsabilitÃ©s.</t>
  </si>
  <si>
    <t>8644,MÃ‰CANICIEN INDUSTRIEL EN ATELIER NAVAL (H/F),https://www.france-emploi.com/offre-d-emploi/m-canicien-industriel-en-atelier-naval-h-f-10136458/,08/01/2023,Manche,CDI,,,,,"Le matelot de la Flotte tient, en mer comme Ã  terre, des fonctions dâ€™opÃ©rateur au sein des Ã©quipages de la marine. AprÃ¨s quelques annÃ©es dâ€™expÃ©rience rÃ©ussie, il peut se spÃ©cialiser dans un domaine et Ã©voluer en emploi et en responsabilitÃ©s.</t>
  </si>
  <si>
    <t>8645,MÃ‰CANICIEN INDUSTRIEL EN ATELIER NAVAL (H/F),https://www.france-emploi.com/offre-d-emploi/m-canicien-industriel-en-atelier-naval-h-f-10136458/,08/01/2023,FinistÃ¨re,CDI,,,,,"Le matelot de la Flotte tient, en mer comme Ã  terre, des fonctions dâ€™opÃ©rateur au sein des Ã©quipages de la marine. AprÃ¨s quelques annÃ©es dâ€™expÃ©rience rÃ©ussie, il peut se spÃ©cialiser dans un domaine et Ã©voluer en emploi et en responsabilitÃ©s.</t>
  </si>
  <si>
    <t>8646,TECHNICIEN COMPTABILITÃ‰ ET LOGISTIQUE (H/F),https://www.france-emploi.com/offre-d-emploi/technicien-comptabilit-et-logistique-h-f-10136456/,08/01/2023,La RÃ©union,CDI,,,,,"Les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</si>
  <si>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8647,TECHNICIEN COMPTABILITÃ‰ ET LOGISTIQUE (H/F),https://www.france-emploi.com/offre-d-emploi/technicien-comptabilit-et-logistique-h-f-10136456/,08/01/2023,Martinique,CDI,,,,,"Les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</si>
  <si>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8648,TECHNICIEN COMPTABILITÃ‰ ET LOGISTIQUE (H/F),https://www.france-emploi.com/offre-d-emploi/technicien-comptabilit-et-logistique-h-f-10136456/,08/01/2023,Var,CDI,,,,,"Les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</si>
  <si>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8649,TECHNICIEN COMPTABILITÃ‰ ET LOGISTIQUE (H/F),https://www.france-emploi.com/offre-d-emploi/technicien-comptabilit-et-logistique-h-f-10136456/,08/01/2023,Manche,CDI,,,,,"Les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</si>
  <si>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8650,TECHNICIEN COMPTABILITÃ‰ ET LOGISTIQUE (H/F),https://www.france-emploi.com/offre-d-emploi/technicien-comptabilit-et-logistique-h-f-10136456/,08/01/2023,FinistÃ¨re,CDI,,,,,"Les officiers mariniers (sous-officiers) constituent lâ€™ossature de la marine et garantissent au quotidien lâ€™efficacitÃ© opÃ©rationnelle de toutes les unitÃ©s. PlacÃ©s entre les officiers et les quartiers-maitres et les matelots, ils peuvent exercer leurs compÃ©tences dans une trentaine de spÃ©cialitÃ©s : opÃ©rations navales, maintenance technique, soutien administratif ..."</t>
  </si>
  <si>
    <t>8651,OPÃ‰RATEUR DE MANUTENTION DES AÃ‰RONEFS (H/F),https://www.france-emploi.com/offre-d-emploi/op-rateur-de-manutention-des-a-ronefs-h-f-10136453/,08/01/2023,La RÃ©union,CDI,,,,,"Le matelot de la Flotte tient, en mer comme Ã  terre, des fonctions dâ€™opÃ©rateur au sein des Ã©quipages de la marine. AprÃ¨s quelques annÃ©es dâ€™expÃ©rience rÃ©ussie, il peut se spÃ©cialiser dans un domaine et Ã©voluer en emploi et en responsabilitÃ©s.</t>
  </si>
  <si>
    <t>SpÃ©cialitÃ© MOPONTVOL</t>
  </si>
  <si>
    <t>AffectÃ© Ã  bord du ..."</t>
  </si>
  <si>
    <t>8652,OPÃ‰RATEUR DE MANUTENTION DES AÃ‰RONEFS (H/F),https://www.france-emploi.com/offre-d-emploi/op-rateur-de-manutention-des-a-ronefs-h-f-10136453/,08/01/2023,Martinique,CDI,,,,,"Le matelot de la Flotte tient, en mer comme Ã  terre, des fonctions dâ€™opÃ©rateur au sein des Ã©quipages de la marine. AprÃ¨s quelques annÃ©es dâ€™expÃ©rience rÃ©ussie, il peut se spÃ©cialiser dans un domaine et Ã©voluer en emploi et en responsabilitÃ©s.</t>
  </si>
  <si>
    <t>8653,OPÃ‰RATEUR DE MANUTENTION DES AÃ‰RONEFS (H/F),https://www.france-emploi.com/offre-d-emploi/op-rateur-de-manutention-des-a-ronefs-h-f-10136453/,08/01/2023,Var,CDI,,,,,"Le matelot de la Flotte tient, en mer comme Ã  terre, des fonctions dâ€™opÃ©rateur au sein des Ã©quipages de la marine. AprÃ¨s quelques annÃ©es dâ€™expÃ©rience rÃ©ussie, il peut se spÃ©cialiser dans un domaine et Ã©voluer en emploi et en responsabilitÃ©s.</t>
  </si>
  <si>
    <t>8654,OPÃ‰RATEUR DE MANUTENTION DES AÃ‰RONEFS (H/F),https://www.france-emploi.com/offre-d-emploi/op-rateur-de-manutention-des-a-ronefs-h-f-10136453/,08/01/2023,Manche,CDI,,,,,"Le matelot de la Flotte tient, en mer comme Ã  terre, des fonctions dâ€™opÃ©rateur au sein des Ã©quipages de la marine. AprÃ¨s quelques annÃ©es dâ€™expÃ©rience rÃ©ussie, il peut se spÃ©cialiser dans un domaine et Ã©voluer en emploi et en responsabilitÃ©s.</t>
  </si>
  <si>
    <t>8655,OPÃ‰RATEUR DE MANUTENTION DES AÃ‰RONEFS (H/F),https://www.france-emploi.com/offre-d-emploi/op-rateur-de-manutention-des-a-ronefs-h-f-10136453/,08/01/2023,FinistÃ¨re,CDI,,,,,"Le matelot de la Flotte tient, en mer comme Ã  terre, des fonctions dâ€™opÃ©rateur au sein des Ã©quipages de la marine. AprÃ¨s quelques annÃ©es dâ€™expÃ©rience rÃ©ussie, il peut se spÃ©cialiser dans un domaine et Ã©voluer en emploi et en responsabilitÃ©s.</t>
  </si>
  <si>
    <t>8656,"OPÃ‰RATEUR EN ""BUREAU DE PISTE"" (H/F)",https://www.france-emploi.com/offre-d-emploi/op-rateur-en-bureau-de-piste-h-f-10136450/,08/01/2023,La RÃ©union,CDI,,,,,"Le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</si>
  <si>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8657,"OPÃ‰RATEUR EN ""BUREAU DE PISTE"" (H/F)",https://www.france-emploi.com/offre-d-emploi/op-rateur-en-bureau-de-piste-h-f-10136450/,08/01/2023,Martinique,CDI,,,,,"Le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</si>
  <si>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8658,"OPÃ‰RATEUR EN ""BUREAU DE PISTE"" (H/F)",https://www.france-emploi.com/offre-d-emploi/op-rateur-en-bureau-de-piste-h-f-10136450/,08/01/2023,Var,CDI,,,,,"Le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</si>
  <si>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8659,"OPÃ‰RATEUR EN ""BUREAU DE PISTE"" (H/F)",https://www.france-emploi.com/offre-d-emploi/op-rateur-en-bureau-de-piste-h-f-10136450/,08/01/2023,Manche,CDI,,,,,"Le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</si>
  <si>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8660,"OPÃ‰RATEUR EN ""BUREAU DE PISTE"" (H/F)",https://www.france-emploi.com/offre-d-emploi/op-rateur-en-bureau-de-piste-h-f-10136450/,08/01/2023,FinistÃ¨re,CDI,,,,,"Le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</si>
  <si>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8661,"OPÃ‰RATEUR SYSTÃˆMES D'INFORMATION, RÃ‰SEAUX ET TÃ‰LÃ‰COMMUNICATION (H/F)",https://www.france-emploi.com/offre-d-emploi/op-rateur-syst-mes-d-information-r-seaux-et-t-l-communication-h-f-10136448/,08/01/2023,La RÃ©union,CDI,,,,,"Le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</si>
  <si>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8662,"OPÃ‰RATEUR SYSTÃˆMES D'INFORMATION, RÃ‰SEAUX ET TÃ‰LÃ‰COMMUNICATION (H/F)",https://www.france-emploi.com/offre-d-emploi/op-rateur-syst-mes-d-information-r-seaux-et-t-l-communication-h-f-10136448/,08/01/2023,Martinique,CDI,,,,,"Le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</si>
  <si>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8663,"OPÃ‰RATEUR SYSTÃˆMES D'INFORMATION, RÃ‰SEAUX ET TÃ‰LÃ‰COMMUNICATION (H/F)",https://www.france-emploi.com/offre-d-emploi/op-rateur-syst-mes-d-information-r-seaux-et-t-l-communication-h-f-10136448/,08/01/2023,Var,CDI,,,,,"Le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</si>
  <si>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8664,"OPÃ‰RATEUR SYSTÃˆMES D'INFORMATION, RÃ‰SEAUX ET TÃ‰LÃ‰COMMUNICATION (H/F)",https://www.france-emploi.com/offre-d-emploi/op-rateur-syst-mes-d-information-r-seaux-et-t-l-communication-h-f-10136448/,08/01/2023,Manche,CDI,,,,,"Le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</si>
  <si>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8665,"OPÃ‰RATEUR SYSTÃˆMES D'INFORMATION, RÃ‰SEAUX ET TÃ‰LÃ‰COMMUNICATION (H/F)",https://www.france-emploi.com/offre-d-emploi/op-rateur-syst-mes-d-information-r-seaux-et-t-l-communication-h-f-10136448/,08/01/2023,FinistÃ¨re,CDI,,,,,"Le matelot Â« OpÃ©rations Â» a pour mission de mettre en Å“uvre les Ã©quipements militaires des bÃ¢timents de combat et des sous-marins : missiles, artillerie, torpilles, radars, sonars, intercepteurs, moyens de communication, etc. AprÃ¨s quelques annÃ©es dâ€™expÃ©rience rÃ©ussie, il peut se spÃ©cialiser dans un domaine et Ã©voluer en emploi et ..."</t>
  </si>
  <si>
    <t xml:space="preserve">8666,MUSICIEN DE BAGAD (H/F),https://www.france-emploi.com/offre-d-emploi/musicien-de-bagad-h-f-10134798/,08/01/2023,La RÃ©union,CDI,,,,,"Le matelot de la Flotte tient, en mer comme Ã  terre, des fonctions dâ€™opÃ©rateur au sein des Ã©quipages de la marine. </t>
  </si>
  <si>
    <t>AprÃ¨s quelques annÃ©es dâ€™expÃ©rience rÃ©ussie, il peut se spÃ©cialiser dans un domaine et Ã©voluer en emploi et en responsabilitÃ©s.</t>
  </si>
  <si>
    <t>Le Bagad est affectÃ© sur la ..."</t>
  </si>
  <si>
    <t xml:space="preserve">8667,MUSICIEN DE BAGAD (H/F),https://www.france-emploi.com/offre-d-emploi/musicien-de-bagad-h-f-10134798/,08/01/2023,Martinique,CDI,,,,,"Le matelot de la Flotte tient, en mer comme Ã  terre, des fonctions dâ€™opÃ©rateur au sein des Ã©quipages de la marine. </t>
  </si>
  <si>
    <t xml:space="preserve">8668,MUSICIEN DE BAGAD (H/F),https://www.france-emploi.com/offre-d-emploi/musicien-de-bagad-h-f-10134798/,08/01/2023,Var,CDI,,,,,"Le matelot de la Flotte tient, en mer comme Ã  terre, des fonctions dâ€™opÃ©rateur au sein des Ã©quipages de la marine. </t>
  </si>
  <si>
    <t xml:space="preserve">8669,MUSICIEN DE BAGAD (H/F),https://www.france-emploi.com/offre-d-emploi/musicien-de-bagad-h-f-10134798/,08/01/2023,Manche,CDI,,,,,"Le matelot de la Flotte tient, en mer comme Ã  terre, des fonctions dâ€™opÃ©rateur au sein des Ã©quipages de la marine. </t>
  </si>
  <si>
    <t xml:space="preserve">8670,MUSICIEN DE BAGAD (H/F),https://www.france-emploi.com/offre-d-emploi/musicien-de-bagad-h-f-10134798/,08/01/2023,FinistÃ¨re,CDI,,,,,"Le matelot de la Flotte tient, en mer comme Ã  terre, des fonctions dâ€™opÃ©rateur au sein des Ã©quipages de la marine. </t>
  </si>
  <si>
    <t>8671,MATELOT MARIN POMPIER - SÃ‰CURITÃ‰ NAVIRE (H/F),https://www.france-emploi.com/offre-d-emploi/matelot-marin-pompier-s-curit-navire-h-f-10134794/,08/01/2023,La RÃ©union,CDI,,,,,"En tant Matelot â€“ sÃ©curitÃ© du navire, vous participez Ã  bord des bÃ¢timents de la Marine, Ã  la prÃ©vention et Ã  lâ€™intervention sur tout type de sinistres.</t>
  </si>
  <si>
    <t>Le mÃ©tier dâ€™Ã©quipier sÃ©curitÃ© navire est accessible dÃ¨s le niveau 3Ã¨me aprÃ¨s une formation complÃ¨te et rÃ©munÃ©rÃ©e Ã  lâ€™Ecole des ..."</t>
  </si>
  <si>
    <t>8672,MATELOT MARIN POMPIER - SÃ‰CURITÃ‰ NAVIRE (H/F),https://www.france-emploi.com/offre-d-emploi/matelot-marin-pompier-s-curit-navire-h-f-10134794/,08/01/2023,Martinique,CDI,,,,,"En tant Matelot â€“ sÃ©curitÃ© du navire, vous participez Ã  bord des bÃ¢timents de la Marine, Ã  la prÃ©vention et Ã  lâ€™intervention sur tout type de sinistres.</t>
  </si>
  <si>
    <t>8673,MATELOT MARIN POMPIER - SÃ‰CURITÃ‰ NAVIRE (H/F),https://www.france-emploi.com/offre-d-emploi/matelot-marin-pompier-s-curit-navire-h-f-10134794/,08/01/2023,Var,CDI,,,,,"En tant Matelot â€“ sÃ©curitÃ© du navire, vous participez Ã  bord des bÃ¢timents de la Marine, Ã  la prÃ©vention et Ã  lâ€™intervention sur tout type de sinistres.</t>
  </si>
  <si>
    <t>8674,MATELOT MARIN POMPIER - SÃ‰CURITÃ‰ NAVIRE (H/F),https://www.france-emploi.com/offre-d-emploi/matelot-marin-pompier-s-curit-navire-h-f-10134794/,08/01/2023,Manche,CDI,,,,,"En tant Matelot â€“ sÃ©curitÃ© du navire, vous participez Ã  bord des bÃ¢timents de la Marine, Ã  la prÃ©vention et Ã  lâ€™intervention sur tout type de sinistres.</t>
  </si>
  <si>
    <t>8675,MATELOT MARIN POMPIER - SÃ‰CURITÃ‰ NAVIRE (H/F),https://www.france-emploi.com/offre-d-emploi/matelot-marin-pompier-s-curit-navire-h-f-10134794/,08/01/2023,FinistÃ¨re,CDI,,,,,"En tant Matelot â€“ sÃ©curitÃ© du navire, vous participez Ã  bord des bÃ¢timents de la Marine, Ã  la prÃ©vention et Ã  lâ€™intervention sur tout type de sinistres.</t>
  </si>
  <si>
    <t>8676,HYDROGRAPHE (H/F),https://www.france-emploi.com/offre-d-emploi/hydrographe-h-f-10134793/,08/01/2023,La RÃ©union,CDI,,,,,"En tant quâ€™hydrographe, vous Ãªtes un technicien scientifique en charge de la mise Ã  jour des cartes marines et participez ainsi Ã  la sÃ©curisation de la navigation.</t>
  </si>
  <si>
    <t>Le mÃ©tier dâ€™hydrographe est accessible dÃ¨s le niveau bac+2, aprÃ¨s une formation complÃ¨te et rÃ©munÃ©rÃ©e Ã  lâ€™Ecole de ..."</t>
  </si>
  <si>
    <t>8677,HYDROGRAPHE (H/F),https://www.france-emploi.com/offre-d-emploi/hydrographe-h-f-10134793/,08/01/2023,Martinique,CDI,,,,,"En tant quâ€™hydrographe, vous Ãªtes un technicien scientifique en charge de la mise Ã  jour des cartes marines et participez ainsi Ã  la sÃ©curisation de la navigation.</t>
  </si>
  <si>
    <t>8678,HYDROGRAPHE (H/F),https://www.france-emploi.com/offre-d-emploi/hydrographe-h-f-10134793/,08/01/2023,Var,CDI,,,,,"En tant quâ€™hydrographe, vous Ãªtes un technicien scientifique en charge de la mise Ã  jour des cartes marines et participez ainsi Ã  la sÃ©curisation de la navigation.</t>
  </si>
  <si>
    <t>8679,HYDROGRAPHE (H/F),https://www.france-emploi.com/offre-d-emploi/hydrographe-h-f-10134793/,08/01/2023,Manche,CDI,,,,,"En tant quâ€™hydrographe, vous Ãªtes un technicien scientifique en charge de la mise Ã  jour des cartes marines et participez ainsi Ã  la sÃ©curisation de la navigation.</t>
  </si>
  <si>
    <t>8680,HYDROGRAPHE (H/F),https://www.france-emploi.com/offre-d-emploi/hydrographe-h-f-10134793/,08/01/2023,FinistÃ¨re,CDI,,,,,"En tant quâ€™hydrographe, vous Ãªtes un technicien scientifique en charge de la mise Ã  jour des cartes marines et participez ainsi Ã  la sÃ©curisation de la navigation.</t>
  </si>
  <si>
    <t>8681,TECHNICIEN OPÃ‰RATIONS NAVALES SUR SOUS-MARIN (H/F),https://www.france-emploi.com/offre-d-emploi/technicien-op-rations-navales-sur-sous-marin-h-f-10134791/,08/01/2023,La RÃ©union,CDI,,,,,"En tant que technicien opÃ©rations navales, vous assurez la mise en oeuvre et la maintenance des installations de dÃ©tection sous-marine.</t>
  </si>
  <si>
    <t>Le mÃ©tier de technicien opÃ©rations navales sur sous-marin est accessible dÃ¨s le niveau bac aprÃ¨s une formation complÃ¨te et rÃ©munÃ©rÃ©e Ã  lâ€™Ecole de maistrance.</t>
  </si>
  <si>
    <t>AffectÃ© ..."</t>
  </si>
  <si>
    <t>8682,TECHNICIEN OPÃ‰RATIONS NAVALES SUR SOUS-MARIN (H/F),https://www.france-emploi.com/offre-d-emploi/technicien-op-rations-navales-sur-sous-marin-h-f-10134791/,08/01/2023,Martinique,CDI,,,,,"En tant que technicien opÃ©rations navales, vous assurez la mise en oeuvre et la maintenance des installations de dÃ©tection sous-marine.</t>
  </si>
  <si>
    <t>8683,TECHNICIEN OPÃ‰RATIONS NAVALES SUR SOUS-MARIN (H/F),https://www.france-emploi.com/offre-d-emploi/technicien-op-rations-navales-sur-sous-marin-h-f-10134791/,08/01/2023,Var,CDI,,,,,"En tant que technicien opÃ©rations navales, vous assurez la mise en oeuvre et la maintenance des installations de dÃ©tection sous-marine.</t>
  </si>
  <si>
    <t>8684,TECHNICIEN OPÃ‰RATIONS NAVALES SUR SOUS-MARIN (H/F),https://www.france-emploi.com/offre-d-emploi/technicien-op-rations-navales-sur-sous-marin-h-f-10134791/,08/01/2023,Manche,CDI,,,,,"En tant que technicien opÃ©rations navales, vous assurez la mise en oeuvre et la maintenance des installations de dÃ©tection sous-marine.</t>
  </si>
  <si>
    <t>8685,TECHNICIEN OPÃ‰RATIONS NAVALES SUR SOUS-MARIN (H/F),https://www.france-emploi.com/offre-d-emploi/technicien-op-rations-navales-sur-sous-marin-h-f-10134791/,08/01/2023,FinistÃ¨re,CDI,,,,,"En tant que technicien opÃ©rations navales, vous assurez la mise en oeuvre et la maintenance des installations de dÃ©tection sous-marine.</t>
  </si>
  <si>
    <t>8686,TECHNICIEN AÃ‰RONAUTIQUE - ARMEMENT (H/F),https://www.france-emploi.com/offre-d-emploi/technicien-a-ronautique-armement-h-f-10134790/,08/01/2023,La RÃ©union,CDI,,,,,"En tant que technicien aÃ©ronautique - armement, vous assurez la mise en Å“uvre et la maintenance des systÃ¨mes dâ€™armes et dâ€™emport de lâ€™armement sur les aÃ©ronefs de la Marine nationale.</t>
  </si>
  <si>
    <t>Le mÃ©tier de technicien aÃ©ronautique - armement est accessible dÃ¨s le niveau Bac aprÃ¨s une formation complÃ¨te et ..."</t>
  </si>
  <si>
    <t>8687,TECHNICIEN AÃ‰RONAUTIQUE - ARMEMENT (H/F),https://www.france-emploi.com/offre-d-emploi/technicien-a-ronautique-armement-h-f-10134790/,08/01/2023,Martinique,CDI,,,,,"En tant que technicien aÃ©ronautique - armement, vous assurez la mise en Å“uvre et la maintenance des systÃ¨mes dâ€™armes et dâ€™emport de lâ€™armement sur les aÃ©ronefs de la Marine nationale.</t>
  </si>
  <si>
    <t>8688,TECHNICIEN AÃ‰RONAUTIQUE - ARMEMENT (H/F),https://www.france-emploi.com/offre-d-emploi/technicien-a-ronautique-armement-h-f-10134790/,08/01/2023,Var,CDI,,,,,"En tant que technicien aÃ©ronautique - armement, vous assurez la mise en Å“uvre et la maintenance des systÃ¨mes dâ€™armes et dâ€™emport de lâ€™armement sur les aÃ©ronefs de la Marine nationale.</t>
  </si>
  <si>
    <t>8689,TECHNICIEN AÃ‰RONAUTIQUE - ARMEMENT (H/F),https://www.france-emploi.com/offre-d-emploi/technicien-a-ronautique-armement-h-f-10134790/,08/01/2023,Manche,CDI,,,,,"En tant que technicien aÃ©ronautique - armement, vous assurez la mise en Å“uvre et la maintenance des systÃ¨mes dâ€™armes et dâ€™emport de lâ€™armement sur les aÃ©ronefs de la Marine nationale.</t>
  </si>
  <si>
    <t>8690,TECHNICIEN AÃ‰RONAUTIQUE - ARMEMENT (H/F),https://www.france-emploi.com/offre-d-emploi/technicien-a-ronautique-armement-h-f-10134790/,08/01/2023,FinistÃ¨re,CDI,,,,,"En tant que technicien aÃ©ronautique - armement, vous assurez la mise en Å“uvre et la maintenance des systÃ¨mes dâ€™armes et dâ€™emport de lâ€™armement sur les aÃ©ronefs de la Marine nationale.</t>
  </si>
  <si>
    <t>8691,CUISINIER (H/F),https://www.france-emploi.com/offre-d-emploi/cuisinier-h-f-10134789/,08/01/2023,La RÃ©union,CDI,,,,,"En tant que cuisinier, vous Ãªtes responsable de lâ€™Ã©laboration des repas.</t>
  </si>
  <si>
    <t>Le mÃ©tier de cuisinier est accessible dÃ¨s le niveau bac aprÃ¨s une formation complÃ¨te et rÃ©munÃ©rÃ©e Ã  lâ€™Ecole de maistrance.</t>
  </si>
  <si>
    <t>Vous supervisez lâ€™Ã©laboration des repas. Dans le cadre des missions de reprÃ©sentation de la ..."</t>
  </si>
  <si>
    <t>8692,CUISINIER (H/F),https://www.france-emploi.com/offre-d-emploi/cuisinier-h-f-10134789/,08/01/2023,Martinique,CDI,,,,,"En tant que cuisinier, vous Ãªtes responsable de lâ€™Ã©laboration des repas.</t>
  </si>
  <si>
    <t>8693,CUISINIER (H/F),https://www.france-emploi.com/offre-d-emploi/cuisinier-h-f-10134789/,08/01/2023,Var,CDI,,,,,"En tant que cuisinier, vous Ãªtes responsable de lâ€™Ã©laboration des repas.</t>
  </si>
  <si>
    <t>8694,CUISINIER (H/F),https://www.france-emploi.com/offre-d-emploi/cuisinier-h-f-10134789/,08/01/2023,Manche,CDI,,,,,"En tant que cuisinier, vous Ãªtes responsable de lâ€™Ã©laboration des repas.</t>
  </si>
  <si>
    <t>8695,CUISINIER (H/F),https://www.france-emploi.com/offre-d-emploi/cuisinier-h-f-10134789/,08/01/2023,FinistÃ¨re,CDI,,,,,"En tant que cuisinier, vous Ãªtes responsable de lâ€™Ã©laboration des repas.</t>
  </si>
  <si>
    <t>8696,RESTAURATEUR (H/F),https://www.france-emploi.com/offre-d-emploi/restaurateur-h-f-10134787/,08/01/2023,La RÃ©union,CDI,,,,,"En tant que personnel navigant technique, vous Ãªtes le mÃ©canicien de bord des aÃ©ronefs de patrouille maritime (ATL2).</t>
  </si>
  <si>
    <t>Le mÃ©tier de personnel navigant technique est accessible dÃ¨s le niveau bac, aprÃ¨s une formation complÃ¨te et rÃ©munÃ©rÃ©e Ã  lâ€™Ecole de maistrance.</t>
  </si>
  <si>
    <t>Vous gÃ©rez les commandes de matiÃ¨res premiÃ¨res ..."</t>
  </si>
  <si>
    <t>8697,RESTAURATEUR (H/F),https://www.france-emploi.com/offre-d-emploi/restaurateur-h-f-10134787/,08/01/2023,Martinique,CDI,,,,,"En tant que personnel navigant technique, vous Ãªtes le mÃ©canicien de bord des aÃ©ronefs de patrouille maritime (ATL2).</t>
  </si>
  <si>
    <t>8698,RESTAURATEUR (H/F),https://www.france-emploi.com/offre-d-emploi/restaurateur-h-f-10134787/,08/01/2023,Var,CDI,,,,,"En tant que personnel navigant technique, vous Ãªtes le mÃ©canicien de bord des aÃ©ronefs de patrouille maritime (ATL2).</t>
  </si>
  <si>
    <t>8699,RESTAURATEUR (H/F),https://www.france-emploi.com/offre-d-emploi/restaurateur-h-f-10134787/,08/01/2023,Manche,CDI,,,,,"En tant que personnel navigant technique, vous Ãªtes le mÃ©canicien de bord des aÃ©ronefs de patrouille maritime (ATL2).</t>
  </si>
  <si>
    <t>8700,RESTAURATEUR (H/F),https://www.france-emploi.com/offre-d-emploi/restaurateur-h-f-10134787/,08/01/2023,FinistÃ¨re,CDI,,,,,"En tant que personnel navigant technique, vous Ãªtes le mÃ©canicien de bord des aÃ©ronefs de patrouille maritime (ATL2).</t>
  </si>
  <si>
    <t>8701,PERSONNEL NAVIGANT TECHNIQUE (H/F),https://www.france-emploi.com/offre-d-emploi/personnel-navigant-technique-h-f-10134785/,08/01/2023,La RÃ©union,CDI,,,,,"En tant que personnel navigant technique, vous Ãªtes le mÃ©canicien de bord des aÃ©ronefs de patrouille maritime (ATL2).</t>
  </si>
  <si>
    <t>AffectÃ© sur la Base de lâ€™AÃ©ronautique ..."</t>
  </si>
  <si>
    <t>8702,PERSONNEL NAVIGANT TECHNIQUE (H/F),https://www.france-emploi.com/offre-d-emploi/personnel-navigant-technique-h-f-10134785/,08/01/2023,Martinique,CDI,,,,,"En tant que personnel navigant technique, vous Ãªtes le mÃ©canicien de bord des aÃ©ronefs de patrouille maritime (ATL2).</t>
  </si>
  <si>
    <t>8703,PERSONNEL NAVIGANT TECHNIQUE (H/F),https://www.france-emploi.com/offre-d-emploi/personnel-navigant-technique-h-f-10134785/,08/01/2023,Var,CDI,,,,,"En tant que personnel navigant technique, vous Ãªtes le mÃ©canicien de bord des aÃ©ronefs de patrouille maritime (ATL2).</t>
  </si>
  <si>
    <t>8704,PERSONNEL NAVIGANT TECHNIQUE (H/F),https://www.france-emploi.com/offre-d-emploi/personnel-navigant-technique-h-f-10134785/,08/01/2023,Manche,CDI,,,,,"En tant que personnel navigant technique, vous Ãªtes le mÃ©canicien de bord des aÃ©ronefs de patrouille maritime (ATL2).</t>
  </si>
  <si>
    <t>8705,PERSONNEL NAVIGANT TECHNIQUE (H/F),https://www.france-emploi.com/offre-d-emploi/personnel-navigant-technique-h-f-10134785/,08/01/2023,FinistÃ¨re,CDI,,,,,"En tant que personnel navigant technique, vous Ãªtes le mÃ©canicien de bord des aÃ©ronefs de patrouille maritime (ATL2).</t>
  </si>
  <si>
    <t>8706,TECHNICIEN SYSTÃˆMES NUMÃ‰RIQUES (H/F),https://www.france-emploi.com/offre-d-emploi/technicien-syst-mes-num-riques-h-f-10134784/,08/01/2023,La RÃ©union,CDI,,,,,"En tant que technicien systÃ¨mes numÃ©riques, vous Ã©voluez, en mer Ã  ou Ã  terre, dans les services numÃ©riques, l'administration et la gestion des systÃ¨mes numÃ©riques de votre unitÃ©.</t>
  </si>
  <si>
    <t>Le mÃ©tier de technicien systÃ¨mes numÃ©riques est accessible dÃ¨s le niveau bac, aprÃ¨s une formation complÃ¨te et rÃ©munÃ©rÃ©e Ã  l ..."</t>
  </si>
  <si>
    <t>8707,TECHNICIEN SYSTÃˆMES NUMÃ‰RIQUES (H/F),https://www.france-emploi.com/offre-d-emploi/technicien-syst-mes-num-riques-h-f-10134784/,08/01/2023,Martinique,CDI,,,,,"En tant que technicien systÃ¨mes numÃ©riques, vous Ã©voluez, en mer Ã  ou Ã  terre, dans les services numÃ©riques, l'administration et la gestion des systÃ¨mes numÃ©riques de votre unitÃ©.</t>
  </si>
  <si>
    <t>8708,TECHNICIEN SYSTÃˆMES NUMÃ‰RIQUES (H/F),https://www.france-emploi.com/offre-d-emploi/technicien-syst-mes-num-riques-h-f-10134784/,08/01/2023,Var,CDI,,,,,"En tant que technicien systÃ¨mes numÃ©riques, vous Ã©voluez, en mer Ã  ou Ã  terre, dans les services numÃ©riques, l'administration et la gestion des systÃ¨mes numÃ©riques de votre unitÃ©.</t>
  </si>
  <si>
    <t>8709,TECHNICIEN SYSTÃˆMES NUMÃ‰RIQUES (H/F),https://www.france-emploi.com/offre-d-emploi/technicien-syst-mes-num-riques-h-f-10134784/,08/01/2023,Manche,CDI,,,,,"En tant que technicien systÃ¨mes numÃ©riques, vous Ã©voluez, en mer Ã  ou Ã  terre, dans les services numÃ©riques, l'administration et la gestion des systÃ¨mes numÃ©riques de votre unitÃ©.</t>
  </si>
  <si>
    <t>8710,TECHNICIEN SYSTÃˆMES NUMÃ‰RIQUES (H/F),https://www.france-emploi.com/offre-d-emploi/technicien-syst-mes-num-riques-h-f-10134784/,08/01/2023,FinistÃ¨re,CDI,,,,,"En tant que technicien systÃ¨mes numÃ©riques, vous Ã©voluez, en mer Ã  ou Ã  terre, dans les services numÃ©riques, l'administration et la gestion des systÃ¨mes numÃ©riques de votre unitÃ©.</t>
  </si>
  <si>
    <t>8711,TECHNICIEN DE MAINTENANCE NAVALE - Ã‰LECTRICITÃ‰ (H/F),https://www.france-emploi.com/offre-d-emploi/technicien-de-maintenance-navale-lectricit-h-f-10134782/,08/01/2023,La RÃ©union,CDI,,,,,"En tant que technicien de maintenance navale, spÃ©cialisÃ© en Ã©lectricitÃ©, vous assurez le bon fonctionnement du rÃ©seau Ã©lectrique de votre unitÃ© (embarquÃ© ou Ã  terre).</t>
  </si>
  <si>
    <t>Le mÃ©tier de technicien de maintenance navale est accessible dÃ¨s le niveau bac aprÃ¨s une formation complÃ¨te et rÃ©munÃ©rÃ©e Ã  lâ€™Ecole de maistrance ..."</t>
  </si>
  <si>
    <t>8712,TECHNICIEN DE MAINTENANCE NAVALE - Ã‰LECTRICITÃ‰ (H/F),https://www.france-emploi.com/offre-d-emploi/technicien-de-maintenance-navale-lectricit-h-f-10134782/,08/01/2023,Martinique,CDI,,,,,"En tant que technicien de maintenance navale, spÃ©cialisÃ© en Ã©lectricitÃ©, vous assurez le bon fonctionnement du rÃ©seau Ã©lectrique de votre unitÃ© (embarquÃ© ou Ã  terre).</t>
  </si>
  <si>
    <t>8713,TECHNICIEN DE MAINTENANCE NAVALE - Ã‰LECTRICITÃ‰ (H/F),https://www.france-emploi.com/offre-d-emploi/technicien-de-maintenance-navale-lectricit-h-f-10134782/,08/01/2023,Var,CDI,,,,,"En tant que technicien de maintenance navale, spÃ©cialisÃ© en Ã©lectricitÃ©, vous assurez le bon fonctionnement du rÃ©seau Ã©lectrique de votre unitÃ© (embarquÃ© ou Ã  terre).</t>
  </si>
  <si>
    <t>8714,TECHNICIEN DE MAINTENANCE NAVALE - Ã‰LECTRICITÃ‰ (H/F),https://www.france-emploi.com/offre-d-emploi/technicien-de-maintenance-navale-lectricit-h-f-10134782/,08/01/2023,Manche,CDI,,,,,"En tant que technicien de maintenance navale, spÃ©cialisÃ© en Ã©lectricitÃ©, vous assurez le bon fonctionnement du rÃ©seau Ã©lectrique de votre unitÃ© (embarquÃ© ou Ã  terre).</t>
  </si>
  <si>
    <t>8715,TECHNICIEN DE MAINTENANCE NAVALE - Ã‰LECTRICITÃ‰ (H/F),https://www.france-emploi.com/offre-d-emploi/technicien-de-maintenance-navale-lectricit-h-f-10134782/,08/01/2023,FinistÃ¨re,CDI,,,,,"En tant que technicien de maintenance navale, spÃ©cialisÃ© en Ã©lectricitÃ©, vous assurez le bon fonctionnement du rÃ©seau Ã©lectrique de votre unitÃ© (embarquÃ© ou Ã  terre).</t>
  </si>
  <si>
    <t>8716,MARIN POMPIER - SÃ‰CURITÃ‰ NAVIRE (H/F),https://www.france-emploi.com/offre-d-emploi/marin-pompier-s-curit-navire-h-f-10134777/,08/01/2023,La RÃ©union,CDI,,,,,"En tant que marin pompier â€“ sÃ©curitÃ© du navire, vous Ãªtes en charge, Ã  bord des bÃ¢timents de la Marine, de la prÃ©vention et de lâ€™intervention sur tout type de sinistres.</t>
  </si>
  <si>
    <t>Le mÃ©tier de technicien sÃ©curitÃ© navire est accessible dÃ¨s le niveau bac, aprÃ¨s une formation complÃ¨te et rÃ©munÃ©rÃ©e ..."</t>
  </si>
  <si>
    <t>8717,MARIN POMPIER - SÃ‰CURITÃ‰ NAVIRE (H/F),https://www.france-emploi.com/offre-d-emploi/marin-pompier-s-curit-navire-h-f-10134777/,08/01/2023,Martinique,CDI,,,,,"En tant que marin pompier â€“ sÃ©curitÃ© du navire, vous Ãªtes en charge, Ã  bord des bÃ¢timents de la Marine, de la prÃ©vention et de lâ€™intervention sur tout type de sinistres.</t>
  </si>
  <si>
    <t>8718,MARIN POMPIER - SÃ‰CURITÃ‰ NAVIRE (H/F),https://www.france-emploi.com/offre-d-emploi/marin-pompier-s-curit-navire-h-f-10134777/,08/01/2023,Var,CDI,,,,,"En tant que marin pompier â€“ sÃ©curitÃ© du navire, vous Ãªtes en charge, Ã  bord des bÃ¢timents de la Marine, de la prÃ©vention et de lâ€™intervention sur tout type de sinistres.</t>
  </si>
  <si>
    <t>8719,MARIN POMPIER - SÃ‰CURITÃ‰ NAVIRE (H/F),https://www.france-emploi.com/offre-d-emploi/marin-pompier-s-curit-navire-h-f-10134777/,08/01/2023,Manche,CDI,,,,,"En tant que marin pompier â€“ sÃ©curitÃ© du navire, vous Ãªtes en charge, Ã  bord des bÃ¢timents de la Marine, de la prÃ©vention et de lâ€™intervention sur tout type de sinistres.</t>
  </si>
  <si>
    <t>8720,MARIN POMPIER - SÃ‰CURITÃ‰ NAVIRE (H/F),https://www.france-emploi.com/offre-d-emploi/marin-pompier-s-curit-navire-h-f-10134777/,08/01/2023,FinistÃ¨re,CDI,,,,,"En tant que marin pompier â€“ sÃ©curitÃ© du navire, vous Ãªtes en charge, Ã  bord des bÃ¢timents de la Marine, de la prÃ©vention et de lâ€™intervention sur tout type de sinistres.</t>
  </si>
  <si>
    <t>8721,IngÃ©nieur Etudes en bÃ¢timent (F/H),https://www.france-emploi.com/offre-d-emploi/ingenieur-etudes-en-batiment-f-h-10134775/,08/01/2023,Bruz,CDI,,,,,"Au sein du secteur bÃ¢timent de lâ€™agence MARC S.A. de Rennes, vous participez Ã  la valorisation des Ã©tudes de prix pour les ouvrages de bÃ¢timent et au dÃ©veloppement de cette activitÃ© sous la responsabilitÃ© du responsable de secteur.</t>
  </si>
  <si>
    <t xml:space="preserve"> - Vous analysez les dossiers de consultation, participez ..."</t>
  </si>
  <si>
    <t xml:space="preserve">8722,TECHNICIEN AÃ‰RONAUTIQUE - AVIONIQUE (H/F),https://www.france-emploi.com/offre-d-emploi/technicien-a-ronautique-avionique-h-f-10134774/,08/01/2023,La RÃ©union,CDI,,,,,"Les officiers mariniers (sous-officiers) constituent lâ€™ossature de la marine et garantissent au quotidien lâ€™efficacitÃ© opÃ©rationnelle de toutes les unitÃ©s. </t>
  </si>
  <si>
    <t>PlacÃ©s entre les officiers et les quartiers-maitres et les matelots, ils peuvent exercer leurs compÃ©tences dans une trentaine de spÃ©cialitÃ©s : opÃ©rations navales, maintenance technique, soutien administratif ..."</t>
  </si>
  <si>
    <t xml:space="preserve">8723,TECHNICIEN AÃ‰RONAUTIQUE - AVIONIQUE (H/F),https://www.france-emploi.com/offre-d-emploi/technicien-a-ronautique-avionique-h-f-10134774/,08/01/2023,Martinique,CDI,,,,,"Les officiers mariniers (sous-officiers) constituent lâ€™ossature de la marine et garantissent au quotidien lâ€™efficacitÃ© opÃ©rationnelle de toutes les unitÃ©s. </t>
  </si>
  <si>
    <t xml:space="preserve">8724,TECHNICIEN AÃ‰RONAUTIQUE - AVIONIQUE (H/F),https://www.france-emploi.com/offre-d-emploi/technicien-a-ronautique-avionique-h-f-10134774/,08/01/2023,Var,CDI,,,,,"Les officiers mariniers (sous-officiers) constituent lâ€™ossature de la marine et garantissent au quotidien lâ€™efficacitÃ© opÃ©rationnelle de toutes les unitÃ©s. </t>
  </si>
  <si>
    <t xml:space="preserve">8725,TECHNICIEN AÃ‰RONAUTIQUE - AVIONIQUE (H/F),https://www.france-emploi.com/offre-d-emploi/technicien-a-ronautique-avionique-h-f-10134774/,08/01/2023,Manche,CDI,,,,,"Les officiers mariniers (sous-officiers) constituent lâ€™ossature de la marine et garantissent au quotidien lâ€™efficacitÃ© opÃ©rationnelle de toutes les unitÃ©s. </t>
  </si>
  <si>
    <t xml:space="preserve">8726,TECHNICIEN AÃ‰RONAUTIQUE - AVIONIQUE (H/F),https://www.france-emploi.com/offre-d-emploi/technicien-a-ronautique-avionique-h-f-10134774/,08/01/2023,FinistÃ¨re,CDI,,,,,"Les officiers mariniers (sous-officiers) constituent lâ€™ossature de la marine et garantissent au quotidien lâ€™efficacitÃ© opÃ©rationnelle de toutes les unitÃ©s. </t>
  </si>
  <si>
    <t>8727,TECHNICIEN DE CONDUITE ET DE MAINTENANCE NUCLÃ‰AIRE (H/F),https://www.france-emploi.com/offre-d-emploi/technicien-de-conduite-et-de-maintenance-nucl-aire-h-f-10134725/,08/01/2023,La RÃ©union,CDI,,,,,"En tant que technicien de conduite et de maintenance nuclÃ©aire, vous Ãªtes un spÃ©cialiste de la mÃ©canique et de l'Ã©lectricitÃ© mettant ses connaissances au profit du nuclÃ©aire.</t>
  </si>
  <si>
    <t>Le mÃ©tier de technicien de conduite et maintenance nuclÃ©aire est accessible dÃ¨s le niveau bac+2, aprÃ¨s une formation complÃ¨te et ..."</t>
  </si>
  <si>
    <t>8728,TECHNICIEN DE CONDUITE ET DE MAINTENANCE NUCLÃ‰AIRE (H/F),https://www.france-emploi.com/offre-d-emploi/technicien-de-conduite-et-de-maintenance-nucl-aire-h-f-10134725/,08/01/2023,Martinique,CDI,,,,,"En tant que technicien de conduite et de maintenance nuclÃ©aire, vous Ãªtes un spÃ©cialiste de la mÃ©canique et de l'Ã©lectricitÃ© mettant ses connaissances au profit du nuclÃ©aire.</t>
  </si>
  <si>
    <t>8729,TECHNICIEN DE CONDUITE ET DE MAINTENANCE NUCLÃ‰AIRE (H/F),https://www.france-emploi.com/offre-d-emploi/technicien-de-conduite-et-de-maintenance-nucl-aire-h-f-10134725/,08/01/2023,Var,CDI,,,,,"En tant que technicien de conduite et de maintenance nuclÃ©aire, vous Ãªtes un spÃ©cialiste de la mÃ©canique et de l'Ã©lectricitÃ© mettant ses connaissances au profit du nuclÃ©aire.</t>
  </si>
  <si>
    <t>8730,TECHNICIEN DE CONDUITE ET DE MAINTENANCE NUCLÃ‰AIRE (H/F),https://www.france-emploi.com/offre-d-emploi/technicien-de-conduite-et-de-maintenance-nucl-aire-h-f-10134725/,08/01/2023,Manche,CDI,,,,,"En tant que technicien de conduite et de maintenance nuclÃ©aire, vous Ãªtes un spÃ©cialiste de la mÃ©canique et de l'Ã©lectricitÃ© mettant ses connaissances au profit du nuclÃ©aire.</t>
  </si>
  <si>
    <t>8731,TECHNICIEN DE CONDUITE ET DE MAINTENANCE NUCLÃ‰AIRE (H/F),https://www.france-emploi.com/offre-d-emploi/technicien-de-conduite-et-de-maintenance-nucl-aire-h-f-10134725/,08/01/2023,FinistÃ¨re,CDI,,,,,"En tant que technicien de conduite et de maintenance nuclÃ©aire, vous Ãªtes un spÃ©cialiste de la mÃ©canique et de l'Ã©lectricitÃ© mettant ses connaissances au profit du nuclÃ©aire.</t>
  </si>
  <si>
    <t>8732,TECHNICIEN RÃ‰SEAUX ET TÃ‰LÃ‰COMMUNICATIONS (H/F),https://www.france-emploi.com/offre-d-emploi/technicien-r-seaux-et-t-l-communications-h-f-10134720/,08/01/2023,La RÃ©union,CDI,,,,,"En tant que technicien rÃ©seaux et tÃ©lÃ©communications, vous Ãªtes en charge, en mer Ã  ou Ã  terre, de la bonne transmission des informations au sein de votre unitÃ© et entre les diffÃ©rentes unitÃ©s de la Marine.</t>
  </si>
  <si>
    <t>Le mÃ©tier de technicien rÃ©seaux et tÃ©lÃ©communications est accessible dÃ¨s le niveau bac ..."</t>
  </si>
  <si>
    <t>8733,TECHNICIEN RÃ‰SEAUX ET TÃ‰LÃ‰COMMUNICATIONS (H/F),https://www.france-emploi.com/offre-d-emploi/technicien-r-seaux-et-t-l-communications-h-f-10134720/,08/01/2023,Martinique,CDI,,,,,"En tant que technicien rÃ©seaux et tÃ©lÃ©communications, vous Ãªtes en charge, en mer Ã  ou Ã  terre, de la bonne transmission des informations au sein de votre unitÃ© et entre les diffÃ©rentes unitÃ©s de la Marine.</t>
  </si>
  <si>
    <t>8734,TECHNICIEN RÃ‰SEAUX ET TÃ‰LÃ‰COMMUNICATIONS (H/F),https://www.france-emploi.com/offre-d-emploi/technicien-r-seaux-et-t-l-communications-h-f-10134720/,08/01/2023,Var,CDI,,,,,"En tant que technicien rÃ©seaux et tÃ©lÃ©communications, vous Ãªtes en charge, en mer Ã  ou Ã  terre, de la bonne transmission des informations au sein de votre unitÃ© et entre les diffÃ©rentes unitÃ©s de la Marine.</t>
  </si>
  <si>
    <t>8735,TECHNICIEN RÃ‰SEAUX ET TÃ‰LÃ‰COMMUNICATIONS (H/F),https://www.france-emploi.com/offre-d-emploi/technicien-r-seaux-et-t-l-communications-h-f-10134720/,08/01/2023,Manche,CDI,,,,,"En tant que technicien rÃ©seaux et tÃ©lÃ©communications, vous Ãªtes en charge, en mer Ã  ou Ã  terre, de la bonne transmission des informations au sein de votre unitÃ© et entre les diffÃ©rentes unitÃ©s de la Marine.</t>
  </si>
  <si>
    <t>8736,TECHNICIEN RÃ‰SEAUX ET TÃ‰LÃ‰COMMUNICATIONS (H/F),https://www.france-emploi.com/offre-d-emploi/technicien-r-seaux-et-t-l-communications-h-f-10134720/,08/01/2023,FinistÃ¨re,CDI,,,,,"En tant que technicien rÃ©seaux et tÃ©lÃ©communications, vous Ãªtes en charge, en mer Ã  ou Ã  terre, de la bonne transmission des informations au sein de votre unitÃ© et entre les diffÃ©rentes unitÃ©s de la Marine.</t>
  </si>
  <si>
    <t xml:space="preserve">8737,MÃ‰CANICIEN ET Ã‰LECTROTECHNICIEN NAVAL (H/F),https://www.france-emploi.com/offre-d-emploi/m-canicien-et-lectrotechnicien-naval-h-f-10134718/,08/01/2023,La RÃ©union,CDI,,,,,"Le matelot de la Flotte tient, en mer comme Ã  terre, des fonctions dâ€™opÃ©rateur au sein des Ã©quipages de la marine. </t>
  </si>
  <si>
    <t>SpÃ©cialitÃ© MOMACHINE</t>
  </si>
  <si>
    <t xml:space="preserve">8738,MÃ‰CANICIEN ET Ã‰LECTROTECHNICIEN NAVAL (H/F),https://www.france-emploi.com/offre-d-emploi/m-canicien-et-lectrotechnicien-naval-h-f-10134718/,08/01/2023,Martinique,CDI,,,,,"Le matelot de la Flotte tient, en mer comme Ã  terre, des fonctions dâ€™opÃ©rateur au sein des Ã©quipages de la marine. </t>
  </si>
  <si>
    <t xml:space="preserve">8739,MÃ‰CANICIEN ET Ã‰LECTROTECHNICIEN NAVAL (H/F),https://www.france-emploi.com/offre-d-emploi/m-canicien-et-lectrotechnicien-naval-h-f-10134718/,08/01/2023,Var,CDI,,,,,"Le matelot de la Flotte tient, en mer comme Ã  terre, des fonctions dâ€™opÃ©rateur au sein des Ã©quipages de la marine. </t>
  </si>
  <si>
    <t xml:space="preserve">8740,MÃ‰CANICIEN ET Ã‰LECTROTECHNICIEN NAVAL (H/F),https://www.france-emploi.com/offre-d-emploi/m-canicien-et-lectrotechnicien-naval-h-f-10134718/,08/01/2023,Manche,CDI,,,,,"Le matelot de la Flotte tient, en mer comme Ã  terre, des fonctions dâ€™opÃ©rateur au sein des Ã©quipages de la marine. </t>
  </si>
  <si>
    <t xml:space="preserve">8741,MÃ‰CANICIEN ET Ã‰LECTROTECHNICIEN NAVAL (H/F),https://www.france-emploi.com/offre-d-emploi/m-canicien-et-lectrotechnicien-naval-h-f-10134718/,08/01/2023,FinistÃ¨re,CDI,,,,,"Le matelot de la Flotte tient, en mer comme Ã  terre, des fonctions dâ€™opÃ©rateur au sein des Ã©quipages de la marine. </t>
  </si>
  <si>
    <t>8742,MATELOT RESTAURATEUR (H/F),https://www.france-emploi.com/offre-d-emploi/matelot-restaurateur-h-f-10134715/,08/01/2023,La RÃ©union,CDI,,,,,"En tant que matelot restaurateur vous participez, en mer ou Ã  terre, Ã  un service quotidien indispensable au bon moral de lâ€™Ã©quipage : le service en salle des repas et la gestion des approvisionnements.</t>
  </si>
  <si>
    <t>Le mÃ©tier de matelot restaurateur est accessible dÃ¨s le niveau 3Ã¨me aprÃ¨s une formation complÃ¨te ..."</t>
  </si>
  <si>
    <t>8743,MATELOT RESTAURATEUR (H/F),https://www.france-emploi.com/offre-d-emploi/matelot-restaurateur-h-f-10134715/,08/01/2023,Martinique,CDI,,,,,"En tant que matelot restaurateur vous participez, en mer ou Ã  terre, Ã  un service quotidien indispensable au bon moral de lâ€™Ã©quipage : le service en salle des repas et la gestion des approvisionnements.</t>
  </si>
  <si>
    <t>8744,MATELOT RESTAURATEUR (H/F),https://www.france-emploi.com/offre-d-emploi/matelot-restaurateur-h-f-10134715/,08/01/2023,Var,CDI,,,,,"En tant que matelot restaurateur vous participez, en mer ou Ã  terre, Ã  un service quotidien indispensable au bon moral de lâ€™Ã©quipage : le service en salle des repas et la gestion des approvisionnements.</t>
  </si>
  <si>
    <t>8745,MATELOT RESTAURATEUR (H/F),https://www.france-emploi.com/offre-d-emploi/matelot-restaurateur-h-f-10134715/,08/01/2023,Manche,CDI,,,,,"En tant que matelot restaurateur vous participez, en mer ou Ã  terre, Ã  un service quotidien indispensable au bon moral de lâ€™Ã©quipage : le service en salle des repas et la gestion des approvisionnements.</t>
  </si>
  <si>
    <t>8746,MATELOT RESTAURATEUR (H/F),https://www.france-emploi.com/offre-d-emploi/matelot-restaurateur-h-f-10134715/,08/01/2023,FinistÃ¨re,CDI,,,,,"En tant que matelot restaurateur vous participez, en mer ou Ã  terre, Ã  un service quotidien indispensable au bon moral de lâ€™Ã©quipage : le service en salle des repas et la gestion des approvisionnements.</t>
  </si>
  <si>
    <t>8747,MARIN POMPIER DE LA FLOTTE (H/F),https://www.france-emploi.com/offre-d-emploi/marin-pompier-de-la-flotte-h-f-10134709/,08/01/2023,La RÃ©union,CDI,,,,,"En tant que marin pompier de la flotte, vous Ãªtes en charge de la prÃ©vention et de lâ€™intervention sur tout type de sinistres.</t>
  </si>
  <si>
    <t>Le mÃ©tier de marin pompier de la flotte est accessible dÃ¨s le niveau bac, aprÃ¨s une formation complÃ¨te et rÃ©munÃ©rÃ©e Ã  lâ€™Ecole de maistrance ..."</t>
  </si>
  <si>
    <t>8748,MARIN POMPIER DE LA FLOTTE (H/F),https://www.france-emploi.com/offre-d-emploi/marin-pompier-de-la-flotte-h-f-10134709/,08/01/2023,Martinique,CDI,,,,,"En tant que marin pompier de la flotte, vous Ãªtes en charge de la prÃ©vention et de lâ€™intervention sur tout type de sinistres.</t>
  </si>
  <si>
    <t>8749,MARIN POMPIER DE LA FLOTTE (H/F),https://www.france-emploi.com/offre-d-emploi/marin-pompier-de-la-flotte-h-f-10134709/,08/01/2023,Var,CDI,,,,,"En tant que marin pompier de la flotte, vous Ãªtes en charge de la prÃ©vention et de lâ€™intervention sur tout type de sinistres.</t>
  </si>
  <si>
    <t>8750,MARIN POMPIER DE LA FLOTTE (H/F),https://www.france-emploi.com/offre-d-emploi/marin-pompier-de-la-flotte-h-f-10134709/,08/01/2023,Manche,CDI,,,,,"En tant que marin pompier de la flotte, vous Ãªtes en charge de la prÃ©vention et de lâ€™intervention sur tout type de sinistres.</t>
  </si>
  <si>
    <t>8751,MARIN POMPIER DE LA FLOTTE (H/F),https://www.france-emploi.com/offre-d-emploi/marin-pompier-de-la-flotte-h-f-10134709/,08/01/2023,FinistÃ¨re,CDI,,,,,"En tant que marin pompier de la flotte, vous Ãªtes en charge de la prÃ©vention et de lâ€™intervention sur tout type de sinistres.</t>
  </si>
  <si>
    <t>8752,MATELOT CUISINIER (H/F),https://www.france-emploi.com/offre-d-emploi/matelot-cuisinier-h-f-10134707/,08/01/2023,La RÃ©union,CDI,,,,,"En tant que matelot cuisinier vous participez, en mer ou Ã  terre, Ã  un service quotidien indispensable au bon moral de lâ€™Ã©quipage : la prÃ©paration des repas.</t>
  </si>
  <si>
    <t>Le mÃ©tier de matelot cuisinier est accessible dÃ¨s le niveau 3Ã¨me aprÃ¨s une formation complÃ¨te et rÃ©munÃ©rÃ©e Ã  lâ€™Ecole des matelots ..."</t>
  </si>
  <si>
    <t>8753,MATELOT CUISINIER (H/F),https://www.france-emploi.com/offre-d-emploi/matelot-cuisinier-h-f-10134707/,08/01/2023,Martinique,CDI,,,,,"En tant que matelot cuisinier vous participez, en mer ou Ã  terre, Ã  un service quotidien indispensable au bon moral de lâ€™Ã©quipage : la prÃ©paration des repas.</t>
  </si>
  <si>
    <t>8754,MATELOT CUISINIER (H/F),https://www.france-emploi.com/offre-d-emploi/matelot-cuisinier-h-f-10134707/,08/01/2023,Var,CDI,,,,,"En tant que matelot cuisinier vous participez, en mer ou Ã  terre, Ã  un service quotidien indispensable au bon moral de lâ€™Ã©quipage : la prÃ©paration des repas.</t>
  </si>
  <si>
    <t>8755,MATELOT CUISINIER (H/F),https://www.france-emploi.com/offre-d-emploi/matelot-cuisinier-h-f-10134707/,08/01/2023,Manche,CDI,,,,,"En tant que matelot cuisinier vous participez, en mer ou Ã  terre, Ã  un service quotidien indispensable au bon moral de lâ€™Ã©quipage : la prÃ©paration des repas.</t>
  </si>
  <si>
    <t>8756,MATELOT CUISINIER (H/F),https://www.france-emploi.com/offre-d-emploi/matelot-cuisinier-h-f-10134707/,08/01/2023,FinistÃ¨re,CDI,,,,,"En tant que matelot cuisinier vous participez, en mer ou Ã  terre, Ã  un service quotidien indispensable au bon moral de lâ€™Ã©quipage : la prÃ©paration des repas.</t>
  </si>
  <si>
    <t xml:space="preserve">8757,DÃ‰TECTEUR ANTI-SOUS-MARIN (H/F),https://www.france-emploi.com/offre-d-emploi/d-tecteur-anti-sous-marin-h-f-10134705/,08/01/2023,La RÃ©union,CDI,,,,,"Les officiers mariniers (sous-officiers) constituent lâ€™ossature de la marine et garantissent au quotidien lâ€™efficacitÃ© opÃ©rationnelle de toutes les unitÃ©s. </t>
  </si>
  <si>
    <t xml:space="preserve">8758,DÃ‰TECTEUR ANTI-SOUS-MARIN (H/F),https://www.france-emploi.com/offre-d-emploi/d-tecteur-anti-sous-marin-h-f-10134705/,08/01/2023,Martinique,CDI,,,,,"Les officiers mariniers (sous-officiers) constituent lâ€™ossature de la marine et garantissent au quotidien lâ€™efficacitÃ© opÃ©rationnelle de toutes les unitÃ©s. </t>
  </si>
  <si>
    <t xml:space="preserve">8759,DÃ‰TECTEUR ANTI-SOUS-MARIN (H/F),https://www.france-emploi.com/offre-d-emploi/d-tecteur-anti-sous-marin-h-f-10134705/,08/01/2023,Var,CDI,,,,,"Les officiers mariniers (sous-officiers) constituent lâ€™ossature de la marine et garantissent au quotidien lâ€™efficacitÃ© opÃ©rationnelle de toutes les unitÃ©s. </t>
  </si>
  <si>
    <t xml:space="preserve">8760,DÃ‰TECTEUR ANTI-SOUS-MARIN (H/F),https://www.france-emploi.com/offre-d-emploi/d-tecteur-anti-sous-marin-h-f-10134705/,08/01/2023,Manche,CDI,,,,,"Les officiers mariniers (sous-officiers) constituent lâ€™ossature de la marine et garantissent au quotidien lâ€™efficacitÃ© opÃ©rationnelle de toutes les unitÃ©s. </t>
  </si>
  <si>
    <t xml:space="preserve">8761,DÃ‰TECTEUR ANTI-SOUS-MARIN (H/F),https://www.france-emploi.com/offre-d-emploi/d-tecteur-anti-sous-marin-h-f-10134705/,08/01/2023,FinistÃ¨re,CDI,,,,,"Les officiers mariniers (sous-officiers) constituent lâ€™ossature de la marine et garantissent au quotidien lâ€™efficacitÃ© opÃ©rationnelle de toutes les unitÃ©s. </t>
  </si>
  <si>
    <t xml:space="preserve">8762,MONITEUR D'Ã‰DUCATION PHYSIQUE MILITAIRE ET SPORTIVE (H/F),https://www.france-emploi.com/offre-d-emploi/moniteur-d-ducation-physique-militaire-et-sportive-h-f-10131111/,08/01/2023,La RÃ©union,CDI,,,,,"Les officiers mariniers (sous-officiers) constituent lâ€™ossature de la marine et garantissent au quotidien lâ€™efficacitÃ© opÃ©rationnelle de toutes les unitÃ©s. </t>
  </si>
  <si>
    <t xml:space="preserve">8763,MONITEUR D'Ã‰DUCATION PHYSIQUE MILITAIRE ET SPORTIVE (H/F),https://www.france-emploi.com/offre-d-emploi/moniteur-d-ducation-physique-militaire-et-sportive-h-f-10131111/,08/01/2023,Martinique,CDI,,,,,"Les officiers mariniers (sous-officiers) constituent lâ€™ossature de la marine et garantissent au quotidien lâ€™efficacitÃ© opÃ©rationnelle de toutes les unitÃ©s. </t>
  </si>
  <si>
    <t xml:space="preserve">8764,MONITEUR D'Ã‰DUCATION PHYSIQUE MILITAIRE ET SPORTIVE (H/F),https://www.france-emploi.com/offre-d-emploi/moniteur-d-ducation-physique-militaire-et-sportive-h-f-10131111/,08/01/2023,Var,CDI,,,,,"Les officiers mariniers (sous-officiers) constituent lâ€™ossature de la marine et garantissent au quotidien lâ€™efficacitÃ© opÃ©rationnelle de toutes les unitÃ©s. </t>
  </si>
  <si>
    <t xml:space="preserve">8765,MONITEUR D'Ã‰DUCATION PHYSIQUE MILITAIRE ET SPORTIVE (H/F),https://www.france-emploi.com/offre-d-emploi/moniteur-d-ducation-physique-militaire-et-sportive-h-f-10131111/,08/01/2023,Manche,CDI,,,,,"Les officiers mariniers (sous-officiers) constituent lâ€™ossature de la marine et garantissent au quotidien lâ€™efficacitÃ© opÃ©rationnelle de toutes les unitÃ©s. </t>
  </si>
  <si>
    <t xml:space="preserve">8766,MONITEUR D'Ã‰DUCATION PHYSIQUE MILITAIRE ET SPORTIVE (H/F),https://www.france-emploi.com/offre-d-emploi/moniteur-d-ducation-physique-militaire-et-sportive-h-f-10131111/,08/01/2023,FinistÃ¨re,CDI,,,,,"Les officiers mariniers (sous-officiers) constituent lâ€™ossature de la marine et garantissent au quotidien lâ€™efficacitÃ© opÃ©rationnelle de toutes les unitÃ©s. </t>
  </si>
  <si>
    <t>8767,Expert en relation clients H/F,https://www.france-emploi.com/offre-d-emploi/expert-en-relation-clients-h-f-10119999/,08/01/2023,Rennes,CDI,,,,,"Vos missionsÂ </t>
  </si>
  <si>
    <t>Votre adaptabilitÃ© vous permet de participer aux diffÃ©rentes missions du Centre d'Expertise TÃ©lÃ©phonique :</t>
  </si>
  <si>
    <t>Â·Â Â Â Â Â Â Â Â  Qualification de fichiers</t>
  </si>
  <si>
    <t>Â·Â Â Â Â Â Â Â Â  Prise de rendez-vous</t>
  </si>
  <si>
    <t>Â·Â Â Â Â Â Â Â Â  Ventes de produits Print &amp; web</t>
  </si>
  <si>
    <t>Â·Â Â Â Â Â Â Â Â  Gestion de portefeuilles</t>
  </si>
  <si>
    <t>Â·Â Â Â Â Â Â Â Â  Suivi client</t>
  </si>
  <si>
    <t>Â·Â Â Â Â Â Â Â Â  ContrÃ´le qualitÃ©Â </t>
  </si>
  <si>
    <t>Tenant un discours de qualitÃ© Ã  l'image de l'entreprise, votre objectif est ..."</t>
  </si>
  <si>
    <t>8768,Assistant Chef de Projet H/F - Stage 6 mois,https://www.france-emploi.com/offre-d-emploi/assistant-chef-de-projet-h-f-stage-6-mois-10117477/,08/01/2023,Rennes,,,,,,"Vos missions principales au sein du PÃ´le Projets, Process et AMOAÂ ont les suivantesâ€¯:Â </t>
  </si>
  <si>
    <t>Assister les chefs de projets dans des phases dâ€™avant-projet.Â </t>
  </si>
  <si>
    <t xml:space="preserve"> * RÃ©aliser lâ€™analyse du process fonctionnel. Identifier les points dâ€™amÃ©lioration.Â </t>
  </si>
  <si>
    <t xml:space="preserve"> * En lien avec la DSI, faire lâ€™analyse technique de lâ€™Ã©tude.Â </t>
  </si>
  <si>
    <t xml:space="preserve"> * Rechercher ..."</t>
  </si>
  <si>
    <t>8769,DÃ©veloppeur Full-Web H/F,https://www.france-emploi.com/offre-d-emploi/developpeur-full-web-h-f-10117476/,08/01/2023,Sauveterre-de-BÃ©arn,CDI,,,,,"Vos missions :</t>
  </si>
  <si>
    <t>- En collaboration avec notre chargÃ© support , dÃ©velopper et maintenir les passerelles interfacÃ©es avec nos plateformes</t>
  </si>
  <si>
    <t>- Prendre en charge des tickets de maintenance (correctifs et demandes dâ€™Ã©volution)</t>
  </si>
  <si>
    <t>- En soutien de notre Ã©quipement de dÃ©veloppement, vous serez aussi amenÃ© Ã  participer Ã  des projets de plus grande envergure ..."</t>
  </si>
  <si>
    <t>8770,Campaign manager / Media trader H/F,https://www.france-emploi.com/offre-d-emploi/campaign-manager-media-trader-h-f-10117474/,08/01/2023,Rennes,CDI,,,,,"Dans le cadre de son dÃ©veloppement, ce PÃ´le recrute un Campaign manager / Media trader H/F.</t>
  </si>
  <si>
    <t>Au sein du Trading Desk dâ€™Additi, vous participerez Ã  la gestion d'un portefeuille clients, de la rÃ©alisation des recommandations mÃ©dia jusquâ€™au bilan pour un groupe dâ€™annonceurs dÃ©diÃ©s, en passant ..."</t>
  </si>
  <si>
    <t>8771,TECHNICIEN MAINTENANCE MULTITECHNIQUE (H/F),https://www.france-emploi.com/offre-d-emploi/technicien-maintenance-multitechnique-h-f-10117272/,08/01/2023,Pont-Saint-Martin,CDI,,,,,"Quelles seront vos missions ?</t>
  </si>
  <si>
    <t>RattachÃ© (e) au responsable de site, vous intervenez suivant les besoins sur une diversitÃ© de missions :</t>
  </si>
  <si>
    <t>Nettoyage des bÃ¢timents (intÃ©rieur, extÃ©rieur et toiture)</t>
  </si>
  <si>
    <t>Panneautage et dÃ©-panneautage avec manutention</t>
  </si>
  <si>
    <t xml:space="preserve">Pose de cloisons </t>
  </si>
  <si>
    <t>Entretien et rÃ©parations diverses (panneaux, planchers, toitures et ossatures)</t>
  </si>
  <si>
    <t>Pose/dÃ©pose/Fixation du ..."</t>
  </si>
  <si>
    <t>8772,TECHNICIEN MAINTENANCE MULTITECHNIQUE (H/F),https://www.france-emploi.com/offre-d-emploi/technicien-maintenance-multitechnique-h-f-10117272/,08/01/2023,Orvault,CDI,,,,,"Quelles seront vos missions ?</t>
  </si>
  <si>
    <t>8773,1 MENUISIER POSEUR (national)  H/F,https://www.france-emploi.com/offre-d-emploi/1-menuisier-poseur-national-h-f-10117262/,08/01/2023,Manche,CDI,,,,,"""SIM AVRANCHES recherche pour son client spÃ©cialisÃ© dans la fabrication et la pose de meubles de collectivitÃ© et agencement haut de gamme d'un :</t>
  </si>
  <si>
    <t>acceptant les dÃ©placement nationaux (du lundi au vendredi sur toute la France).</t>
  </si>
  <si>
    <t>vous Ãªtes ORGANISE, dotÃ© d'un bon SENS PRATIQUE ..."</t>
  </si>
  <si>
    <t>8774,MECANICEN AGRICOLE H/F,https://www.france-emploi.com/offre-d-emploi/mecanicen-agricole-h-f-10114604/,08/01/2023,Saint-Hilaire-du-HarcouÃ«t,CDI,,,,,"""SIM AVRANCHES recherche pour son client, spÃ©cialisÃ© dans la vente et la rÃ©paration de machines et Ã©quipements agricoles, un :</t>
  </si>
  <si>
    <t>- poste basÃ© prÃ¨s de St HILAIRE du HARCOUET</t>
  </si>
  <si>
    <t>- horaires de travail : journÃ©e (1 samedi matin / 2)</t>
  </si>
  <si>
    <t>- IntÃ©rim 3 mois puis CDI</t>
  </si>
  <si>
    <t>Si vous avez peu d ..."</t>
  </si>
  <si>
    <t>8775,MECANICEN AGRICOLE H/F,https://www.france-emploi.com/offre-d-emploi/mecanicen-agricole-h-f-10114604/,08/01/2023,Grandparigny,CDI,,,,,"""SIM AVRANCHES recherche pour son client, spÃ©cialisÃ© dans la vente et la rÃ©paration de machines et Ã©quipements agricoles, un :</t>
  </si>
  <si>
    <t>8776,MECANICEN AGRICOLE H/F,https://www.france-emploi.com/offre-d-emploi/mecanicen-agricole-h-f-10114604/,08/01/2023,Isigny-le-Buat,CDI,,,,,"""SIM AVRANCHES recherche pour son client, spÃ©cialisÃ© dans la vente et la rÃ©paration de machines et Ã©quipements agricoles, un :</t>
  </si>
  <si>
    <t>8777,MECANICEN AGRICOLE H/F,https://www.france-emploi.com/offre-d-emploi/mecanicen-agricole-h-f-10114604/,08/01/2023,Ducey-Les ChÃ©ris,CDI,,,,,"""SIM AVRANCHES recherche pour son client, spÃ©cialisÃ© dans la vente et la rÃ©paration de machines et Ã©quipements agricoles, un :</t>
  </si>
  <si>
    <t>8778,MECANICEN AGRICOLE H/F,https://www.france-emploi.com/offre-d-emploi/mecanicen-agricole-h-f-10114604/,08/01/2023,Avranches,CDI,,,,,"""SIM AVRANCHES recherche pour son client, spÃ©cialisÃ© dans la vente et la rÃ©paration de machines et Ã©quipements agricoles, un :</t>
  </si>
  <si>
    <t>8779,1 AGENT D'ACCUEIL Bilingue  H/F,https://www.france-emploi.com/offre-d-emploi/1-agent-d-accueil-bilingue-h-f-10114568/,08/01/2023,Manche,IntÃ©rim,,,,,"""SIM AVRANCHES recherche pour son client basÃ© prÃ¨s du Mont Saint Michel, un :</t>
  </si>
  <si>
    <t>AGENT D'ACCUEIL bilingue  H/F</t>
  </si>
  <si>
    <t>Votre travail consiste Ã  accueillir physiquement les touristes FranÃ§ais et Ã©trangers, les renseigner sur les moyens d'accÃ©der au Mt St Michel ou tout autres informations touristiques liÃ©es au site ..."</t>
  </si>
  <si>
    <t>8780,CONTROLEURS CND F/H,https://www.france-emploi.com/offre-d-emploi/controleurs-cnd-f-h-10114439/,08/01/2023,Cherbourg-en-Cotentin,CDI,,,,,"Au sein de l'Ã©quipe qualitÃ© et rattachÃ© au responsable qualitÃ©, Patrick, et, en collaboration avec l'Ã©quipe qualitÃ©, nous recherchons des contrÃ´leurs CND F/H</t>
  </si>
  <si>
    <t>Le vent de Cherbourg en Cotentin vous amÃ¨nera Ã  rÃ©aliser les missions suivantes :</t>
  </si>
  <si>
    <t>Participer au contrÃ´le lors de la production de pales selon ..."</t>
  </si>
  <si>
    <t>8781,TECHNICIEN DE MAINTENANCE F/H,https://www.france-emploi.com/offre-d-emploi/technicien-de-maintenance-f-h-10114428/,08/01/2023,Cherbourg-en-Cotentin,CDI,,,,,"Au sein de l'Ã©quipe maintenance et rattachÃ© au superviseur maintenance, Julien, et, en collaboration avec l'Ã©quipe maintenance, nous recherchons des techniciens de maintenance F/H</t>
  </si>
  <si>
    <t>Votre mission principale est dâ€™assurer le maintien en ..."</t>
  </si>
  <si>
    <t>8782,EMPLOYE POLYVALENT DE RESTAURATION (H/F),https://www.france-emploi.com/offre-d-emploi/employe-polyvalent-de-restauration-h-f-10094348/,08/01/2023,PontchÃ¢teau,IntÃ©rim,,,,,"Au sein d'un Ã©tablissement scolaire, vous aurez diffÃ©rentes tÃ¢ches Ã  effectuer :</t>
  </si>
  <si>
    <t>8783,EMPLOYE POLYVALENT DE RESTAURATION (H/F),https://www.france-emploi.com/offre-d-emploi/employe-polyvalent-de-restauration-h-f-10094348/,08/01/2023,Missillac,IntÃ©rim,,,,,"Au sein d'un Ã©tablissement scolaire, vous aurez diffÃ©rentes tÃ¢ches Ã  effectuer :</t>
  </si>
  <si>
    <t>8784,EMPLOYE POLYVALENT DE RESTAURATION (H/F),https://www.france-emploi.com/offre-d-emploi/employe-polyvalent-de-restauration-h-f-10094348/,08/01/2023,Blain,IntÃ©rim,,,,,"Au sein d'un Ã©tablissement scolaire, vous aurez diffÃ©rentes tÃ¢ches Ã  effectuer :</t>
  </si>
  <si>
    <t>8785,EMPLOYE POLYVALENT DE RESTAURATION (H/F),https://www.france-emploi.com/offre-d-emploi/employe-polyvalent-de-restauration-h-f-10094348/,08/01/2023,Redon,IntÃ©rim,,,,,"Au sein d'un Ã©tablissement scolaire, vous aurez diffÃ©rentes tÃ¢ches Ã  effectuer :</t>
  </si>
  <si>
    <t>8786,Formateur Commercial BtoB H/F,https://www.france-emploi.com/offre-d-emploi/formateur-commercial-btob-h-f-10091582/,08/01/2023,Mayenne,CDI,,,,,"Commerciaux d'expÃ©rience, devenez Formateurs Commerciaux en BtoB (H/F) !  Commercial(e) expÃ©rimentÃ©(e), vous avez relevÃ© de nombreux dÃ©fis. Vous avez dÃ©montrÃ© votre savoir-faire dans plusieurs situations et atteint vos objectifs. Aujourd'hui, vous souhaitez aller plus loin et transmettre vos connaissances   Depuis 1976, nous avons formÃ© ..."</t>
  </si>
  <si>
    <t>8787,ChargÃ© de Recherche F/H,https://www.france-emploi.com/offre-d-emploi/charge-de-recherche-f-h-10091581/,08/01/2023,Mayenne,CDI,,,,,"Afin d'accompagner l'Univers NOZ dans le dÃ©ploiement de ses projets de recrutement, nous recherchons un(e) ChargÃ©(e) de Recherche.  RattachÃ©(e) Ã  Talent Selection, le cabinet de recrutement interne de l'Univers NOZ, vous interviendrez en binÃ´me avec les consultants pour dÃ©nicher nos futurs talents !  Votre ..."</t>
  </si>
  <si>
    <t>8788,Chef d'equipe serrurerie H/F,https://www.france-emploi.com/offre-d-emploi/chef-d-equipe-serrurerie-h-f-10085638/,08/01/2023,Morbihan,IntÃ©rim,,,,,"En tante que chef d'Ã©quipe, vous Ãªtes rattachÃ© au chargÃ© d'affaires et vous avez une Ã©quipe de 5 Ã  10 personnes sous votre responsabilitÃ©.</t>
  </si>
  <si>
    <t xml:space="preserve">Votre fonction consiste Ã :   </t>
  </si>
  <si>
    <t xml:space="preserve">- Respecter, faire respecter les rÃ¨gles de sÃ©curitÃ©  </t>
  </si>
  <si>
    <t>- La surveillance du bon port et de l'Ã©tat des EPI de ..."</t>
  </si>
  <si>
    <t>8789,1 MENUISIER POSEUR H/F,https://www.france-emploi.com/offre-d-emploi/1-menuisier-poseur-h-f-10082683/,08/01/2023,Percy-en-Normandie,CDI,,,,,"""SIM AVRANCHES recherche pour son client basÃ© prÃ¨s d' Avranches :</t>
  </si>
  <si>
    <t>1 MENUISIER POSEUR H/F</t>
  </si>
  <si>
    <t>avec experiences pour un poste en CDI</t>
  </si>
  <si>
    <t>- poste basÃ© Ã  AVRANCHES</t>
  </si>
  <si>
    <t>- CDI (aprÃ¨s 3 mois en interim)</t>
  </si>
  <si>
    <t>- 39 H / sem</t>
  </si>
  <si>
    <t>Entreprise familiale spÃ©cialisÃ©e dans la fermeture depuis 40 ans, recherche ..."</t>
  </si>
  <si>
    <t>8790,1 MENUISIER POSEUR H/F,https://www.france-emploi.com/offre-d-emploi/1-menuisier-poseur-h-f-10082683/,08/01/2023,Grandparigny,CDI,,,,,"""SIM AVRANCHES recherche pour son client basÃ© prÃ¨s d' Avranches :</t>
  </si>
  <si>
    <t>8791,1 MENUISIER POSEUR H/F,https://www.france-emploi.com/offre-d-emploi/1-menuisier-poseur-h-f-10082683/,08/01/2023,Granville,CDI,,,,,"""SIM AVRANCHES recherche pour son client basÃ© prÃ¨s d' Avranches :</t>
  </si>
  <si>
    <t>8792,1 MENUISIER POSEUR H/F,https://www.france-emploi.com/offre-d-emploi/1-menuisier-poseur-h-f-10082683/,08/01/2023,Avranches,CDI,,,,,"""SIM AVRANCHES recherche pour son client basÃ© prÃ¨s d' Avranches :</t>
  </si>
  <si>
    <t xml:space="preserve">8793,1 STRATIFIEUR H/F,https://www.france-emploi.com/offre-d-emploi/1-stratifieur-h-f-10082436/,08/01/2023,Le Val-Saint-PÃ¨re,CDI,,,,,"""SIM AVRANCHES recherche pour l'un de ses client, </t>
  </si>
  <si>
    <t>1 MOULEUR STRATIFIEUR H/F</t>
  </si>
  <si>
    <t>(horaires journÃ©e)</t>
  </si>
  <si>
    <t>DÃ©butant acceptÃ© si vous Ãªtes bon bricoleur, organisÃ©, soigneux, mÃ©ticuleux.</t>
  </si>
  <si>
    <t>Vous serez formÃ© Ã  l'usinage de piÃ¨ces, la finition prÃ©cise par le biais du ponÃ§age, Ã©bavurage une fois que la rÃ©sine a ..."</t>
  </si>
  <si>
    <t xml:space="preserve">8794,1 STRATIFIEUR H/F,https://www.france-emploi.com/offre-d-emploi/1-stratifieur-h-f-10082436/,08/01/2023,Sartilly-Baie-Bocage,CDI,,,,,"""SIM AVRANCHES recherche pour l'un de ses client, </t>
  </si>
  <si>
    <t xml:space="preserve">8795,1 STRATIFIEUR H/F,https://www.france-emploi.com/offre-d-emploi/1-stratifieur-h-f-10082436/,08/01/2023,Grandparigny,CDI,,,,,"""SIM AVRANCHES recherche pour l'un de ses client, </t>
  </si>
  <si>
    <t xml:space="preserve">8796,1 STRATIFIEUR H/F,https://www.france-emploi.com/offre-d-emploi/1-stratifieur-h-f-10082436/,08/01/2023,Ducey-Les ChÃ©ris,CDI,,,,,"""SIM AVRANCHES recherche pour l'un de ses client, </t>
  </si>
  <si>
    <t xml:space="preserve">8797,1 STRATIFIEUR H/F,https://www.france-emploi.com/offre-d-emploi/1-stratifieur-h-f-10082436/,08/01/2023,Avranches,CDI,,,,,"""SIM AVRANCHES recherche pour l'un de ses client, </t>
  </si>
  <si>
    <t>8798,PEINTRES CARROSSIERS H/F,https://www.france-emploi.com/offre-d-emploi/peintres-carrossiers-h-f-10082433/,08/01/2023,Sartilly-Baie-Bocage,CDI,,,,,"""SIM AVRANCHES recherche pour l'un de ses clients :</t>
  </si>
  <si>
    <t>2 PEINTRES CARROSSIERS confirmÃ©s   H/F</t>
  </si>
  <si>
    <t>- travail en JOURNEE ou exceptionnellement en 2X8</t>
  </si>
  <si>
    <t>8H - 12H / 13H30 Ã  17H30 (vendredi 16H30)</t>
  </si>
  <si>
    <t>- 39H/sem</t>
  </si>
  <si>
    <t>INTERIM pendant 3 mois puis CDI</t>
  </si>
  <si>
    <t>Merci de candidater Ã  ..."</t>
  </si>
  <si>
    <t>8799,PEINTRES CARROSSIERS H/F,https://www.france-emploi.com/offre-d-emploi/peintres-carrossiers-h-f-10082433/,08/01/2023,Grandparigny,CDI,,,,,"""SIM AVRANCHES recherche pour l'un de ses clients :</t>
  </si>
  <si>
    <t>8800,PEINTRES CARROSSIERS H/F,https://www.france-emploi.com/offre-d-emploi/peintres-carrossiers-h-f-10082433/,08/01/2023,Ducey-Les ChÃ©ris,CDI,,,,,"""SIM AVRANCHES recherche pour l'un de ses clients :</t>
  </si>
  <si>
    <t>8801,PEINTRES CARROSSIERS H/F,https://www.france-emploi.com/offre-d-emploi/peintres-carrossiers-h-f-10082433/,08/01/2023,Avranches,CDI,,,,,"""SIM AVRANCHES recherche pour l'un de ses clients :</t>
  </si>
  <si>
    <t>8802,ATTACHE COMMERCIAL MATERIAUX (H/F),https://www.france-emploi.com/offre-d-emploi/attache-commercial-materiaux-h-f-10068328/,08/01/2023,Manche,CDI,,,,,"Nous recherchons , secteur Granville, un ATTACHE(E) COMMERCIAL H/F</t>
  </si>
  <si>
    <t>-Prospecter, entretenir et dÃ©velopper une ClientÃ¨le de Professionnels et de Particuliers.</t>
  </si>
  <si>
    <t>- Vendre, dans le respect de la stratÃ©gie de l'Entreprise.</t>
  </si>
  <si>
    <t>- Organiser ses tournÃ©es</t>
  </si>
  <si>
    <t>Mis Ã  disposition d'un ..."</t>
  </si>
  <si>
    <t>8803,TECHNICIEN BUREAU ETUDES (H/F),https://www.france-emploi.com/offre-d-emploi/technicien-bureau-etudes-h-f-10068327/,08/01/2023,Manche,CDI,,,,,"Nous recherchons pour notre client , secteur Villedieu les PoÃªles, UN TECHNICIEN BUREAU D'ETUDES H/F</t>
  </si>
  <si>
    <t>- RÃ©ceptionner et saisir les commandes des clients afin de mettre en fabrication en atelier</t>
  </si>
  <si>
    <t>- DÃ©terminer et calculer les contraintes fonctionnelles, physiques, dimensionnelles</t>
  </si>
  <si>
    <t>- RÃ©aliser des Ã©tudes de faisabilitÃ©</t>
  </si>
  <si>
    <t>SpÃ©cialisÃ© pvc et alu ..."</t>
  </si>
  <si>
    <t>8804,AGENT DE COUVOIR (H/F),https://www.france-emploi.com/offre-d-emploi/agent-de-couvoir-h-f-10067940/,08/01/2023,Loireauxence,IntÃ©rim,,,,,"Aboutir Varades, agence d'intÃ©rim, recherche un AGENT DE COUVOIR  (H/F) pour son client situÃ© sur LOIREAUXENCE.</t>
  </si>
  <si>
    <t>RÃ©ponse rapide assurÃ©e !</t>
  </si>
  <si>
    <t>Vos avantages :</t>
  </si>
  <si>
    <t>- Chez Aboutir Emploi le recrutement est rapide : nous nous engageons Ã  vous rappeler dans les meilleurs dÃ©lais</t>
  </si>
  <si>
    <t>- RÃ©munÃ©ration : 10,57 EUR + 21% d'IndemnitÃ©s de fin ..."</t>
  </si>
  <si>
    <t>8805,AGENT DE PRODUCTION - AGROALIMENTAIRE (H/F),https://www.france-emploi.com/offre-d-emploi/agent-de-production-agroalimentaire-h-f-10067925/,08/01/2023,Loire-Atlantique,IntÃ©rim,,,,,"Aboutir Varades, agence d'intÃ©rim, recherche des OUVRIERS EN AGROALIMENTAIRE (H/F) pour son client situÃ© Ã  Saint Florent le vieil.</t>
  </si>
  <si>
    <t xml:space="preserve"> RÃ©ponse rapide assurÃ©e !</t>
  </si>
  <si>
    <t>- Chez Transparence RH le recrutement est rapide : nous nous engageons Ã  vous rappeler dans les meilleurs dÃ©lais</t>
  </si>
  <si>
    <t>- RÃ©munÃ©ration : 10,576 EUR + prime de ..."</t>
  </si>
  <si>
    <t>8806,Agent de nettoyage (H/F),https://www.france-emploi.com/offre-d-emploi/agent-de-nettoyage-h-f-10067789/,08/01/2023,VendÃ©e,IntÃ©rim,,,,,"Votre agence Transparence Challans recherche pour un de ses clients spÃ©cialisÃ© dans la transformation de poissons, un agent de nettoyage (H/F).</t>
  </si>
  <si>
    <t xml:space="preserve">Vos diffÃ©rentes missions seront : </t>
  </si>
  <si>
    <t>- de rÃ©ceptionner les consommables pour les productions,</t>
  </si>
  <si>
    <t>- de ranger, trier, approvisionner et rÃ©ceptionner les consommables,</t>
  </si>
  <si>
    <t>- de dÃ©sinfecter, balayer, nettoyer les lignes de production ..."</t>
  </si>
  <si>
    <t>8807,ATTACHE COMMERCIAL MATERIAUX (H/F),https://www.france-emploi.com/offre-d-emploi/attache-commercial-materiaux-h-f-10067683/,08/01/2023,Manche,CDI,,,,,"Nous recherchons , secteur Granville, un ATTACHE(E) COMMERCIAL H/F</t>
  </si>
  <si>
    <t>8808,AGENT DE COUVOIR (H/F),https://www.france-emploi.com/offre-d-emploi/agent-de-couvoir-h-f-10067672/,08/01/2023,Loireauxence,IntÃ©rim,,,,,"Aboutir Varades, agence d'intÃ©rim, recherche un AGENT DE COUVOIR  (H/F) pour son client situÃ© sur LOIREAUXENCE.</t>
  </si>
  <si>
    <t>8809,AGENT DE PRODUCTION - AGROALIMENTAIRE (H/F),https://www.france-emploi.com/offre-d-emploi/agent-de-production-agroalimentaire-h-f-10067616/,08/01/2023,Loire-Atlantique,IntÃ©rim,,,,,"Aboutir Varades, agence d'intÃ©rim, recherche des OUVRIERS EN AGROALIMENTAIRE (H/F) pour son client situÃ© Ã  Saint Florent le vieil.</t>
  </si>
  <si>
    <t>8810,ATTACHE COMMERCIAL MATERIAUX (H/F),https://www.france-emploi.com/offre-d-emploi/attache-commercial-materiaux-h-f-10067464/,08/01/2023,Manche,CDI,,,,,"Nous recherchons , secteur Granville, un ATTACHE(E) COMMERCIAL H/F</t>
  </si>
  <si>
    <t>8811,TECHNICIEN BUREAU ETUDES (H/F),https://www.france-emploi.com/offre-d-emploi/technicien-bureau-etudes-h-f-10067463/,08/01/2023,Manche,CDI,,,,,"Nous recherchons pour notre client , secteur Villedieu les PoÃªles, UN TECHNICIEN BUREAU D'ETUDES H/F</t>
  </si>
  <si>
    <t>8812,AGENT DE PRODUCTION - AGROALIMENTAIRE (H/F),https://www.france-emploi.com/offre-d-emploi/agent-de-production-agroalimentaire-h-f-10067398/,08/01/2023,Maine-et-Loire,IntÃ©rim,,,,,"ABOUTIR Varades, agence d'intÃ©rim, recherche des OUVRIERS EN AGROALIMENTAIRE (H/F) pour son client situÃ© au Mesnil en vallÃ©e.</t>
  </si>
  <si>
    <t xml:space="preserve"> Vos avantages :</t>
  </si>
  <si>
    <t>- RÃ©munÃ©ration : 10,576 EUR + prime de froid ..."</t>
  </si>
  <si>
    <t>8813,AGENT DE PRODUCTION - AGROALIMENTAIRE (H/F),https://www.france-emploi.com/offre-d-emploi/agent-de-production-agroalimentaire-h-f-10067396/,08/01/2023,Loire-Atlantique,IntÃ©rim,,,,,"Aboutir Varades, agence d'intÃ©rim, recherche des OUVRIERS EN AGROALIMENTAIRE (H/F) pour son client situÃ© Ã  Saint Florent le vieil.</t>
  </si>
  <si>
    <t>8814,Agent de nettoyage (H/F),https://www.france-emploi.com/offre-d-emploi/agent-de-nettoyage-h-f-10065613/,08/01/2023,VendÃ©e,IntÃ©rim,,,,,"Votre agence Transparence Challans recherche pour un de ses clients spÃ©cialisÃ© dans la transformation de poissons, un agent de nettoyage (H/F).</t>
  </si>
  <si>
    <t>8815,Agent de nettoyage (H/F),https://www.france-emploi.com/offre-d-emploi/agent-de-nettoyage-h-f-10065555/,08/01/2023,VendÃ©e,IntÃ©rim,,,,,"Votre agence Transparence Challans recherche pour un de ses clients spÃ©cialisÃ© dans la transformation de poissons, un agent de nettoyage (H/F).</t>
  </si>
  <si>
    <t>8816,Agent de nettoyage (H/F),https://www.france-emploi.com/offre-d-emploi/agent-de-nettoyage-h-f-10065390/,08/01/2023,VendÃ©e,IntÃ©rim,,,,,"Votre agence Transparence Challans recherche pour un de ses clients spÃ©cialisÃ© dans la transformation de poissons, un agent de nettoyage (H/F).</t>
  </si>
  <si>
    <t>8817,Manoeuvre TP (H/F),https://www.france-emploi.com/offre-d-emploi/manoeuvre-tp-h-f-10065323/,08/01/2023,VendÃ©e,IntÃ©rim,,,,,"Votre agence TRANSPARENCE Challans recherche pour un de ses clients, un MANÅ’UVRE TP (H/F)</t>
  </si>
  <si>
    <t xml:space="preserve">Vos diffÃ©rentes tÃ¢ches : </t>
  </si>
  <si>
    <t xml:space="preserve">-Transporter les diffÃ©rents outils ou matÃ©riaux </t>
  </si>
  <si>
    <t xml:space="preserve">Salaire selon profil </t>
  </si>
  <si>
    <t>Merci de nous transmettre vos candidatures sur l ..."</t>
  </si>
  <si>
    <t>8818,Agent de nettoyage (H/F),https://www.france-emploi.com/offre-d-emploi/agent-de-nettoyage-h-f-10065313/,08/01/2023,VendÃ©e,IntÃ©rim,,,,,"Votre agence Transparence Challans recherche pour un de ses clients spÃ©cialisÃ© dans la transformation de poissons, un agent de nettoyage (H/F).</t>
  </si>
  <si>
    <t>8819,Automaticien H/F,https://www.france-emploi.com/offre-d-emploi/automaticien-h-f-10060353/,08/01/2023,Concarneau,CDI,,,,,"Sous le pilotage du responsable du bureau d'Ã©tudes automatisme, vous prenez en charge les Ã©tudes, la programmation et la mise en service des installations automatisÃ©es.</t>
  </si>
  <si>
    <t xml:space="preserve">  * DÃ©finition du besoin</t>
  </si>
  <si>
    <t xml:space="preserve">  * RÃ©daction de l'analyse fonctionnelle</t>
  </si>
  <si>
    <t xml:space="preserve">  * Choix du matÃ©riel en adÃ©quation avec les standards de l'entreprise</t>
  </si>
  <si>
    <t xml:space="preserve">  * Programmation des ..."</t>
  </si>
  <si>
    <t xml:space="preserve">8820,AGENT DE PROPRETE (H/F),https://www.france-emploi.com/offre-d-emploi/agent-de-proprete-h-f-10060056/,08/01/2023,Saint-Malo,IntÃ©rim,,,,,"Nous recrutons pour nos clients des agents de propretÃ© H/F sur le secteur Malouin (35). </t>
  </si>
  <si>
    <t>- MÃ©nage Ã  bord des bateaux</t>
  </si>
  <si>
    <t>- DÃ©sinfecter et dÃ©contaminer un Ã©quipement</t>
  </si>
  <si>
    <t>- Changer les draps, refaire le lit (mise Ã  blanc, recouche) et remplacer le linge de toilette</t>
  </si>
  <si>
    <t>- DÃ©coder une feuille ..."</t>
  </si>
  <si>
    <t>8821,BTS traitement des matÃ©riaux en apprentissage (H/F),https://www.france-emploi.com/offre-d-emploi/bts-traitement-des-materiaux-en-apprentissage-h-f-10059958/,08/01/2023,Redon,Alternance,,,,,"contrat d'apprentissage pour prÃ©paration d'un BTS ou d'une licence pro traitement des matÃ©riaux</t>
  </si>
  <si>
    <t xml:space="preserve">  Public : avoir entre 16 et 30 ans </t>
  </si>
  <si>
    <t>Les + de la formation : effectifs rÃ©duits, personnalisation du parcours, plateaux techniques performants, accompagnement dans la recherche dâ€™entreprise.</t>
  </si>
  <si>
    <t xml:space="preserve">  PassionnÃ©.e par la physique -chimie ? Le pole ..."</t>
  </si>
  <si>
    <t xml:space="preserve">8822,MECANICIENS/REGLEURS(H/F),https://www.france-emploi.com/offre-d-emploi/mecaniciens-regleursh-f-10059913/,08/01/2023,Redon,CDI,,,,,"Au sein d'un environnement industriel dans un atelier fortement automatisÃ© vous serez en charge des missions suivantes: </t>
  </si>
  <si>
    <t>- Production sur machines et contrÃ´le des piÃ¨ces  Vous Ãªtes diplÃ´mÃ©(e) d'un BTS Conception et RÃ©alisation des SystÃ¨mes Automatiques, vous recherchez ..."</t>
  </si>
  <si>
    <t>8823,CARISTE (H/F),https://www.france-emploi.com/offre-d-emploi/cariste-h-f-10059912/,08/01/2023,Redon,IntÃ©rim,,,,,"RÃ©alisation de la gestion des stocks de matiÃ¨res premiÃ¨res, de produits finis....</t>
  </si>
  <si>
    <t xml:space="preserve">8824,OPERATEUR DE PRODUCTION (H/F),https://www.france-emploi.com/offre-d-emploi/operateur-de-production-h-f-10059911/,08/01/2023,Marzan,IntÃ©rim,,,,,"Durant cette mission, voici les tÃ¢ches que vous devrez effectuer : </t>
  </si>
  <si>
    <t>8825,EMPLOYE POLYVALENT DE RESTAURATION (H/F),https://www.france-emploi.com/offre-d-emploi/employe-polyvalent-de-restauration-h-f-10059910/,08/01/2023,PontchÃ¢teau,IntÃ©rim,,,,,"Au sein d'un Ã©tablissement scolaire, vous aurez diffÃ©rentes tÃ¢ches Ã  effectuer :</t>
  </si>
  <si>
    <t>8826,EMPLOYE POLYVALENT DE RESTAURATION (H/F),https://www.france-emploi.com/offre-d-emploi/employe-polyvalent-de-restauration-h-f-10059910/,08/01/2023,Missillac,IntÃ©rim,,,,,"Au sein d'un Ã©tablissement scolaire, vous aurez diffÃ©rentes tÃ¢ches Ã  effectuer :</t>
  </si>
  <si>
    <t>8827,EMPLOYE POLYVALENT DE RESTAURATION (H/F),https://www.france-emploi.com/offre-d-emploi/employe-polyvalent-de-restauration-h-f-10059910/,08/01/2023,Blain,IntÃ©rim,,,,,"Au sein d'un Ã©tablissement scolaire, vous aurez diffÃ©rentes tÃ¢ches Ã  effectuer :</t>
  </si>
  <si>
    <t>8828,EMPLOYE POLYVALENT DE RESTAURATION (H/F),https://www.france-emploi.com/offre-d-emploi/employe-polyvalent-de-restauration-h-f-10059910/,08/01/2023,Redon,IntÃ©rim,,,,,"Au sein d'un Ã©tablissement scolaire, vous aurez diffÃ©rentes tÃ¢ches Ã  effectuer :</t>
  </si>
  <si>
    <t>8829,PREPARATEUR DE COMMANDE (H/F),https://www.france-emploi.com/offre-d-emploi/preparateur-de-commande-h-f-10059909/,08/01/2023,Marzan,IntÃ©rim,,,,,"Nous recherchons un prÃ©parateur de commande (H/F) pour travailler au sein d'une entreprise agro alimentaire spÃ©cialisÃ©e dans la fabrication de denrÃ©es alimentaires sucrÃ©es.</t>
  </si>
  <si>
    <t>Pour cette mission, vous devrez :</t>
  </si>
  <si>
    <t>- prÃ©parer les diverses commandes</t>
  </si>
  <si>
    <t>- contrÃ´ler la conformitÃ© des produits Ã  livrer ..."</t>
  </si>
  <si>
    <t>8830,MANUTENTIONNAIRE (H/F),https://www.france-emploi.com/offre-d-emploi/manutentionnaire-h-f-10059901/,08/01/2023,Rieux,IntÃ©rim,,,,,"Pour cette mission, vos tÃ¢ches seront les suivantes :</t>
  </si>
  <si>
    <t>- emballage / dÃ©ballage</t>
  </si>
  <si>
    <t>- prÃ©paration des palettes</t>
  </si>
  <si>
    <t>- inventaire  ÃŠtre manutentionnaire, Ã§a vous tente   Alors ce poste est fait pour vous !</t>
  </si>
  <si>
    <t>Nous recherchons des personnes disponibles et dynamiques.</t>
  </si>
  <si>
    <t>Attention : poste avec port de charges.</t>
  </si>
  <si>
    <t>Ce poste vous intÃ©resse     Au sein du ..."</t>
  </si>
  <si>
    <t>8831,MANUTENTIONNAIRE (H/F),https://www.france-emploi.com/offre-d-emploi/manutentionnaire-h-f-10059901/,08/01/2023,Rieux,IntÃ©rim,,,,,"Pour cette mission, vos tÃ¢ches seront les suivantes :</t>
  </si>
  <si>
    <t>8832,VENDEUR (H/F),https://www.france-emploi.com/offre-d-emploi/vendeur-h-f-10059900/,08/01/2023,Redon,IntÃ©rim,,,,,"Pour cette mission, vos tÃ¢ches seront les suivantes :</t>
  </si>
  <si>
    <t xml:space="preserve">Travail le samedi.  Vous apprÃ©ciez Ãªtre en contact avec la clientÃ¨le et donner des conseils  </t>
  </si>
  <si>
    <t>Avec ou sans expÃ©rience, nous recherchons avant tout une personne avec un rÃ©el ..."</t>
  </si>
  <si>
    <t>8833,SERVEURS TRAITEUR(H/F),https://www.france-emploi.com/offre-d-emploi/serveurs-traiteurh-f-10048163/,08/01/2023,Maine-et-Loire,IntÃ©rim,,,,,Nous recherchons pour plusieurs de nos clients pour la saison 2022 : Des SERVEURS (h/f) . Missions : Service traditionnel et/ou traiteur banquets/rÃ©ceptions/mariages/GPmoto/24h du Mans. Lieux : Angers et Alentours d'Angers. (DÃ©placement en covoiturage en dÃ©part d'Angers en fonction des besoins)    Candidats issus d'une ...</t>
  </si>
  <si>
    <t>8834,Grutier H/F,https://www.france-emploi.com/offre-d-emploi/grutier-h-f-10047861/,08/01/2023,Concarneau,CDI,,,,,"Vous effectuez les manutentions Ã  l'aide de la grue sur pneus du chantier (90T), ainsi que d'un camion grue auxiliaire.</t>
  </si>
  <si>
    <t>Vous assurez la sÃ©curitÃ© des manoeuvres pour les matÃ©riels et les personnes en collaboration avec un Chef de Manoeuvre-Levage.</t>
  </si>
  <si>
    <t xml:space="preserve">  Vous Ãªtes titulaire d'un CACES Grue ..."</t>
  </si>
  <si>
    <t>8835,Plaquiste (H/F),https://www.france-emploi.com/offre-d-emploi/plaquiste-h-f-10047776/,08/01/2023,Ille-et-Vilaine,IntÃ©rim,,,,,"Nous recherchons pour notre client, un plaquiste (H/F) sur le secteur Malouin (35)</t>
  </si>
  <si>
    <t>Au sein d'une entreprise spÃ©cialisÃ©e : Neuf - RÃ©novation - AmÃ©nagement et Isolation des surfaces habitables ou Commerciales - AmÃ©nagement des combles - Constructions traditionnelles - Constructions modernes...</t>
  </si>
  <si>
    <t>Vous avez pour mission :</t>
  </si>
  <si>
    <t>- la pose de cloisons, faux plafonds, isolation..</t>
  </si>
  <si>
    <t>- installation ..."</t>
  </si>
  <si>
    <t>8836,Ouvrier en confection (H/F),https://www.france-emploi.com/offre-d-emploi/ouvrier-en-confection-h-f-10047774/,08/01/2023,Saint-Malo,IntÃ©rim,,,,,"Nous recrutons des agents de production (H/F) sur le secteur de Saint-Coulomb (35).</t>
  </si>
  <si>
    <t>Une entreprise qui perpÃ©tue coude Ã  coude avec passion et minutie un savoir-faire depuis 1956 :  combinaison du travail de la main, du carton et de la vapeur pour mettre en forme la matiÃ¨re ..."</t>
  </si>
  <si>
    <t xml:space="preserve">8837,AGENT DE PARC (H/F),https://www.france-emploi.com/offre-d-emploi/agent-de-parc-h-f-10044707/,08/01/2023,Pontivy,IntÃ©rim,,,,,"Interaction Pontivy recherche 1 agent de parc H/F </t>
  </si>
  <si>
    <t>-Entretien matÃ©riels et parc</t>
  </si>
  <si>
    <t>-Rangement conduite d'engins sur parc</t>
  </si>
  <si>
    <t>-Maintenance 1er niveau</t>
  </si>
  <si>
    <t>Poste Ã  pourvoir de suite du Lundi au vendredi en horaire de journÃ©e.</t>
  </si>
  <si>
    <t>Poste en CDI  Connaissances en BTP ..."</t>
  </si>
  <si>
    <t>8838,Peintre en batiment H/F,https://www.france-emploi.com/offre-d-emploi/peintre-en-batiment-h-f-10044591/,08/01/2023,Quimper,IntÃ©rim,,,,,"Missions:</t>
  </si>
  <si>
    <t xml:space="preserve">  * Implanter une zone de chantier</t>
  </si>
  <si>
    <t xml:space="preserve">  * Monter un Ã©chafaudage</t>
  </si>
  <si>
    <t xml:space="preserve">  * SÃ©curiser une zone de chantier</t>
  </si>
  <si>
    <t xml:space="preserve">  * Identifier la nature du support (maÃ§onnÃ©, plÃ¢tre, bois, mÃ©taux, plastiques, ...) et vÃ©rifier son Ã©tat (dÃ©fauts, dÃ©tÃ©rioration, ...)</t>
  </si>
  <si>
    <t xml:space="preserve">  * PrÃ©parer un support Ã  enduire</t>
  </si>
  <si>
    <t xml:space="preserve">  * PrÃ©parer la peinture</t>
  </si>
  <si>
    <t xml:space="preserve">  * Appliquer des gammes de peintures, vernis, enduits ou laques</t>
  </si>
  <si>
    <t xml:space="preserve">  * PrÃ©parer un ..."</t>
  </si>
  <si>
    <t xml:space="preserve">8839,OPERATEUR DE PRODUCTION (H/F),https://www.france-emploi.com/offre-d-emploi/operateur-de-production-h-f-10041139/,08/01/2023,Marzan,IntÃ©rim,,,,,"Durant cette mission, voici les tÃ¢ches que vous devrez effectuer : </t>
  </si>
  <si>
    <t>8840,CUISINIER EN COLLECTIVITE(H/F),https://www.france-emploi.com/offre-d-emploi/cuisinier-en-collectiviteh-f-10032631/,08/01/2023,Maine-et-Loire,IntÃ©rim,,,,,"Nous recherchons/recrutons pour de nombres missions en restauration collective scolaire / santÃ© / entreprise des : CUISINIERS (h/f) Localisation : Angers et alentours dans le Maine et Loire Horaires : Variables, en continus et/ou coupÃ©s   Candidats issus d'une formation et/ou justifiant d'une expÃ©rience significative en restauration collective et ..."</t>
  </si>
  <si>
    <t>8841,SERVEUR(H/F),https://www.france-emploi.com/offre-d-emploi/serveurh-f-10032628/,08/01/2023,Angers,IntÃ©rim,,,,,Nous recherchons pour plusieurs de nos clients : Des SERVEURS (h/f) . Missions : Service traditionnel et/ou traiteur banquets/rÃ©ceptions. Lieux : Angers et Alentours d'Angers. (DÃ©placement en covoiturage en dÃ©part d'Angers en fonction des besoins)   Candidats issus d'une formation et/ou justifiant d'une expÃ©rience significative en ...</t>
  </si>
  <si>
    <t>8842,BOUCHER(H/F),https://www.france-emploi.com/offre-d-emploi/boucherh-f-10032206/,08/01/2023,Angers,IntÃ©rim,,,,,"Nous recherchons pour plusieurs de nos clients des profils boucher pour divers remplacements.g  Candidats issus d'une formation ou fort d'une expÃ©rience significative en boucherie ! - Vous assurez la mise en place/mise en scÃ¨ne de votre rayon. - Vous appliquez les rÃ¨gles de sÃ©curitÃ© et d'hygiÃ¨ne, liÃ© ..."</t>
  </si>
  <si>
    <t xml:space="preserve">8843,Conseiller Commercial VÃ©hicules neufs (H/F),https://www.france-emploi.com/offre-d-emploi/conseiller-commercial-vehicules-neufs-h-f-10026109/,08/01/2023,Saint-Malo,CDI,,,,,"En vÃ©ritable expert, vous accompagnez et conseillez vos clients en leur proposant des solutions qui leur ressemblent. </t>
  </si>
  <si>
    <t>Vous dÃ©veloppez votre portefeuille clients tout en les fidÃ©lisant.  Vous avez acquis une expÃ©rience rÃ©ussie dans la vente. Vous Ãªtes autonome, vous avez le goÃ»t du challenge, Ãªtes dotÃ©(e) de capacitÃ©s ..."</t>
  </si>
  <si>
    <t>8844,Operateur polyvalent (H/F),https://www.france-emploi.com/offre-d-emploi/operateur-polyvalent-h-f-10022895/,08/01/2023,RomillÃ©,IntÃ©rim,,,,,"Nous recherchons pour l'un de nos client situÃ© Ã  Montauban de Bretagne 7 opÃ©rateurs polyvalent.</t>
  </si>
  <si>
    <t>Vos missions seront les suivantes:</t>
  </si>
  <si>
    <t>- Assurer le chargement/dÃ©chargement des camions et des conteneurs et toutes les opÃ©rations liÃ©es dans le respect des rÃ¨gles de sÃ©curitÃ©, des critÃ¨res qualitÃ© et des dÃ©lais du ..."</t>
  </si>
  <si>
    <t>8845,Operateur polyvalent (H/F),https://www.france-emploi.com/offre-d-emploi/operateur-polyvalent-h-f-10022895/,08/01/2023,Pleumeleuc,IntÃ©rim,,,,,"Nous recherchons pour l'un de nos client situÃ© Ã  Montauban de Bretagne 7 opÃ©rateurs polyvalent.</t>
  </si>
  <si>
    <t>8846,Operateur polyvalent (H/F),https://www.france-emploi.com/offre-d-emploi/operateur-polyvalent-h-f-10022895/,08/01/2023,Montauban-de-Bretagne,IntÃ©rim,,,,,"Nous recherchons pour l'un de nos client situÃ© Ã  Montauban de Bretagne 7 opÃ©rateurs polyvalent.</t>
  </si>
  <si>
    <t>8847,Operateur polyvalent (H/F),https://www.france-emploi.com/offre-d-emploi/operateur-polyvalent-h-f-10022895/,08/01/2023,BÃ©dÃ©e,IntÃ©rim,,,,,"Nous recherchons pour l'un de nos client situÃ© Ã  Montauban de Bretagne 7 opÃ©rateurs polyvalent.</t>
  </si>
  <si>
    <t>8848,Operateur de conditionnement (H/F),https://www.france-emploi.com/offre-d-emploi/operateur-de-conditionnement-h-f-10008138/,08/01/2023,ErguÃ©-GabÃ©ric,IntÃ©rim,,,,,"Au sein d'une Ã©quipe d'une dizaine de personnes, vos principales missions seront les suivantesÂ :</t>
  </si>
  <si>
    <t xml:space="preserve">  * Identifier, vÃ©rifier et valider la conformitÃ© des produits finis (marquages DLC, ...),</t>
  </si>
  <si>
    <t xml:space="preserve">  * Assurer la mise en cartons des produits finis,</t>
  </si>
  <si>
    <t xml:space="preserve">  * Respecter les rÃ¨gles d'hygiÃ¨ne, sÃ©curitÃ© et qualitÃ©.</t>
  </si>
  <si>
    <t>Horaires en 2*8</t>
  </si>
  <si>
    <t xml:space="preserve">  DÃ©butant(e ..."</t>
  </si>
  <si>
    <t>8849,Menuisier Alu en atelier H/F,https://www.france-emploi.com/offre-d-emploi/menuisier-alu-en-atelier-h-f-10008137/,08/01/2023,Locronan,IntÃ©rim,,,,,"Vous serez amenÃ© Ã  fabriquer des Ã©lÃ©ments de menuiserie alu en atelier.</t>
  </si>
  <si>
    <t xml:space="preserve">  * lecture de plan,</t>
  </si>
  <si>
    <t xml:space="preserve">  * Usinage,</t>
  </si>
  <si>
    <t xml:space="preserve">  * cadrage,</t>
  </si>
  <si>
    <t xml:space="preserve">  * RÃ©glage et assemblage.</t>
  </si>
  <si>
    <t xml:space="preserve">  VousÂ  avez une formation niveau CAP ou BP menuiserie et justifiez d'une expÃ©rience significative en tant que menuisier Alu.</t>
  </si>
  <si>
    <t>Permis B obligatoire</t>
  </si>
  <si>
    <t xml:space="preserve">  Celtic EmploiÂ est un rÃ©seau indÃ©pendant ..."</t>
  </si>
  <si>
    <t>8850,Manutentionnaire H/F,https://www.france-emploi.com/offre-d-emploi/manutentionnaire-h-f-10008136/,08/01/2023,Locronan,IntÃ©rim,,,,,"* manutention de portails en aluminium et pvc</t>
  </si>
  <si>
    <t xml:space="preserve">  * pose d'un revÃªtement de protection selon le procÃ©dÃ© de poudrage ( formation assurÃ©e en interne)</t>
  </si>
  <si>
    <t xml:space="preserve">  * port de charges</t>
  </si>
  <si>
    <t xml:space="preserve">  * horaires en 2*8 ou de nuit</t>
  </si>
  <si>
    <t xml:space="preserve">  * travail du lundi au vendredi</t>
  </si>
  <si>
    <t xml:space="preserve">  Vous Ãªtes volontaire, motivÃ©(e), sÃ©rieux(se) et vous Ãªtes prÃ©disposÃ©(e ..."</t>
  </si>
  <si>
    <t xml:space="preserve">8851,DESSINATEUR PROJETEUR CHAUDRONNERIE MECA(H/F),https://www.france-emploi.com/offre-d-emploi/dessinateur-projeteur-chaudronnerie-mecah-f-10005133/,08/01/2023,Loire-Atlantique,IntÃ©rim,,,,,"Bonjour, </t>
  </si>
  <si>
    <t>Nous recherchons pour notre client spÃ©cialisÃ© dans l'accompagnement sur mesure de la conception Ã  la rÃ©alisation, jusqu'au montage sur site un :</t>
  </si>
  <si>
    <t>DESSINATEUR PROJETEUR CHADRONNERIE-MECANIQUE (H/F)</t>
  </si>
  <si>
    <t>Votre rÃ´le principal si vous acceptez de l'endosser est d'assurer la conception de machines et d'outillages ..."</t>
  </si>
  <si>
    <t>8852,Conducteur de travaux / Activite Montage H/F,https://www.france-emploi.com/offre-d-emploi/conducteur-de-travaux-activite-montage-h-f-10965164/,07/01/2023,Saint-Nazaire,CDI,,,,,"Chantiers de l'Atlantique s'appuie sur un outil industriel de premier plan et en constante Ã©volution pour concevoir et construire des Ã©quipements maritimes complexes. Nos ateliers de fabrication intÃ¨grent les derniÃ¨res technologies au service de la performance.</t>
  </si>
  <si>
    <t>Au sein du secteur en charge de montage des diffÃ©rents blocs ..."</t>
  </si>
  <si>
    <t>8853,SERVEUR H/F,https://www.france-emploi.com/offre-d-emploi/serveur-h-f-10965160/,07/01/2023,Vannes,IntÃ©rim,,,,,"Ergalis  GD Vannes, spÃ©cialiste des mÃ©tiers de la Grande Distribution, reconnait  vos compÃ©tences et votre potentiel pour intÃ©grer en intÃ©rim, CDD et CDI, le magasin dans lequel  vous  vous sentirez bien.</t>
  </si>
  <si>
    <t>Je suis NoÃ©mie et  je recrute un serveur H/F pour un restaurant sur Vannes du mardi 17 ..."</t>
  </si>
  <si>
    <t>8854,PLIEUR (H/F),https://www.france-emploi.com/offre-d-emploi/plieur-h-f-10965156/,07/01/2023,TrÃ©lazÃ©,IntÃ©rim,,,,,"L'Agence METIER INTERIM &amp; CDI recherche pour l'un de ses clients, un plieur (H/F) pour de la rÃ©alisation de piÃ¨ces en tÃ´le sur mesure.</t>
  </si>
  <si>
    <t>- SÃ©lectionner la ..."</t>
  </si>
  <si>
    <t xml:space="preserve">8855,VENDEUR EN BOUCHERIE (H/F),https://www.france-emploi.com/offre-d-emploi/vendeur-en-boucherie-h-f-10965154/,07/01/2023,Maine-et-Loire,IntÃ©rim,,,,,"Vos principales missions : </t>
  </si>
  <si>
    <t>- PrÃ©parer les produits</t>
  </si>
  <si>
    <t>- GÃ©rer la traÃ§abilitÃ© des produits</t>
  </si>
  <si>
    <t xml:space="preserve">- Veiller Ã  la sÃ©curitÃ©  alimentaire en respectant les procÃ©dures d'hygiÃ¨ne et de qualitÃ© </t>
  </si>
  <si>
    <t xml:space="preserve">   Professionnel, rÃ©actif ..."</t>
  </si>
  <si>
    <t>8856,MANUTENTIONNAIRE (H/F),https://www.france-emploi.com/offre-d-emploi/manutentionnaire-h-f-10965153/,07/01/2023,Saint-Martin-du-Fouilloux,IntÃ©rim,,,,,"Notre agence METIER INTERIM et CDI recherche pour l'un de ses clients, un manutentionnaire (H/F) pour la remise en Ã©tat de palettes en bois.</t>
  </si>
  <si>
    <t>Vous disposerez d'un Ã©tabli personnel, sur lequel vous pourrez travailler en autonomie sur des tÃ¢ches comme la manutention, la rÃ©paration de palettes ..."</t>
  </si>
  <si>
    <t>8857,AGENT DE PRODUCTION (H/F),https://www.france-emploi.com/offre-d-emploi/agent-de-production-h-f-10965150/,07/01/2023,Brissac Loire Aubance,Alternance,,,,,"Notre agence METIER INTERIM et CDI recherche pour l'un de ses clients, agent de production (H/F).</t>
  </si>
  <si>
    <t xml:space="preserve">Vous pourrez travailler en autonomie sur des tÃ¢ches comme de la manutention, le conditionnement,  et de la surveillance de machine. </t>
  </si>
  <si>
    <t>Horaires : journÃ©e ou 2*8/3/8 du lundi au vendredi ..."</t>
  </si>
  <si>
    <t>8858,TOURNEUR - REGLEUR SUR CN (H/F),https://www.france-emploi.com/offre-d-emploi/tourneur-regleur-sur-cn-h-f-10965149/,07/01/2023,BeaucouzÃ©,IntÃ©rim,,,,,"L'Agence METIER INTERIM et CDI d'Angers recherche pour l'un de ses clients , un(e) tourneur, rÃ©gleur sur CN (H/F)</t>
  </si>
  <si>
    <t>Description du poste :</t>
  </si>
  <si>
    <t>- RÃ©gler et alimenter la machine pour la production.</t>
  </si>
  <si>
    <t>-ContrÃ´ler ses piÃ¨ces et valider son rÃ©glage.</t>
  </si>
  <si>
    <t>-Respecter les cadences de production imposÃ©es par le ..."</t>
  </si>
  <si>
    <t xml:space="preserve">8859,ASSISTANT ADMINISTRATIF (H/F),https://www.france-emploi.com/offre-d-emploi/assistant-administratif-h-f-10965145/,07/01/2023,Mayenne,IntÃ©rim,,,,,"INTERACTION LAVAL recherche pour le compte d'un de ses clients basÃ© sur le secteur de CHANGE, un ASSISTANT ADMINISTRATIFH/F. Vous serez notamment en charge du contrÃ´le du chargement et des documents, des pesÃ©es des camions et de la saisie informatique. </t>
  </si>
  <si>
    <t>Vos horaires seront : 7h00 - 12h00aa 14h00 - 17h00 ..."</t>
  </si>
  <si>
    <t>8860,Analyste Royalties H/F,https://www.france-emploi.com/offre-d-emploi/analyste-royalties-h-f-10965139/,07/01/2023,Paris,IntÃ©rim,,,,,"Vos missions sont :  * ContrÃ´le des revenus des stores digitaux et physiques, * IntÃ©gration des revenus digitaux et physiques dans le SI interne, * ContrÃ´le de l'allocation des royalties aux ayants droits, * IntÃ©gration de nouveaux stores, * Participation aux clÃ´tures mensuelles, * IntÃ©gration des activitÃ©s royalties issues d'acquisitions, * Participation Ã  la production ..."</t>
  </si>
  <si>
    <t>8861,Technicien de Montage en Ascenseurs - Marseille H/F,https://www.france-emploi.com/offre-d-emploi/technicien-de-montage-en-ascenseurs-marseille-h-f-10965138/,07/01/2023,Bouches-du-RhÃ´ne,CDI,,,,,"NSA dÃ©veloppe son activitÃ© et recrute un Technicien de Montage en Ascenseurs. Ã€ ce titre, vous intÃ©grez l'agence de Marseille et intervenez dans les Bouches-du-RhÃ´ne.Au quotidien, vos missions sont les suivantes :  * Assurer le montage des ascenseurs sur tous types de technologies et de bÃ¢timents, * Assurer ..."</t>
  </si>
  <si>
    <t>8862,ContrÃ´leur de Gestion - Fondation MÃ©dico-Sociale H/F,https://www.france-emploi.com/offre-d-emploi/controleur-de-gestion-fondation-medico-sociale-h-f-10965136/,07/01/2023,Hauts-de-Seine,CDI,,,,,"Sous l'autoritÃ© hiÃ©rarchique du Directeur Administratif et Financier, vous interviendrez sur les missions suivantes :Ã‰laboration des procÃ©dures et outils de gestion.PrÃ©visions : * Participer Ã  la dÃ©finition des objectifs annuels et pluriannuels (CPOM) et Ã  l'Ã©laboration de l'EPRD, * Construire les principaux Ã©tats financiers sur 5 ans en ..."</t>
  </si>
  <si>
    <t>8863,Technicien de Production Electronique H/F,https://www.france-emploi.com/offre-d-emploi/technicien-de-production-electronique-h-f-10965135/,07/01/2023,Essonne,IntÃ©rim,,,,,"En tant que Technicien de Production Ã‰lectronique, vos missions sont les suivantes :  * Effectuer la prÃ©paration, le rÃ©glage et le contrÃ´le des machines, * Effectuer les interventions prÃ©vues suivant le process pour dÃ©livrer les machines dans les temps et dans les quantitÃ©s prÃ©dÃ©finis, * Effectuer les tests Ã©lectriques et valider la conformitÃ© ..."</t>
  </si>
  <si>
    <t xml:space="preserve">8864,ChargÃ©e de Recouvrement H/F,https://www.france-emploi.com/offre-d-emploi/chargee-de-recouvrement-h-f-10965134/,07/01/2023,Essonne,CDI,,,,,"Vos missions </t>
  </si>
  <si>
    <t xml:space="preserve"> gestion de la base comptable des donnÃ©es clients :  * Justification des comptes clients, * Analyse des comptes clients, * Envoi des relevÃ©s de factures, * Relance des factures Ã©chues jusqu'Ã  leur encaissement, * Traitement et remontÃ©es des informations des portails de dÃ©matÃ©rialisation, * Commentaires sur balance Ã¢gÃ©e pour prÃ©paration des rÃ©unions de ..."</t>
  </si>
  <si>
    <t>8865,Gestionnaire Paie et Administration du Personnel en CDD H/F,https://www.france-emploi.com/offre-d-emploi/gestionnaire-paie-et-administration-du-personnel-en-cdd-h-f-10965132/,07/01/2023,Nord,CDD,,,,,"Au sein d'une Ã©quipe de 4, en tant que Gestionnaire Paie et Administration du Personnel en CDD Ã  Lille, vous aurez un poste polyvalent et axÃ© relationnel. Voici les missions de ce poste :  * Ã‰tablir les contrats de travail et les avenants dans le respect des rÃ¨gles lÃ©gislatives, * ÃŠtre ..."</t>
  </si>
  <si>
    <t>8866,Tuyauteur Soudeur H/F,https://www.france-emploi.com/offre-d-emploi/tuyauteur-soudeur-h-f-10965131/,07/01/2023,Bouches-du-RhÃ´ne,CDI,,,,,"Sous la responsabilitÃ© du Responsable Maintenance, le Tuyauteur Soudeur a pour missions :  * Tracer, former et/ou dÃ©couper le mÃ©tal, principalement acier carbone et acier inoxydable sous forme de tÃ´les (feuilles, plaques) et de barres (tubes, profilÃ©s), Ã  partir de plans, de schÃ©mas ou de piÃ¨ces-modÃ¨les, * Effectuer des assemblages ..."</t>
  </si>
  <si>
    <t>8867,Assistant(e) ADV - Bilingue Anglais H/F,https://www.france-emploi.com/offre-d-emploi/assistante-adv-bilingue-anglais-h-f-10965130/,07/01/2023,Bouches-du-RhÃ´ne,IntÃ©rim,,,,,"En tant qu'Assistant ADV - Bilingue Anglais et au sein de la Division Supply Chain, vos missions seront les suivantes :  * Suivi commercial et administratif des dossiers : Suivi du dossier de la prise de commandes jusqu'Ã  la livraison chez le client, * Point hebdomadaire avec le client concernant la revue ..."</t>
  </si>
  <si>
    <t>8868,AttachÃ© Commercial H/F,https://www.france-emploi.com/offre-d-emploi/attache-commercial-h-f-10965129/,07/01/2023,Hauts-de-Seine,IntÃ©rim,,,,,"Vos principales missions seront :  * Etre en appui de l'Ã©quipe de comptes en assurant un support commercial et administratif sur tous les Ã©vÃ¨nements de la vie du client, * RÃ©aliser les cotations et les rÃ©ajustements de contrats, * Travailler en Ã©troite collaboration avec le Responsable de Compte.  Vous possÃ©dez un Bac ..."</t>
  </si>
  <si>
    <t>8869,ChargÃ© de ClientÃ¨le Trilingue H/F,https://www.france-emploi.com/offre-d-emploi/charge-de-clientele-trilingue-h-f-10965127/,07/01/2023,Essonne,CDI,,,,,"Vos missions sont :  * Traitement des commandes clients et analyse des anomalies, * Traitement et validation des demandes d'avoir client, * Traitement des avoirs fournisseurs en lien avec les Approvisionneurs et la comptabilitÃ©, * Analyse des avis de souffrance et gestion des retours clients, * Prise d'appels entrants et sortants, * Gestions des ..."</t>
  </si>
  <si>
    <t>8870,Coordinateur PrÃ©vention des Risques et SÃ©curitÃ© H/F,https://www.france-emploi.com/offre-d-emploi/coordinateur-prevention-des-risques-et-securite-h-f-10965126/,07/01/2023,Bas-Rhin,CDI,,,,,"En tant que Coordinateur PrÃ©vention des Risques et SÃ©curitÃ©, vous Ãªtes rattachÃ© au Responsable SÃ©curitÃ© et Environnement Groupe et avez comme rÃ´le d'animer d'un point de vue opÃ©rationnel la sÃ©curitÃ© afin de promouvoir un esprit sÃ©curitÃ© dans l'entreprise.Ã€ ce titre, vos missions principales seront de ..."</t>
  </si>
  <si>
    <t>8871,Technicien SAV Chauffagiste H/F,https://www.france-emploi.com/offre-d-emploi/technicien-sav-chauffagiste-h-f-10965125/,07/01/2023,Tarn-et-Garonne,CDI,,,,,"En qualitÃ© de Technicien Chauffagiste, vous Ãªtes rattachÃ© Ã  l'agence de Toulouse et vous Ã©voluez en autonomie, grÃ¢ce au support d'un Responsable Technique sur les dÃ©partements Tarn et Tarn et Garonne. GrÃ¢ce Ã  votre vÃ©hicule de service, vos outils numÃ©riques et votre stock vos missions sont les ..."</t>
  </si>
  <si>
    <t>8872,Technicien de Maintenance H/F,https://www.france-emploi.com/offre-d-emploi/technicien-de-maintenance-h-f-10965124/,07/01/2023,Haute-Garonne,CDI,,,,,"Dans le cadre de vos fonctions, vos missions seront les suivantes :  * Identifier des pannes/dysfonctionnements, Ã©tablir un diagnostic et intervenir, * RÃ©aliser des travaux d'entretien correctifs, * ContrÃ´ler, surveiller et entretenir rÃ©guliÃ¨rement les Ã©quipements (entretien prÃ©ventif), * RÃ©diger des comptes-rendus d'intervention, * ÃŠtre force de proposition en vue d'amÃ©liorer ..."</t>
  </si>
  <si>
    <t>8873,Technicien de Maintenance H/F,https://www.france-emploi.com/offre-d-emploi/technicien-de-maintenance-h-f-10965123/,07/01/2023,Haute-Garonne,CDI,,,,,"En tant que Technicien de Maintenance/MÃ©canicien Ajusteur, vous Ãªtes rattachÃ© au Responsable Technique.Vos missions, Ã  dominante mÃ©canique, seront les suivantes :  * RÃ©aliser la maintenance prÃ©ventive, curative du parc machine (formeuses, machines d'impression hÃ©liogravure), * Effectuer des ajustages sur mÃ©canisme fin, * RÃ©aliser des interventions en hydraulique, mÃ©canique et pneumatique ..."</t>
  </si>
  <si>
    <t>8874,Gestionnaire de Paie H/F,https://www.france-emploi.com/offre-d-emploi/gestionnaire-de-paie-h-f-10965122/,07/01/2023,Bouches-du-RhÃ´ne,CDI,,,,,"En tant que Gestionnaire de Paie, vous aurez Ã  votre charge un portefeuille client multi-conventionnel. Vous traitez diffÃ©rents sujets et Ãªtes en contact avec vos clients :  * Ã‰laboration des fiches de paie, * DÃ©clarations sociales, * Gestion administrative du personnel, * Communication, information et conseil juridique.  IdÃ©alement, vous justifiez d'une expÃ©rience ..."</t>
  </si>
  <si>
    <t>8875,Consultant en Recrutement - Great Place to Work H/F,https://www.france-emploi.com/offre-d-emploi/consultant-en-recrutement-great-place-to-work-h-f-10965121/,07/01/2023,Ille-et-Vilaine,CDI,,,,,"AprÃ¨s une pÃ©riode de formation poussÃ©e aux diffÃ©rentes techniques commerciales et de recrutement, vous prenez la responsabilitÃ© d'un pÃ©rimÃ¨tre mÃ©tier et gÃ©ographique dÃ©diÃ©.Vous accompagnez, conseillez et fidÃ©lisez un rÃ©seau de clients et de candidats, Ã  travers les missions suivantes :  * Vous identifiez des clients (prospects, existants), comprenez leurs ..."</t>
  </si>
  <si>
    <t>8876,RRH Adjoint Bilingue FranÃ§ais/Anglais H/F,https://www.france-emploi.com/offre-d-emploi/rrh-adjoint-bilingue-francais-anglais-h-f-10965120/,07/01/2023,Vaucluse,CDI,,,,,"Sous la responsabilitÃ© d'une Directrice et en binÃ´me avec la RRH, vous participez Ã  la mise en oeuvre de la politique RH, Ãªtes le garant du maintien de la qualitÃ© du climat et du respect de la rÃ©glementation sociale et des pratiques RH.Vos missions :  * Vous assurez la ..."</t>
  </si>
  <si>
    <t>8877,RÃ©gleur sur Presse H/F,https://www.france-emploi.com/offre-d-emploi/regleur-sur-presse-h-f-10965118/,07/01/2023,Alpes-Maritimes,CDI,,,,,"En tant que RÃ©gleur sur Presse, vos principales missions seront :  * RÃ©gler et mettre en service les presses, * ContrÃ´ler et rÃ©gler les paramÃ¨tres de production (vitesse, tempÃ©rature, pression, etc.), * Assurer le suivi et la documentation des interventions de maintenance, * Diagnostiquer et rÃ©soudre les problÃ¨mes techniques, * Participer Ã  l'amÃ©lioration de ..."</t>
  </si>
  <si>
    <t>8878,Technicien Ã‰lectronique H/F,https://www.france-emploi.com/offre-d-emploi/technicien-lectronique-h-f-10965117/,07/01/2023,Tarn,CDI,,,,,"Ã€ ce titre, vos missions principales seront les suivantes :  * RÃ©aliser des interventions correctives (rÃ©paration) ou prÃ©ventives (reconditionnement/renew) des systÃ¨mes de nos clients, * Identifier, sÃ©lectionner, qualifier les composants Ã©lectroniques nÃ©cessaires aux correctifs, * Assurer le support technique Ã  nos clients, * Proposer des amÃ©liorations sur les moyens et/sur les processus ..."</t>
  </si>
  <si>
    <t>8879,Gestionnaire ADV H/F,https://www.france-emploi.com/offre-d-emploi/gestionnaire-adv-h-f-10965116/,07/01/2023,Essonne,CDI,,,,,"Au sein du Service ADV, vous avez pour principales missions :Relation client :  * Prendre en charge l'accueil tÃ©lÃ©phonique du service, * Assurer l'interface entre les clients, les services internes et externes de l'entreprise, les non-conformitÃ©s clients en partenariat avec le Service QualitÃ©, * Proposer, Ã©laborer et suivre les ..."</t>
  </si>
  <si>
    <t>8880,Technicien In Vivo H/F,https://www.france-emploi.com/offre-d-emploi/technicien-in-vivo-h-f-10965115/,07/01/2023,Cher,CDI,,,,,"En tant que Technicien In Vivo, vous Ãªtes responsable d'assurer :  * La rÃ©alisation des gestes techniques des Ã©tudes prÃ©-cliniques (tels que traitements, observations cliniques, prÃ©lÃ¨vements sanguins...), * Le plan d'Ã©tude et des procÃ©dures internes, * Les bonnes pratiques de laboratoire, * La rÃ©glementation bien-Ãªtre animal et des recommandations du ..."</t>
  </si>
  <si>
    <t>8881,Assistant Commercial H/F,https://www.france-emploi.com/offre-d-emploi/assistant-commercial-h-f-10965114/,07/01/2023,Val-d'Oise,IntÃ©rim,,,,,"RattachÃ© au Responsable, vos principales missions en tant qu'Assistant Commercial sont de :  * GÃ©rer les demandes clients par mail ou tÃ©lÃ©phone (dÃ©lais de livraisons, duplicatas de factures, litiges, commandes...), * Assister les commerciaux terrains dans leurs demandes (envoi de fiches techniques, dÃ©lais, devis...), * Enregistrer les commandes sur SAP, * Assurer la ..."</t>
  </si>
  <si>
    <t>8882,IngÃ©nieur Conception MÃ©canique H/F,https://www.france-emploi.com/offre-d-emploi/ingenieur-conception-mecanique-h-f-10965113/,07/01/2023,Tarn-et-Garonne,CDI,,,,,"RattachÃ© au Responsable Bureau d'Ã‰tudes, vos principales missions seront les suivantes :  * Concevoir les ensembles produits et piÃ¨ces dÃ©tachÃ©es en mÃ©canique, * RÃ©aliser les calculs mÃ©caniques, * ÃŠtre force de proposition dans l'amÃ©lioration des schÃ©mas et des plans de dÃ©tails, * AmÃ©liorer des nomenclatures, des plans et des dossiers de fabrication ..."</t>
  </si>
  <si>
    <t>8883,Gestionnaire de DonnÃ©es Logistiques H/F,https://www.france-emploi.com/offre-d-emploi/gestionnaire-de-donnees-logistiques-h-f-10965112/,07/01/2023,Morbihan,CDI,,,,,"Ã€ ce poste de Gestionnaire de DonnÃ©es Logistiques, vous Ãªtes rattachÃ© Ã  la Direction Supply Chain et vous Ãªtes le support de l'organisation logistique. Vous analysez et organisez les donnÃ©es logistiques.Ã€ ce titre, votre rÃ´le consiste Ã  :  * Ã‰laborer les Ã©tats statistiques, rÃ©aliser l'Ã©tat des lieux et ..."</t>
  </si>
  <si>
    <t>8884,Responsable QualitÃ© Laboratoire H/F,https://www.france-emploi.com/offre-d-emploi/responsable-qualite-laboratoire-h-f-10965111/,07/01/2023,Oise,CDI,,,,,"En tant que Responsable QualitÃ© Laboratoire, basÃ© Ã  Beauvais, vos principales missions sont :  * Planifier et organiser le travail des Techniciens de Laboratoire (contrÃ´les des matiÃ¨res premiÃ¨res, contrÃ´les des produits en cours de fabrication et produits finis), * Valider les certificats d'analyses destinÃ©s aux clients, * Proposer des innovations et participer ..."</t>
  </si>
  <si>
    <t>8885,Comptable Fournisseurs SAP H/F,https://www.france-emploi.com/offre-d-emploi/comptable-fournisseurs-sap-h-f-10965110/,07/01/2023,Hauts-de-Seine,IntÃ©rim,,,,,"RattachÃ© au Responsable du Service Fournisseurs, vous traitez les dossiers permanents fournisseurs et vous prenez en charge les missions suivantes :  * Saisie des factures dÃ©matÃ©rialisÃ©es sur SAP, * Traitement des relances et suivi du retour des bons Ã  payer, * Mise au paiement des factures Ã  l'Ã©chÃ©ance, * Justification des soldes de ..."</t>
  </si>
  <si>
    <t>8886,Administrateur SystÃ¨mes et RÃ©seaux H/F,https://www.france-emploi.com/offre-d-emploi/administrateur-systemes-et-reseaux-h-f-10965109/,07/01/2023,Ille-et-Vilaine,CDI,,,,,"En tant qu'Administrateur SystÃ¨mes et RÃ©seaux, vos missions sont les suivantes :  * DÃ©ploiement, paramÃ©trage et MCO des infrastructures systÃ¨mes et tÃ©lÃ©coms, * Administration systÃ¨mes (linux, windows, AD, VMware, Nutanix, etc.), * Scripting Bash et Powershell, * Supervision et gestion des incidents.Vous Ãªtes Ã©galement amenÃ© Ã  avoir des missions orientÃ©es devOps :  * Mise ..."</t>
  </si>
  <si>
    <t>8887,ChargÃ© de Recouvrement H/F,https://www.france-emploi.com/offre-d-emploi/charge-de-recouvrement-h-f-10965108/,07/01/2023,Yvelines,IntÃ©rim,,,,,"Le poste est basÃ© Ã  Guyancourt (78).Au sein de l'Ã©quipe de recouvrement, vos principales missions et responsabilitÃ©s seront les suivantes :  * Vous assurez le recouvrement amiable quotidien des comptes clients (tÃ©lÃ©phone, e-mail) selon des scÃ©narios de relance dÃ©finit sur un portefeuille attribuÃ©, * Vous suivez les encours sur ..."</t>
  </si>
  <si>
    <t>8888,Assistant Commercial et SAV H/F,https://www.france-emploi.com/offre-d-emploi/assistant-commercial-et-sav-h-f-10965107/,07/01/2023,Essonne,CDI,,,,,"Vos missions :Gestion administrative des dossiers SAV : * ÃŠtre l'interface des clients, * Effectuer l'enregistrement des dossiers de rÃ©ception de pompes, * RÃ©diger les offres, * Assurer le suivi des offres et effectuer les relances, * Assurer la revue des contrats, * Effectuer l'enregistrement et le suivi des commandes, * Effectuer les pro ..."</t>
  </si>
  <si>
    <t>8889,Responsable Ã‰quipe Fournisseurs H/F,https://www.france-emploi.com/offre-d-emploi/responsable-quipe-fournisseurs-h-f-10965106/,07/01/2023,Nord,CDI,,,,,"Vos missions sont :Management d'une Ã©quipe :  * RÃ©partir les flux au sein de l'Ã©quipe, * Participer au recrutement des membres de l'Ã©quipe, suivi de leur intÃ©gration et montÃ©e en compÃ©tences, * RÃ©diger les entretiens annuels et analyse des besoins en formation.Production :  * Superviser l'activitÃ© de votre Ã©quipe, * Suivre ..."</t>
  </si>
  <si>
    <t>8890,Assistant ADV H/F,https://www.france-emploi.com/offre-d-emploi/assistant-adv-h-f-10965104/,07/01/2023,Essonne,CDI,,,,,"En tant qu'Assistant ADV, vous aurez comme missions principales :  * Assistance des Chefs de rÃ©gion, * Gestion de clients, * Ã‰tablissement des devis, * Gestion des commandes, * Accueil de clients au siÃ¨ge.  Pour ce poste, nous recherchons un candidat avec au moins une expÃ©rience en ADV, qui a un trÃ¨s bon niveau ..."</t>
  </si>
  <si>
    <t>8891,Chef de Secteur GMS Fruits et LÃ©gumes H/F,https://www.france-emploi.com/offre-d-emploi/chef-de-secteur-gms-fruits-et-legumes-h-f-10965102/,07/01/2023,SaÃ´ne-et-Loire,CDI,,,,,"Dans le cadre de vos missions et du dÃ©veloppement de votre portefeuille, vous prenez Ã  charge votre secteur et engagez des actions de prospection, de dÃ©veloppement et de fidÃ©lisation auprÃ¨s de vos clients et prospects. VÃ©ritable chasseur-Ã©leveur, vous Ãªtes parfaitement autonome sur le terrain et pro-actif dans ..."</t>
  </si>
  <si>
    <t>8892,Ã‰lectricien - 38 H/F,https://www.france-emploi.com/offre-d-emploi/lectricien-38-h-f-10965101/,07/01/2023,IsÃ¨re,CDD,,,,,"Vos principales missions sont :  * Poser des pieuvres, passer des gaines, installer des boites de dÃ©rivation et raccorder des tableaux Ã©lectriques, * Mettre en place des chemins de cÃ¢bles et installations Ã©lectriques dans un bÃ¢timent, * Poser des luminaires, prises et interrupteurs, * Encadrer la mise en service sur le chantier, * VÃ©rifier la ..."</t>
  </si>
  <si>
    <t xml:space="preserve">8893,Business Controller - Finance H/F,https://www.france-emploi.com/offre-d-emploi/business-controller-finance-h-f-10965100/,07/01/2023,Ain,CDI,,,,,"Vos responsabilitÃ©s en tant que Business Controller - Finance sont les suivantes :  * GÃ©rer le centre de profit (Compte de rÃ©sultat) et se coordonner avec les services financiers et comptables </t>
  </si>
  <si>
    <t xml:space="preserve">  * PrÃ©parer et coordonner les prÃ©visions d'activitÃ©s, d'estimations mensuelles, d'organisation et de moyens (activitÃ©s opÃ©rationnelles, services centraux, agences et ..."</t>
  </si>
  <si>
    <t>8894,Assistant Projets Technique H/F,https://www.france-emploi.com/offre-d-emploi/assistant-projets-technique-h-f-10965098/,07/01/2023,Paris,IntÃ©rim,,,,,"RattachÃ© Ã  la Direction RÃ©habilitation, vos missions sont les suivantes :  * Gestion du secrÃ©tariat classique du service, * Organisation des dÃ©placements des Collaborateurs en France et Ã  l'international, * PrÃ©paration des rÃ©unions d'Ã©quipe,  * Traitement et mise Ã  jour des dossiers d'appels d'offres, * Concevoir les fiches de rÃ©fÃ©rences et ..."</t>
  </si>
  <si>
    <t>8895,Technicien de Maintenance H/F,https://www.france-emploi.com/offre-d-emploi/technicien-de-maintenance-h-f-10965097/,07/01/2023,Haute-Garonne,CDI,,,,,"Sous la responsabilitÃ© du Responsable Maintenance, vous assistez techniquement la production pendant les heures de fonctionnement des lignes, rÃ©alisez les opÃ©rations de maintenance curatives/prÃ©ventives sur les installations et suivez la mise en place et le dÃ©marrage des installations nouvelles et modifiÃ©es.Vous avez pour principales missions :  * Assurer une ..."</t>
  </si>
  <si>
    <t>8896,ContrÃ´leur QualitÃ© Harnais Ã‰lectrique H/F,https://www.france-emploi.com/offre-d-emploi/controleur-qualite-harnais-lectrique-h-f-10965096/,07/01/2023,Haute-Garonne,CDI,,,,,"Dans le cadre de vos fonctions, vos missions seront les suivantes :  * ContrÃ´ler Ã©lectriquement les faisceaux et harnais Ã©lectrique, * Assurer la conformitÃ© des Ã©quipements, * Assurer la dÃ©claration et le traitement des non-conformitÃ©s identifiÃ©es, * RÃ©diger le rapport de conformitÃ© et de non-conformitÃ©, * Apporter un support technique Ã  la production ..."</t>
  </si>
  <si>
    <t>8897,Business Developer H/F,https://www.france-emploi.com/offre-d-emploi/business-developer-h-f-10965095/,07/01/2023,Yvelines,CDI,,,,,"RattachÃ© au Responsable de Secteur et en tant que Business Developer, poste basÃ© Ã  Versailles, vous Ãªtes le nouvel interlocuteur dÃ©diÃ© du dÃ©veloppement de l'activitÃ© de l'ouest parisien.Vous avez le goÃ»t du challenge et Ãªtes le garant de l'image de marque de votre structure Ã  ..."</t>
  </si>
  <si>
    <t xml:space="preserve">8898,Assistant Affaires RÃ¨glementaires Food H/F,https://www.france-emploi.com/offre-d-emploi/assistant-affaires-reglementaires-food-h-f-10965094/,07/01/2023,Seine-Saint-Denis,CDD,,,,,"En qualitÃ© d'Assistant Affaires RÃ©glementaires, zone EMEA, vous soutenez les besoins de l'entreprise et sa capacitÃ© Ã  se dÃ©velopper en crÃ©ant un avantage concurrentiel. A ce titre, vous intervenez concernant les demandes rÃ©glementaires des clients </t>
  </si>
  <si>
    <t xml:space="preserve"> la gestion des donnÃ©es fournisseurs </t>
  </si>
  <si>
    <t xml:space="preserve"> les mises Ã  jour rÃ©glementaires et rÃ©glementations ..."</t>
  </si>
  <si>
    <t>8899,Analyste de MarchÃ© H/F,https://www.france-emploi.com/offre-d-emploi/analyste-de-marche-h-f-10965093/,07/01/2023,Seine-et-Marne,CDI,,,,,"Au sein d'un Groupe leader et dans le cadre du dÃ©veloppement d'une filiale franÃ§aise Ã  taille humaine, l'Analyste de MarchÃ© est en charge de l'Ã©tude des marchÃ©s ainsi que de la rÃ©daction des rapports et des prÃ©visions d'Ã©volution de ces marchÃ©s dans le domaine ..."</t>
  </si>
  <si>
    <t>8900,Approvisionneur Outillage/Quincaillerie H/F,https://www.france-emploi.com/offre-d-emploi/approvisionneur-outillage-quincaillerie-h-f-10965092/,07/01/2023,Essonne,IntÃ©rim,,,,,"En qualitÃ© d'Approvisionneur Outillage/Quincaillerie, rattachÃ© au Directeur Achats/Approvisionnement, vous avez pour missions :  * Suivre le portefeuille de fournisseurs (passations de commandes, vÃ©rifications des ARC...), * Assurer les approvisionnements/achats au quotidien, * Mettre tout en uvre pour garantir une disponibilitÃ© optimale des produits et assurer la satisfaction des clients ..."</t>
  </si>
  <si>
    <t>8901,Ã‰lectricien de Maintenance 5*8 H/F,https://www.france-emploi.com/offre-d-emploi/lectricien-de-maintenance-5-8-h-f-10965091/,07/01/2023,Vosges,CDI,,,,,"En tant qu'Ã‰lectricien de Maintenance, vos missions seront les suivantes :  * Diagnostiquer toute dÃ©faillance Ã©lectrique de nature Ã  impacter la production, * Appliquer les correctifs suite au diagnostic de dÃ©faillance rÃ©alisÃ©, * Mettre en sÃ©curitÃ© et remettre en production les Ã©quipements pour ses propres interventions et les interventions programmÃ©es pour d ..."</t>
  </si>
  <si>
    <t>8902,Assistant Achat H/F,https://www.france-emploi.com/offre-d-emploi/assistant-achat-h-f-10965090/,07/01/2023,Val-de-Marne,IntÃ©rim,,,,,"En tant qu'Assistant Achat, vos missions sont les suivantes :  * Suivi administratif des dossiers achats : Gestion des appels tÃ©lÃ©phoniques et emails, gestion du courrier, * Garant des tarifs validÃ©s par l'Acheteur, * PrÃ©paration et suivi des dossiers tarifaires (CRAO), * Gestion des contrats cadres et des avenants, * Organisation et gestion des ..."</t>
  </si>
  <si>
    <t>8903,OpÃ©rateur d&amp;#039</t>
  </si>
  <si>
    <t>Usinage H/F,https://www.france-emploi.com/offre-d-emploi/operateur-d-039-usinage-h-f-10965089/,07/01/2023,Alpes-Maritimes,CDD,,,,,"En tant qu'OpÃ©rateur d'Usinage, vos principales missions seront :  * Conduire une machine-outil conventionnelle (tour, fraiseuse, etc.), * Fabriquer des piÃ¨ces selon les plans fournis, * ContrÃ´ler et rÃ©gler les paramÃ¨tres de production, * Assurer le suivi et la documentation des interventions de maintenance, * Diagnostiquer et rÃ©soudre les problÃ¨mes techniques, * Participer ..."</t>
  </si>
  <si>
    <t>8904,ChargÃ©(e) de Ressources Humaines H/F,https://www.france-emploi.com/offre-d-emploi/chargee-de-ressources-humaines-h-f-10965088/,07/01/2023,Bouches-du-RhÃ´ne,CDD,,,,,"Dans le cadre de vos fonctions de ChargÃ© RH GÃ©nÃ©raliste, vous intervenez au sein du Service RH en travail d'Ã©quipe avec une autre ChargÃ©e RH et une RRH.Ã€ ce titre, vous serez amenÃ© Ã  gÃ©rer avec l'Ã©quipe RH :  * La rÃ©alisation et le suivi de l'administration ..."</t>
  </si>
  <si>
    <t>8905,Collaborateur Comptable - CDI H/F,https://www.france-emploi.com/offre-d-emploi/collaborateur-comptable-cdi-h-f-10965086/,07/01/2023,Paris,CDI,,,,,"Directement rattachÃ© Ã  une associÃ©e, vous gÃ©rerez un portefeuille clients de A Ã  Z de tous secteurs d'activitÃ©. Vous prenez en charge les missions suivantes :  * Tenue et rÃ©vision d'un portefeuille clients de TPE et PME, * Ã‰tablissement des situations mensuelles, trimestrielles, * Ã‰tablissement des bilans et des liasses, * Conseil ..."</t>
  </si>
  <si>
    <t>8906,Chef de Service H/F,https://www.france-emploi.com/offre-d-emploi/chef-de-service-h-f-10965085/,07/01/2023,Paris,IntÃ©rim,,,,,"Dans ce contexte, le Chef de Service :  * Garantit le fonctionnement de l'Ã©tablissement dans le cadre de la politique de l'association et du projet d'Ã©tablissement, * Met en oeuvre le projet d'Ã©tablissement, * Assure le bon fonctionnement de l'Ã©tablissement, les plannings, les remplacements des professionnels absents, * Anime ..."</t>
  </si>
  <si>
    <t xml:space="preserve">8907,Comptable Fournisseurs H/F,https://www.france-emploi.com/offre-d-emploi/comptable-fournisseurs-h-f-10965084/,07/01/2023,Hauts-de-Seine,CDI,,,,,"Au sein d'une Ã©quipe Comptable, en tant que Comptable Fournisseurs, vous assurez les missions suivantes :  * Comptabilisation des factures fournisseurs, * Suivi des comptes fournisseurs (acomptes versÃ©s, Ã©chÃ©ances de paiement, relances, courriers...) </t>
  </si>
  <si>
    <t xml:space="preserve"> * Justification de comptes </t>
  </si>
  <si>
    <t xml:space="preserve"> * Mise en paiement des factures fournisseurs (prÃ©paration, contrÃ´le des bons Ã  payer...) </t>
  </si>
  <si>
    <t xml:space="preserve"> * Comptabilisation des prÃ©lÃ¨vements ..."</t>
  </si>
  <si>
    <t>8908,Gestionnaire ADV SAP Anglais OpÃ©rationnel H/F,https://www.france-emploi.com/offre-d-emploi/gestionnaire-adv-sap-anglais-operationnel-h-f-10965083/,07/01/2023,Seine-et-Marne,IntÃ©rim,,,,,"Au sein du Service ADV et rattachÃ© au Responsable, vous Ãªtes en charge, en tant que Gestionnaire ADV SAP Anglais OpÃ©rationnel, des missions suivantes :  * Gestion de la relation client, * Gestion des commandes sous SAP, * Suivi de la production et des stocks, * Mise Ã  jour des prix des produits, * RÃ©solution ..."</t>
  </si>
  <si>
    <t>8909,Assistant d&amp;#039</t>
  </si>
  <si>
    <t>Equipe et Office Manager H/F,https://www.france-emploi.com/offre-d-emploi/assistant-d-039-equipe-et-office-manager-h-f-10965082/,07/01/2023,Paris,CDI,,,,,"A ce titre, vos missions seront les suivantes :  * Support administratif auprÃ¨s de l'Ã©quipe Management (3 associÃ©es fondatrices), * Commandes de fournitures, gestion des coursiers, * RÃ©servations de restaurants, gestion des plateaux repas, rÃ©servation des trains,  * Support au recrutement,  * Onboarding de nouveaux consultants et gestion RH des stagiaires,  * Reporting via Excel ..."</t>
  </si>
  <si>
    <t>8910,Coordinateur Assurance QualitÃ© H/F,https://www.france-emploi.com/offre-d-emploi/coordinateur-assurance-qualite-h-f-10965081/,07/01/2023,Val-d'Oise,CDD,,,,,"En tant que Coordinateur Assurance QualitÃ©, poste basÃ© Ã  Cergy, vos principales missions sont :  * Mettre en place un accompagnement terrain rÃ©gulier des Ã©quipes du Conditionnement et du magasin afin de les sensibiliser aux exigences QualitÃ© des rÃ©fÃ©rentiels opposables sur le site, * GÃ©rer les dÃ©viations Ã©mises par les Services Conditionnement ..."</t>
  </si>
  <si>
    <t>8911,Technicien Automaticien H/F,https://www.france-emploi.com/offre-d-emploi/technicien-automaticien-h-f-10965080/,07/01/2023,Bouches-du-RhÃ´ne,IntÃ©rim,,,,,"Vous intervenez en tant que Technicien Automaticien afin d'assurer la partie automatisme sur l'installation des machines spÃ©ciales vendues par notre client.Vos missions principales sont les suivantes :  * Charger des programmes (Siemens, Schneider) sur les machines de l'atelier service client,  * S'assurer du bon fonctionnement des options ..."</t>
  </si>
  <si>
    <t>8912,Assistant Commercial Export H/F,https://www.france-emploi.com/offre-d-emploi/assistant-commercial-export-h-f-10965079/,07/01/2023,Essonne,IntÃ©rim,,,,,"Vos missions :Commercial : * Mission d'apporter les rÃ©ponses adaptÃ©es aux questions et/ou demandes exprimÃ©es par les clients par tÃ©lÃ©phone, mail, * RÃ©daction, enregistrement et suivi d'offres commerciales sous la responsabilitÃ© et supervision des responsables commerciaux en respectant les dispositions contractuelles, ainsi que les procÃ©dures internes, * Traitement des rÃ©clamations ..."</t>
  </si>
  <si>
    <t>8913,Conducteur de Machines H/F,https://www.france-emploi.com/offre-d-emploi/conducteur-de-machines-h-f-10965078/,07/01/2023,Alpes-Maritimes,CDD,,,,,"En tant que Conducteur de Machines, vos principales missions seront :  * Conduire les machines de production, * Assurer la maintenance prÃ©ventive et corrective des machines, * ContrÃ´ler et rÃ©gler les paramÃ¨tres de production (vitesse, tempÃ©rature, pression, etc.), * Assurer le suivi et la documentation des interventions de maintenance, * Diagnostiquer et rÃ©soudre les problÃ¨mes ..."</t>
  </si>
  <si>
    <t>8914,Assistant Administratif et Comptable H/F,https://www.france-emploi.com/offre-d-emploi/assistant-administratif-et-comptable-h-f-10965077/,07/01/2023,Paris,IntÃ©rim,,,,,"Au sein de l'entreprise vous aurez en charge la comptabilitÃ© de l'entreprise en collaboration avec le Comptable GÃ©nÃ©ral. Les missions comprennent la saisie des Ã©critures comptables sur le logiciel de l'entreprise (Ã©lÃ©ments, notes de frais, factures fournisseurs). Vous interviendrez sur le logiciel QUADRA. Vous serez amenÃ© ..."</t>
  </si>
  <si>
    <t>8915,Consultant en Recrutement Strasbourg H/F,https://www.france-emploi.com/offre-d-emploi/consultant-en-recrutement-strasbourg-h-f-10965076/,07/01/2023,Bas-Rhin,CDI,,,,,"En tant que Consultant en Recrutement chez Page Personnel, poste basÃ© Ã  Strasbourg, aprÃ¨s avoir bÃ©nÃ©ficiÃ© d'une formation complÃ¨te sur nos mÃ©thodes et nos outils, vous dÃ©couvrez un mÃ©tier passionnant alliant conseil et entrepreneuriat.Vos missions sont :  * Identifier, dÃ©velopper et fidÃ©liser vos clients dans un environnement concurrentiel, * Comprendre ..."</t>
  </si>
  <si>
    <t>8916,Approvisionneur Alimentaire H/F,https://www.france-emploi.com/offre-d-emploi/approvisionneur-alimentaire-h-f-10965075/,07/01/2023,Val-de-Marne,CDD,,,,,"Dans le cadre d'une crÃ©ation de poste, nous cherchons Approvisionneur Alimentaire, poste Ã  Rungis spÃ©cialisÃ© dans les produits alimentaires.RattachÃ© au Service Achats, vous serez en charge de gÃ©rer les approvisionnements.A ce titre, vos missions principales seront les suivantes :  * GÃ©rer la rupture et les dates limites de ..."</t>
  </si>
  <si>
    <t>8917,Comptable Fournisseurs H/F,https://www.france-emploi.com/offre-d-emploi/comptable-fournisseurs-h-f-10965074/,07/01/2023,Seine-Saint-Denis,CDI,,,,,"En tant que Comptable Fournisseurs, vos principales missions seront :  *  Saisie et codification des factures fournisseurs, *  Imputation d'Ã©critures comptables fournisseurs,  *  Justification des comptes fournisseurs, *  Lettrage des comptes.  Issu d'une formation de type Bac Pro ou BTS comptabilitÃ© gestion ou DUT gestion des entreprises minimum, vous justifiez d'au ..."</t>
  </si>
  <si>
    <t>8918,Comptable Fournisseurs H/F,https://www.france-emploi.com/offre-d-emploi/comptable-fournisseurs-h-f-10965073/,07/01/2023,Seine-Maritime,IntÃ©rim,,,,,"Notre client situÃ© proche de Rouen, spÃ©cialisÃ© dans le service, recherche dans le cadre de son dÃ©veloppement, un Comptable Fournisseurs.RattachÃ© au Service ComptabilitÃ©, vous prenez en charge les tÃ¢ches suivantes :  * ContrÃ´le des factures fournisseurs, * Lettrage des comptes, * Imputation analytique, * Campagne de rÃ¨glement, * Travaux de clÃ´tures.Cette liste de ..."</t>
  </si>
  <si>
    <t>8919,Gestionnaire ADP H/F,https://www.france-emploi.com/offre-d-emploi/gestionnaire-adp-h-f-10965071/,07/01/2023,RhÃ´ne,IntÃ©rim,,,,,"Dans le cadre de vos missions, vous interviendrez (et en Ã©troite collaboration avec le PÃ´le Paie) au sein d'un service Ã  taille humaine composÃ© de spÃ©cialistes RH.Vos tÃ¢ches seront les suivantes :  * RÃ©daction des contrats, avenants, courriers dÃ©part, avenants et conventions de mises Ã  disposition, convention tripartite mobilitÃ© ..."</t>
  </si>
  <si>
    <t xml:space="preserve">8920,Economiste de la Construction H/F,https://www.france-emploi.com/offre-d-emploi/economiste-de-la-construction-h-f-10965070/,07/01/2023,Paris,CDI,,,,,"Au sein de cette belle structure, une attention toute particuliÃ¨re sera portÃ©e sur votre bien-Ãªtre, votre dÃ©veloppement personnel et professionnel. En tant qu'Ã‰conomiste de la Construction, vous interviendrez sur de beaux projets de conceptions (rÃ©sidentiels et tertiaires).Vos missions principales seront les suivantes :  * RÃ©daction de CCTP </t>
  </si>
  <si>
    <t xml:space="preserve"> * Estimation ..."</t>
  </si>
  <si>
    <t>8921,Business Developer - Paris H/F,https://www.france-emploi.com/offre-d-emploi/business-developer-paris-h-f-10965069/,07/01/2023,Paris,CDI,,,,,"En tant que Business Developer - Paris, vous jouerez un rÃ´le primordial dans le dÃ©veloppement des comptes clients, mais aussi dans la conquÃªte de nouveaux clients et la vente. Vous interviendrez sur l'ensemble du cycle commercial. Dans ce cadre-lÃ , vos tÃ¢ches principales sont les suivantes :  * DÃ©veloppement commercial via ..."</t>
  </si>
  <si>
    <t>8922,Assistant Comptable H/F,https://www.france-emploi.com/offre-d-emploi/assistant-comptable-h-f-10965068/,07/01/2023,Val-d'Oise,IntÃ©rim,,,,,"RattachÃ© au Chef Comptable dans une Ã©quipe Ã  taille humaine, vous intervenez dans les missions suivantes :  * Effectuer le rapprochement bancaire, * Traitement des factures fournisseurs, * Traiter le courrier, les mails, et les appels entrants, * Tenir Ã  jour la documentation Ã  disposition des salariÃ©s, * Assurer le classement.   Issu d'une formation ..."</t>
  </si>
  <si>
    <t>8923,Comptable Fournisseurs H/F,https://www.france-emploi.com/offre-d-emploi/comptable-fournisseurs-h-f-10965067/,07/01/2023,Val-de-Marne,IntÃ©rim,,,,,"Au sein du PÃ´le Administratif et Financier et rattachÃ© au Comptable GÃ©nÃ©ral, vous assurez le suivi et la gestion des comptes fournisseurs.A ce titre, en tant que Comptable Fournisseurs, vos principales missions sont :  * Saisie et codification des factures fournisseurs, * RÃ©ception des factures fournisseurs, * Rapprochement avec les bons de ..."</t>
  </si>
  <si>
    <t xml:space="preserve">8924,IngÃ©nieur Commercial - Univers Textile H/F,https://www.france-emploi.com/offre-d-emploi/ingenieur-commercial-univers-textile-h-f-10965066/,07/01/2023,Haut-Rhin,CDI,,,,,"Dans le cadre de vos missions et aprÃ¨s un parcours d'intÃ©gration et de formation de plusieurs mois Ã  notre mÃ©tier, vous prenez en charge la gestion complÃ¨te des dossiers commerciaux et intervenez sur les questions d'ingÃ©nierie, de logistique, de montage, de service aprÃ¨s-vente </t>
  </si>
  <si>
    <t xml:space="preserve"> mais aussi d ..."</t>
  </si>
  <si>
    <t>8925,OpÃ©rateur Machines CMS H/F,https://www.france-emploi.com/offre-d-emploi/operateur-machines-cms-h-f-10965065/,07/01/2023,RhÃ´ne,IntÃ©rim,,,,,"Au sein de l'atelier de fabrication, vous serez en charge de diverses opÃ©rations sur des lignes automatisÃ©es CMS modernes et rÃ©centes.Vos missions principales en tant qu'OpÃ©rateur Machines CMS :  * Poser les composants Ã©lectroniques, * Planifier les chargements et conduite des machines de sÃ©rigraphie et de pose de composants ..."</t>
  </si>
  <si>
    <t>8926,Responsable Service Client ADV H/F,https://www.france-emploi.com/offre-d-emploi/responsable-service-client-adv-h-f-10965064/,07/01/2023,Seine-et-Marne,IntÃ©rim,,,,,"RattachÃ© Ã  la direction, vous Ãªtes en charge en tant que Responsable Service Clients ADV :  * Du management de l'Ã©quipe ADV composÃ©e de 12 personnes, * De la supervision de l'ensemble du process commande sous SAP, * De la gestion des grands comptes, * De la mise en place et de ..."</t>
  </si>
  <si>
    <t>8927,ExpÃ©diteur H/F,https://www.france-emploi.com/offre-d-emploi/expediteur-h-f-10965063/,07/01/2023,Loire-Atlantique,IntÃ©rim,,,,,"En tant qu'ExpÃ©diteur, vous avez pour missions :  * RÃ©aliser les auto-contrÃ´les nÃ©cessaires Ã  la fabrication et mettre Ã  jour la documentation de suivi qualitÃ© et traÃ§abilit, * ContrÃ´ler des piÃ¨ces Ã  expÃ©dier, * AmÃ©nager les supports qui protÃ©geront le matÃ©riel lors du transport, * Aider au chargement des camions, * Signaler les ..."</t>
  </si>
  <si>
    <t>8928,ChargÃ© de Mission RH H/F,https://www.france-emploi.com/offre-d-emploi/charge-de-mission-rh-h-f-10965062/,07/01/2023,Bas-Rhin,CDD,,,,,"RattachÃ© Ã  la RRH, vous intÃ©grerez un Service RH composÃ© de plusieurs personnes.Vos principales missions seront les suivantes :  * Participation au process de recrutement (identification du besoin, sourcing, prÃ©qualifiquation tÃ©lÃ©phonique et participation aux entretiens de recrutement, suivi du processus auprÃ¨s des candidats), * IntÃ©gration des nouveaux embauchÃ©s, * Participation aux projets ..."</t>
  </si>
  <si>
    <t>8929,Assistant Achats/Approvisionnement H/F,https://www.france-emploi.com/offre-d-emploi/assistant-achats-approvisionnement-h-f-10965061/,07/01/2023,Val-de-Marne,IntÃ©rim,,,,,"RattachÃ© au Responsable Achats Approvisionnement, vos missions seront les suivantes :  * GÃ©rer et mettre Ã  jour la base de donnÃ©es fournisseurs, * Participer Ã  la sÃ©lection des fournisseurs,  * Effectuer le suivi fournisseurs (accusÃ©s de rÃ©ception des commandes), * Assurer le respect des dÃ©lais de livraison, * Relancer les livraisons en retard, * Relancer l ..."</t>
  </si>
  <si>
    <t>8930,Commercial Terrain CompiÃ¨gne H/F,https://www.france-emploi.com/offre-d-emploi/commercial-terrain-compiegne-h-f-10965060/,07/01/2023,Oise,CDI,,,,,"RattachÃ© au Responsable RÃ©gional des Ventes et dans le respect de la stratÃ©gie commerciale, en tant que Commercial Terrain CompiÃ¨gne, vous dÃ©veloppez un portefeuille de clients et prospects ayant des besoins d'expÃ©dition de colis en express et Ã  l'international. Vous dÃ©tectez les opportunitÃ©s et apportez la rÃ©ponse ..."</t>
  </si>
  <si>
    <t xml:space="preserve">8931,Conducteur de Travaux GO H/F,https://www.france-emploi.com/offre-d-emploi/conducteur-de-travaux-go-h-f-10965058/,07/01/2023,Ille-et-Vilaine,CDI,,,,,"Dans le cadre de son dÃ©veloppement, notre client recherche un Conducteur de Travaux GO.RattachÃ© au Chef de Groupe BÃ¢timent, vos missions sont :  * Assurer le pilotage des chantiers de son secteur d'activitÃ© dans le respect des objectifs de qualitÃ©, d'hygiÃ¨ne et de sÃ©curitÃ© </t>
  </si>
  <si>
    <t xml:space="preserve"> * Manager les Ã©quipes de ..."</t>
  </si>
  <si>
    <t>8932,ChargÃ© d&amp;#039</t>
  </si>
  <si>
    <t>Administratif et Facturation H/F,https://www.france-emploi.com/offre-d-emploi/charge-d-039-administratif-et-facturation-h-f-10965057/,07/01/2023,RhÃ´ne,IntÃ©rim,,,,,"RattachÃ© Ã  la Responsable Facturation et Recouvrement, vous intervenez au sein d'une Ã©quipe de 15 collaborateurs.En binÃ´me avec un ChargÃ© de Recouvrement, votre rÃ´le consiste Ã  gÃ©rer les rÃ©clamations et litiges clients (en B2B). Vos principales missions :  * Mise en place d'avoirs, * Refacturation, * Modification des contrats dans ..."</t>
  </si>
  <si>
    <t>8933,Technicien de Maintenance H/F,https://www.france-emploi.com/offre-d-emploi/technicien-de-maintenance-h-f-10965056/,07/01/2023,Yvelines,IntÃ©rim,,,,,"RattachÃ© au Responsable Maintenance, vous intervenez sur la maintenance des appareils de production.A ce titre, vos missions sont :  * Intervenir en production pour rÃ©soudre les pannes, * Effectuer un diagnostic des piÃ¨ces dÃ©fectueuses, * Assurer la rÃ©paration et le remontage du matÃ©riel, * RÃ©aliser les tests et les essais de fonctionnement, * Garantir ..."</t>
  </si>
  <si>
    <t>8934,Acheteur Industriel H/F,https://www.france-emploi.com/offre-d-emploi/acheteur-industriel-h-f-10965055/,07/01/2023,Seine-et-Marne,CDI,,,,,"RattachÃ© au Directeur des Achats, vos missions sont:  * Participer Ã  la dÃ©finition et au dÃ©ploiement de la stratÃ©gie achats</t>
  </si>
  <si>
    <t xml:space="preserve"> * Accompagner et challenger les directions mÃ©tiers dans la dÃ©finition des besoins </t>
  </si>
  <si>
    <t xml:space="preserve"> * Ã‰laborer les sourcing</t>
  </si>
  <si>
    <t xml:space="preserve"> * Piloter le lancement des appels d'offres, dÃ©finir la stratÃ©gie de nÃ©gociation, analyser les rÃ©ponses, nÃ©gocier ..."</t>
  </si>
  <si>
    <t>8935,IngÃ©nieur MÃ©thodes H/F,https://www.france-emploi.com/offre-d-emploi/ingenieur-methodes-h-f-10965054/,07/01/2023,Bas-Rhin,IntÃ©rim,,,,,"Sous le Responsable MÃ©thodes et AmÃ©lioration Continue, en tant qu'IngÃ©nieur MÃ©thodes, vous aurez pour principales missions :  * Garantir la fiabilitÃ© des donnÃ©es par rapport Ã  l'organisation des ateliers et des flux de production : CrÃ©er et paramÃ©trer les articles, nomenclatures, postes de charge, opÃ©rations et gammes//assurer le respect ..."</t>
  </si>
  <si>
    <t>8936,Chef d&amp;#039</t>
  </si>
  <si>
    <t>Ã‰quipe TCE H/F,https://www.france-emploi.com/offre-d-emploi/chef-d-039-quipe-tce-h-f-10965053/,07/01/2023,Yvelines,CDI,,,,,"Au sein de cette PME de 23 personnes, une attention toute particuliÃ¨re sera portÃ©e sur votre bien-Ãªtre, votre dÃ©veloppement personnel et professionnel. En tant que Chef d'Ã‰quipe BTP, vous interviendrez sur des marchÃ©s Ã  bons de commande pour des acteurs publics (collectivitÃ©s essentiellement).En qualitÃ© de Chef ..."</t>
  </si>
  <si>
    <t>8937,Assistant de Direction PMO H/F,https://www.france-emploi.com/offre-d-emploi/assistant-de-direction-pmo-h-f-10965052/,07/01/2023,Paris,IntÃ©rim,,,,,"Vos missions :  * Assister et prÃ©parer les comptes-rendus et/ou synthÃ¨ses des rÃ©unions (avec du contenu mÃ©tier parfois complexe Ã  apprÃ©hender dans un premier temps), * Relire et mettre en forme les documents produits (des notes pour les CT ou le bureau sur des sujets mÃ©tiers), * Faire une premiÃ¨re lecture ..."</t>
  </si>
  <si>
    <t>8938,Commercial Terrain Le Mans H/F,https://www.france-emploi.com/offre-d-emploi/commercial-terrain-le-mans-h-f-10965051/,07/01/2023,Sarthe,CDI,,,,,"RattachÃ© au Chef des Ventes RÃ©gional, votre rÃ´le en tant que Commercial Terrain Le Mans, sera de dÃ©velopper le chiffre d'affaires sur votre pÃ©rimÃ¨tre et auprÃ¨s de vos clients.Dans ce cadre, en tant que Commercial Terrain, vous rÃ©alisez les missions suivantes :  * DÃ©velopper et fidÃ©liser un portefeuille de ..."</t>
  </si>
  <si>
    <t>8939,Chef de Projets GÃ©omatique H/F,https://www.france-emploi.com/offre-d-emploi/chef-de-projets-geomatique-h-f-10965049/,07/01/2023,Doubs,CDI,,,,,"Au sein d'une agence composÃ©e de 30 cartographes basÃ©s Ã  BesanÃ§on, vous participerez aux projets stratÃ©giques et Ã  enjeux de l'Ã©quipe en Ã©tant notamment en charge du dÃ©ploiement de Â« mes geoservices Â», outil Web gÃ©ographique permettant l'intÃ©gration et la mise en forme de donnÃ©es gÃ©ographiques Ã©manant de ..."</t>
  </si>
  <si>
    <t>8940,Approvisionneur Industriel H/F,https://www.france-emploi.com/offre-d-emploi/approvisionneur-industriel-h-f-10965046/,07/01/2023,Seine-et-Marne,CDI,,,,,"En qualitÃ© d'Approvisionneur Industriel, vos principales missions sont les suivantes :  * Analyser les besoins d'approvisionnement pour la production, * Passer des commandes de composants auprÃ¨s des fournisseurs (franÃ§ais ou Ã©trangers), * Effectuer le suivi logistique des commandes, * GÃ©rer les litiges fournisseurs,  * GÃ©rer les stocks de piÃ¨ces dÃ©tachÃ©es,  * ÃŠtre l'interface ..."</t>
  </si>
  <si>
    <t>8941,Dessinateur Second-Oeuvre H/F,https://www.france-emploi.com/offre-d-emploi/dessinateur-second-oeuvre-h-f-10965045/,07/01/2023,Paris,CDI,,,,,"Au sein de cette belle sociÃ©tÃ©, une attention toute particuliÃ¨re sera portÃ©e sur votre bien-Ãªtre, votre dÃ©veloppement personnel et professionnel. Pour y parvenir, notre client mise sur des valeurs fortes : Respect, confiance, ouverture, collaboration et engagement.En tant que Dessinateur Second-Oeuvre, vous interviendrez sur des projets d ..."</t>
  </si>
  <si>
    <t>8942,Conducteur de Travaux Gros-Oeuvre H/F,https://www.france-emploi.com/offre-d-emploi/conducteur-de-travaux-gros-oeuvre-h-f-10965044/,07/01/2023,Haute-Garonne,CDI,,,,,"Dans ce cadre, vos missions en tant que Conducteur de Travaux Gros oeuvre sont les suivantes :  * PrÃ©parer les chantiers sur le plan technique, administratif et financier, * Encadrer et animer les Ã©quipes sur chantier, * Consulter, sÃ©lectionner les sous-traitants et piloter les intervenants, * Assurer le suivi technique, le contrÃ´le administratif ..."</t>
  </si>
  <si>
    <t xml:space="preserve">8943,Expert Technique-Variateurs de Vitesse H/F,https://www.france-emploi.com/offre-d-emploi/expert-technique-variateurs-de-vitesse-h-f-10965043/,07/01/2023,Ain,CDI,,,,,"Ã€ ce titre, vous devez en tant qu'Expert Technique-Variateurs de Vitesse :Assurer le support technique client :  * Prendre en charge et traiter les demandes de support technique de nos clients </t>
  </si>
  <si>
    <t xml:space="preserve"> * Collecter les informations nÃ©cessaires </t>
  </si>
  <si>
    <t xml:space="preserve"> * Ã‰tablir un premier diagnostic et informer le client </t>
  </si>
  <si>
    <t xml:space="preserve"> * Ã‰tablir et mettre en oeuvre un ..."</t>
  </si>
  <si>
    <t>8944,Assistant Administrative et d&amp;#039</t>
  </si>
  <si>
    <t>Exploitation H/F,https://www.france-emploi.com/offre-d-emploi/assistant-administrative-et-d-039-exploitation-h-f-10965042/,07/01/2023,Seine-Saint-Denis,IntÃ©rim,,,,,"Ainsi, vos principales responsabilitÃ©s sont les suivantes :  * Accueil et standard, * Saisie des pointages des chantiers, * PrÃ©paration des classeurs travaux et chantiers, * Gestion du tableau des flux de chantiers, * Gestion des courriers liÃ©s Ã  l'exploitation (rÃ©daction, envoi, etc.), * Gestion dossiers d'agrÃ©ment de sous-traitance, * Gestion des dossiers de ..."</t>
  </si>
  <si>
    <t>8945,Assistant Comptable H/F,https://www.france-emploi.com/offre-d-emploi/assistant-comptable-h-f-10965041/,07/01/2023,IsÃ¨re,CDI,,,,,"RattachÃ© Ã  un Chef de Missions, vous Ãªtes amenÃ©, en tant qu'Assistant Comptable, Ã  intervenir sur un portefeuille de clients, dans le secteur de Meylan.Vous effectuez les missions suivantes :  * Saisie comptable des dossiers confiÃ©s, * Ã‰tablissement des dÃ©clarations de TVA. Cette liste n'est pas limitative, des missions ..."</t>
  </si>
  <si>
    <t>8946,Acheteur Projet Industriel H/F,https://www.france-emploi.com/offre-d-emploi/acheteur-projet-industriel-h-f-10965040/,07/01/2023,Territoire de Belfort,IntÃ©rim,,,,,"En tant qu'Acheteur Projet Industriel, vos missions sont les suivantes :  * Mettre en application les stratÃ©gies achats, * ExÃ©cuter des achats pour les produits qui vous sont assignÃ©s en respectant les objectifs qualitÃ©, coÃ»ts, dÃ©lais et en monitorant les objectifs du projet, * Superviser l'amÃ©lioration des processus d'achat, notamment ..."</t>
  </si>
  <si>
    <t>8947,Comptable Clients H/F,https://www.france-emploi.com/offre-d-emploi/comptable-clients-h-f-10965039/,07/01/2023,Loiret,CDD,,,,,"RattachÃ© au Responsable Comptable Clients vous avez pour missions :  * Validation des demandes d'ouvertures de comptes clients, * Tenu des comptes clients : suivi et analyse des balances, lettrages des comptes.Responsable d'un portefeuille dÃ©diÃ©, vous serez l'interlocuteur privilÃ©giÃ© de nos clients :  * Recouvrement amiable des crÃ©ances sur un portefeuille ..."</t>
  </si>
  <si>
    <t>8948,Gestionnaire de Paie H/F,https://www.france-emploi.com/offre-d-emploi/gestionnaire-de-paie-h-f-10965038/,07/01/2023,RhÃ´ne,IntÃ©rim,,,,,"Nous vous proposons un poste challengeant, au sein d'un Service Paie composÃ© de 9 Gestionnaires de Paie, qui vous permettra de monter en compÃ©tences sur la gestion de paies complexes.2 conventions collectives seront gÃ©rÃ©es, sur un portefeuille de 350 paies environ et sur le logiciel de paie ..."</t>
  </si>
  <si>
    <t>8949,Comptable Fournisseur H/F,https://www.france-emploi.com/offre-d-emploi/comptable-fournisseur-h-f-10965037/,07/01/2023,RhÃ´ne,IntÃ©rim,,,,,"Au sein du Service Comptable et directement rattachÃ© Ã  la Responsable de PÃ´le Fournisseur, vos principales missions sont :  * Enregistrement et rapprochement des factures fournisseurs, * Campagnes de rÃ¨glement, * Traitement des relances fournisseurs, * Saisie des notes de frais.  Issu d'une formation comptable de niveau Bac+2 minimum type BTS CGO ..."</t>
  </si>
  <si>
    <t>8950,ChargÃ© de ClientÃ¨le H/F,https://www.france-emploi.com/offre-d-emploi/charge-de-clientele-h-f-10965036/,07/01/2023,Essonne,IntÃ©rim,,,,,"Missions principales avec le support managÃ©rial de la Responsable de Service :  * ÃŠtre un des interlocuteurs des clients de l'entreprise, * RÃ©pondre aux demandes des clients par email ou par tÃ©lÃ©phone, * Accueillir, renseigner, gÃ©rer les rÃ©clamations et proposer aux clients des services personnalisÃ©s pour les fidÃ©liser.Plus prÃ©cisÃ©ment :  * Accompagner les ..."</t>
  </si>
  <si>
    <t xml:space="preserve">8951,Chef de Mission H/F,https://www.france-emploi.com/offre-d-emploi/chef-de-mission-h-f-10965035/,07/01/2023,IsÃ¨re,CDI,,,,,"RattachÃ© Ã  l'Expert-Comptable, vous Ãªtes amenÃ©, en tant que Chef de Mission, Ã  gÃ©rer un portefeuille de clients, dans le secteur de Bourgoin-Jallieu.Vous effectuez les missions suivantes :  * Tenue et rÃ©vision d'un portefeuille clients (TPE/PME) </t>
  </si>
  <si>
    <t xml:space="preserve">  * Etablissement des situations mensuelles ou trimestrielles si nÃ©cessaire </t>
  </si>
  <si>
    <t xml:space="preserve">  * Etablissement ..."</t>
  </si>
  <si>
    <t>8952,OpÃ©rateur RÃ©gleur CN en 2*8 H/F,https://www.france-emploi.com/offre-d-emploi/operateur-regleur-cn-en-2-8-h-f-10965034/,07/01/2023,Bas-Rhin,CDI,,,,,"RattachÃ© au Responsable de Production, vos missions seront les suivantes :  * PrÃ©parer la production et rÃ©aliser les rÃ©glages nÃ©cessaires, * Fabriquer les piÃ¨ces en sÃ©rie en respectant les exigences et les instructions, * Usiner les piÃ¨ces, * RÃ©aliser des interventions de maintenance prÃ©ventive et curative, * Suivre la qualitÃ© des opÃ©rations rÃ©glÃ©es, * RÃ©aliser les ..."</t>
  </si>
  <si>
    <t>8953,Approvisionneur H/F,https://www.france-emploi.com/offre-d-emploi/approvisionneur-h-f-10965031/,07/01/2023,Val-d'Oise,IntÃ©rim,,,,,"Vos missions seront :  * Passer les commandes d'achat correspondant aux propositions Ã©manant du rÃ©sultat du calcul des besoins nets de l'ERP SAP et en assurer le suivi, * Analyser, gÃ©rer le stock emballage et passation des commandes associÃ©es, * Enregistrer les confirmations de livraisons des fournisseurs et assurer les relances ..."</t>
  </si>
  <si>
    <t xml:space="preserve">8954,Collaborateur Comptable H/F,https://www.france-emploi.com/offre-d-emploi/collaborateur-comptable-h-f-10965030/,07/01/2023,DrÃ´me,CDI,,,,,"RattachÃ© Ã  l'Expert-Comptable, vous Ãªtes amenÃ©, en tant que Collaborateur Comptable, Ã  gÃ©rer un portefeuille de clients, dans le secteur de Romans-sur-IsÃ¨re.Vous effectuez les missions suivantes :  * Tenue et rÃ©vision d'un portefeuille clients (TPE/PME) </t>
  </si>
  <si>
    <t xml:space="preserve">  * Ã‰tablissement ..."</t>
  </si>
  <si>
    <t>8955,Assistant Relations Clients H/F,https://www.france-emploi.com/offre-d-emploi/assistant-relations-clients-h-f-10965029/,07/01/2023,FinistÃ¨re,CDI,,,,,"En tant qu'Assistant Relations Clients, vous avez un rÃ´le transverse entre les diffÃ©rents services et clients de l'entreprise.Vous Ãªtes le garant du relais d'informations et assurez le reporting des activitÃ©s.Ã€ ce titre, votre rÃ´le consiste Ã  :  * ÃŠtre l'interlocuteur privilÃ©giÃ© des services internes et ..."</t>
  </si>
  <si>
    <t>8956,ChargÃ© d&amp;#039</t>
  </si>
  <si>
    <t>Affaires Travaux - AprÃ¨s Sinistres H/F,https://www.france-emploi.com/offre-d-emploi/charge-d-039-affaires-travaux-apres-sinistres-h-f-10965028/,07/01/2023,Loiret,CDI,,,,,"Au sein de cette belle entreprise, une attention toute particuliÃ¨re sera portÃ©e sur votre bien-Ãªtre, votre dÃ©veloppement personnel et professionnel. En tant que Conducteur de Travaux AprÃ¨s-Sinistres en Maisons Individuelles vous interviendrez sur des projets de rÃ©novation. DÃ©placements sur les dÃ©partements suivants : 45, 28, 78, 91, 77 ..."</t>
  </si>
  <si>
    <t>8957,Neogy - Technicien Essais H/F,https://www.france-emploi.com/offre-d-emploi/neogy-technicien-essais-h-f-10965027/,07/01/2023,Gironde,CDI,,,,,"RattachÃ© au Responsable BE, vous rÃ©alisez les tests de validation et de caractÃ©risation des batteries. Vos missions sont :  * RÃ©aliser les essais Ã©lectriques, * RÃ©aliser des essais en chambre climatique, * RÃ©aliser des essais fonctionnels, * Participer Ã  la rÃ©daction du plan de test, * Participer Ã  l'analyse de donnÃ©es, * Participer Ã  la ..."</t>
  </si>
  <si>
    <t>8958,Gestionnaire de Paie H/F,https://www.france-emploi.com/offre-d-emploi/gestionnaire-de-paie-h-f-10965026/,07/01/2023,RhÃ´ne,CDI,,,,,"RattachÃ© au Responsable de PÃ´le Administration du Personnel, vous serez responsable d'un portefeuille de paies sur un secteur d'activitÃ© dÃ©terminÃ© (Ã  dÃ©finir). Vos missions seront les suivantes :Gestion d'un portefeuille de paies de A Ã  Z (taille en fonction de votre pÃ©rimÃ¨tre +/- 300 paies) :  * ContrÃ´ler les ..."</t>
  </si>
  <si>
    <t xml:space="preserve">8959,OpÃ©rateur ContrÃ´le Cartes H/F,https://www.france-emploi.com/offre-d-emploi/operateur-controle-cartes-h-f-10965025/,07/01/2023,RhÃ´ne,IntÃ©rim,,,,,"En tant qu'OpÃ©rateur ContrÃ´le Cartes, vous prenez en charge les missions suivantes :  * OpÃ©rations de contrÃ´le qualitÃ© produits (cartes Ã©lectroniques, consoles ferroviaires) conformÃ©ment aux spÃ©cifications de contrÃ´le selon la norme IPC A610, * RÃ©daction des rapports de contrÃ´le </t>
  </si>
  <si>
    <t xml:space="preserve"> validation des dÃ©clarations de conformitÃ©, * Enregistrement des non-conformitÃ©s constatÃ©es et information ..."</t>
  </si>
  <si>
    <t>8960,Gestionnaire ADV Export H/F,https://www.france-emploi.com/offre-d-emploi/gestionnaire-adv-export-h-f-10965023/,07/01/2023,IsÃ¨re,IntÃ©rim,,,,,"Les responsabilitÃ©s principales du poste :  * Analyser la commande client et s'assurer que les conditions d'achats sont conformes Ã  nos conditions gÃ©nÃ©rales de ventes, * S'assurer que la commande est bien dans le bon canal d'enregistrement, * Analyser la commande afin de dÃ©terminer les centres d'expÃ©ditions, * Analyser ..."</t>
  </si>
  <si>
    <t>8961,Comptable Fournisseurs H/F,https://www.france-emploi.com/offre-d-emploi/comptable-fournisseurs-h-f-10965022/,07/01/2023,Gironde,CDD,,,,,"RattachÃ© au Service Comptable, vos missions sont les suivantes :  * GÃ©rer la comptabilitÃ© des achats, * VÃ©rifier des documents comptables fournisseurs, * Suivre des validations de factures, * Codifier des factures, les imputer dans les comptes de charge et effectuer la saisie en comptabilitÃ©, * Effectuer les RÃ¨glements auprÃ¨s des fournisseurs, * Suivre des Ã©chÃ©anciers ..."</t>
  </si>
  <si>
    <t>8962,Assistant ADV H/F,https://www.france-emploi.com/offre-d-emploi/assistant-adv-h-f-10965021/,07/01/2023,RhÃ´ne,CDD,,,,,"En tant qu'Assistant ADV, vos principales missions seront :  * RÃ©ceptionner, contrÃ´ler, saisir et suivre les commandes clients sous SAP, * GÃ©rer la relation client BtoB, * Prendre en compte les nombreux appels tÃ©lÃ©phoniques des clients, * Traiter les litiges, * Mettre Ã  jour les bases de donnÃ©es clients, * Participer aux projets d'amÃ©lioration ..."</t>
  </si>
  <si>
    <t xml:space="preserve">8963,Collaborateur Comptable H/F,https://www.france-emploi.com/offre-d-emploi/collaborateur-comptable-h-f-10965020/,07/01/2023,DrÃ´me,CDI,,,,,"RattachÃ© Ã  l'Expert-Comptable, vous Ãªtes amenÃ©, en tant que Collaborateur Comptable, Ã  gÃ©rer un portefeuille de clients, dans le secteur de Valence.Vous effectuez les missions suivantes :  * Tenue et rÃ©vision d'un portefeuille clients (TPE/PME) </t>
  </si>
  <si>
    <t xml:space="preserve">  * Ã‰tablissement des dÃ©clarations ..."</t>
  </si>
  <si>
    <t>8964,Assistant Chef de Projet H/F,https://www.france-emploi.com/offre-d-emploi/assistant-chef-de-projet-h-f-10965018/,07/01/2023,Haute-Garonne,IntÃ©rim,,,,,"En tant qu'Assistant Support Projet, vos missions seront :  * Mettre Ã  jour la documentation du rÃ©fÃ©rentiel qualitÃ©, * Suivre la livraison documentaire, * Mettre Ã  jour les outils informatiques, * PrÃ©parer et rÃ©aliser les revues de processus, * Animer des rÃ©unions, * RÃ©aliser des tableaux de bord, * Etre support Ã  la planification de rÃ©unions ..."</t>
  </si>
  <si>
    <t>8965,Technicien BE Chaudronnerie - Tuyauterie H/F,https://www.france-emploi.com/offre-d-emploi/technicien-be-chaudronnerie-tuyauterie-h-f-10965017/,07/01/2023,IsÃ¨re,CDI,,,,,"En tant que Technicien BE Chaudronnerie-Tuyauterie, vos missions sont les suivantes :  * RÃ©aliser les plans d'implantation, * Concevoir et modÃ©liser sur Open Plant Modeler (Bentley) Ã  partir des PID : Les Ã©quipements, les structures mÃ©talliques et les tuyauteries, * RÃ©aliser la mise en plan des diffÃ©rents dÃ©livrables pour la construction : Plan ..."</t>
  </si>
  <si>
    <t>8966,Meeting Specialist - DMOS H/F,https://www.france-emploi.com/offre-d-emploi/meeting-specialist-dmos-h-f-10965016/,07/01/2023,Hauts-de-Seine,IntÃ©rim,,,,,"Dans le cadre de ce poste de Meeting Specialist - DMOS, vous serez rattachÃ© Ã  l'Ã©quipe Ã©vÃ©nementielle et aurez en charge les missions suivantes :  * Agir en tant qu'expert, conseiller et organiser des rÃ©unions et Ã©vÃ©nements impliquant des professionnels de santÃ© et des organisations de santÃ© dans le respect ..."</t>
  </si>
  <si>
    <t>8967,Technicien d&amp;#039</t>
  </si>
  <si>
    <t>Usinage H/F,https://www.france-emploi.com/offre-d-emploi/technicien-d-039-usinage-h-f-10965015/,07/01/2023,Bas-Rhin,CDI,,,,,"RattachÃ© au Responsable de Production, vos missions seront les suivantes :  * PrÃ©parer la production et rÃ©aliser les rÃ©glages nÃ©cessaires, * Fabriquer les piÃ¨ces en sÃ©rie en respectant les exigences et les instructions, * Usiner les piÃ¨ces, * RÃ©aliser des interventions de maintenance prÃ©ventive et curative, * Suivre la qualitÃ© des opÃ©rations rÃ©glÃ©es, * RÃ©aliser les ..."</t>
  </si>
  <si>
    <t>8968,Technicien de Maintenance Industrielle H/F,https://www.france-emploi.com/offre-d-emploi/technicien-de-maintenance-industrielle-h-f-10965014/,07/01/2023,Alpes-Maritimes,CDI,,,,,"En tant que Technicien de Maintenance Industrielle, vos principales missions seront :  * Effectuer l'entretien et la rÃ©paration des Ã©quipements de production, * Diagnostiquer et rÃ©soudre les problÃ¨mes techniques, * Assurer le suivi et la documentation des interventions de maintenance, * ContrÃ´ler et tester les Ã©quipements de production, * Participer Ã  l'amÃ©lioration de ..."</t>
  </si>
  <si>
    <t>8969,ContrÃ´leur QualitÃ© Articles de Conditionnement H/F,https://www.france-emploi.com/offre-d-emploi/controleur-qualite-articles-de-conditionnement-h-f-10965013/,07/01/2023,Val-d'Oise,IntÃ©rim,,,,,"En tant que ContrÃ´leur QualitÃ© Articles de Conditionnement, basÃ© Ã  Cergy, vos principales missions sont :  * Effectuer des contrÃ´les pour chaque produit article de conditionnement selon les procÃ©dures et mÃ©thodes en vigueur et en respectant les consignes de sÃ©curitÃ© et d'hygiÃ¨ne, * Enregistrer des rÃ©sultats des contrÃ´les ainsi que le ..."</t>
  </si>
  <si>
    <t>8970,Assistant ContrÃ´le Factures H/F,https://www.france-emploi.com/offre-d-emploi/assistant-controle-factures-h-f-10965012/,07/01/2023,Seine-Saint-Denis,IntÃ©rim,,,,,"Au sein du Service ContrÃ´le de Gestion, vous Ãªtes rattachÃ© au Responsable ContrÃ´le de Gestion et vous occupez un poste d'Assistant ContrÃ´le de Gestion.Dans le cadre de cette mission, vos tÃ¢ches sont les suivantes :ContrÃ´le des factures :  * Assurer le contrÃ´le factures des achats de matiÃ¨res, * ÃŠtre en ..."</t>
  </si>
  <si>
    <t>8971,Comptable Client et TrÃ©sorerie H/F,https://www.france-emploi.com/offre-d-emploi/comptable-client-et-tresorerie-h-f-10965011/,07/01/2023,Seine-Maritime,IntÃ©rim,,,,,"Vos missions :ComptabilitÃ© clients : * Ouvrir les comptes, * Suivre les opÃ©rations de facturation, * ContrÃ´ler les encaissements et les retards de paiement, * Assurer le reporting hebdomadaire des retards, par entitÃ© et en consolidÃ©, * Participer aux clÃ´tures mensuelles ou trimestrielles : Calculer les provisions liÃ©es aux comptes, * GÃ©rer les dossiers en procÃ©dure judiciaire ..."</t>
  </si>
  <si>
    <t>8972,Technicien de Maintenance Climatisation H/F,https://www.france-emploi.com/offre-d-emploi/technicien-de-maintenance-climatisation-h-f-10965010/,07/01/2023,Loire-Atlantique,CDI,,,,,"Sous la responsabilitÃ© directe du Responsable Maintenance, vous avez en charge la gestion d'un parc de clients et assurez la conduite, l'entretien, la maintenance et le dÃ©pannage d'installations thermiques et Ã©nergÃ©tique. Vous proposez des amÃ©liorations de fonctionnement, de performance et de service chez nos clients.Domaine ..."</t>
  </si>
  <si>
    <t>8973,Conducteur de Travaux DÃ©samiantage H/F,https://www.france-emploi.com/offre-d-emploi/conducteur-de-travaux-desamiantage-h-f-10965009/,07/01/2023,Seine-et-Marne,CDI,,,,,"Au sein de cette belle PME, une attention toute particuliÃ¨re sera portÃ©e sur votre bien-Ãªtre, votre dÃ©veloppement personnel et professionnel. En tant que Conducteur de Travaux DÃ©samiantage, vous Ãªtes en charge de la bonne exÃ©cution des chantiers. A ce titre vos missions sont les suivantes :  * Participer aux rÃ©unions ..."</t>
  </si>
  <si>
    <t>8974,Gestionnaire de Paie H/F,https://www.france-emploi.com/offre-d-emploi/gestionnaire-de-paie-h-f-10965008/,07/01/2023,Gironde,CDI,,,,,"Dans le cadre de votre mission et directement rattachÃ© au PÃ´le Social, vous interviendrez sur toutes les missions qui incombent Ã  un Gestionnaire de Paie pour le compte d'un portefeuille clients (tous secteurs, toutes tailles).Vos missions seront les suivantes :  * Ã‰laboration des bulletins de paie, * DÃ©clarations des charges ..."</t>
  </si>
  <si>
    <t>8975,OpÃ©rateur Machines/Conducteur de Ligne H/F,https://www.france-emploi.com/offre-d-emploi/operateur-machines-conducteur-de-ligne-h-f-10965007/,07/01/2023,RhÃ´ne,IntÃ©rim,,,,,"Vos missions principales en tant qu'OpÃ©rateur Machines/Conducteur de Ligne : * Piloter 4 machines diffÃ©rentes (2 soudeuses, 1 machine Ã  laver, 1 machine de vernissage) * Planifier les chargements et conduite des machines, * ContrÃ´ler la qualitÃ©, les soudures et le vernissage des cartes Ã©lectroniques, * Effectuer les ajustement sur les cartes ..."</t>
  </si>
  <si>
    <t>8976,Comptable Clients H/F,https://www.france-emploi.com/offre-d-emploi/comptable-clients-h-f-10965006/,07/01/2023,Hauts-de-Seine,IntÃ©rim,,,,,"En tant que Comptable Clients, vos principales missions sont les suivantes :  * Gestion de la comptabilitÃ© bancaire et des paiements clients, * Aide Ã  la gestion des notes de frais (Logiciel Concur), * ResponsabilitÃ© partagÃ©e du grand livre (ComptabilitÃ© clients), * Responsable des charges Ã  payer et des provisions, * Assistance Ã  la prÃ©paration ..."</t>
  </si>
  <si>
    <t>8977,AttachÃ© Commercial Leasing H/F,https://www.france-emploi.com/offre-d-emploi/attache-commercial-leasing-h-f-10965005/,07/01/2023,Paris,IntÃ©rim,,,,,"En tant qu'AttachÃ© Commercial Leasing, vous avez pour responsabilitÃ© de construire et d'obtenir des solutions de financement et refinancement sur un pÃ©rimÃ¨tre dÃ©fini en support des commerciaux.  * En lien avec les clients et partenaires, rechercher et construire des solutions de financement, * Apporter une expertise technique des solutions ..."</t>
  </si>
  <si>
    <t xml:space="preserve">8978,Chef de Mission H/F,https://www.france-emploi.com/offre-d-emploi/chef-de-mission-h-f-10965004/,07/01/2023,Haute-Savoie,CDI,,,,,"RattachÃ© Ã  l'Expert-Comptable, vous Ãªtes amenÃ©, en tant que Chef de Mission, Ã  gÃ©rer un portefeuille de clients, dans le secteur d'Annemasse.Vous effectuez les missions suivantes :  * Tenue et rÃ©vision d'un portefeuille clients (TPE/PME) </t>
  </si>
  <si>
    <t xml:space="preserve">  * Etablissement des ..."</t>
  </si>
  <si>
    <t>8979,Assistant ADV &amp;amp</t>
  </si>
  <si>
    <t xml:space="preserve"> Service Clients H/F,https://www.france-emploi.com/offre-d-emploi/assistant-adv-amp-service-clients-h-f-10965003/,07/01/2023,Essonne,IntÃ©rim,,,,,"RattachÃ© au Responsable du Service, vos mission seront :  * Facturation clients, * Gestion des grilles tarifaire (saisie, mise Ã  jour...), * Gestion des litiges, * Saisie des donnÃ©es clients, * Gestion et mise Ã  jour de la base de donnÃ©es.  Vous justifiez d'au moins une premiÃ¨re expÃ©rience en ADV.Vous maÃ®trisez les outils ..."</t>
  </si>
  <si>
    <t>8980,Technicien de Maintenance Multitechnique H/F,https://www.france-emploi.com/offre-d-emploi/technicien-de-maintenance-multitechnique-h-f-10965002/,07/01/2023,Loire-Atlantique,CDI,,,,,"Sous la responsabilitÃ© directe d'un Responsable Maintenance, vous avez en charge la gestion d'un parc de clients et assurez la conduite, l'entretien, la maintenance et le dÃ©pannage d'installations thermiques et Ã©nergÃ©tique. Vous proposez des amÃ©liorations de fonctionnement, de performance et de service chez vos clients ..."</t>
  </si>
  <si>
    <t>8981,OpÃ©rateur de Production H/F,https://www.france-emploi.com/offre-d-emploi/operateur-de-production-h-f-10965001/,07/01/2023,Bouches-du-RhÃ´ne,IntÃ©rim,,,,,"RattachÃ© au Chef d'Atelier, les missions de l'OpÃ©rateur de Production sont :  * GÃ©rer les opÃ©rations en suivant les checks lists correspondantes et les consignes Ã©ventuelles, * Relever les donnÃ©es et les enregistrer selon la procÃ©dure prÃ©vue, * Surveiller les paramÃ¨tres de production (tempÃ©rature, pression, ph, volume...), * Veiller Ã  la propretÃ© ..."</t>
  </si>
  <si>
    <t>8982,Responsable de Boutique H/F,https://www.france-emploi.com/offre-d-emploi/responsable-de-boutique-h-f-10965000/,07/01/2023,IsÃ¨re,CDI,,,,,"En tant que Responsable de Boutique, vos missions seront de :  * Encadrer et manager une Ã©quipe (recrutement, intÃ©gration, accompagnement, dÃ©veloppement des compÃ©tences), * DÃ©velopper le CA du point de vente et rÃ©aliser les objectifs fixÃ©s, * Analyser les indicateurs de vente,  * GÃ©rer les stocks de faÃ§on optimale et mettre en application la ..."</t>
  </si>
  <si>
    <t>8983,Auditeur H/F - Grenoble,https://www.france-emploi.com/offre-d-emploi/auditeur-h-f-grenoble-10964999/,07/01/2023,IsÃ¨re,CDI,,,,,"Directement rattachÃ© Ã  l'expert-comptable, vous intervenez auprÃ¨s de plusieurs structures, de toutes tailles et de tous secteurs d'activitÃ©.En tant qu'Auditeur, vous intervenez sur l'ensemble des process d'audit lÃ©gal, l'analyse des procÃ©dures internes, la rÃ©vision des cycles, la rÃ©daction des notes de ..."</t>
  </si>
  <si>
    <t>8984,OpÃ©rateur Logistique H/F,https://www.france-emploi.com/offre-d-emploi/operateur-logistique-h-f-10964998/,07/01/2023,Hauts-de-Seine,CDI,,,,,"Vos missions en tant qu'OpÃ©rateur Logistique sont :  * Assurer la disponibilitÃ© des produits pour le besoin des clients en dÃ©pÃ´ts, * Suivi des stocks en relation avec les dÃ©pÃ´ts et les diffÃ©rentes sociÃ©tÃ©s de transport, * GÃ©rer le suivi des achats fournisseurs (suivi des livraisons, contrÃ´le de la facturation), * Assurer le ..."</t>
  </si>
  <si>
    <t>8985,Planificateur Approvisionneur H/F,https://www.france-emploi.com/offre-d-emploi/planificateur-approvisionneur-h-f-10964997/,07/01/2023,Moselle,CDI,,,,,"En tant que Planificateur Approvisionneur, vos missions sont les suivantes :  * Planifier les ordres de production, d'achat et/ou de transfert, * Assurer le suivi des ordres de production, d'achat et de transfert (recalage, annulation, relance), * Alerter et informer les clients internes des ruptures Ã  venir, * ÃŠtre force de ..."</t>
  </si>
  <si>
    <t>8986,Gestionnaire de Paie H/F,https://www.france-emploi.com/offre-d-emploi/gestionnaire-de-paie-h-f-10964996/,07/01/2023,IsÃ¨re,CDI,,,,,"Vos principales missions, en tant que Gestionnaire de Paie, sont les suivantes :  * Gestion d'un portefeuille de clients aux secteurs tailles variÃ©s, * Ã‰tablissement des bulletins de paie, * Traitement des dÃ©clarations sociales, * Force de propositions et fonction de conseil auprÃ¨s des entreprises.Liste non exhaustive et pouvant comprendre des missions ..."</t>
  </si>
  <si>
    <t>8987,Assistant Comptable H/F,https://www.france-emploi.com/offre-d-emploi/assistant-comptable-h-f-10964995/,07/01/2023,DrÃ´me,CDI,,,,,"RattachÃ© Ã  un Chef de Missions, vous Ãªtes amenÃ©, en tant qu'Assistant Comptable, Ã  intervenir sur un portefeuille de clients, dans le secteur de Valence.Vous effectuez les missions suivantes :  * Saisie comptable des dossiers confiÃ©s, * Ã‰tablissement des dÃ©clarations de TVA. Cette liste n'est pas limitative, des missions ..."</t>
  </si>
  <si>
    <t>8988,Assistant ADV H/F,https://www.france-emploi.com/offre-d-emploi/assistant-adv-h-f-10964994/,07/01/2023,Paris,IntÃ©rim,,,,,"A ce poste d'Assistant ADV, vos principales missions seront :  * Suivi des contrats, en support des Ã©quipes commerciales, * CrÃ©ation et mise Ã  jour des profils clients dans notre outil de facturation, * ContrÃ´le des donnÃ©es, * Ã‰dition des factures, * Relances des clients, * Facturation, * Suivi de la solvabilitÃ© des clients, * Reportings.Cette ..."</t>
  </si>
  <si>
    <t>8989,Technicien RÃ©gleur H/F,https://www.france-emploi.com/offre-d-emploi/technicien-regleur-h-f-10964993/,07/01/2023,PyrÃ©nÃ©es-Orientales,CDI,,,,,"Au sein de chantiers d'envergures, dans le respect des normes de sÃ©curitÃ© et des exigences en matiÃ¨re de qualitÃ© d'exÃ©cution, vos missions sont les suivantes :  * ÃŠtre garant de la vÃ©rification finale de l'installation de nouveaux appareils installÃ©s (vÃ©rifier l'ensemble des organes : Freins, portes moteurs, appareils ..."</t>
  </si>
  <si>
    <t>8990,Commercial BTP Junior H/F,https://www.france-emploi.com/offre-d-emploi/commercial-btp-junior-h-f-10964992/,07/01/2023,Seine-et-Marne,CDI,,,,,"Au sein de cette belle entreprise, une attention toute particuliÃ¨re sera portÃ©e sur votre bien-Ãªtre, votre dÃ©veloppement personnel et professionnel. En tant que ChargÃ© d'Affaires BTP Junior, vous interviendrez sur des projets de rÃ©novation (collectivitÃ©s, grandes enseignes, copropriÃ©tÃ©s, industrie, etc.).En tant que Commercial BTP Junior, vos ..."</t>
  </si>
  <si>
    <t xml:space="preserve">8991,Chef de Mission H/F,https://www.france-emploi.com/offre-d-emploi/chef-de-mission-h-f-10964991/,07/01/2023,Haute-Savoie,CDI,,,,,"RattachÃ© Ã  l'Expert-Comptable, vous Ãªtes amenÃ©, en tant que Chef de mission, Ã  gÃ©rer un portefeuille de clients, dans le secteur de Morzine.Vous effectuez les missions suivantes :  * Tenue et rÃ©vision d'un portefeuille clients (TPE/PME) </t>
  </si>
  <si>
    <t>8992,ChargÃ©(e) de ClientÃ¨le H/F,https://www.france-emploi.com/offre-d-emploi/chargee-de-clientele-h-f-10964990/,07/01/2023,Haute-Garonne,IntÃ©rim,,,,,"En tant que ChargÃ© de ClientÃ¨le, vos missions seront :  * RÃ©ceptionner les appels clients, * RÃ©pondre et orienter les clients, * Ã‰laborer et suivre les dossiers clients, * Assurer le rÃ´le d'interface entre diffÃ©rents services.Ce descriptif n'est pas limitatif.  Vous justifiez d'une expÃ©rience Ã  un poste similaire.Vous maÃ®trisez ..."</t>
  </si>
  <si>
    <t>8993,Magasinier Outillage H/F,https://www.france-emploi.com/offre-d-emploi/magasinier-outillage-h-f-10964989/,07/01/2023,Territoire de Belfort,IntÃ©rim,,,,,"Vos missions sont les suivantes :Gestion de l'outillages :  * GÃ©rer des entrÃ©es/sorties d'outillage nominativement et individuellement, * Etre capable Ã  tout moment de pouvoir lister les outillages non rendu, cassÃ©... * Etre capable de communiquer tout on long du chantier avec le superviseur sur les pertes et casses.Gestion ..."</t>
  </si>
  <si>
    <t>8994,Comptable H/F,https://www.france-emploi.com/offre-d-emploi/comptable-h-f-10964988/,07/01/2023,Seine-Maritime,IntÃ©rim,,,,,"Notre client est situÃ© Ã  Grand Couronne. Nous recherchons dans le cadre d'un remplacement, un Comptable.Vos tÃ¢ches seront les suivantes :  * Enregistrement comptable, * Lettrage des comptes, * Rapprochements bancaires,  * DÃ©clarations de tva et fiscales, * Reporting.Cette liste de tÃ¢ches n'est pas limitative.  De formation comptable, vous justifiez d ..."</t>
  </si>
  <si>
    <t>8995,Assistant Comptable H/F,https://www.france-emploi.com/offre-d-emploi/assistant-comptable-h-f-10964987/,07/01/2023,Savoie,CDI,,,,,"RattachÃ© Ã  un Chef de Missions, vous Ãªtes amenÃ©, en tant qu'Assistant Comptable, Ã  intervenir sur un portefeuille de clients, dans le secteur de ChambÃ©ry.Vous effectuez les missions suivantes :  * Saisie comptable des dossiers confiÃ©s, * Etablissement des dÃ©clarations de TVA. Cette liste n'est pas limitative, des missions ..."</t>
  </si>
  <si>
    <t>8996,Auditeur H/F,https://www.france-emploi.com/offre-d-emploi/auditeur-h-f-10964986/,07/01/2023,DrÃ´me,CDI,,,,,"Directement rattachÃ© Ã  l'expert-comptable, vous intervenez auprÃ¨s de plusieurs structures, de toutes tailles et de tous secteurs d'activitÃ©.En tant qu'Auditeur, vous intervenez sur l'ensemble des process d'audit lÃ©gal, l'analyse des procÃ©dures internes, la rÃ©vision des cycles, la rÃ©daction des notes de ..."</t>
  </si>
  <si>
    <t>8997,Gestionnaire de Paie H/F,https://www.france-emploi.com/offre-d-emploi/gestionnaire-de-paie-h-f-10964985/,07/01/2023,Savoie,CDI,,,,,"Vos principales missions, en tant que Gestionnaire de Paie, sont les suivantes : * Prendre en charge la gestion d'un portefeuille de bulletins de salaire au sein d'un environnement multi-conventionnel, * Conseiller les clients sur la gestion des paies et rÃ©pondre aux questions relatives au droit social, * RÃ©aliser le ..."</t>
  </si>
  <si>
    <t>8998,IngÃ©nieur Structure MÃ©tal H/F,https://www.france-emploi.com/offre-d-emploi/ingenieur-structure-metal-h-f-10964984/,07/01/2023,Savoie,CDI,,,,,"Au sein d'un Bureau d'Etudes dynamique rattachÃ© au Responsable BE. Vos missions seront les suivantes :  * Conception, dÃ©finition et optimisation des structures des diffÃ©rents projets qui vous sont confiÃ©s, * RÃ©alisation de vos missions selon le cahier des charges et la rÃ©glementation en vigueur, * Analyse des diffÃ©rentes problÃ©matiques, * Encadrement ..."</t>
  </si>
  <si>
    <t>8999,Conducteur de Travaux GC H/F,https://www.france-emploi.com/offre-d-emploi/conducteur-de-travaux-gc-h-f-10964983/,07/01/2023,Ille-et-Vilaine,CDI,,,,,"RattachÃ© au Directeur Travaux GÃ©nie Civil et en tant que Conducteur de Travaux GC, vous intervenez sur des opÃ©rations de type stations d'Ã©puration, usines d'eau potable, bassins tampon et projets de mÃ©thanisations industrielles sur tout le Grand Ouest.Vous Ãªtes en charge des missions suivantes :  * Assurer le ..."</t>
  </si>
  <si>
    <t>9000,Conducteur de Travaux Gros Oeuvre H/F,https://www.france-emploi.com/offre-d-emploi/conducteur-de-travaux-gros-oeuvre-h-f-10964982/,07/01/2023,Haute-Garonne,CDI,,,,,"Dans ce cadre, vos missions en tant que Conducteur de Travaux Gros Oeuvre ConfirmÃ© sont les suivantes :  * PrÃ©parer les chantiers sur le plan technique, administratif et financier, * Encadrer et animer les Ã©quipes sur chantier, * Consulter, sÃ©lectionner les sous-traitants et piloter les intervenants, * Assurer le suivi technique, le contrÃ´le ..."</t>
  </si>
  <si>
    <t>9001,ChargÃ© de Projet SÃ©curitÃ© et BÃ¢timent H/F,https://www.france-emploi.com/offre-d-emploi/charge-de-projet-securite-et-batiment-h-f-10964981/,07/01/2023,Nord,CDI,,,,,"En tant que ChargÃ© de Projet SÃ©curitÃ© et BÃ¢timent, vos missions consisteront Ã  :  * ÃŠtre rÃ©fÃ©rent sur la sÃ©curitÃ© et la maintenance des bÃ¢timents, * Coordonner les diffÃ©rents prestataires, * Assurer la maintenance du matÃ©riel de sÃ©curitÃ©, des Ã©quipements et des bÃ¢timents, * Assurer les commandes et la gestion du matÃ©riel de sÃ©curitÃ© ..."</t>
  </si>
  <si>
    <t>9002,Gestionnaire Paie H/F,https://www.france-emploi.com/offre-d-emploi/gestionnaire-paie-h-f-10964980/,07/01/2023,Essonne,CDI,,,,,"En tant que Gestionnaire Paie, vos missions sont les suivantes :  * Traitement mensuel de la paie, * ContrÃ´le et/ou saisie des Ã©lÃ©ments variables, des activitÃ©s et des Ã©lÃ©ments fixes, * Ã‰tablissement des bulletins spÃ©cifiques, * FormalitÃ©s d'embauche (DUE, affiliations aux caisses, constitution du dossier du personnel), * FormalitÃ©s de sortie du personnel ..."</t>
  </si>
  <si>
    <t>9003,MÃ©canicien H/F,https://www.france-emploi.com/offre-d-emploi/mecanicien-h-f-10964979/,07/01/2023,HÃ©rault,IntÃ©rim,,,,,"En tant que MÃ©canicien, vous Ãªtes rattachÃ© Ã  un Responsable d'Agence et vos missions sont les suivantes :  * Assurer la maintenance du parc (contrÃ´ler et prÃ©parer le matÃ©riel), * Assurer la mise Ã  disposition auprÃ¨s de nos clients (entretenir et rÃ©parer le matÃ©riel).  Vous Ãªtes diplÃ´mÃ© en mÃ©canique ou as ..."</t>
  </si>
  <si>
    <t>9004,Assistant ADV H/F,https://www.france-emploi.com/offre-d-emploi/assistant-adv-h-f-10964978/,07/01/2023,Essonne,CDI,,,,,"RattachÃ© Ã  la Directrice Commerciale et Marketing, nous vous proposons de rejoindre une Ã©quipe dynamique afin de contribuer activement Ã  l'Ã©laboration et Ã  la mise en uvre des actions Commerciales.Les missions principales qui vous seront confiÃ©es (liste non exhaustive) :  * Accueil clients (rÃ©ception, tÃ©lÃ©phone, mails...), * Devis et suivis ..."</t>
  </si>
  <si>
    <t>9005,Assistant Comptable H/F,https://www.france-emploi.com/offre-d-emploi/assistant-comptable-h-f-10964977/,07/01/2023,DrÃ´me,CDI,,,,,"RattachÃ© Ã  un Chef de Missions, vous Ãªtes amenÃ©, en tant qu'Assistant comptable, Ã  intervenir sur un portefeuille de clients, dans le secteur de Crest.Vous effectuez les missions suivantes :  * Saisie comptable des dossiers confiÃ©s, * Ã‰tablissement des dÃ©clarations de TVA. Cette liste n'est pas limitative, des missions ..."</t>
  </si>
  <si>
    <t>9006,Assistant Comptable H/F,https://www.france-emploi.com/offre-d-emploi/assistant-comptable-h-f-10964976/,07/01/2023,Haute-Garonne,CDD,,,,,"RattachÃ© au directeur du service, vos missions seront les suivantes :  * La gestion du courrier ainsi que la rÃ©partition aux bons interlocuteurs,  * La codification des factures,  * La saisie des banques,  * La saisie des factures fournisseurs,  * La saisie des situations de travaux,  * La rÃ©ception des mails et relances fournisseurs.Cette liste ..."</t>
  </si>
  <si>
    <t>9007,Chef de Secteur RÃ©seau BIO H/F,https://www.france-emploi.com/offre-d-emploi/chef-de-secteur-reseau-bio-h-f-10964975/,07/01/2023,Mayenne,CDI,,,,,"Vos missions :Suivi des clients existants du secteur :  * Suivi activitÃ© (CA, assortiment...), * PrÃ©sentation nouveautÃ©s (marques/gammes), * Mise en place actions spÃ©cifiques, * Formation du personnel du magasin aux gammes (argumentaires/FAQ), * Visite des grands comptes (en solo ou avec DC), 2 Ã  4 RDV par an, * Visites des points de ..."</t>
  </si>
  <si>
    <t xml:space="preserve">9008,Collaborateur Comptable H/F,https://www.france-emploi.com/offre-d-emploi/collaborateur-comptable-h-f-10964974/,07/01/2023,Savoie,CDI,,,,,"RattachÃ© Ã  l'Expert-Comptable, vous Ãªtes amenÃ©, en tant que Collaborateur Comptable, Ã  gÃ©rer un portefeuille de clients, dans le secteur de ChambÃ©ry.Vous effectuez les missions suivantes :  * Tenue et rÃ©vision d'un portefeuille clients (TPE/PME) </t>
  </si>
  <si>
    <t xml:space="preserve">9009,Assistant Comptable et Paie H/F,https://www.france-emploi.com/offre-d-emploi/assistant-comptable-et-paie-h-f-10964973/,07/01/2023,IsÃ¨re,CDI,,,,,"RattachÃ© Ã  un Chef de Missions, vous Ãªtes amenÃ©, en tant qu'Assistant Comptable et Paie, Ã  gÃ©rer un portefeuille de clients, dans le secteur de Montbonnot Saint-Martin.Vous effectuez les missions suivantes :  * Tenue et rÃ©vision d'un portefeuille clients (TPE/PME) </t>
  </si>
  <si>
    <t xml:space="preserve">  * Etablissement des situations mensuelles ou trimestrielles ..."</t>
  </si>
  <si>
    <t>9010,Chef de Secteur RÃ©seau BIO H/F,https://www.france-emploi.com/offre-d-emploi/chef-de-secteur-reseau-bio-h-f-10964972/,07/01/2023,Haute-Marne,CDI,,,,,"Vos missions :Suivi des clients existants du secteur :  * Suivi activitÃ© (CA, assortiment...), * PrÃ©sentation nouveautÃ©s (marques/gammes), * Mise en place actions spÃ©cifiques, * Formation du personnel du magasin aux gammes (argumentaires/FAQ), * Visite des grands comptes (en solo ou avec DC), 2 Ã  4 RDV par an, * Visites des points de ..."</t>
  </si>
  <si>
    <t>9011,Auditeur H/F,https://www.france-emploi.com/offre-d-emploi/auditeur-h-f-10964971/,07/01/2023,IsÃ¨re,CDI,,,,,"Directement rattachÃ© Ã  l'Expert-Comptable, vous intervenez auprÃ¨s de plusieurs structures, de toutes tailles et de tous secteurs d'activitÃ©.En tant qu'Auditeur, vous intervenez sur l'ensemble des process d'audit lÃ©gal, l'analyse des procÃ©dures internes, la rÃ©vision des cycles, la rÃ©daction des notes de ..."</t>
  </si>
  <si>
    <t>9012,Controleur de Gestion H/F,https://www.france-emploi.com/offre-d-emploi/controleur-de-gestion-h-f-10964970/,07/01/2023,Loire-Atlantique,IntÃ©rim,,,,,"RattachÃ© au Responsable du ContrÃ´le de Gestion, vous prenez un poste de ContrÃ´leur de Gestion.Ã€ ce titre, vos principales missions seront les suivantes :  * Ã‰tablissement de reportings (activitÃ©, marge, CA...), * Participation au processus budgÃ©taire et suivi des budgets, * Analyses ad hoc en fonction des demandes de la direction, * ClÃ´tures ..."</t>
  </si>
  <si>
    <t>9013,Collaborateur Comptable H/F,https://www.france-emploi.com/offre-d-emploi/collaborateur-comptable-h-f-10964969/,07/01/2023,Haute-Savoie,CDI,,,,,"RattachÃ© Ã  l'Expert-Comptable, vous Ãªtes amenÃ©, en tant que Collaborateur Comptable, Ã  gÃ©rer un portefeuille de clients, dans le secteur de Thonon.Vous effectuez les missions suivantes :  * Gestion d'un portefeuille client diversifiÃ©, * Saisie comptable, * RÃ©alisation de la rÃ©vision, des bilans et des liasses fiscales, * Suivi des ..."</t>
  </si>
  <si>
    <t>9014,Chef de Projet TCE H/F,https://www.france-emploi.com/offre-d-emploi/chef-de-projet-tce-h-f-10964968/,07/01/2023,Val-de-Marne,CDI,,,,,"Au sein de cette belle PME, une attention toute particuliÃ¨re sera portÃ©e sur votre bien-Ãªtre, votre dÃ©veloppement personnel et professionnel. Vous aurez en charge les opÃ©rations en tous corps d'Ã©tat. En tant que Chef de Projet TCE, en Ã©troite collaboration avec le Directeur d'Exploitation, au sein ..."</t>
  </si>
  <si>
    <t>9015,Juriste Droit des SociÃ©tÃ©s H/F,https://www.france-emploi.com/offre-d-emploi/juriste-droit-des-societes-h-f-10964967/,07/01/2023,IsÃ¨re,CDI,,,,,"RattachÃ© Ã  l'Expert-Comptable, vous Ãªtes amenÃ©, en tant que Juriste droit des sociÃ©tÃ©s, Ã  gÃ©rer un portefeuille de clients, dans le secteur de Meylan.Vous effectuez les missions suivantes :  * Accompagnement et conseil auprÃ¨s des clients, * CrÃ©ation de sociÃ©tÃ©s, restructurations, dissolutions et liquidations, * AssemblÃ©es approuvant les comptes annuels ..."</t>
  </si>
  <si>
    <t>9016,MÃ©decin du Travail H/F,https://www.france-emploi.com/offre-d-emploi/medecin-du-travail-h-f-10964966/,07/01/2023,Seine-et-Marne,CDI,,,,,"Au sein de la Direction des Ressources Humaines et du Service SantÃ© au Travail, vos missions sont d'assurer le suivi de l'Ã©tat de santÃ© des salariÃ©s du Groupe et de contribuer Ã  l'amÃ©lioration des conditions de travail et d'hygiÃ¨ne et de sÃ©curitÃ© sur le site ..."</t>
  </si>
  <si>
    <t xml:space="preserve">9017,Infirmier en SantÃ© au Travail H/F,https://www.france-emploi.com/offre-d-emploi/infirmier-en-sante-au-travail-h-f-10964965/,07/01/2023,Loire-Atlantique,IntÃ©rim,,,,,"En collaboration avec le MÃ©decin du Travail, vous participez Ã  la surveillance mÃ©dicale des salariÃ©s en prÃ©parant les consultations mÃ©dicales ou en rÃ©alisant des examens complÃ©mentaires (ECG, audio, SPIRO) :  * Vous effectuez les convocations aux visites mÃ©dicales </t>
  </si>
  <si>
    <t xml:space="preserve"> * Vous pratiquez des visites infirmiers donnant lieu Ã  dÃ©livrance d'une attestation de ..."</t>
  </si>
  <si>
    <t>9018,ChargÃ© d&amp;#039</t>
  </si>
  <si>
    <t>Affaires Peinture ConfirmÃ© H/F,https://www.france-emploi.com/offre-d-emploi/charge-d-039-affaires-peinture-confirme-h-f-10964964/,07/01/2023,Seine-et-Marne,CDI,,,,,"Au sein de cette belle entreprise, une attention toute particuliÃ¨re sera portÃ©e sur votre bien-Ãªtre, votre dÃ©veloppement personnel et professionnel. En tant que ChargÃ© d'Affaires Peinture ConfirmÃ©, vous interviendrez sur des projets de rÃ©novation (collectivitÃ©s, grandes enseignes, copropriÃ©tÃ©s, industrie, etc.).En qualitÃ© de ChargÃ© d'Affaires Peinture ..."</t>
  </si>
  <si>
    <t>9019,MÃ©treur Second-Oeuvre H/F,https://www.france-emploi.com/offre-d-emploi/metreur-second-oeuvre-h-f-10964963/,07/01/2023,Seine-et-Marne,CDI,,,,,"Au sein de cette belle entreprise, une attention toute particuliÃ¨re sera portÃ©e sur votre bien-Ãªtre, votre dÃ©veloppement personnel et professionnel. En tant que MÃ©treur, vous interviendrez sur des projets de rÃ©novation (collectivitÃ©s, grandes enseignes, copropriÃ©tÃ©s, industrie, etc.).En qualitÃ© de MÃ©treur, vos missions seront les suivantes :  * RÃ©pondre aux ..."</t>
  </si>
  <si>
    <t>9020,Technicien MÃ©thodes Industrialisation H/F,https://www.france-emploi.com/offre-d-emploi/technicien-methodes-industrialisation-h-f-10964962/,07/01/2023,Bas-Rhin,CDI,,,,,"RattachÃ© au Responsable Industrialisation, vos missions seront les suivantes :  * VÃ©rifier la faisabilitÃ© des nouveaux produits et des Ã©volutions, * DÃ©finir le processus de fabrication ainsi que les matiÃ¨res et outillages nÃ©cessaires afin d'Ã©tablir un prix de revient, * DÃ©finir le dÃ©lai de fabrication, * Industrialiser les nouveaux produits ainsi que les ..."</t>
  </si>
  <si>
    <t>9021,Gestionnaire de Paie H/F,https://www.france-emploi.com/offre-d-emploi/gestionnaire-de-paie-h-f-10964961/,07/01/2023,IsÃ¨re,CDI,,,,,"Vos principales missions, en tant que Gestionnaire de Paie, sont les suivantes : * Prendre en charge la gestion d'un portefeuille de bulletins de salaire au sein d'un environnement multi-conventionnel, * Conseiller les clients sur la gestion des paies et rÃ©pondre aux questions relatives au droit social.Cette liste ..."</t>
  </si>
  <si>
    <t>9022,Gestionnaire de Paie H/F,https://www.france-emploi.com/offre-d-emploi/gestionnaire-de-paie-h-f-10964960/,07/01/2023,Haute-Savoie,CDI,,,,,"Vos principales missions, en tant que Gestionnaire de Paie, sont les suivantes : * Prendre en charge la gestion d'un portefeuille de bulletins de salaire au sein d'un environnement multi-conventionnel, * Conseiller les clients sur la gestion des paies et rÃ©pondre aux questions relatives au droit social, * RÃ©aliser le ..."</t>
  </si>
  <si>
    <t>9023,Gestionnaire de Paie H/F,https://www.france-emploi.com/offre-d-emploi/gestionnaire-de-paie-h-f-10964959/,07/01/2023,IsÃ¨re,CDI,,,,,"Vos principales missions, en tant que Gestionnaire de Paie, sont les suivantes :  * Gestion d'un portefeuille de clients aux secteurs tailles variÃ©s, * Ã‰tablissement des bulletins de paie, * Traitement des dÃ©clarations sociales, * Force de propositions et fonction de conseil auprÃ¨s des entreprises.Liste non exhaustive et pouvant comprendre des missions ..."</t>
  </si>
  <si>
    <t xml:space="preserve">9024,Chef de Mission H/F,https://www.france-emploi.com/offre-d-emploi/chef-de-mission-h-f-10964957/,07/01/2023,IsÃ¨re,CDI,,,,,"RattachÃ© Ã  l'Expert-Comptable, vous Ãªtes amenÃ©, en tant que Chef de Mission, Ã  gÃ©rer un portefeuille de clients, dans le secteur de Grenoble.Vous effectuez les missions suivantes :  * Tenue et rÃ©vision d'un portefeuille clients (TPE/PME) </t>
  </si>
  <si>
    <t>9025,Assistant Transport H/F,https://www.france-emploi.com/offre-d-emploi/assistant-transport-h-f-10964956/,07/01/2023,Seine-et-Marne,CDI,,,,,"En tant qu'Assistant Transport, vos principales missions sont :  * ÃŠtre l'interface entre le Service Production et les Transporteurs, * S'assurer de la tenue du planning, des chargements au dÃ©part du site, * GÃ©rer et suivre les opÃ©rations de transport comme les enlÃ¨vements, les livraisons, * Traiter et suivre les rÃ©clamations ..."</t>
  </si>
  <si>
    <t xml:space="preserve">9026,Collaborateur Comptable H/F,https://www.france-emploi.com/offre-d-emploi/collaborateur-comptable-h-f-10964955/,07/01/2023,Haute-Savoie,CDI,,,,,"RattachÃ© Ã  l'Expert-Comptable, vous Ãªtes amenÃ©, en tant que Collaborateur Comptable, Ã  gÃ©rer un portefeuille de clients, dans le secteur d'Annecy.Vous effectuez les missions suivantes :  * Tenue et rÃ©vision d'un portefeuille clients (TPE/PME) </t>
  </si>
  <si>
    <t>9027,Juriste IT/NTIC H/F,https://www.france-emploi.com/offre-d-emploi/juriste-it-ntic-h-f-10964954/,07/01/2023,Hauts-de-Seine,IntÃ©rim,,,,,"Au sein de la Direction Juridique et RÃ©glementaire, vos missions principales seront les suivantes (la liste n'est pas limitative) :  * NÃ©gocier et mettre en oeuvre des contrats de logiciels, SaaS, IAS, des contrats d'achat et de vente de matÃ©riel, des contrats de support et de maintenance, etc. * RÃ©pondre ..."</t>
  </si>
  <si>
    <t>9028,Comptable Assurance H/F,https://www.france-emploi.com/offre-d-emploi/comptable-assurance-h-f-10964953/,07/01/2023,Hauts-de-Seine,CDI,,,,,"Missions :  * Enregistrer, suivre et contrÃ´ler toutes les opÃ©rations en comptabilitÃ© assurance, * RÃ©pondre aux demandes de conseil des services opÃ©rationnels, s'assurer de la fiabilitÃ© des opÃ©rations, procÃ©der aux rectifications le cas Ã©chÃ©ant, * RÃ©aliser tous travaux Ã  caractÃ¨re statistique et/ou extra comptable, Ã  usage interne et/ou externe en ..."</t>
  </si>
  <si>
    <t>9029,DÃ©veloppeur Web Fullstack H/F,https://www.france-emploi.com/offre-d-emploi/developpeur-web-fullstack-h-f-10964952/,07/01/2023,Seine-Saint-Denis,CDI,,,,,"Vos missions :Au sein de l'Ã©quipe de dÃ©veloppement e-commerce B2B :  * RÃ©aliser l'analyse technique des besoins du client, * Construire le chiffrage et estimer le temps de dÃ©veloppement des nouvelles fonctionnalitÃ©s, * Participer aux dÃ©veloppements en mode Agile des applications Web de l'Ã©cosystÃ¨me e-commerce B2B et principalement ..."</t>
  </si>
  <si>
    <t>9030,Responsable Ressources Humaines H/F,https://www.france-emploi.com/offre-d-emploi/responsable-ressources-humaines-h-f-10964951/,07/01/2023,Yvelines,CDD,,,,,"RattachÃ© Ã  la Directrice des Ressources Humaines, vos missions principales seront les suivantes :  * Gestion du processus de recrutement des cadres : Recenser les besoins prÃ©visionnels en postes, dÃ©terminer, en lien avec les Managers, les profils types des postes, assurer la publication des offres d'emploi, * Responsable du sourcing des candidats ..."</t>
  </si>
  <si>
    <t>9031,Juriste compliance RGPD (H/F),https://www.france-emploi.com/offre-d-emploi/juriste-compliance-rgpd-h-f-10964950/,07/01/2023,Seine-Maritime,CDI,,,,,"Le Juriste compliance aura pour missions principales :- Conseiller et assister les opÃ©rationnels ainsi que la Direction GÃ©nÃ©rale sur les sujets de Compliance : RGPD, lutte contre la corruption, anti-trust, confidentialitÃ©, - Identifier et Ã©valuer les risques liÃ©s Ã  tout nouveau projet : pilotage des cartographies des risques, Ã©laborer des recommandations et ..."</t>
  </si>
  <si>
    <t>9032,Chef de Projet SAP MM WM SD H/F,https://www.france-emploi.com/offre-d-emploi/chef-de-projet-sap-mm-wm-sd-h-f-10964949/,07/01/2023,Hauts-de-Seine,CDI,,,,,"En tant que IS Application Leader SAP, vous Ãªtes en charge de la gestion des activitÃ©s sur les modules MM, WM, HU, et SD de SAP (conception, coordination, configuration) pour les fonctions supply chain. Par ailleurs, vous Ãªtes le garant du rÃ©fÃ©rentiel d'applications d'un point de vue ..."</t>
  </si>
  <si>
    <t>9033,DÃ©veloppeur Oracle WTX H/F,https://www.france-emploi.com/offre-d-emploi/developpeur-oracle-wtx-h-f-10964948/,07/01/2023,Hauts-de-Seine,,,,,,"Missions :  * DÃ©velopper les interfaces inter-applicatives, * RÃ©diger/Mettre Ã  jour la documentation technique du projet (dossier d'installation et d'exploitation, STD...), * Maintenir en condition opÃ©rationnelle les flux d'Ã©changes des projets qui lui seront confiÃ©s, * Assister Ã  la recette, * Assister aux dÃ©ploiements, * Effectuer expertise et Ãªtre force de ..."</t>
  </si>
  <si>
    <t>9034,Directeur Commercial H/F,https://www.france-emploi.com/offre-d-emploi/directeur-commercial-h-f-10964947/,07/01/2023,Haute-Savoie,CDI,,,,,"Vos missions sont de : * Proposer et formaliser une stratÃ©gie commerciale en phase avec les objectifs et la stratÃ©gie de l'entreprise, * Assurer le dÃ©ploiement de la stratÃ©gie commerciale Ã  travers des actions commerciales et des objectifs, * Identifier les Ã©volutions du marchÃ© et dÃ©tecter les opportunitÃ©s de croissance en collaboration ..."</t>
  </si>
  <si>
    <t>9035,DSI H/F,https://www.france-emploi.com/offre-d-emploi/dsi-h-f-10964945/,07/01/2023,Gironde,CDI,,,,,"Vous avez pour missions :  * DÃ©finir avec la Direction l'Architecture des systÃ¨mes d'information et sÃ©lectionner les outils matÃ©riels, logiciels et tÃ©lÃ©coms adaptÃ©s Ã  la stratÃ©gie de l'entreprise et du Groupe, * DÃ©finir et superviser la politique en matiÃ¨re de sÃ©curitÃ©, * Recueillir et Ã©tudier les besoins exprimÃ©s par les ..."</t>
  </si>
  <si>
    <t xml:space="preserve">9036,Data Analyst Marketing - Leader Distributeur Eau - Lissieu (69380) H/F,https://www.france-emploi.com/offre-d-emploi/data-analyst-marketing-leader-distributeur-eau-lissieu-69380-h-f-10964944/,07/01/2023,RhÃ´ne,CDI,,,,,"Data management : * Vous recueillez et organisez les donnÃ©es clients au sein du CRM, * Vous identifiez des sources de donnÃ©es clients </t>
  </si>
  <si>
    <t xml:space="preserve"> application dans le CRM pour le suivi des activitÃ©s marketing et la bonne lecture des donnÃ©es, * Vous validez, recueillez et stockez des donnÃ©es, * Vous vÃ©rifiez la qualitÃ© des bases ..."</t>
  </si>
  <si>
    <t>9037,ContrÃ´leur de Gestion H/F,https://www.france-emploi.com/offre-d-emploi/controleur-de-gestion-h-f-10964943/,07/01/2023,Oise,CDI,,,,,"Directement rattachÃ© au Directeur du ContrÃ´le de Gestion RÃ©seaux et en lien trÃ¨s fort avec les Ã©quipes d'animation rÃ©seaux que vous managez par influence, vous accompagnez le rÃ©seau des magasins franchisÃ©s Weldom (encore appelÃ© Â« rÃ©seau d'indÃ©pendants Â» ). Ce portefeuille rÃ©alise environ 400 millions de chiffres d'affaires avec ..."</t>
  </si>
  <si>
    <t>9038,Responsable Ressources Humaines H/F,https://www.france-emploi.com/offre-d-emploi/responsable-ressources-humaines-h-f-10964942/,07/01/2023,Bouches-du-RhÃ´ne,CDI,,,,,"Directement rattachÃ© au Directeur des Ressources Humaines, vos principales missions seront :  * Recrutement des nouveaux salariÃ©s (sourcing, entretien, participation Ã  des forums), * Gestion de l'embauche et de l'intÃ©gration (rÃ©daction des contrats, affiliation, on boarding), * ContrÃ´le des EVP et des bulletins de salaire rÃ©alisÃ©s par un prestataire, * Gestion des ..."</t>
  </si>
  <si>
    <t>9039,Responsable Marketing H/F,https://www.france-emploi.com/offre-d-emploi/responsable-marketing-h-f-10964941/,07/01/2023,Haute-Savoie,CDI,,,,,"Ã€ ce titre, vos principales missions sont de : * DÃ©finir et dÃ©cliner la stratÃ©gie marketing en collaboration avec le Directeur Commercial et la Direction afin de valoriser l'image de l'entreprise et promouvoir l'ensemble des produits et services de la gamme, * DÃ©finir le plan d'actions marketing/communication ..."</t>
  </si>
  <si>
    <t>9040,Pharmacien SpÃ©cialiste QualitÃ© Expert BPF H/F,https://www.france-emploi.com/offre-d-emploi/pharmacien-specialiste-qualite-expert-bpf-h-f-10964940/,07/01/2023,Gironde,CDI,,,,,"En tant que Pharmacien SpÃ©cialiste QualitÃ© Expert BPF, vos responsabilitÃ©s sont les suivantes :  * DÃ©ployer, maintenir et amÃ©liorer le systÃ¨me qualitÃ© du site en accord avec la stratÃ©gie globale qualitÃ© et les rÃ©glementations GMP applicables, * Conduire des audits internes et externes selon le plan annuel, * Former le personnel I&amp;D ..."</t>
  </si>
  <si>
    <t>9041,Product Owner - Secteur de l&amp;#039</t>
  </si>
  <si>
    <t>Ã‰nergie H/F,https://www.france-emploi.com/offre-d-emploi/product-owner-secteur-de-l-039-nergie-h-f-10964939/,07/01/2023,Hauts-de-Seine,CDI,,,,,"Dans un environnement international, en tant que Product Owner, vos principales missions seront les suivantes :  * Contribuer Ã  la vision produit des fonctionnalitÃ©s, * Cadrer les besoins mÃ©tiers des clients, * Macro-chiffrer et planifier les Ã©volutions des fonctionnalitÃ©s, * RÃ©diger, maintenir le productbacklog de votre Ã©quipe SCRUM, * Animer l'Ã©quipe SCRUM pendant ..."</t>
  </si>
  <si>
    <t xml:space="preserve">9042,Directeur de Site H/F,https://www.france-emploi.com/offre-d-emploi/directeur-de-site-h-f-10964938/,07/01/2023,Haut-Rhin,CDI,,,,,"Vos missions :  * Maintenir un haut niveau d'excellence opÃ©rationnelle et atteindre le niveau de production mensuel en termes de qualitÃ© et de dÃ©lais </t>
  </si>
  <si>
    <t xml:space="preserve"> * S'assurer du respect de la lÃ©gislation et des exigences de la DREAL, de la prÃ©fecture, de l'agence de l'eau (et de toute autre ..."</t>
  </si>
  <si>
    <t>9043,Compliance Officer Capital Market H/F,https://www.france-emploi.com/offre-d-emploi/compliance-officer-capital-market-h-f-10964937/,07/01/2023,Paris,CDI,,,,,"Le Manager Compliance Advisory Capital Market est responsable de l'identification, de la gestion et de l'attÃ©nuation des risques liÃ©s Ã  la conformitÃ© rÃ©glementaire et Ã  la criminalitÃ© financiÃ¨re dans les opÃ©rations de marchÃ©, ainsi que de la fourniture de conseils oppportuns.  ExpÃ©rience et expertise significatives en matiÃ¨re ..."</t>
  </si>
  <si>
    <t>9044,Conducteur de Travaux Second Oeuvre H/F,https://www.france-emploi.com/offre-d-emploi/conducteur-de-travaux-second-oeuvre-h-f-10964936/,07/01/2023,RhÃ´ne,CDI,,,,,"Les missions : En tant que Conducteur de Travaux Second Oeuvre, vous assurez la gestion de chantiers en second oeuvre (ravalement de faÃ§ades, isolation par l'extÃ©rieur, peinture...), jusqu'Ã  la rÃ©ception des travaux. Vous intervenez en logements collectifs, auprÃ¨s des syndics de copropriÃ©tÃ© (80% de l'activitÃ©).Ã€ ce ..."</t>
  </si>
  <si>
    <t>9045,Administrateur(trice) de Solutions MÃ©tiers H/F,https://www.france-emploi.com/offre-d-emploi/administrateurtrice-de-solutions-metiers-h-f-10964935/,07/01/2023,Yvelines,CDI,,,,,"RattachÃ© au Service Â« Solutions MÃ©tiers Â» de la Direction des SystÃ¨mes d'Information, vous assurez la gestion technique des diffÃ©rents outils informatiques d'assistance mÃ©tiers afin de les adapter aux besoins des diffÃ©rents services.Vous opÃ©rez sous la responsabilitÃ© du Chef de Service et en lien avec les Chefs de ..."</t>
  </si>
  <si>
    <t>9046,Responsable FP&amp;amp</t>
  </si>
  <si>
    <t>A H/F,https://www.france-emploi.com/offre-d-emploi/responsable-fp-amp-a-h-f-10964934/,07/01/2023,Oise,CDI,,,,,"Vous pilotez avec votre Ã©quipe les sujets suivants : * Participation Ã  l'Ã©laboration du plan stratÃ©gique et financier Ã  3 ans, budget, forecast et atterrissage, en coordonnant l'ensemble des parties prenantes sur les cycles financiers, * Analyse et pilotage P&amp;L et Bilan (Stock, BFR, cash), * Suivi et pilotage des ..."</t>
  </si>
  <si>
    <t>9047,Responsable Achats Flotte H/F,https://www.france-emploi.com/offre-d-emploi/responsable-achats-flotte-h-f-10964933/,07/01/2023,Hauts-de-Seine,IntÃ©rim,,,,,"En tant que Responsable Achats Flotte, vos missions seront :  * ÃŠtre responsable des familles d'achats suivante : constructeurs de vÃ©hicules, Ã©quipementiers liÃ©s aux matÃ©riels roulants, Ã©quipementiers logistiques, loueurs de vÃ©hicules et organismes financiers, fournisseurs de carburant et de prestations, * Manager les acheteurs famille qui lui sont rattachÃ©s, * ÃŠtre garant du ..."</t>
  </si>
  <si>
    <t xml:space="preserve">9048,Tax Specialist H/F,https://www.france-emploi.com/offre-d-emploi/tax-specialist-h-f-10964932/,07/01/2023,Val-d'Oise,IntÃ©rim,,,,,"En tant que Tax Analyst/Specialist, vous assurez la responsabilitÃ© de :  * La coordination taxes locale (foncier, IS, TVS, CFE, CVAE) et de la rÃ©solution des problÃ©matiques soumises par les autoritÃ©s Taxes dans ce domaine </t>
  </si>
  <si>
    <t xml:space="preserve"> * La conformitÃ© et la soumission dans les dÃ©lais des dÃ©clarations taxes dans le pÃ©rimÃ¨tre du ..."</t>
  </si>
  <si>
    <t>9049,IngÃ©nieur Ã‰lectricitÃ© BÃ¢timent CFO/CFA H/F,https://www.france-emploi.com/offre-d-emploi/ingenieur-lectricite-batiment-cfo-cfa-h-f-10964931/,07/01/2023,Hauts-de-Seine,CDI,,,,,"En relation Ã©troite avec le client, l'architecte et de l'ensemble de l'Ã©quipe de maÃ®trise d'oeuvre, en tant d'IngÃ©nieur Chef de Projet Ã‰lectricitÃ© CFO/CFA, vous gÃ©rez en autonomie les projets qui vous sont confiÃ©s et assurez, Ã  ce titre, les missions suivantes :  * RÃ©alisation d ..."</t>
  </si>
  <si>
    <t>9050,Gestionnaire CopropriÃ©tÃ© H/F,https://www.france-emploi.com/offre-d-emploi/gestionnaire-copropriete-h-f-10964930/,07/01/2023,RhÃ´ne,CDI,,,,,"Les missions : Vous assurez la bonne gestion des immeubles qui vous sont confiÃ©s, accompagnÃ© par un Assistant et un Comptable. Les immeubles sont situÃ©s uniquement dans la rÃ©gion lyonnaise.En tant que Gestionnaire CopropriÃ©tÃ©, vous rÃ©alisez les missions suivantes :  * Faire la gestion courante du portefeuille, * PrÃ©parer, gÃ©rer et tenir ..."</t>
  </si>
  <si>
    <t>9051,Directeur Administratif et Financier H/F,https://www.france-emploi.com/offre-d-emploi/directeur-administratif-et-financier-h-f-10964929/,07/01/2023,Vienne,CDI,,,,,"RattachÃ© au siÃ¨ge franÃ§ais de la sociÃ©tÃ©, en tant que Responsable Finances &amp; ContrÃ´le, vous intervenez sur les missions suivantes :  * RÃ©alisation du budget, du forecast et du reporting de l'activitÃ©, * ContrÃ´le des arrÃªtÃ©s mensuels des Ã©tats financiers et des dÃ©clarations fiscales et sociales, * PrÃ©paration Ã  la consolidation des comptes ..."</t>
  </si>
  <si>
    <t xml:space="preserve">9052,ContrÃ´leur Financier - Europe H/F,https://www.france-emploi.com/offre-d-emploi/controleur-financier-europe-h-f-10964928/,07/01/2023,Paris,IntÃ©rim,,,,,"RattachÃ© au Directeur Administratif et Financier, vous garantissez la fiabilitÃ© des chiffres remontÃ©s par les filiales. A ce titre, vos missions sont les suivantes :  * Ã‰tablissement des budgets et forecasts, analyse des Ã©carts et proposition d'actions correctives </t>
  </si>
  <si>
    <t xml:space="preserve"> * Suivi et analyse de la performance opÃ©rationnelles des filiales </t>
  </si>
  <si>
    <t xml:space="preserve"> * Ã‰laboration et mise ..."</t>
  </si>
  <si>
    <t>9053,Responsable Technique H/F,https://www.france-emploi.com/offre-d-emploi/responsable-technique-h-f-10964927/,07/01/2023,Var,CDI,,,,,"Vous intervenez dÃ¨s la faisabilitÃ© technique des programmes immobiliers, jusqu'au SAV, et Ã  ce titre, vous travaillez en Ã©troite collaboration avec les architectes, maÃ®tres d'oeuvre, entreprises gÃ©nÃ©rales et les Ã©quipes internes (dÃ©veloppement/programmes).Dans ce contexte, vous :  * RÃ©alisez les Ã©tudes de faisabilitÃ© technique en analysant les PLU ..."</t>
  </si>
  <si>
    <t>9054,IngÃ©nieur CVC/P Chef de Projet H/F,https://www.france-emploi.com/offre-d-emploi/ingenieur-cvc-p-chef-de-projet-h-f-10964926/,07/01/2023,Seine-et-Marne,CDI,,,,,"En qualitÃ© d'IngÃ©nieur CVC/P Chef de Projet, en relation Ã©troite avec le MaÃ®tre d'Ouvrage, l'Architecte et les diffÃ©rents spÃ©cialistes du projet, vos missions sont :  * Diriger les Ã©tudes des projets clefs du BET en CVC/P (conception, prÃ©dimensionnement, rÃ©daction des piÃ¨ces Ã©crites, APS, APD, DCE, ACT ..."</t>
  </si>
  <si>
    <t>9055,Chef de Projet Transformation RH H/F,https://www.france-emploi.com/offre-d-emploi/chef-de-projet-transformation-rh-h-f-10964925/,07/01/2023,Paris,IntÃ©rim,,,,,"RattachÃ© Ã  la Direction organisation et DÃ©veloppement vous intervenez sur les missions suivantes :  * Clarifier les rÃ´les et responsabilitÃ©s de chacun, * Simplifier les processus qui ont Ã©tÃ© perturbÃ©s lorsque certains business process owner ont quittÃ© l'organisation, * Reformuler les questions clÃ©s et arbitrer les dÃ©saccords entre les pays, * CrÃ©er un ..."</t>
  </si>
  <si>
    <t xml:space="preserve">9056,Consultant Technico Fonctionnel SAP H/F,https://www.france-emploi.com/offre-d-emploi/consultant-technico-fonctionnel-sap-h-f-10964924/,07/01/2023,Yvelines,CDI,,,,,"Vos responsabilitÃ©s sont les suivantes :Tenir le rÃ´le de responsable applicatif sur les applications Finance France (Stream-Leader) : * Garantir l'intÃ©gritÃ© du paysage applicatif Finance pour la France (Applications SAP et non-SAP) </t>
  </si>
  <si>
    <t xml:space="preserve"> * ÃŠtre le point d'escalade pour toutes les problÃ©matiques de son domaine </t>
  </si>
  <si>
    <t xml:space="preserve"> * Analyser, gÃ©rer et valider ..."</t>
  </si>
  <si>
    <t>9057,Responsable QHSE H/F,https://www.france-emploi.com/offre-d-emploi/responsable-qhse-h-f-10964923/,07/01/2023,Lot,IntÃ©rim,,,,,"Sous la responsabilitÃ© du Directeur d'usine vos principales missions sont :QualitÃ© :  * ContrÃ´ler et garantir la conformitÃ© des processus au regard des normes rÃ©glementaires et de la satisfaction des clients, * Garantir la conformitÃ© des produits, * DÃ©finir des orientations, objectifs et plan d'action qualitÃ©, * Ã‰tablir, suivre et gÃ©rer les ..."</t>
  </si>
  <si>
    <t>9058,IngÃ©nieur Chef de Projet Ascensoriste H/F,https://www.france-emploi.com/offre-d-emploi/ingenieur-chef-de-projet-ascensoriste-h-f-10964922/,07/01/2023,Paris,CDI,,,,,"RattachÃ© Ã  la Direction, en qualitÃ© d'Ascensoriste, vous Ãªtes responsable des Ã©tudes ascenseurs liÃ©es aux projets qui vous sont confiÃ©s pour tout type de bÃ¢timents et tout type d'Ã©quipements : Ascenseurs, escaliers mÃ©caniques, portes automatiques, trottoirs roulants, monte-charge, etc. Vous intervenez principalement comme MOE Ascensoriste, mais Ã©galement ..."</t>
  </si>
  <si>
    <t>9059,Responsable QHSE H/F,https://www.france-emploi.com/offre-d-emploi/responsable-qhse-h-f-10964921/,07/01/2023,Territoire de Belfort,CDI,,,,,"En tant que Responsable QHSE de Site, vos missions sont les suivantes :  * Participer Ã  la dÃ©finition des objectifs qualitÃ© et assurer leur suivi, * Manager l'Ã©quipe qualitÃ©, * Valider les documents qualitÃ©, * Contribuer Ã  l'amÃ©lioration continue, * Piloter et suivre les actions correctives lors de dÃ©viations des processus, incidents clients ..."</t>
  </si>
  <si>
    <t>9060,Responsable d&amp;#039</t>
  </si>
  <si>
    <t>UnitÃ© Industrielle H/F,https://www.france-emploi.com/offre-d-emploi/responsable-d-039-unite-industrielle-h-f-10964920/,07/01/2023,Haute-Marne,CDI,,,,,"Description du poste :  * Piloter la performance Ã©conomique, technique, environnementale et sociale de l'unitÃ© industrielle (centre de stockage ou UVE), * Assurer le management opÃ©rationnel de l'unitÃ© industrielle de son pÃ©rimÃ¨tre dans ses dimensions Ã©conomiques, techniques, contractuelles, rÃ©glementaires, humaines et commerciales.Principales missions :  * Manager la sÃ©curitÃ© de l'unitÃ© ..."</t>
  </si>
  <si>
    <t>9061,Administrateur de Base de DonnÃ©es SQL Server - Acteur Majeur de la Mode et du Luxe H/F,https://www.france-emploi.com/offre-d-emploi/administrateur-de-base-de-donnees-sql-server-acteur-majeur-de-la-mode-et-du-luxe-h-f-10964919/,07/01/2023,Paris,CDI,,,,,"RattachÃ© Ã  la DSI, l'Administrateur de Bases de DonnÃ©es SQL Server aura pour mission la conception, l'implÃ©mentation, la performance et la maintenance de bases de donnÃ©es SQL server :  * Installer et configurer SQL server, * CrÃ©er et gÃ©rer les bases de donnÃ©es, * Assurer la disponibilitÃ© et la performance des ..."</t>
  </si>
  <si>
    <t>9062,Chef de Projet MÃ©canique H/F,https://www.france-emploi.com/offre-d-emploi/chef-de-projet-mecanique-h-f-10964918/,07/01/2023,Loire-Atlantique,CDI,,,,,"RattachÃ© Ã  la Direction OpÃ©rationnelle, vous rejoignez une Ã©quipe de 5 collaborateurs travaillant sur une thÃ©matique de mÃ©canique appliquÃ©e au gÃ©nie civil. Cette crÃ©ation de poste voit le jour dans le cadre d'une crÃ©ation de business unit orientÃ©e sur l'activitÃ© d'ingÃ©nierie autour du BTP, de la ..."</t>
  </si>
  <si>
    <t>9063,IngÃ©nieur Applicatif H/F,https://www.france-emploi.com/offre-d-emploi/ingenieur-applicatif-h-f-10964917/,07/01/2023,Eure-et-Loir,CDI,,,,,"Au sein d'une Ã©quipe infrastructure de 5 personnes et sous la responsabilitÃ© du Responsable IT, les missions seront les suivantes :  * La conception et les dÃ©veloppements du progiciel mÃ©tier, * Le dÃ©veloppement en environnement Microsoft, * L'organisation et le suivi de la planification de vos dÃ©veloppements, * L'assurance de la ..."</t>
  </si>
  <si>
    <t>9064,Agent de tri (H/F),https://www.france-emploi.com/offre-d-emploi/agent-de-tri-h-f-10964904/,07/01/2023,Saint-Ã‰tienne-du-Rouvray,IntÃ©rim,,,,,"Partnaire vous invite Ã  rejoindre Amazon !</t>
  </si>
  <si>
    <t>Partnaire ROUEN recherche des Agents de tri H/F motivÃ©s Ã  temps plein ou temps partiel pour le leader du e-commerce Amazon Ã  Saint Etienne Du Rouvray.</t>
  </si>
  <si>
    <t>Vous Ãªtes prÃªts   La suite c'est par ici !</t>
  </si>
  <si>
    <t>Poste et Ã©quipes :</t>
  </si>
  <si>
    <t xml:space="preserve"> 	Une fois arrivÃ© ..."</t>
  </si>
  <si>
    <t>9065,Technicien Ã‰lectromÃ©canicien SAV Atelier H/F,https://www.france-emploi.com/offre-d-emploi/technicien-lectromecanicien-sav-atelier-h-f-10964902/,07/01/2023,Essonne,IntÃ©rim,,,,,"En tant que Technicien Ã‰lectromÃ©canicien SAV Atelier, vos missions sont les suivantes :  * Effectuer le diagnostic de panne des produits, * Ã‰valuer la rÃ©parabilitÃ© des produits, * Ã‰tablir les devis de rÃ©parations, * RÃ©aliser les rÃ©parations des devis acceptÃ©s ou sous garantie, * Ã‰changer les produits des devis acceptÃ©s ou sous garantie, * Emballer les ..."</t>
  </si>
  <si>
    <t>9066,Agent de Production H/F,https://www.france-emploi.com/offre-d-emploi/agent-de-production-h-f-10964901/,07/01/2023,Essonne,IntÃ©rim,,,,,"En tant qu'Agent de Production, vos missions sont les suivantes :  * Collage de piÃ¨ces aÃ©ronautiques, * Assemblage de piÃ¨ces aÃ©ronautiques par opÃ©ration de rivetage, * PonÃ§age de piÃ¨ces aÃ©ronautiques, * Fraisure de piÃ¨ces aÃ©ronautiques, * Positionnement manuel de tissus de fibre (carbone, kevlar, verre...) imprÃ©gnÃ© de rÃ©sines sur des moules de formes plus ..."</t>
  </si>
  <si>
    <t xml:space="preserve">9067,CHARGE DE RECRUTEMENT (H/F),https://www.france-emploi.com/offre-d-emploi/charge-de-recrutement-h-f-10964893/,07/01/2023,Nantes,CDD,,,,,"Notre agence Domino RH Care recherche un(e) chargÃ©(e) de recrutement en CDD pour 6 mois Ã  Nantes. L'agence, spÃ©cialisÃ©e dans le secteur du mÃ©dico-social recrute pour ses clients des profils mÃ©dico-sociaux sur le secteur de Nantes et ses alentours. </t>
  </si>
  <si>
    <t>Vous travaillerez en 39h/semaine ..."</t>
  </si>
  <si>
    <t xml:space="preserve">9068,CHARGE DE RECRUTEMENT (H/F),https://www.france-emploi.com/offre-d-emploi/charge-de-recrutement-h-f-10964892/,07/01/2023,Nantes,CDI,,,,,"Notre agence Domino RH Care recherche un(e) chargÃ©(e) de recrutement en CDI Ã  Nantes. L'agence, spÃ©cialisÃ©e dans le secteur du mÃ©dico-social recrute pour ses clients des profils mÃ©dico-sociaux sur le secteur de Nantes et ses alentours. </t>
  </si>
  <si>
    <t>Vous travaillerez en 39h/semaine du lundi au ..."</t>
  </si>
  <si>
    <t>9069,ChargÃ© Trade Marketing (77) H/F,https://www.france-emploi.com/offre-d-emploi/charge-trade-marketing-77-h-f-10964887/,07/01/2023,Seine-et-Marne,CDI,,,,,"RattachÃ© au Directeur France, vous contribuerez au dÃ©veloppement du chiffre d'affaires et de la part de marchÃ© des outils de Bricolage et Jardinage en France sur tous les rÃ©seaux de vente (GSB et professionnel).En tant que ChargÃ© Trade Marketing (77), vos principales missions sont les suivantes : * Analyser ..."</t>
  </si>
  <si>
    <t>9070,Responsable CarriÃ¨re Paie H/F,https://www.france-emploi.com/offre-d-emploi/responsable-carriere-paie-h-f-10964886/,07/01/2023,Val-d'Oise,IntÃ©rim,,,,,"RattachÃ© Ã  la Directrice du Service, vous managez une Ã©quipe de Gestionnaires Paie (environ 10 Gestionnaires) :  * RecrÃ©er du lien et du dynamisme au sien de l'Ã©quipe en l'animant et la coordonnant au quotidien et en s'assurant du bon climat social, du bon niveau de compÃ©tences des ..."</t>
  </si>
  <si>
    <t>9071,Assistant(e) de Direction H/F,https://www.france-emploi.com/offre-d-emploi/assistante-de-direction-h-f-10964885/,07/01/2023,Bouches-du-RhÃ´ne,CDI,,,,,"En qualitÃ© d'Assistant de Direction, vos missions sont les suivantes :  * Accueil physique et tÃ©lÃ©phonique, * Gestion de diffÃ©rents dossiers administratifs, * Classement, archivage, * Missions de prÃ©-comptabilitÃ© en lien avec le cabinet comptable, * Support aux diffÃ©rents dossiers clients en cours, * Participation Ã  la vie quotidienne du cabinet, * Gestion des services ..."</t>
  </si>
  <si>
    <t>9072,Technicien Exploitation H/F,https://www.france-emploi.com/offre-d-emploi/technicien-exploitation-h-f-10964884/,07/01/2023,VendÃ©e,CDI,,,,,"MissionsRattachÃ©(e)au Responsable Exploitation &amp;amp</t>
  </si>
  <si>
    <t xml:space="preserve"> Infrastructure, vous assurez l'installation et la garantie de fonctionnement des Ã©quipements informatiques. IntÃ©grÃ©(e) Ã  l'Ã©quipe Exploitation &amp;amp</t>
  </si>
  <si>
    <t xml:space="preserve"> Infrastructure, vous avez pour missions : Â·Apporter un support aux utilisateurs.Â·GÃ©rer les incidents d'exploitation en Ã©tablissant un diagnostic de l'incident et ..."</t>
  </si>
  <si>
    <t>9073,Technicien bureau d'Ã©tudes ExÃ©cution CVC (H/F),https://www.france-emploi.com/offre-d-emploi/technicien-bureau-d-etudes-execution-cvc-h-f-10964883/,07/01/2023,ThorignÃ©-Fouillard,CDI,,,,,"Manpower RENNES BTP recherche pour son client, une entreprise spÃ©cialisÃ©e du GÃ©nie Climatique, un Technicien bureau d'Ã©tudes ExÃ©cution CVC (H/F).</t>
  </si>
  <si>
    <t>Les projets prestigieux sont rÃ©alisÃ©s dans les domaines suivants : tertiaire, la rÃ©novation, la chaufferie, les banques, assurances et magasins, la restauration, l'industrie, les data center. Le ..."</t>
  </si>
  <si>
    <t>9074,Technicien d'essais mÃ©canique (H/F),https://www.france-emploi.com/offre-d-emploi/technicien-d-essais-mecanique-h-f-10964882/,07/01/2023,Vigneux-de-Bretagne,CDI,,,,,"Le cabinet de recrutement Manpower de Nantes recherche pour son client, un technicien essais pour un poste Ã  pourvoir en CDI sur Vigneux-De-Bretagne (44).</t>
  </si>
  <si>
    <t>Â  Vos missions sont les suivantes :Â </t>
  </si>
  <si>
    <t xml:space="preserve"> - PrÃ©parer et rÃ©aliser les essais de perÃ§age et de fraisage en fonction du cahier des charge demandÃ© par ..."</t>
  </si>
  <si>
    <t>9075,Mouleur Presse (H/F),https://www.france-emploi.com/offre-d-emploi/mouleur-presse-h-f-10964881/,07/01/2023,La FlÃ¨che,IntÃ©rim,,,,,"Manpower RÃ©fÃ©rence IntÃ©rim de La FlÃ¨che recherche pour son client Groupe Industriel reconnu du secteur,Â 1 Mouleur Presse H/F</t>
  </si>
  <si>
    <t>Â  Sous la responsabilitÃ© du chef d'atelier, au sein d'un atelier presse, vos diffÃ©rentes tÃ¢ches sontÂ :</t>
  </si>
  <si>
    <t xml:space="preserve"> - PrÃ©paration du moulageÂ : rÃ©glage des presses et tempÃ©rature et temps</t>
  </si>
  <si>
    <t>9076,SecrÃ©taire comptable (H/F),https://www.france-emploi.com/offre-d-emploi/secretaire-comptable-h-f-10964880/,07/01/2023,Ancenis,IntÃ©rim,,,,,"Manpower ANCENIS recherche pour son client, un acteur du secteur de l'agriculture, un(e) SecrÃ©taire Comptable (H/F). RattachÃ©(e) Ã  la direction administrative et financiÃ¨re au sein de l'Ã©quipe comptable :</t>
  </si>
  <si>
    <t xml:space="preserve"> - Vous enregistrez les Ã©critures bancaires aprÃ¨s avoir rÃ©cupÃ©rÃ© les diffÃ©rentes piÃ¨ces comptables au sein de l ..."</t>
  </si>
  <si>
    <t>9077,RÃ©gleur Fraiseur (H/F),https://www.france-emploi.com/offre-d-emploi/regleur-fraiseur-h-f-10964879/,07/01/2023,BaracÃ©,CDI,,,,,"Manpower Conseil en Recrutement de LA FLECHE recherche pour son client, une sociÃ©tÃ© spÃ©cialisÃ©e dans la fabrication de piÃ¨ces mÃ©caniques de prÃ©cision,Â un RÃ©gleur Fraiseur H/F. Vos missionsÂ sont :</t>
  </si>
  <si>
    <t xml:space="preserve"> - Programmation ISO et rÃ©glage des machines type HAAS ? TOPPER,</t>
  </si>
  <si>
    <t xml:space="preserve"> - Fraisage</t>
  </si>
  <si>
    <t xml:space="preserve"> - ContrÃ´le des piÃ¨ces produites,</t>
  </si>
  <si>
    <t xml:space="preserve"> - Suivi de production</t>
  </si>
  <si>
    <t>Travail en ..."</t>
  </si>
  <si>
    <t>9078,Chaudronnier (H/F),https://www.france-emploi.com/offre-d-emploi/chaudronnier-h-f-10964878/,07/01/2023,Durtal,IntÃ©rim,,,,,"Manpower RÃ©fÃ©rence IntÃ©rim de La FlÃ¨che recherche pour son client acteur majeur dans les technologies et les solutions intÃ©grÃ©es pour la construction,Â un CHAUDRONNIER H/FÂ dans le cadre d'un renforcement d'Ã©quipe. Sous la responsabilitÃ© d'un chef d'Ã©quipe, vous exercerez vos fonctions au sein d ..."</t>
  </si>
  <si>
    <t>9079,Comptable Clients (H/F),https://www.france-emploi.com/offre-d-emploi/comptable-clients-h-f-10964877/,07/01/2023,Durtal,CDI,,,,,"Manpower Conseil en Recrutement de La FlÃ¨cheÂ recherche pour son client acteur majeur dans les technologies et les solutions intÃ©grÃ©es pour la construction,Â un Comptable Clients H/FÂ dans le cadre d'un renforcement d'Ã©quipe. Au sein d'un service composÃ© de 5 personnes et sous l'autoritÃ© ..."</t>
  </si>
  <si>
    <t>9080,Soudeur TIG (H/F),https://www.france-emploi.com/offre-d-emploi/soudeur-tig-h-f-10964876/,07/01/2023,Seiches-sur-le-Loir,IntÃ©rim,,,,,"Manpower RÃ©fÃ©rence IntÃ©rim de La FlÃ¨che recherche pour son client spÃ©cialisÃ© dans l'usinage de profilÃ©s Aluminium,Â 1 SOUDEUR TIG MIG ALU H/F Vos missions sontÂ :</t>
  </si>
  <si>
    <t>- Assure la rÃ©alisation des produits en respectant les consignes du responsable de pÃ´le, des plans, des gammes de fabrication et des DMOS ..."</t>
  </si>
  <si>
    <t>9081,IngÃ©nieur qualitÃ© (H/F),https://www.france-emploi.com/offre-d-emploi/ingenieur-qualite-h-f-10964875/,07/01/2023,Mondeville,IntÃ©rim,,,,,"Manpower CAEN TERTIAIRE ET CADRES recherche pour son client, un acteur du secteur de l'automobile, un IngÃ©nieur qualitÃ© (H/F) FINALITE DE LA FONCTION</t>
  </si>
  <si>
    <t>Phase projetsÂ : assurer une participation active aux nouveaux projets pour MoP et dans le cadre du rÃ´le usine pilote</t>
  </si>
  <si>
    <t>Phase vie sÃ©rieÂ : assurer l ..."</t>
  </si>
  <si>
    <t>9082,Electrotechnicien Monteur Industriel (H/F),https://www.france-emploi.com/offre-d-emploi/electrotechnicien-monteur-industriel-h-f-10964874/,07/01/2023,LÃ©zignÃ©,IntÃ©rim,,,,,"Manpower RÃ©fÃ©rence IntÃ©rim La FlÃ¨che, recherche pour l'un de ses clients, spÃ©cialiste dans la fabrication d'Ã©quipements pour le nettoyage et l'entretien des rÃ©seaux d'assainissementÂ un ELECTROTECHNICIEN MONTEUR INDUSTRIEL H/F. Sous la responsabilitÃ© de votre Chef d'Ã©quipe, et dans le respect des modes opÃ©ratoires ..."</t>
  </si>
  <si>
    <t>9083,Technicien de maintenance (H/F),https://www.france-emploi.com/offre-d-emploi/technicien-de-maintenance-h-f-10964873/,07/01/2023,CouÃ«ron,IntÃ©rim,,,,,"Manpower IndustrieÂ recherche pour plusieurs de ses clients basÃ©s sur Nantes et pÃ©riphÃ©rie nantaise desÂ Techniciens de maintenance H/F pour des missions de longueÂ durÃ©e. Vous rÃ©alisez les travaux de maintenance prÃ©ventive, curative et amÃ©liorative des installations afin d'assurer la production.Â </t>
  </si>
  <si>
    <t>Vous Ãªtes le garant de la ..."</t>
  </si>
  <si>
    <t>9084,Peintre industriel Grenailleur (H/F),https://www.france-emploi.com/offre-d-emploi/peintre-industriel-grenailleur-h-f-10964872/,07/01/2023,LÃ©zignÃ©,IntÃ©rim,,,,,"Manpower RÃ©fÃ©rence IntÃ©rim La FlÃ¨che, recherche pour l'un de ses clients, spÃ©cialiste dans la fabrication d'Ã©quipements pour le nettoyage et l'entretien des rÃ©seaux d'assainissementÂ un PEINTRE INDUSTRIEL GRENAILLEUR H/F. Sous la responsabilitÃ© de votre Chef d'Ã©quipe peinture, vous e prÃ©parer le support Ã  ..."</t>
  </si>
  <si>
    <t>9085,Agent de conditionnement (H/F),https://www.france-emploi.com/offre-d-emploi/agent-de-conditionnement-h-f-10964871/,07/01/2023,Guidel,IntÃ©rim,,,,,"Et si vous Ã©tiez notre futur(e)Â OpÃ©rateur(rice) de conditionnementÂ ?Â Â </t>
  </si>
  <si>
    <t>Votre agence Manpower QuimperlÃ© Industrie Tertiaire, rechercheÂ 5 OpÃ©rateurs de production industrielle (H/F)Â pour son client situÃ© Ã  Guidel.</t>
  </si>
  <si>
    <t>La mission, d'une durÃ©e de 2 semaines en intÃ©rim renouvelable, est Ã  pouvoir dÃ¨s le 5 dÃ©cembre ..."</t>
  </si>
  <si>
    <t>9086,Technicien qualitÃ© (H/F),https://www.france-emploi.com/offre-d-emploi/technicien-qualite-h-f-10964870/,07/01/2023,La FlÃ¨che,CDD,,,,,"Manpower Conseil en Recrutement de La FlÃ¨che recherche pour son client Groupe Industriel reconnu du secteur,Â un(e) Technicien QualitÃ© H/F RattachÃ© au responsable QSE, vous assurez, dans le respect des standards Groupe, les missions suivantesÂ :</t>
  </si>
  <si>
    <t xml:space="preserve"> - RÃ©daction des rapports d'expertises des produits,</t>
  </si>
  <si>
    <t xml:space="preserve"> - Elaboration de la documentation des ..."</t>
  </si>
  <si>
    <t>9087,Chef d'Ã©quipe BTP Pose (H/F),https://www.france-emploi.com/offre-d-emploi/chef-d-equipe-btp-pose-h-f-10964869/,07/01/2023,Rennes,CDI,,,,,"Manpower CABINET DE RECRUTEMENT DE RENNES recherche pour son client, qui dÃ©veloppe un concept unique de fabrication industrielle d'ossature bois, un Chef d'Ã©quipe BTP Pose (H/F). Sous la responsabilitÃ© du conducteur de travaux, vous assurez les travaux de pose et d'assemblages des murs, faÃ§ades,Â Â charpentes ..."</t>
  </si>
  <si>
    <t>9088,OpÃ©rateur de production Equilibreur (H/F),https://www.france-emploi.com/offre-d-emploi/operateur-de-production-equilibreur-h-f-10964868/,07/01/2023,La FlÃ¨che,IntÃ©rim,,,,,"Manpower RÃ©fÃ©rence IntÃ©rim de La FlÃ¨che recherche pour son client Groupe Industriel reconnu du secteur,Â Â un OpÃ©rateur de Production Equilibreur H/F. Vous Ãªtes en charge des missions suivantes :Â </t>
  </si>
  <si>
    <t xml:space="preserve"> - DÃ©montage et remontage et nettoyage des paliers et roulements,</t>
  </si>
  <si>
    <t xml:space="preserve"> - Respect des tolÃ©rances avec suivi du contrÃ´le machine,</t>
  </si>
  <si>
    <t xml:space="preserve"> - ParamÃ©trage des standards ..."</t>
  </si>
  <si>
    <t>9089,Agent de conditionnement (H/F),https://www.france-emploi.com/offre-d-emploi/agent-de-conditionnement-h-f-10964867/,07/01/2023,Guidel,IntÃ©rim,,,,,"Et si vous Ã©tiez notre futur(e)Â OpÃ©rateur(rice) de conditionnementÂ ?Â Â </t>
  </si>
  <si>
    <t>La mission, d'une durÃ©e de 2 semaines en intÃ©rim renouvelable, est Ã  pouvoir dÃ¨s leÂ 5 dÃ©cembre ..."</t>
  </si>
  <si>
    <t>9090,Chef d'Ã©quipe BTP Pose (H/F),https://www.france-emploi.com/offre-d-emploi/chef-d-equipe-btp-pose-h-f-10964866/,07/01/2023,Rennes,CDI,,,,,"Manpower RENNES BTP recherche pour son client, un acteur du secteur du BTP, spÃ©cialisÃ© dans la fabrication industrielle d'ossature bois, un Chef d'Ã©quipe BTP Pose (H/F). Â Sous la responsabilitÃ© du conducteur de travaux, vous assurez les travaux de pose et d'assemblages des murs, faÃ§ades,Â Â charpentes ..."</t>
  </si>
  <si>
    <t>9091,Technicien mÃ©thodes Maintenance spÃ©cialitÃ© eau (H/F),https://www.france-emploi.com/offre-d-emploi/technicien-methodes-maintenance-specialite-eau-h-f-10964865/,07/01/2023,Rai,IntÃ©rim,,,,,"Manpower L'AIGLE recherche pour son client, un acteur du secteur des Industries manufacturiÃ¨res et production, un Technicien mÃ©thodes Maintenance spÃ©cialitÃ© eau (H/F).</t>
  </si>
  <si>
    <t>La sociÃ©tÃ© est spÃ©cialisÃ©e dans la fabrication des produits en laiton sous forme de barres pleines, de barres creuses, de fils et de profilÃ©s. Missions ..."</t>
  </si>
  <si>
    <t>9092,MÃ©treur (H/F),https://www.france-emploi.com/offre-d-emploi/metreur-h-f-10964864/,07/01/2023,La MÃ©ziÃ¨re,IntÃ©rim,,,,,"Manpower Rennes BTP, spÃ©cialiste de la peinture et du revÃªtement de sols, un MÃ©treur (H/F)</t>
  </si>
  <si>
    <t>Vous connaissez quelqu'un susceptible de correspondre Ã  ce posteÂ ? Parrainez-le et gagnez 150Â¤ (selon rÃ¨glement en vigueur) Au sein du bureau d'Ã©tudes constituÃ©s de 4 personnes, vous missions principales seront ..."</t>
  </si>
  <si>
    <t>9093,Dessinateur CDII (H/F),https://www.france-emploi.com/offre-d-emploi/dessinateur-cdii-h-f-10964863/,07/01/2023,Nantes,IntÃ©rim,,,,,"Vous avez envie de diversitÃ©, tout en vous stabilisant?</t>
  </si>
  <si>
    <t>Avez-vous pensÃ© au CDI-IntÃ©rimaire?Â </t>
  </si>
  <si>
    <t>Rejoindre MANPOWER en CDI-IÂ sur des postes de Facteur (H/F), c'estÂ :</t>
  </si>
  <si>
    <t xml:space="preserve"> - Du travail toute l'annÃ©e</t>
  </si>
  <si>
    <t xml:space="preserve"> - Un accompagnement sur mesure</t>
  </si>
  <si>
    <t xml:space="preserve"> - Des formations</t>
  </si>
  <si>
    <t xml:space="preserve"> - Des Avantages ( CE, CCE, CET, CP)</t>
  </si>
  <si>
    <t>Pour plus de ..."</t>
  </si>
  <si>
    <t>9094,Technicien bureau d'Ã©tudes ChargÃ© de projets techniques (H/F),https://www.france-emploi.com/offre-d-emploi/technicien-bureau-d-etudes-charge-de-projets-techniques-h-f-10964862/,07/01/2023,Rai,IntÃ©rim,,,,,"Manpower L'AIGLE recherche pour son client, un acteur du secteur des Industries manufacturiÃ¨res et production, un ChargÃ© de projets Techniques (H/F).</t>
  </si>
  <si>
    <t>La sociÃ©tÃ© est spÃ©cialisÃ©e dans la fabrication des produits en laiton sous forme de barres pleines, de barres creuses, de fils et de profilÃ©s. RattachÃ©(e ..."</t>
  </si>
  <si>
    <t>9095,Gestionnaire paie (H/F),https://www.france-emploi.com/offre-d-emploi/gestionnaire-paie-h-f-10964861/,07/01/2023,Coulaines,IntÃ©rim,,,,,"Manpower rÃ©fÃ©rence intÃ©rim LE MANS TERTIAIRE recherche pour son client, un acteur du secteur de la sÃ©curitÃ© et du gardiennage, un Gestionnaire paie (H/F). Vos missions sont les suivantes :Â </t>
  </si>
  <si>
    <t xml:space="preserve"> - PrÃ©parer et saisir les bulletins de salaire </t>
  </si>
  <si>
    <t xml:space="preserve"> - Effectuer les virements aux organismes sociaux </t>
  </si>
  <si>
    <t xml:space="preserve"> - Elaborer des documents de synthÃ¨se </t>
  </si>
  <si>
    <t xml:space="preserve"> - Tenir ..."</t>
  </si>
  <si>
    <t>9096,Assistant administration des ventes (ADV) (H/F),https://www.france-emploi.com/offre-d-emploi/assistant-administration-des-ventes-adv-h-f-10964860/,07/01/2023,Les Achards,IntÃ©rim,,,,,"Manpower LES SABLES D OLONNE recherche pour son client, situÃ© aux Achards, un Assistant administration des ventes (ADV) (H/F). Au sein d'un service administratifÂ de 3 personnes, vous occuperez le poste d'assistant(e) administratif(ve) des ventes.</t>
  </si>
  <si>
    <t>Vous serez le relai avec le chargÃ© d'affaires ..."</t>
  </si>
  <si>
    <t>9097,IngÃ©nieur structures bÃ©ton armÃ© bois (H/F),https://www.france-emploi.com/offre-d-emploi/ingenieur-structures-beton-arme-bois-h-f-10964859/,07/01/2023,Rennes,CDI,,,,,"Manpower RENNES BTP recherche pour son client, un acteur du secteur du BTP, spÃ©cialisÃ© dans la fabrication industrielle d'ossatures bois, un IngÃ©nieur structures bois (H/F). ?Â </t>
  </si>
  <si>
    <t>L'entreprise travaille sur des projets de : logements, rÃ©sidences Ã©tudiantes, tertiaire, rÃ©habilitation sur des modes de constructions modulaires.</t>
  </si>
  <si>
    <t>Les missions sont les ..."</t>
  </si>
  <si>
    <t>9098,COFFREUR BANCHEUR(H/F),https://www.france-emploi.com/offre-d-emploi/coffreur-bancheurh-f-10964858/,07/01/2023,Rennes,IntÃ©rim,,,,,"Nous recherchons des COFFREURS BANCHEURS, pour une longue mission sur Rennes et ses alentours.</t>
  </si>
  <si>
    <t>Sous la responsabilitÃ© du chef de chantier et du chef d'Ã©quipe, vos missions seront:</t>
  </si>
  <si>
    <t>- la prÃ©paration, le traÃ§age, le montage et la mise en place de coffrage</t>
  </si>
  <si>
    <t>- ainsi que du dÃ©coffrage</t>
  </si>
  <si>
    <t>- la prÃ©paration, le ..."</t>
  </si>
  <si>
    <t>9099,PLAQUISTE (H/F),https://www.france-emploi.com/offre-d-emploi/plaquiste-h-f-10964857/,07/01/2023,Rennes,IntÃ©rim,,,,,"SpÃ©cialisÃ© dans la pose de cloisons sÃ¨ches et de faux plafonds, notre client recherche un plaquiste H/F pour intÃ©grer son Ã©quipe.</t>
  </si>
  <si>
    <t>- Pose de rails, d'huisseries</t>
  </si>
  <si>
    <t>- Pose d'isolants</t>
  </si>
  <si>
    <t>- Pose de faux plafonds</t>
  </si>
  <si>
    <t>Vous interviendrez sur des chantiers neufs et ..."</t>
  </si>
  <si>
    <t>9100,PLOMBIER CHAUFFAGISTE (H/F),https://www.france-emploi.com/offre-d-emploi/plombier-chauffagiste-h-f-10964851/,07/01/2023,Rennes,IntÃ©rim,,,,,"Notre client, spÃ©cialisÃ© dans les travaux de plomberie et de chauffage, recherche un plombier chauffagiste H/F autonome pour intÃ©grer une de ses Ã©quipes.</t>
  </si>
  <si>
    <t xml:space="preserve"> - rÃ©alisation de rÃ©seaux de plomberie et de chauffages sur bÃ¢timent neuf et en rÃ©novation </t>
  </si>
  <si>
    <t xml:space="preserve"> - brasage cuivre</t>
  </si>
  <si>
    <t xml:space="preserve"> - Robinetterie </t>
  </si>
  <si>
    <t xml:space="preserve"> - Travaux en hauteur</t>
  </si>
  <si>
    <t>Vous interviendrez sur ..."</t>
  </si>
  <si>
    <t>9101,OPERATEUR DE PRODUCTION (H/F),https://www.france-emploi.com/offre-d-emploi/operateur-de-production-h-f-10964850/,07/01/2023,Seiches-sur-le-Loir,IntÃ©rim,,,,,"Entreprise familiale fondÃ©e Ã  Angers en 1947. Aujourd'hui un partenaire majeur de l'industrie agro-alimentaire, elle distribue ses produits dans le monde entier !</t>
  </si>
  <si>
    <t>Notre agence Partnaire de Angers, recherche des OPERATEUR DE PRODUCTION (H/F) pour son client situÃ© Ã  Seiches sur le Loir.</t>
  </si>
  <si>
    <t>Vos mission principales ..."</t>
  </si>
  <si>
    <t>9102,COMPTABLE (H/F),https://www.france-emploi.com/offre-d-emploi/comptable-h-f-10964084/,07/01/2023,Morbihan,IntÃ©rim,,,,,"Au sein d'une entreprise spÃ©cialisÃ©e dans la fabrication et la conception de produits Ã  destination des animaux et de leur bien-Ãªtre, nous recherchons UN(E) COMPTABLE GÃ‰NÃ‰RAL POLYVALENT H/F afin de tenir la comptabilitÃ© de plusieurs micro PME ayant une expÃ©rience de comptable unique ou de ..."</t>
  </si>
  <si>
    <t>9103,INGENIEUR D'APPLICATION (H/F),https://www.france-emploi.com/offre-d-emploi/ingenieur-d-application-h-f-10963078/,07/01/2023,Maine-et-Loire,CDI,,,,,"Le cabinet TalentSkills du Groupe Partnaire recherche pour l'un de ses clients, un IngÃ©nieur d'Application, en CDI, sur la rÃ©gion Sud-Ouest.</t>
  </si>
  <si>
    <t>A quoi ressemble votre future entreprise   SociÃ©tÃ©, Ã  taille humaine, spÃ©cialisÃ©e dans la fabrication de technologies mÃ©dicales dans le bassin angevin.</t>
  </si>
  <si>
    <t>Dans le cadre de ..."</t>
  </si>
  <si>
    <t>9104,Electricien Batiment H/F,https://www.france-emploi.com/offre-d-emploi/electricien-batiment-h-f-10962521/,07/01/2023,Saint-Nazaire,IntÃ©rim,,,,,"Abalone recherche pour l'un de ses client un Electricien BÃ¢timent H/F pour rÃ©aliser des interventions en Ã©lectricitÃ© bÃ¢timent . Chantiers principalement sur la rÃ©gion Nazairienne.</t>
  </si>
  <si>
    <t>Vos missions: Ã©tudier les plans et les schÃ©mas pour la pose des cÃ¢bles, repÃ©rer les emplacements des tableaux Ã©lectriques, armoires Ã©lectriques,  poser le ..."</t>
  </si>
  <si>
    <t>9105,Carreleur (H/F),https://www.france-emploi.com/offre-d-emploi/carreleur-h-f-10962519/,07/01/2023,Saint-Brevin-les-Pins,IntÃ©rim,,,,,"METIER INTERIM ET CDI Saint Nazaire recrute pour notre client un carreleur autonome H/F pour travailler sur des chantiers neufs ou en rÃ©novation.</t>
  </si>
  <si>
    <t>- PrÃ©paration des matiÃ¨res et des outils en fonction du chantier</t>
  </si>
  <si>
    <t>- PrÃ©paration des joints et ..."</t>
  </si>
  <si>
    <t>9106,Carreleur (H/F),https://www.france-emploi.com/offre-d-emploi/carreleur-h-f-10962519/,07/01/2023,Pornichet,IntÃ©rim,,,,,"METIER INTERIM ET CDI Saint Nazaire recrute pour notre client un carreleur autonome H/F pour travailler sur des chantiers neufs ou en rÃ©novation.</t>
  </si>
  <si>
    <t>9107,Carreleur (H/F),https://www.france-emploi.com/offre-d-emploi/carreleur-h-f-10962519/,07/01/2023,Montoir-de-Bretagne,IntÃ©rim,,,,,"METIER INTERIM ET CDI Saint Nazaire recrute pour notre client un carreleur autonome H/F pour travailler sur des chantiers neufs ou en rÃ©novation.</t>
  </si>
  <si>
    <t>9108,Ã©lectricien(ienne) Caces nacelle (H/F),https://www.france-emploi.com/offre-d-emploi/electricienienne-caces-nacelle-h-f-7264948/,07/01/2023,Bruz,IntÃ©rim,,,,,"Nous recherchons pour notre client situÃ© Ã  Bruz, un(e) Ã©lectricien(ienne) avec CACES R386 Cat 3B (nacelle).</t>
  </si>
  <si>
    <t>Vous serez en charge du dÃ©pannage des lampadaires du parc sur le site de l'entreprise.</t>
  </si>
  <si>
    <t>Travail en hauteur.</t>
  </si>
  <si>
    <t>horaire de journÃ©e</t>
  </si>
  <si>
    <t>DurÃ©e de la mission 15 jours  Vous Ãªtes titulaire ..."</t>
  </si>
  <si>
    <t>9109,Plaquiste N3 (H/F),https://www.france-emploi.com/offre-d-emploi/plaquiste-n3-h-f-7248672/,07/01/2023,Rennes,IntÃ©rim,,,,,"Nous recherchons pour notre client, situÃ© Ã  Rennes, un Plaquiste confirmÃ© (h/f) :</t>
  </si>
  <si>
    <t>Dans le cadre de cette mission, vous serez amenÃ©(e) Ã  :</t>
  </si>
  <si>
    <t>SÃ©curiser la zone de chantier</t>
  </si>
  <si>
    <t>Fixer l'ossature d'un agencement</t>
  </si>
  <si>
    <t>Montage et pose de cloisons, de doublage et faux plafonds</t>
  </si>
  <si>
    <t>RÃ©aliser les bandes et ..."</t>
  </si>
  <si>
    <t>9110,MÃ©tallier / serrurier (H/F),https://www.france-emploi.com/offre-d-emploi/metallier-serrurier-h-f-7248667/,07/01/2023,Rennes,IntÃ©rim,,,,,"Nous recherchons un mÃ©tallier/serrurier (h/f) pour notre client spÃ©cialisÃ© dans la fabrication sur-mesure de mobiliers et la rÃ©paration de tous types de mÃ©taux, situÃ© au Sud de Rennes.</t>
  </si>
  <si>
    <t>Vous intervenez dans l'atelier et sur diffÃ©rents chantiers pour la fabrication de verriÃ¨res, mobiliers extÃ©rieurs, d'escaliers ..."</t>
  </si>
  <si>
    <t>9111,Chef de Projet SI H/F,https://www.france-emploi.com/offre-d-emploi/chef-de-projet-si-h-f-10935050/,07/01/2023,Loire-Atlantique,CDI,,,,,"Venez piloter un projet ambitieux de refonte des outils informatiques pour notre bureau d'Ã©tudes !</t>
  </si>
  <si>
    <t>Les Chantiers de l'Atlantique ont un bureau d'Ã©tudes composÃ© de 800 personnes. Vous interviendrez en binÃ´me avec nos ingÃ©nieurs afin de proposer des solutions innovantes dans le domaine de la conception.</t>
  </si>
  <si>
    <t>A ..."</t>
  </si>
  <si>
    <t>9112,Alternant monteur mecaniques H/F,https://www.france-emploi.com/offre-d-emploi/alternant-monteur-mecaniques-h-f-10935045/,07/01/2023,Saint-Nazaire,Alternance,,,,,"Vous aimez le terrain et la techniqueÂ ! Mettre l'excellence au coeur de votre mÃ©tierÂ !</t>
  </si>
  <si>
    <t>Dans le cadre d'un contrat de professionnalisation en alternance visant l'obtention d'un CQPM MÃ©canicien naval (certificat reconnu par la convention de la mÃ©tallurgie), vous prenez progressivement en charge les missions suivantes ..."</t>
  </si>
  <si>
    <t>9113,OPERATEUR PREPARATION (H/F),https://www.france-emploi.com/offre-d-emploi/operateur-preparation-h-f-10935017/,07/01/2023,PrÃ©cignÃ©,IntÃ©rim,,,,,"Dans le cadre de contrat en intÃ©rim l'agence Start People de La FlÃ¨che  et  SablÃ© sur Sarthe recrute pour un client un AGENT DE PRODUCTION (H/F).</t>
  </si>
  <si>
    <t>vos principales missions seront :</t>
  </si>
  <si>
    <t>-           PrÃ©-dÃ©coupage piÃ¨ces</t>
  </si>
  <si>
    <t>Ce ..."</t>
  </si>
  <si>
    <t>9114,OPERATEUR POLYVALENT (H/F),https://www.france-emploi.com/offre-d-emploi/operateur-polyvalent-h-f-10935005/,07/01/2023,Ille-et-Vilaine,Alternance,,,,,"Nous recherchons pour l'un de nos clients spÃ©cialisÃ© dans la mise en bouteille, des opÃ©rateurs polyvalents (H/F) pour travailler sur des machines.</t>
  </si>
  <si>
    <t>Vos tÃ¢ches seront:</t>
  </si>
  <si>
    <t>-l'alimentation de la machine en bouteilles pour le moulage</t>
  </si>
  <si>
    <t>-la programmation sur Ã©cran pour les changements de formats</t>
  </si>
  <si>
    <t>-le contrÃ´le qualitÃ© ..."</t>
  </si>
  <si>
    <t>9115,Juriste MarchÃ©s Publics F/H,https://www.france-emploi.com/offre-d-emploi/juriste-marches-publics-f-h-10934995/,07/01/2023,Rennes,CDD,,,,,"Le CHU de Rennes recherche un Juriste MarchÃ©s Publics (H/F) au sein de la Direction des Achats et de la Logistique.Ã‰tablissement support du Groupement Hospitalier Haute Bretagne et classÃ© parmi les 9 meilleurs Ã©tablissements publics de santÃ© en matiÃ¨re de qualitÃ© des soins au plan national, le ..."</t>
  </si>
  <si>
    <t>9116,Technicien de Maintenance Industrielle H/F,https://www.france-emploi.com/offre-d-emploi/technicien-de-maintenance-industrielle-h-f-10934992/,07/01/2023,Bouches-du-RhÃ´ne,IntÃ©rim,,,,,"En tant que Technicien de Maintenance Industrielle, vous avez pour missions les suivantes :  * S'assurer de l'entretien et de la rÃ©paration des outils pneumatiques et Ã©lectriques, * Se charger de l'entretien et de la rÃ©paration de la chaÃ®ne automatisÃ©e, * S'occuper de la cabine de peinture, du convoyeur ..."</t>
  </si>
  <si>
    <t>9117,TECHNICIEN(NE) VITRAGE - CHASSENEUIL (86) - CDI (H/F),https://www.france-emploi.com/offre-d-emploi/technicienne-vitrage-chasseneuil-86-cdi-h-f-10934990/,07/01/2023,Vienne,CDI,,,,,"CARGLASS RÃ©pare, CARGLASS remplace vous avez toujours entendu ce jingle dans votre voiture   Et si cette fois-ci, vous nous rejoigniez pour faire partie d'une aventure sportive et conviviale. Quel que soit votre parcours, nous recherchons avant tout un(e) collaborateur(rice) qui a envie de dÃ©couvrir un ..."</t>
  </si>
  <si>
    <t>9118,Technico-Commercial Porc H/F,https://www.france-emploi.com/offre-d-emploi/technico-commercial-porc-h-f-10934989/,07/01/2023,Ille-et-Vilaine,CDI,,,,,"Cooperl, groupe coopÃ©ratif agricole majeur de la production porcine franÃ§aise, autonome et humaniste, prÃ©sent sur le plan national et international, compte aujourd'hui plus de 7 000 salariÃ©s au service de 2 950 Ã©leveurs prÃ©sents sur le Grand Ouest.Notre force : notre organisation en filiÃ¨re autour de la production ..."</t>
  </si>
  <si>
    <t>9119,Chef d&amp;#039</t>
  </si>
  <si>
    <t>Ã‰quipe Production en 2*8 H/F,https://www.france-emploi.com/offre-d-emploi/chef-d-039-quipe-production-en-2-8-h-f-10934987/,07/01/2023,CÃ´tes-d'Armor,CDI,,,,,"RattachÃ© au Responsable Process Conditionnement Jambon, vous intervenez dans un environnement trÃ¨s automatisÃ©, avec des process innovants. En lien permanent avec les Ã©quipes supports de l'usine (sÃ©curitÃ©, maintenance, qualitÃ©, planification...), vous prenez en charge l'encadrement d'une Ã©quipe de 50 collaborateurs.Ã€ ce titre, vos missions sont ..."</t>
  </si>
  <si>
    <t>9120,Technicien PrÃ©parateur Location H/F,https://www.france-emploi.com/offre-d-emploi/technicien-preparateur-location-h-f-10934986/,07/01/2023,Bouches-du-RhÃ´ne,IntÃ©rim,,,,,"En tant que Technicien PrÃ©parateur Location, vous avez pour missions :  * Assurer la prÃ©paration des machines, l'entretien des engins, * ÃŠtre chargÃ© de la maintenance prÃ©ventive et curative des engins de levage, * Travailler en Ã©quipe, * Rendre compte de vos interventions et proposer des axes d'amÃ©liorations et d'optimisation.  De ..."</t>
  </si>
  <si>
    <t>9121,Conducteur de Ligne H/F,https://www.france-emploi.com/offre-d-emploi/conducteur-de-ligne-h-f-10934985/,07/01/2023,Bouches-du-RhÃ´ne,IntÃ©rim,,,,,"En tant que Conducteur de Ligne, vous avez pour missions principales les suivantes :  * Assurer le programme de production en approvisionnant les Ã©quipements avec les matiÃ¨res premiÃ¨res disponibles, * Reporter les Ã©lÃ©ments de suivi de votre activitÃ© (documents de production, performance, reporting), * Transmettre les informations nÃ©cessaires Ã  la relÃ¨ve avec le ..."</t>
  </si>
  <si>
    <t>9122,Usineur Fraiseur H/F,https://www.france-emploi.com/offre-d-emploi/usineur-fraiseur-h-f-10934984/,07/01/2023,Var,CDI,,,,,"En tant qu'Usineur Fraiseur, vous :  * Appuyez sur un dossier de fabrication et vous respectez le rÃ©fÃ©rentiel donnÃ©, * ContrÃ´lez les cotes finales suivant les plans et les gammes tout en renseignant le dossier de fabrication, * ÃŠtes en charge du montage et du rÃ©glage des piÃ¨ces et des outils de ..."</t>
  </si>
  <si>
    <t>9123,Technicien de Maintenance Lignes H/F,https://www.france-emploi.com/offre-d-emploi/technicien-de-maintenance-lignes-h-f-10934983/,07/01/2023,Bouches-du-RhÃ´ne,CDI,,,,,"En tant que Technicien de Maintenance, vous avez les missions suivantes :  * Identifier et diagnostiquer la/les cause/s du dysfonctionnement ou de la panne constatÃ©e sur l'installation et dÃ©finir les actions correctives, * Ã‰valuer la durÃ©e et les moyens nÃ©cessaires aux interventions, * PrÃ©parer et organiser une intervention de remise ..."</t>
  </si>
  <si>
    <t>9124,Ã‰lectricien Industriel Haute Tension H/F,https://www.france-emploi.com/offre-d-emploi/lectricien-industriel-haute-tension-h-f-10934982/,07/01/2023,Bouches-du-RhÃ´ne,CDI,,,,,"En tant qu'Ã‰lectricien Industriel Haute Tension, vous avez pour missions les suivantes :  * Assurer le contrÃ´le et l'Ã©talonnage des chaÃ®nes de mesure, * Conduire de faÃ§on autonome les interventions confiÃ©es et rendre compte Ã  votre hiÃ©rarchie de l'avancement des chantiers et des anomalies rencontrÃ©es, * Assurer la propretÃ© des ..."</t>
  </si>
  <si>
    <t>9125,Technicien de Maintenance Industrielle - JournÃ©e H/F,https://www.france-emploi.com/offre-d-emploi/technicien-de-maintenance-industrielle-journee-h-f-10934980/,07/01/2023,Essonne,CDI,,,,,"En tant que Technicien de Maintenance Industrielle, vous assurez la maintenance prÃ©ventive 65 %, curative 20% et prÃ©dictive 15% des Ã©quipements et des matÃ©riels de production en journÃ©e du lundi au vendredi. Il est possible de faire des astreintes le week-end toutes les 6 Ã  7 semaines.Vous intervenez ..."</t>
  </si>
  <si>
    <t xml:space="preserve">9126,Ã‰lectrotechnicien Engins de Levage Atelier H/F,https://www.france-emploi.com/offre-d-emploi/lectrotechnicien-engins-de-levage-atelier-h-f-10934978/,07/01/2023,Bouches-du-RhÃ´ne,CDI,,,,,"En tant qu'Ã‰lectrotechnicien Engins de Levage Atelier, vous avez pour missions les suivantes :  * Assurer la rÃ©paration des engins de levage et de manutention </t>
  </si>
  <si>
    <t xml:space="preserve"> * Se charger de la maintenance des engins et du matÃ©riel de chantier sur le site client ou atelier </t>
  </si>
  <si>
    <t xml:space="preserve"> * Aider Ã  faire des devis de prestations ..."</t>
  </si>
  <si>
    <t>9127,Conducteur de Machine Industrielle H/F,https://www.france-emploi.com/offre-d-emploi/conducteur-de-machine-industrielle-h-f-10934976/,07/01/2023,Essonne,CDI,,,,,"En tant que Conducteur de Machine Industrielle PCR (plieuse, colleuse, rabateuse), vous Ãªtes rattachÃ© au Responsable Transformation du site.Vous assurez la production d'une commande conforme Ã  l'ordre de fabrication.Pour ce faire, vos missions consistent Ã  :  * RÃ©gler manuellement une machine (parc 6-8 machines) : Plusieurs heures ..."</t>
  </si>
  <si>
    <t>9128,Agent de Fabrication H/F,https://www.france-emploi.com/offre-d-emploi/agent-de-fabrication-h-f-10934975/,07/01/2023,Bouches-du-RhÃ´ne,IntÃ©rim,,,,,"En tant qu'Agent de Fabrication, vous avez pour missions principales les suivantes :  * Sous la responsabilitÃ© du Chef de Quart, vÃ©rifier et surveiller les Ã©quipements, en salle de contrÃ´le et/ou Ã  l'extÃ©rieur, * Participer aux opÃ©rations d'arrÃªt et de dÃ©marrage des installations, * Suivre et amÃ©liorer les rÃ©glages ..."</t>
  </si>
  <si>
    <t>9129,OpÃ©rateur PÃ©trochimie H/F,https://www.france-emploi.com/offre-d-emploi/operateur-petrochimie-h-f-10934973/,07/01/2023,Bouches-du-RhÃ´ne,IntÃ©rim,,,,,"En tant qu'OpÃ©rateur Production PÃ©trochimie, vous avez pour missions principales les suivantes :  * VÃ©rifier et surveiller les Ã©quipements, en salle de contrÃ´le et/ou Ã  l'extÃ©rieur, sous la responsabilitÃ© du Chef de Quart, * Participer aux opÃ©rations d'arrÃªt et de dÃ©marrage des installations, * Suivre et amÃ©liorer les rÃ©glages ..."</t>
  </si>
  <si>
    <t>9130,Ã‰lectromÃ©canicien ItinÃ©rant H/F,https://www.france-emploi.com/offre-d-emploi/lectromecanicien-itinerant-h-f-10934972/,07/01/2023,Val-d'Oise,CDI,,,,,"En tant qu'Ã‰lectromÃ©canicien ItinÃ©rant, vous intÃ©grez le site situÃ© Ã  Neuville-sur-Oise aux cÃ´tÃ©s d'une Ã©quipe 2-3 autres Ã‰lectromÃ©caniciens dÃ©jÃ  en poste.En tant qu'Ã‰lectromÃ©canicien, vous Ãªtes rattachÃ© Ã  un Responsable d'Atelier et vos missions sont les suivantes :  * ContrÃ´ler l'entrÃ©e et la ..."</t>
  </si>
  <si>
    <t>9131,Technico-commercial H/F,https://www.france-emploi.com/offre-d-emploi/technico-commercial-h-f-10934971/,07/01/2023,Ille-et-Vilaine,CDI,,,,,"Cooperl, groupe coopÃ©ratif agricole majeur de la production porcine franÃ§aise, autonome et humaniste, prÃ©sent sur le plan national et international, compte aujourd'hui plus de 7 000 salariÃ©s au service de 2 950 Ã©leveurs prÃ©sents sur le Grand Ouest.Notre force : notre organisation en filiÃ¨re autour de la production ..."</t>
  </si>
  <si>
    <t>9132,Technicien HSE Chimie H/F,https://www.france-emploi.com/offre-d-emploi/technicien-hse-chimie-h-f-10934970/,07/01/2023,Essonne,CDI,,,,,"En tant que Technicien HSE, vos missions sont les suivantes : * GÃ©rer et participer Ã  la dÃ©finition des Ã©lÃ©ments HSE alimentant le systÃ¨me SMI, * DÃ©finir les besoins de procÃ©dures, instructions et de fiches d'enregistrement nÃ©cessaires au bon fonctionnement du SMI au sein de l'entreprise, * GÃ©rer toutes les anomalies ..."</t>
  </si>
  <si>
    <t>9133,Conseiller Service Client H/F,https://www.france-emploi.com/offre-d-emploi/conseiller-service-client-h-f-10934969/,07/01/2023,Eure-et-Loir,IntÃ©rim,,,,,"RattachÃ© au Manager, en tant que Conseiller ClientÃ¨le, vous avez pour principales missions :  * Analyser les demandes et en assurer le traitement en conformitÃ© avec les procÃ©dures, * RÃ©pondre Ã  toutes les questions et/ou orienter vers le service appropriÃ©, * Respecter les standards qualitÃ© afin de contribuer Ã  l'image de ..."</t>
  </si>
  <si>
    <t xml:space="preserve">9134,Technicien Machines Tournantes en Atelier H/F,https://www.france-emploi.com/offre-d-emploi/technicien-machines-tournantes-en-atelier-h-f-10934968/,07/01/2023,Bouches-du-RhÃ´ne,IntÃ©rim,,,,,"En tant que Technicien Machines Tournantes en Atelier, vous avez pour missions :  * Renseigner les fiches de suivi qualitÃ© </t>
  </si>
  <si>
    <t xml:space="preserve"> * RepÃ©rer et dÃ©monter les machines </t>
  </si>
  <si>
    <t xml:space="preserve"> * Nettoyer les piÃ¨ces avant expertise </t>
  </si>
  <si>
    <t xml:space="preserve"> * RÃ©aliser les contrÃ´les dimensionnels et gÃ©omÃ©triques des Ã©lÃ©ments </t>
  </si>
  <si>
    <t xml:space="preserve"> * Renseigner les rapports d'expertise et de remontage </t>
  </si>
  <si>
    <t xml:space="preserve"> * RÃ©aliser l'Ã©quilibrage dynamique des ..."</t>
  </si>
  <si>
    <t>9135,Expert-Comptable Stagiaire H/F,https://www.france-emploi.com/offre-d-emploi/expert-comptable-stagiaire-h-f-10934967/,07/01/2023,Bouches-du-RhÃ´ne,CDI,,,,,"Vous Ãªtes amenÃ©, en tant qu'Expert-Comptable Stagiaire Ã  travailler sur un portefeuille de clients (de type TPE/PME locales). Vous avez les missions suivantes :  * Vous avez en charge la gestion d'un portefeuille clients variÃ©s, * Vous managez et Ãªtes le rÃ©fÃ©rent technique, vous supervisez les travaux de ..."</t>
  </si>
  <si>
    <t>9136,Technicien R&amp;amp</t>
  </si>
  <si>
    <t>D GÃ©nie des ProcÃ©dÃ©s H/F,https://www.france-emploi.com/offre-d-emploi/technicien-r-amp-d-genie-des-procedes-h-f-10934966/,07/01/2023,Essonne,CDI,,,,,"En tant que Technicien R&amp;D GÃ©nie des ProcÃ©dÃ©s, vos principales missions sont les suivantes :  * RÃ©aliser les opÃ©rations de fabrication de nos composants (masquage, gravure, dÃ©pÃ´t de couches minces) en respectant les procÃ©dures, les dÃ©lais et en mettant Ã  jour les outils de gestion de l'atelier, * Contribuer Ã  ..."</t>
  </si>
  <si>
    <t>9137,Assistant Comptable H/F,https://www.france-emploi.com/offre-d-emploi/assistant-comptable-h-f-10934964/,07/01/2023,Gard,CDI,,,,,"Vos missions vous permettront de participer Ã  3 activitÃ©s principales auprÃ¨s des clients : ResponsabilitÃ© opÃ©rationnelle, gestion de la relation client, suivi. Vous avez une maÃ®trise de la comptabilitÃ©, des opÃ©rations courantes, des dÃ©clarations de TVA et de la fiscalitÃ© de premier niveau.Vos missions sont :  * Classer, contrÃ´ler, identifier les ..."</t>
  </si>
  <si>
    <t>9138,Gestionnaire de Paie ConfirmÃ© H/F,https://www.france-emploi.com/offre-d-emploi/gestionnaire-de-paie-confirme-h-f-10934963/,07/01/2023,Bouches-du-RhÃ´ne,CDI,,,,,"Vos missions principales sont :  * Traitement des bulletins des paies et des dÃ©clarations mensuelles, trimestrielles et annuelles dans un environnement multi-conventionnel, * Mission de rÃ©aliser le suivi de l'administration du personnel de l'entrÃ©e Ã  la sortie (rÃ©daction de contrats, dÃ©claration unique Ã  l'embauche, affiliation mutuelle, arrÃªts maladies ..."</t>
  </si>
  <si>
    <t xml:space="preserve">9139,Technicien de Fabrication MicroÃ©lectronique H/F,https://www.france-emploi.com/offre-d-emploi/technicien-de-fabrication-microelectronique-h-f-10934962/,07/01/2023,Essonne,CDI,,,,,"En tant que Technicien de Fabrication MicroÃ©lectronique, vos principales missions seront :  * RÃ©aliser les tests et la mise en essai de nos composants (dÃ©tecteurs et lasers) en respectant la planification quotidienne et les procÃ©dures de fabrication </t>
  </si>
  <si>
    <t xml:space="preserve"> * Assurer l'inspection visuelle, l'emballage et le contrÃ´le final de ces composants </t>
  </si>
  <si>
    <t xml:space="preserve"> * Contribuer ..."</t>
  </si>
  <si>
    <t>9140,Gestionnaire de Paie H/F,https://www.france-emploi.com/offre-d-emploi/gestionnaire-de-paie-h-f-10934961/,07/01/2023,HÃ©rault,CDI,,,,,"Vos missions principales sont :  * Traitement des bulletins des paies et des dÃ©clarations mensuelles, trimestrielles et annuelles dans un environnement multi-conventionnel, * RÃ©alisation du suivi de l'administration du personnel de l'entrÃ©e Ã  la sortie (rÃ©daction de contrats, dÃ©claration unique Ã  l'embauche, affiliation mutuelle, arrÃªts maladies, licenciements).Cette ..."</t>
  </si>
  <si>
    <t>9141,OpÃ©rateur RÃ©gleur H/F,https://www.france-emploi.com/offre-d-emploi/operateur-regleur-h-f-10934960/,07/01/2023,Loiret,IntÃ©rim,,,,,"En tant qu'OpÃ©rateur RÃ©gleur, vos missions seront les suivantes :  * Assurer l'animation d'une Ã©quipe sur ligne, * Effectuer la maintenance de premier niveau, * Assurer le rÃ©glage de la ligne de conditionnement, * Remonter les informations essentielles aux Responsables, * VÃ©rifier la qualitÃ© des produits.  De profil technique, vous disposez d ..."</t>
  </si>
  <si>
    <t xml:space="preserve">9142,Collaborateur Comptable et Social ConfirmÃ© H/F,https://www.france-emploi.com/offre-d-emploi/collaborateur-comptable-et-social-confirme-h-f-10934959/,07/01/2023,Var,CDI,,,,,"Directement rattachÃ© Ã  l'Expert-Comptable, vous Ãªtes amenÃ©, en tant que Collaborateur Comptable et Social ConfirmÃ© Ã  travailler sur un portefeuille de clients (de types TPE/PME locales).Plus prÃ©cisÃ©ment, vous avez les missions suivantes :  * Participer Ã  la saisie et tenue comptables des dossiers </t>
  </si>
  <si>
    <t xml:space="preserve"> * Prendre en charge la ..."</t>
  </si>
  <si>
    <t>9143,Directeur de Mission H/F,https://www.france-emploi.com/offre-d-emploi/directeur-de-mission-h-f-10934958/,07/01/2023,Bouches-du-RhÃ´ne,CDI,,,,,"Vous prenez en charge de maniÃ¨re autonome un portefeuille de taille significative et rÃ©alisez des missions de rÃ©vision jusqu'Ã  l'Ã©tablissement des Ã©tats financiers. Vous rÃ©alisez des missions de A Ã  Z pour vos clients : Expertise comptable, de paie et d'audit.Cette liste n'est pas exhaustive ..."</t>
  </si>
  <si>
    <t>9144,Pilote d&amp;#039</t>
  </si>
  <si>
    <t>Installation AutomatisÃ© H/F,https://www.france-emploi.com/offre-d-emploi/pilote-d-039-installation-automatise-h-f-10934957/,07/01/2023,Ille-et-Vilaine,CDI,,,,,"Nous vous proposons d'intÃ©grer une Ã©quipe Ã  taille humaine au sein de l'atelier de fabrication de fromages Ã  pÃ¢tes pressÃ©es non cuites (PPNC).RattachÃ© au Responsable d'Ã‰quipe, vous rÃ©alisez en autonomie la fabrication de fromages selon les rÃ¨gles d'hygiÃ¨ne et de sÃ©curitÃ© alimentaire et les ..."</t>
  </si>
  <si>
    <t>9145,Agent de Production Mouleur H/F,https://www.france-emploi.com/offre-d-emploi/agent-de-production-mouleur-h-f-10934956/,07/01/2023,Essonne,IntÃ©rim,,,,,"En tant qu'Agent de Production Mouleur, vos missions principales sont :  * Positionnement manuel de tissus de fibre (carbone, kevlar, verre...) imprÃ©gnÃ©s de rÃ©sines sur des moules de formes plus ou moins complexes, * Remplissage des gammes de travail (saisie administrative), * Respect des normes internes et rÃ©glementaires, notamment en matiÃ¨re de ..."</t>
  </si>
  <si>
    <t>9146,ChargÃ© d&amp;#039</t>
  </si>
  <si>
    <t>Etudes CVC Nantes H/F,https://www.france-emploi.com/offre-d-emploi/charge-d-039-etudes-cvc-nantes-h-f-10934955/,07/01/2023,Loire-Atlantique,CDI,,,,,"En tant que ChargÃ© d'Ã‰tudes CVC, vous produisez les Ã©tudes techniques et piÃ¨ces graphiques d'un projet dans le respect du cahier des charges.Plus prÃ©cisÃ©ment, en collaboration avec le Chef de Projet, vos missions sont les suivantes :  * Collecter les informations sur le projet, * RÃ©aliser les piÃ¨ces graphiques ..."</t>
  </si>
  <si>
    <t>9147,Technicien de Maintenance Industrielle 2x8 H/F,https://www.france-emploi.com/offre-d-emploi/technicien-de-maintenance-industrielle-2x8-h-f-10934954/,07/01/2023,Essonne,IntÃ©rim,,,,,"En tant que Technicien de Maintenance Industrielle, vos missions sont :  * Fournir un soutien technique en vue d'exÃ©cuter les changements de produit et de format ainsi que les routines de nettoyage incontournables, * Assurer l'exÃ©cution de toutes les tÃ¢ches de maintenance prÃ©ventive dÃ©finies sur le plan d'exÃ©cution de ..."</t>
  </si>
  <si>
    <t>9148,Technicien de Maintenance Ã‰olien H/F,https://www.france-emploi.com/offre-d-emploi/technicien-de-maintenance-olien-h-f-10934953/,07/01/2023,Aisne,CDI,,,,,"En tant que Technicien de Maintenance Ã‰olien, vous Ãªtes en charge des missions suivantes :  * RÃ©alisation de travaux de maintenance prÃ©ventive, curative et d'amÃ©lioration des Ã©oliennes, * Interface du client sur site, mission d'Ãªtre le premier contact client pour les activitÃ©s rÃ©alisÃ©es en machine et les problÃ©matiques techniques, * Participation ..."</t>
  </si>
  <si>
    <t>9149,Travailleur Social H/F,https://www.france-emploi.com/offre-d-emploi/travailleur-social-h-f-10934952/,07/01/2023,Seine-Saint-Denis,CDI,,,,,"Au sein d'une Ã©quipe pluridisciplinaire, vous :  * Participez Ã  l'accompagnement des jeunes mÃ¨res dans le processus d'autonomisation, * Soutenez la construction du lien mÃ¨re-enfant, * RÃ©alisez un accompagnement socio-Ã©ducatif, un soutien Ã  la parentalitÃ© et un travail de remobilisation des bÃ©nÃ©ficiaires, * Mettez en place des projets en ..."</t>
  </si>
  <si>
    <t>9150,Collaborateur Comptable H/F,https://www.france-emploi.com/offre-d-emploi/collaborateur-comptable-h-f-10934951/,07/01/2023,Morbihan,CDI,,,,,"RattachÃ© Ã  l'Expert-Comptable, vous intÃ©grez une Ã©quipe Ã  taille humaine et occupez un poste de Collaborateur Comptable.A ce titre, vos missions principales sont :  * Gestion d'un portefeuille clients composÃ©s de TPE et PME de secteurs variÃ©s, * Travaux de rÃ©vision comptable, * Ã‰tablissement des comptes annuels, * Ã‰laboration de ..."</t>
  </si>
  <si>
    <t>9151,Conducteur de Dragues H/F,https://www.france-emploi.com/offre-d-emploi/conducteur-de-dragues-h-f-10934950/,07/01/2023,Bas-Rhin,IntÃ©rim,,,,,"Vous piloterez une drague Ã  godet ainsi que l'ensemble de la chaÃ®ne de convoyeurs afin d'assurer la production de granulats.Vous aurez la charge de vos installations, vous en assurerez donc le nettoyage ainsi que les opÃ©rations de maintenance quotidiennes (visites, contrÃ´les, graissage et maintenance de premier ..."</t>
  </si>
  <si>
    <t>9152,Technicien de Laboratoire en DÃ©cantation H/F,https://www.france-emploi.com/offre-d-emploi/technicien-de-laboratoire-en-decantation-h-f-10934949/,07/01/2023,Eure,CDD,,,,,"En tant que Technicien de Laboratoire en DÃ©cantation, vos principales missions sont les suivantes :  * PrÃ©parer le matÃ©riel nÃ©cessaire Ã  l'Ã©tiquetage des tubes, * RÃ©aliser les opÃ©rations nÃ©cessaires Ã  l'aliquotage et Ã  la conservation des Ã©chantillons conformÃ©ment au BPL, * Effectuer la prÃ©paration et le transfert des Ã©chantillons aux envois ..."</t>
  </si>
  <si>
    <t>9153,Collaborateur Comptable H/F,https://www.france-emploi.com/offre-d-emploi/collaborateur-comptable-h-f-10934948/,07/01/2023,Loire-Atlantique,CDI,,,,,"RattachÃ© Ã  l'Expert-Comptable, vous intÃ©grez une Ã©quipe Ã  taille humaine et occupez un poste de Collaborateur Comptable.Ã€ ce titre, vos missions principales sont :  * Gestion d'un portefeuille clients composÃ© de TPE et PME de secteurs variÃ©s, * Travaux de rÃ©vision comptable, * Ã‰tablissement des comptes annuels, * Ã‰laboration de ..."</t>
  </si>
  <si>
    <t>9154,Expert-Comptable Stagiaire H/F,https://www.france-emploi.com/offre-d-emploi/expert-comptable-stagiaire-h-f-10934946/,07/01/2023,Gard,CDI,,,,,"Vous Ãªtes amenÃ©, en tant qu'Expert-Comptable Stagiaire Ã  travailler sur un portefeuille de clients. Vous aurez les missions suivantes :  * Vous avez en charge la gestion d'un portefeuille clients variÃ©s, * Vous managez et Ãªtes le rÃ©fÃ©rent technique, vous supervisez les travaux de l'Ã©quipe, * Vous prenez en ..."</t>
  </si>
  <si>
    <t>9155,ChargÃ© d&amp;#039</t>
  </si>
  <si>
    <t>Industrialisation H/F,https://www.france-emploi.com/offre-d-emploi/charge-d-039-industrialisation-h-f-10934945/,07/01/2023,Cher,CDI,,,,,"En tant que ChargÃ© d'Industrialisation, vos missions seront les suivantes :  * Ã‰tablir le dossier de fabrication et de contrÃ´le du produit Ã  partir des donnÃ©es de dÃ©finition, * RÃ©aliser l'Ã©tude de la faisabilitÃ© industrielle suivant le niveau de capabilitÃ© requis et le synoptique de fabrication associÃ©e, * RÃ©aliser les AMDEC ..."</t>
  </si>
  <si>
    <t>9156,Technicien Monteur Escaliers MÃ©caniques H/F,https://www.france-emploi.com/offre-d-emploi/technicien-monteur-escaliers-mecaniques-h-f-10934944/,07/01/2023,Bouches-du-RhÃ´ne,CDI,,,,,"En tant que Technicien Monteur Escaliers MÃ©caniques, vous avez pour missions :  * GÃ©rer le matÃ©riel en assurant la manutention, manipulation, raccordement des armoires de type machines industrielles, assemblage mÃ©canique, utilisation d'outillages Ã©lectroportatifs divers, etc. * Monter le matÃ©riel en se chargeant du montage des escaliers mÃ©caniques en respectant les procÃ©dures ..."</t>
  </si>
  <si>
    <t>9157,Superviseur de Production en 3*8 H/F,https://www.france-emploi.com/offre-d-emploi/superviseur-de-production-en-3-8-h-f-10934943/,07/01/2023,Vosges,CDI,,,,,"En tant que Superviseur de Production, vous assurez la responsabilitÃ© hiÃ©rarchique sur une ou plusieurs zones autonomes de production.A ce titre, vos missions principales seront de :  * Garantir les performances en termes de sÃ©curitÃ©, de qualitÃ© et de coÃ»t, * GÃ©rer la charge, organiser et optimiser la production et les ..."</t>
  </si>
  <si>
    <t>9158,Support Technique H/F - Groupe Airbus,https://www.france-emploi.com/offre-d-emploi/support-technique-h-f-groupe-airbus-10934942/,07/01/2023,Haute-Garonne,IntÃ©rim,,,,,"Dans le cadre de la montÃ©e en cadence sur la ligne d'assemblage A320 et du lancement d'une nouvelle ligne d'assemblage A321 nÃ©cessitant un renfort de personnel, vos missions sont : * ÃŠtre le soutien quotidien pour gÃ©rer les alÃ©as techniques et amÃ©lioration continue, * Effectuer la gestion des ordres ..."</t>
  </si>
  <si>
    <t>9159,Gestionnaire de Paie H/F,https://www.france-emploi.com/offre-d-emploi/gestionnaire-de-paie-h-f-10934939/,07/01/2023,Alpes-Maritimes,CDI,,,,,"Dans le cadre de la gestion de votre portefeuille clients en multi-conventions, vos missions principales sont les suivantes :  * Ã‰tablissement des bulletins de paie (150/200), * DÃ©claration des charges sociales, * Gestion administrative du personnel de l'entrÃ©e Ã  la sortie du salariÃ©, * CrÃ©ation du dossier de paie, * Solde de ..."</t>
  </si>
  <si>
    <t>9160,Gestionnaire de Paie H/F,https://www.france-emploi.com/offre-d-emploi/gestionnaire-de-paie-h-f-10934938/,07/01/2023,Alpes-Maritimes,CDI,,,,,"Dans le cadre de la gestion de votre portefeuille clients en multi-conventions, vos missions principales sont les suivantes :  * Ã‰tablissement des bulletins de paie (200-250), * DÃ©claration des charges sociales, * Gestion administrative du personnel de l'entrÃ©e Ã  la sortie du salariÃ©, * CrÃ©ation du dossier de paie, * Solde de ..."</t>
  </si>
  <si>
    <t>9161,Collaborateur Comptable H/F,https://www.france-emploi.com/offre-d-emploi/collaborateur-comptable-h-f-10934936/,07/01/2023,Alpes-de-Haute-Provence,CDI,,,,,"RattachÃ© au Directeur de Bureau, vous occupez un poste de Collaborateur Comptable.A ce titre, vos missions principales sont :  * Gestion d'un portefeuille clients composÃ© de TPE et PME de secteurs variÃ©s, * Travaux de rÃ©vision comptable, * Ã‰tablissement des comptes annuels, * Ã‰laboration de l'ensemble des dÃ©clarations fiscales, * CrÃ©ation et ..."</t>
  </si>
  <si>
    <t>9162,Technicien(ne) Help Desk en Logiciel Comptable H/F,https://www.france-emploi.com/offre-d-emploi/technicienne-help-desk-en-logiciel-comptable-h-f-10934934/,07/01/2023,Essonne,CDI,,,,,"Dans le but d'assister Ã  distance des utilisateurs d'un progiciel comptable, vos missions, en tant que Technicien en Logiciel Comptable, sont les suivantes :  * Missions d'Aide-Comptable, * Assistance tÃ©lÃ©phonique Ã  l'utilisation du progiciel comptable, * Qualification et diagnostic des dysfonctionnements rencontrÃ©s par les utilisateurs, * Aide et conseils ..."</t>
  </si>
  <si>
    <t>9163,DÃ©panneur CVC H/F,https://www.france-emploi.com/offre-d-emploi/depanneur-cvc-h-f-10934933/,07/01/2023,Nord,CDI,,,,,"En tant que DÃ©panneur CVC et sous la responsabilitÃ© de l'Assistant ChargÃ© d'Affaires, vous Ãªtes en charge de la bonne gestion et suivi de vos projets.Vos missions principales :  * Diagnostiquer la panne en utilisant une mÃ©thode d'analyse technique, * RÃ©aliser des devis minute, * RÃ©soudre la panne en ..."</t>
  </si>
  <si>
    <t>9164,Technicien QualitÃ© FiliÃ¨re H/F,https://www.france-emploi.com/offre-d-emploi/technicien-qualite-filiere-h-f-10934932/,07/01/2023,CÃ´tes-d'Armor,CDI,,,,,"Cooperl, groupe coopÃ©ratif agricole majeur de la production porcine franÃ§aise, autonome et humaniste, prÃ©sent sur le plan national et international, compte aujourd'hui plus de 7 000 salariÃ©s au service de 2 950 Ã©leveurs prÃ©sents sur le Grand Ouest.Notre force : notre organisation en filiÃ¨re autour de la production ..."</t>
  </si>
  <si>
    <t>9165,MÃ©canicien PL H/F,https://www.france-emploi.com/offre-d-emploi/mecanicien-pl-h-f-10934930/,07/01/2023,Vaucluse,IntÃ©rim,,,,,"RattachÃ© au Chef d'Ã‰quipe, le MÃ©canicien PL a pour missions :  * L'entretien courant des vÃ©hicules industriels, * Le diagnostic et les rÃ©parations des Ã©lÃ©ments dÃ©faillant, * Le respect des procÃ©dures, normes et sÃ©curitÃ© de l'entreprise, * Le remplacement, dÃ©montage, Ã©change et rÃ©glages des Ã©lÃ©ments dÃ©faillants ou d'utilisation courante.  De ..."</t>
  </si>
  <si>
    <t>9166,Technicien d&amp;#039</t>
  </si>
  <si>
    <t>Intervention HT/BT H/F,https://www.france-emploi.com/offre-d-emploi/technicien-d-039-intervention-ht-bt-h-f-10934929/,07/01/2023,Ain,CDI,,,,,"Un Technicien d'Intervention HT/BT assiste sur site client, notamment sur l'offre de produit pour la distribution Ã©lectrique moyenne et basse tension au sein de l'entitÃ© Ã©lectrification en France depuis notre site de Beynost (Lyon) (ou Cergy suivant votre mobilitÃ©). Vous intervenez sur les missions suivantes ..."</t>
  </si>
  <si>
    <t>9167,Gestionnaire Back Office Assurance H/F,https://www.france-emploi.com/offre-d-emploi/gestionnaire-back-office-assurance-h-f-10934928/,07/01/2023,Hauts-de-Seine,IntÃ©rim,,,,,"Vous assurez la gestion administrative liÃ©e Ã  la gestion des sinistres.Vos missions sont :  * GÃ©rer et consolider la relation client dans le contexte de la gestion d'un sinistre, * Enregistrer le dossier Ã  l'appui des outils de gestion, * GÃ©rer des piÃ¨ces simples hors tÃ©lÃ©phone, nÃ©cessitant de mobiliser des ..."</t>
  </si>
  <si>
    <t>9168,NSA - Technicien Monteur/RÃ©gleur H/F,https://www.france-emploi.com/offre-d-emploi/nsa-technicien-monteur-regleur-h-f-10934926/,07/01/2023,Val-de-Marne,CDI,,,,,"NSA dÃ©veloppe son activitÃ© et recrute un Technicien RÃ©gleur en Ascenseurs. A ce titre, vous intÃ©grez l'agence deCrÃ©teil et intervenez en Ile-de-FranceAu sein de chantiers d'envergures, dans le respect des normes de sÃ©curitÃ© et des exigences en matiÃ¨re de qualitÃ© d'exÃ©cution, vos missions sont ..."</t>
  </si>
  <si>
    <t>9169,Gestionnaire de Paie Autonome H/F,https://www.france-emploi.com/offre-d-emploi/gestionnaire-de-paie-autonome-h-f-10934925/,07/01/2023,Alpes-Maritimes,CDI,,,,,"Directement rattachÃ© au Dirigeant, en tant que Gestionnaire de Paie Autonome, vous assurez la gestion d'un portefeuille de TPE et PME sur le logiciel SILAE.A ce titre, vous avez pour missions :  * Prendre en charge la gestion de 200/250 bulletins de salaire au sein d'un environnement ..."</t>
  </si>
  <si>
    <t xml:space="preserve">9170,Chef de Mission H/F,https://www.france-emploi.com/offre-d-emploi/chef-de-mission-h-f-10934923/,07/01/2023,Nord,CDI,,,,,"Directement rattachÃ© Ã  l'Expert-Comptable, vous Ãªtes amenÃ© en tant que Chef de Mission Ã  travailler sur un portefeuille de clients variÃ©s (BNC, SCI, TPE/PME, CommerÃ§ants...).Ã€ ce titre, vos principales missions sont :  * Participer Ã  la saisie et tenue comptables des dossiers </t>
  </si>
  <si>
    <t xml:space="preserve"> * Ã‰tablir les dÃ©clarations fiscales </t>
  </si>
  <si>
    <t xml:space="preserve"> * Prendre ..."</t>
  </si>
  <si>
    <t xml:space="preserve">9171,Technicien de Maintenance H/F,https://www.france-emploi.com/offre-d-emploi/technicien-de-maintenance-h-f-10934922/,07/01/2023,Morbihan,CDI,,,,,"Pleinement intÃ©grÃ© Ã  l'Ã©quipe maintenance, vous assurez en autonomie les missions suivantes :  * Entretien et maintenance curative de l'ensemble des lignes de production, en relation directe avec le personnel de production (80% d'interventions mÃ©caniques, 20% Ã©lectricitÃ©) </t>
  </si>
  <si>
    <t xml:space="preserve"> * Entretien et maintenance prÃ©ventive (interventions mÃ©caniques principalement) </t>
  </si>
  <si>
    <t xml:space="preserve"> * Mise en place d ..."</t>
  </si>
  <si>
    <t>9172,TÃ©lÃ©opÃ©rateur SÃ©curitÃ© Urgence Gaz H/F - Toulouse,https://www.france-emploi.com/offre-d-emploi/teleoperateur-securite-urgence-gaz-h-f-toulouse-10934921/,07/01/2023,Haute-Garonne,CDI,,,,,"GRDF recrute en CDI :Un TÃ©lÃ©opÃ©rateur.Poste basÃ© Ã  Toulouse (31).Rejoignez le premier maillon de la sÃ©curitÃ© des rÃ©seaux de gaz naturel !En cas de suspicion de fuite ou de coupure de gaz, l'Ã©quipe d'Urgence SÃ©curitÃ© Gaz rÃ©pond aux appels 24h/24 et 7j/7 pour ..."</t>
  </si>
  <si>
    <t xml:space="preserve">9173,Technicien ContrÃ´le QualitÃ© H/F,https://www.france-emploi.com/offre-d-emploi/technicien-controle-qualite-h-f-10934920/,07/01/2023,Vaucluse,CDI,,,,,"RattachÃ© aux Superviseurs ContrÃ´le QualitÃ©, le Technicien ContrÃ´le QualitÃ© aura pour missions :  * Les analyses chimiques physico chimiques : pH, extrait sec, IR, UV, Karl Fishe, densitÃ©, indice de rÃ©fraction, polarimÃ©trie, granulomÃ©trie, indice acide, indice peroxyde... * La gestion des formulaires qualitÃ© ainsi que le remplissage des bulletins d'analyses </t>
  </si>
  <si>
    <t xml:space="preserve"> * Le respect ..."</t>
  </si>
  <si>
    <t>9174,Technicien de Maintenance Industriel Jour 2X8 H/F,https://www.france-emploi.com/offre-d-emploi/technicien-de-maintenance-industriel-jour-2x8-h-f-10934919/,07/01/2023,Nord,CDI,,,,,"En tant que Technicien Maintenance, vous Ãªtes le garant du bon fonctionnement des Ã©quipements de production et du parc machines. Vous avez pour missions :  * ProcÃ©der Ã  l'analyse du dysfonctionnement, * S'assurer de la disponibilitÃ© des piÃ¨ces nÃ©cessaires Ã  l'intervention, * ProcÃ©der aux diffÃ©rentes interventions requises : Ã‰lectrique, mÃ©canique et ..."</t>
  </si>
  <si>
    <t xml:space="preserve">9175,ElectromÃ©canicien H/F,https://www.france-emploi.com/offre-d-emploi/electromecanicien-h-f-10934918/,07/01/2023,RhÃ´ne,CDI,,,,,"En tant qu'ElectromÃ©canicien - Technicien de Maintenance, vous Ãªtes rattachÃ© Ã  un Responsable d'Atelier et vos missions sont les suivantes :  * ExÃ©cuter la maintenance prÃ©ventive du matÃ©riel </t>
  </si>
  <si>
    <t xml:space="preserve"> * PrÃ©parer et installer les Ã©quipements, intervenir sur site en cas de panne et proposer des solutions permettant la continuitÃ© d'activitÃ© </t>
  </si>
  <si>
    <t xml:space="preserve"> * Diagnostiquer ..."</t>
  </si>
  <si>
    <t>9176,Conducteur Travaux TCE H/F,https://www.france-emploi.com/offre-d-emploi/conducteur-travaux-tce-h-f-10934917/,07/01/2023,Nord,CDI,,,,,"En votre qualitÃ© de Conducteur Travaux TCE, vous Ãªtes notamment chargÃ© de l'exÃ©cution des tÃ¢ches suivantes :  * GÃ©rer le chantier, vÃ©rification de la bonne exÃ©cution des plans, rÃ©union de chantier, * ReprÃ©senter le client auprÃ¨s des entreprises, * Respecter les budgets, * Intervenir sur plusieurs casquettes : MaÃ®trise d'ouvrage et maÃ®trise d ..."</t>
  </si>
  <si>
    <t>9177,Technicien SAV H/F,https://www.france-emploi.com/offre-d-emploi/technicien-sav-h-f-10934916/,07/01/2023,SaÃ´ne-et-Loire,CDI,,,,,"RattachÃ© au Responsable de Secteur, en tant que Technicien SAV, vous intervenez Ã  MÃ¢con et sa pÃ©riphÃ©rie et avez pour missions :  * Mise en service des Ã©quipements, * Diagnostic des pannes, * Maintenance prÃ©ventive et dÃ©pannage du matÃ©riel sur les sites des clients, * Gestion de vos stocks, * RÃ©daction des rapports techniques d ..."</t>
  </si>
  <si>
    <t>9178,Automaticien H/F,https://www.france-emploi.com/offre-d-emploi/automaticien-h-f-10934915/,07/01/2023,Ain,CDI,,,,,"En tant qu'Automaticien vous serez amenÃ© Ã  rÃ©aliser les missions suivantes dans un environnement technique et innovant :  * Ã‰tablissement des PID et des SLD Ã  partir des cahiers des charges clients, * Ã‰laboration des architectures de contrÃ´le commande, * DÃ©finition des architectures automates et choix des techniques connexes, * Pilotage et rÃ©alisation ..."</t>
  </si>
  <si>
    <t>9179,Responsable Adjoint Boutique - IDF H/F,https://www.france-emploi.com/offre-d-emploi/responsable-adjoint-boutique-idf-h-f-10934914/,07/01/2023,Paris,CDI,,,,,"En tant que Responsable Adjoint de Magasin, vous Ãªtes le vÃ©ritable bras droit du Store Manager, vous jouez donc un rÃ´le clÃ©s dans le pilotage du point de vente.Vos missions sont :  * Pilotage de la performance : Optimiser la rentabilitÃ© du magasin via le suivi des indicateurs commerciaux, gestion du ..."</t>
  </si>
  <si>
    <t>9180,Assistant Comptable H/F,https://www.france-emploi.com/offre-d-emploi/assistant-comptable-h-f-10934912/,07/01/2023,Moselle,CDI,,,,,"Vos missions principales : * RÃ©aliser la saisie de donnÃ©es administratives au sein du systÃ¨me d'information, * Garantir la traÃ§abilitÃ© des opÃ©rations, * Appliquer le rÃ©fÃ©rentiel de tenue, * RÃ©aliser le contrÃ´le des donnÃ©es saisies, * Ã‰tablir les dÃ©clarations de TVA, * Respecter les procÃ©dures, rÃ¨gles comptables et fiscales en vigueur.  Issu d'une formation ..."</t>
  </si>
  <si>
    <t>9181,ElectromÃ©canicien H/F,https://www.france-emploi.com/offre-d-emploi/electromecanicien-h-f-10934911/,07/01/2023,Eure,IntÃ©rim,,,,,"En tant qu'Ã‰lectromÃ©canicien/Technicien de Maintenance, vous assurez la rÃ©alisation de la maintenance curative, conditionnelle et prÃ©ventive et Ã  ce titre, vous Ãªtes en charge des missions suivantes :  * RÃ©aliser le planning ainsi que le plan de maintenance et parer aux dysfonctionnements survenus sur les lignes, * Informer la hiÃ©rarchie ..."</t>
  </si>
  <si>
    <t>9182,Collaborateur Comptable (H/F),https://www.france-emploi.com/offre-d-emploi/collaborateur-comptable-h-f-10934909/,07/01/2023,Meurthe-et-Moselle,CDI,,,,,"Dans un bel environnement, vous serez intÃ©grÃ© au sein d'une Ã©quipe dynamique.Vos principales missions sont les suivantes :  * Gestion en autonomie d'un portefeuille clients, * Ã‰laboration des dÃ©clarations et liasses fiscales, * RÃ©alisation de missions exceptionnelles, * ReprÃ©sentation du cabinet dans ses Ã©changes, * FidÃ©lisation et la crÃ©ation d'un lien ..."</t>
  </si>
  <si>
    <t>9183,NÃ©gociateur Immobilier Nantes H/F,https://www.france-emploi.com/offre-d-emploi/negociateur-immobilier-nantes-h-f-10934908/,07/01/2023,Loire-Atlantique,CDI,,,,,"RattachÃ© au Responsable d'Agence, vous Ãªtes le partenaire privilÃ©giÃ© des projets de vos clients.Vous pourrez vous appuyer sur un portefeuille syndic existant d'environ 1100 lots.En qualitÃ© de NÃ©gociateur Immobilier, vos principales missions sont les suivantes :  * Prospection de mandats, * Recherche de clients acquÃ©reurs, * NÃ©gociation permettant la ..."</t>
  </si>
  <si>
    <t>9184,Technicien de Maintenance Industrielle H/F,https://www.france-emploi.com/offre-d-emploi/technicien-de-maintenance-industrielle-h-f-10934906/,07/01/2023,Var,CDI,,,,,"RattachÃ© au Responsable Maintenance, vous aurez pour missions principales : * RÃ©alisation de la maintenance prÃ©ventive, curative et amÃ©liorative, * DÃ©marrage et arrÃªt des installations lors de l'ouverture et de la fermeture de l'usine, * Utilisation de la GMAO et respect des ordres de mission.QualitÃ©s et notions requises pour le ..."</t>
  </si>
  <si>
    <t>9185,Comptable Fournisseur H/F,https://www.france-emploi.com/offre-d-emploi/comptable-fournisseur-h-f-10934905/,07/01/2023,RhÃ´ne,CDI,,,,,"RattachÃ© Ã  la Responsable Comptable et au DAF, vous allez intÃ©grer une Ã©quipe de 10 Comptables. Vous prenez un poste de Comptable Fournisseur, basÃ© Ã  Saint-Priest.Ã€ ce titre, vos principales missions sont les suivantes :  * Codification comptable et analytique des factures, * Saisie des factures fournisseurs manuelles et des ..."</t>
  </si>
  <si>
    <t>9186,Conducteur Travaux Couverture Maintenance H/F,https://www.france-emploi.com/offre-d-emploi/conducteur-travaux-couverture-maintenance-h-f-10934904/,07/01/2023,Pas-de-Calais,CDI,,,,,"En tant que Conducteur Travaux Couverture Maintenance, vos missions seront de suivre les travaux pour le Service Maintenance et DÃ©pannage.  * Petits chantiers de maintenance et dÃ©pannage principalement en couverture traditionnelle, * Projets implantÃ©s Ã  100km autour d'Arras, * Clients publics/privÃ©s, industriels, bailleurs sociaux...  Pour mener Ã  bien vos missions ..."</t>
  </si>
  <si>
    <t>9187,Cadre de santÃ© (H/F) Pyschiatrie de l'Enfant et de l'Adolescent,https://www.france-emploi.com/offre-d-emploi/cadre-de-sante-h-f-pyschiatrie-de-l-enfant-et-de-l-adolescent-10934903/,07/01/2023,Rennes,CDI,,,,,"Le cadre de santÃ© attendu prÃ©sente des habilitÃ©s dans la gestion des ressources humaines, l'organisation des soins et la conduite de projet. Il est responsable de deux unitÃ©s de soins pÃ©dopsychiatriques proposant,l'une l'accueil des enfants et adolescent pour une prise en charge conjuguant soins et ..."</t>
  </si>
  <si>
    <t>9188,Chaudronnier H/F,https://www.france-emploi.com/offre-d-emploi/chaudronnier-h-f-10934902/,07/01/2023,Ille-et-Vilaine,CDI,,,,,"Cooperl, groupe coopÃ©ratif agricole majeur de la production porcine franÃ§aise, autonome et humaniste, prÃ©sent sur le plan national et international, compte aujourd'hui plus de 7 000 salariÃ©s au service de 2 700 Ã©leveurs prÃ©sents sur le Grand Ouest.Notre force : notre organisation en filiÃ¨re autour de la production ..."</t>
  </si>
  <si>
    <t>9189,ChargÃ© d&amp;#039</t>
  </si>
  <si>
    <t>Ã‰tudes Ã‰lectricitÃ© CFO/CFA Nantes H/F,https://www.france-emploi.com/offre-d-emploi/charge-d-039-tudes-lectricite-cfo-cfa-nantes-h-f-10934901/,07/01/2023,Loire-Atlantique,CDI,,,,,"Dans le cadre de vos missions, vous prenez en charge les Ã©tudes d'exÃ©cution et participez aux chiffrages de diffÃ©rents projets en Ã©troite collaboration avec les Responsables d'Affaires et les diffÃ©rents acteurs du chantier.Vous contribuez Ã  la prÃ©paration des affaires, concevez les plans et schÃ©mas, le dimensionnement ..."</t>
  </si>
  <si>
    <t>9190,Collaborateur Comptable H/F,https://www.france-emploi.com/offre-d-emploi/collaborateur-comptable-h-f-10934900/,07/01/2023,Vaucluse,CDI,,,,,"Ã€ ce titre, vos missions principales sont :  * Gestion d'un portefeuille clients, * Travaux de rÃ©vision comptable, * Ã‰tablissement des comptes annuels, * Ã‰laboration de l'ensemble des dÃ©clarations fiscales, * CrÃ©ation et suivi de tableaux de bord et prÃ©visionnels, * Conseil et accompagnement de vos clients dans toutes leurs problÃ©matiques de gestion.Selon ..."</t>
  </si>
  <si>
    <t>9191,Technico-commercial H/F,https://www.france-emploi.com/offre-d-emploi/technico-commercial-h-f-10934898/,07/01/2023,Maine-et-Loire,CDI,,,,,"Farm'apro, filiale de la coopÃ©rative Cooperl, est une sociÃ©tÃ© spÃ©cialisÃ©e dans la proposition de services, de solutions nutritionnelles et d'hygiÃ¨ne dÃ©diÃ©es aux Ã©levages porc, volaille et bovin.Farm'apro, filiale de la coopÃ©rative Cooperl, est une sociÃ©tÃ© spÃ©cialisÃ©e dans la proposition de services, de solutions nutritionnelles et ..."</t>
  </si>
  <si>
    <t>9192,Assistant chef de produit GMS (stage) H/F,https://www.france-emploi.com/offre-d-emploi/assistant-chef-de-produit-gms-stage-h-f-10934897/,07/01/2023,CÃ´tes-d'Armor,,,,,,"Stagiaire Assistant(e) Chef de produit GMS (H/F) MarketingCe stage est Ã  pourvoir Ã  au siÃ¨ge de Cooperl Viandes Ã  Lamballe (22) pour une durÃ©e de 6 mois Ã  partir de Janvier ou FÃ©vrier 2023.  RattachÃ©(e) Ã  la chef de Marques de la branche Cooperl Viandes, vous ..."</t>
  </si>
  <si>
    <t>9193,Technicien de Maintenance 3x8 H/F,https://www.france-emploi.com/offre-d-emploi/technicien-de-maintenance-3x8-h-f-10934896/,07/01/2023,Seine-et-Marne,CDI,,,,,"En tant que Technicien de Maintenance 3x8, vous Ãªtes rattachÃ© au Responsable SAV et vos missions sont les suivantes :  * RÃ©alisation de travaux de maintenance prÃ©ventive sur l'ensemble du parc machines (transtockeurs palettes/tablettes, systÃ¨mes Ã©lÃ©vateurs de palettes, dÃ©palettiseurs, filmeuses automatiques, convoyeurs, etc.), * RÃ©alisation de travaux de maintenance curative ..."</t>
  </si>
  <si>
    <t>9194,Commercial Terrain H/F,https://www.france-emploi.com/offre-d-emploi/commercial-terrain-h-f-10934895/,07/01/2023,Seine-Saint-Denis,CDI,,,,,"AprÃ¨s une formation Ã  nos produits et aux techniques de ventes dispensÃ©e au siÃ¨ge, nous vous accompagnerons sur le terrain pour :  * CrÃ©er et dÃ©velopper votre portefeuille de clients composÃ© principalement de particuliers, * DÃ©velopper votre portefeuille grÃ¢ce Ã  l'aide de rendez-vous fournis par notre centre d'appels, * PrÃ©senter ..."</t>
  </si>
  <si>
    <t>9195,Technicien de Maintenance ItinÃ©rant H/F,https://www.france-emploi.com/offre-d-emploi/technicien-de-maintenance-itinerant-h-f-10934894/,07/01/2023,RhÃ´ne,CDI,,,,,"En tant que Technicien de Maintenance ItinÃ©rant, vous serez amenÃ© Ã  rÃ©aliser les missions suivantes :  * RÃ©aliser la maintenance prÃ©ventive, curative ainsi que le dÃ©pannage d'Ã©quipements complexes, servant Ã  la manutention et au levage en centrale nuclÃ©aire, * Apporter au client conseil et expertise dans le fonctionnement pendant les phases ..."</t>
  </si>
  <si>
    <t>9196,Collaborateur Comptable - Marseille H/F,https://www.france-emploi.com/offre-d-emploi/collaborateur-comptable-marseille-h-f-10934892/,07/01/2023,Bouches-du-RhÃ´ne,CDI,,,,,"En tant que Collaborateur Comptable, vous aurez Ã  votre charge la gestion d'un portefeuille de 50 dossiers, en collaboration avec l'Ã©quipe d'Assistants. Vous Ãªtes totalement autonome dans votre relation avec vos clients.  Le profil recherchÃ© doit bÃ©nÃ©ficier d'une grande autonomie sur la gestion de son ..."</t>
  </si>
  <si>
    <t>9197,IngÃ©nieur Travaux H/F,https://www.france-emploi.com/offre-d-emploi/ingenieur-travaux-h-f-10934891/,07/01/2023,Haute-Garonne,CDI,,,,,"Dans ce cadre, vos missions en tant qu'IngÃ©nieur Travaux Junior sont les suivantes : PrÃ©parer les chantiers sur le plan technique, administratif et financier.  * Encadrer et animer les Ã©quipes sur chantier, * Consulter, sÃ©lectionner les sous-traitants et piloter les intervenants, * Assurer le suivi technique, le contrÃ´le administratif et financier ..."</t>
  </si>
  <si>
    <t>9198,DÃ©veloppeur Foncier/Monteur d&amp;#039</t>
  </si>
  <si>
    <t>OpÃ©rations Angers H/F,https://www.france-emploi.com/offre-d-emploi/developpeur-foncier-monteur-d-039-operations-angers-h-f-10934890/,07/01/2023,Maine-et-Loire,CDI,,,,,"En tant que DÃ©veloppeur/Monteur d'OpÃ©rations ImmobiliÃ¨res, vos principales missions seront :  * Prospecter les collectivitÃ©s locales ciblÃ©es dans le cadre de la stratÃ©gie de dÃ©veloppement, * Prospecter les acteurs de l'activitÃ© immobiliÃ¨re : Promoteurs, amÃ©nageurs, * Identifier dans chaque commune ciblÃ©e les secteurs de construction autorisÃ©e, * RÃ©aliser les Ã©tudes de faisabilitÃ© ..."</t>
  </si>
  <si>
    <t>9199,Commercial SÃ©dentaire Digital B2B 92 H/F,https://www.france-emploi.com/offre-d-emploi/commercial-sedentaire-digital-b2b-92-h-f-10934889/,07/01/2023,Hauts-de-Seine,CDI,,,,,"RattachÃ© au Team Leader de la division internationale, vos missions en tant que Commercial SÃ©dentaire Digital B2B 92 - Bilingue Franco-Hollandais seront les suivantes :  * Prospecter et identifier un rÃ©seau de professionnels et leurs dÃ©cisionnaires, * DÃ©velopper et fidÃ©liser un portefeuille de clients polonais/portugais ou nÃ©erlandais (TPE/PME de l ..."</t>
  </si>
  <si>
    <t>9200,Technicien BE Chiffrage CVC - Nantes H/F,https://www.france-emploi.com/offre-d-emploi/technicien-be-chiffrage-cvc-nantes-h-f-10934888/,07/01/2023,Loire-Atlantique,CDI,,,,,"RattachÃ© au Responsable du Bureau d'Ã‰tudes, en qualitÃ© de Chiffreur CVC, vos principales missions sont les suivantes :  * Analyse du dossier de consultation, du cahier des charges et vÃ©rification de la conformitÃ© avec la lÃ©gislation, * Lecture de plans, dimensionnement des installations, des notes de calcul, dimensionnement du chantier avec ..."</t>
  </si>
  <si>
    <t>9201,Technicien de Maintenance JournÃ©e H/F,https://www.france-emploi.com/offre-d-emploi/technicien-de-maintenance-journee-h-f-10934887/,07/01/2023,Ille-et-Vilaine,CDI,,,,,"RattachÃ© au Responsable Maintenance, vous assurez la maintenance prÃ©ventive, curative et amÃ©liorative du site.Vous Ãªtes sur le site rÃ©fÃ©rence du Groupe. Il est dotÃ© d'un bel outil de production qui fait l'objet d'investissements rÃ©guliers.Par ailleurs, il y a une exigence particuliÃ¨re en termes de ..."</t>
  </si>
  <si>
    <t>9202,ChargÃ© d&amp;#039</t>
  </si>
  <si>
    <t>Ã‰tudes Performance Ã‰nergÃ©tique BÃ¢timent Nantes H/F,https://www.france-emploi.com/offre-d-emploi/charge-d-039-tudes-performance-nergetique-batiment-nantes-h-f-10934886/,07/01/2023,Loire-Atlantique,CDI,,,,,"En qualitÃ© de ChargÃ© d'Ã‰tudes Performance Ã‰nergÃ©tique BÃ¢timent Nantes, vous rÃ©alisez les Ã©tudes de performance Ã©nergÃ©tique : RT 2012, RE 2020, dimensionnement, Ã©tudes comparatives, optimisations Ã©nergÃ©tiques et conseils Ã  nos clients.Vos principales missions sont les suivantes :  * RÃ©aliser les Ã©tudes de performances Ã©nergÃ©tiques en maison, collectif et tertiaire, * RÃ©aliser ..."</t>
  </si>
  <si>
    <t>9203,Gestionnaire de la Relation AdhÃ©rents H/F,https://www.france-emploi.com/offre-d-emploi/gestionnaire-de-la-relation-adherents-h-f-10934885/,07/01/2023,Yvelines,CDI,,,,,"Vos missions seront :  * Accompagner les adhÃ©rents dans leur conformitÃ© rÃ©glementaire et administrative, * RÃ©ceptionner, analyser et rÃ©pondre ou orienter les appels, * GÃ©rer sous 72h les courriers, emails, rÃ©clamations, * ÃŠtre en lien avec le Service ComptabilitÃ© pour assurer le bon suivi des adhÃ©rents, * Enregistrer, et numÃ©riser les nouveaux contrats, * Transmettre aux ..."</t>
  </si>
  <si>
    <t>9204,Technicien QualitÃ© SystÃ¨me H/F,https://www.france-emploi.com/offre-d-emploi/technicien-qualite-systeme-h-f-10934884/,07/01/2023,VendÃ©e,CDD,,,,,"En tant que Technicien QualitÃ© SystÃ¨me au sein de l'Ã©quipe en charge des chantiers liÃ©s Ã  l'amÃ©lioration des process, vous rÃ©alisez les missions suivantes :  * Mettre Ã  jour le SMQSEE (SystÃ¨me de Management de QualitÃ©, SÃ©curitÃ©, Environnement, Ã‰nergie), en place (documents et pertinence), * Assurer la maintenance du systÃ¨me ..."</t>
  </si>
  <si>
    <t>9205,ChargÃ© de Recouvrement Bilingue Anglais H/F,https://www.france-emploi.com/offre-d-emploi/charge-de-recouvrement-bilingue-anglais-h-f-10934881/,07/01/2023,Paris,IntÃ©rim,,,,,"Pour cela, vous prendrez en charge les missions suivantes :  * GÃ©rer les comptes dÃ©biteurs dÃ©signÃ©s afin de maximiser le flux de trÃ©sorerie et de minimiser les crÃ©ances irrÃ©couvrables grÃ¢ce au systÃ¨me de gestion des crÃ©dits, * Maintenir les dettes de plus de 90 jours Ã  un niveau faible en appliquant le ..."</t>
  </si>
  <si>
    <t>9206,Conducteur de Travaux TCE Rennes H/F,https://www.france-emploi.com/offre-d-emploi/conducteur-de-travaux-tce-rennes-h-f-10934880/,07/01/2023,Ille-et-Vilaine,CDI,,,,,"Sous la responsabilitÃ© du Chef de Service Travaux et en collaboration avec les services du bureau d'Ã©tudes (structure, thermique, Ã©lectricitÃ©, VRD, Ã©conomie de la construction), vous gÃ©rez des missions de MOE en TCE sur des projets de construction (logements, scolaire, tertiaire et Ã©quipements...) neufs ou rÃ©habilitation.Votre mission ..."</t>
  </si>
  <si>
    <t xml:space="preserve">9207,Gestionnaire de Paie H/F,https://www.france-emploi.com/offre-d-emploi/gestionnaire-de-paie-h-f-10934877/,07/01/2023,Essonne,IntÃ©rim,,,,,"En tant que Gestionnaire de Paie, vous Ãªtes chargÃ© des missions suivantes :  * RÃ©aliser et Ã©mettre des bulletins de paie pour des clients PME multi-secteurs, qui externalisent cette fonction </t>
  </si>
  <si>
    <t xml:space="preserve"> * ContrÃ´ler la paie </t>
  </si>
  <si>
    <t xml:space="preserve"> * Ã‰tablir les relations avec les caisses de retraites, les mutuelles et autres organismes sociaux </t>
  </si>
  <si>
    <t xml:space="preserve"> * Assurer le suivi ..."</t>
  </si>
  <si>
    <t>9208,Technico-commercial Efficience VÃ©gÃ©tale H/F,https://www.france-emploi.com/offre-d-emploi/technico-commercial-efficience-vegetale-h-f-10934876/,07/01/2023,FinistÃ¨re,CDI,,,,,"Cooperl, groupe coopÃ©ratif agricole majeur de la production porcine franÃ§aise, autonome et humaniste, prÃ©sent sur le plan national et international, compte aujourd'hui plus de 7 500 salariÃ©s au service de 2 900 Ã©leveurs prÃ©sents sur le Grand Ouest. Notre force : notre organisation en filiÃ¨re autour de la production ..."</t>
  </si>
  <si>
    <t>9209,Conducteur de Travaux GC H/F,https://www.france-emploi.com/offre-d-emploi/conducteur-de-travaux-gc-h-f-10934871/,07/01/2023,Loire-Atlantique,CDI,,,,,"En tant que Conducteur de Travaux GC, vous pilotez les activitÃ©s de votre pÃ©rimÃ¨tre :Sur la partie technique :  * GÃ©rer et suivre les commandes de matÃ©riels/matÃ©riaux, * RÃ©aliser un planning prÃ©visionnel et suivre l'avancement du chantier, * ContrÃ´ler la conformitÃ© et la qualitÃ© des rÃ©alisations, * Organiser des rÃ©unions de chantier ..."</t>
  </si>
  <si>
    <t>9210,Chef de Projet CVC - Nantes H/F,https://www.france-emploi.com/offre-d-emploi/chef-de-projet-cvc-nantes-h-f-10934870/,07/01/2023,Loire-Atlantique,CDI,,,,,"En tant que Chef de Projet CVC, vous garantissez l'exÃ©cution des contrats de projets dans le respect du cahier des charges et des rÃ¨gles de l'art en veillant Ã  satisfaire le client et l'Ã©quipe de maÃ®trise d'oeuvre.Plus prÃ©cisÃ©ment, vos missions sont les suivantes :  * SynthÃ©tiser ..."</t>
  </si>
  <si>
    <t>9211,Monteur MÃ©canicien H/F,https://www.france-emploi.com/offre-d-emploi/monteur-mecanicien-h-f-10934869/,07/01/2023,Bouches-du-RhÃ´ne,IntÃ©rim,,,,,"Sous la responsabilitÃ© du Chef d'Atelier, en tant que Monteur MÃ©canicien, vous avez pour missions :  * ÃŠtre en charge du montage et de l'assemblage d'ensembles et de sous-ensembles mÃ©caniques en respectant les rÃ¨gles de sÃ©curitÃ©, * ÃŠtre en charge de vÃ©rifier, positionner et fixer les piÃ¨ces et ..."</t>
  </si>
  <si>
    <t>9212,Magasinier H/F,https://www.france-emploi.com/offre-d-emploi/magasinier-h-f-10934866/,07/01/2023,Yvelines,IntÃ©rim,,,,,"Au sein du Service OpÃ©rations, Planification et Logistique, vous intÃ©grez l'Ã©quipe Logistique RÃ©ception comme ContrÃ´leur IQAM (inspection, quantitÃ©s, aspects et mesures).Ã€ ce titre, vous aurez en charge :  * La rÃ©ception informatique dans l'outil SAP, * Le contrÃ´le physique et informatique de type IQAM (identification, qualitÃ©, aspect, marquage) des ..."</t>
  </si>
  <si>
    <t>9213,Projeteur ElectricitÃ© - Nantes H/F,https://www.france-emploi.com/offre-d-emploi/projeteur-electricite-nantes-h-f-10934865/,07/01/2023,Loire-Atlantique,CDI,,,,,"Dans le cadre du dÃ©veloppement de nos activitÃ©s, nous recrutons un Dessinateur Projeteur en ElectricitÃ© CFO/CFA pour des projets tertiaires et industriels. IntÃ©grÃ© dans une Ã©quipe d'Ã©tudes d'exÃ©cution composÃ©e d'un Responsable, de Projeteurs et de Dessinateurs, vos missions seront les suivantes :  * Passation des dossiers entre ..."</t>
  </si>
  <si>
    <t>9214,Technicien Maintenance 3*8 H/F,https://www.france-emploi.com/offre-d-emploi/technicien-maintenance-3-8-h-f-10934863/,07/01/2023,Bouches-du-RhÃ´ne,IntÃ©rim,,,,,"IntÃ©grÃ© Ã  l'Ã©quipe maintenance, le Technicien Maintenance 3*8 assure l'entretien et le dÃ©pannage d'une ligne de fabrication. Vous intervenez sur les composants mÃ©caniques et Ã©lectriques.Vous travaillez en Ã©troite collaboration avec l'Ã©quipe production et intervenez en cas de pannes et de blocages.Selon les ..."</t>
  </si>
  <si>
    <t>9215,Responsable Coordination Logistique H/F,https://www.france-emploi.com/offre-d-emploi/responsable-coordination-logistique-h-f-10934862/,07/01/2023,DrÃ´me,CDI,,,,,"Vos missions :  * ÃŠtre le point de contact entre le Service Client, le Service IT, la Direction Commerciale, et les interlocuteurs des laboratoires en charge de la logistique, * Prendre en charge le projet de transition de prestataire logistique.Suivre le niveau de service des prestataires logistiques et piloter l'activitÃ© ..."</t>
  </si>
  <si>
    <t>9216,Auditeur H/F,https://www.france-emploi.com/offre-d-emploi/auditeur-h-f-10934861/,07/01/2023,Loire-Atlantique,CDI,,,,,"En tant qu'Auditeur, vous intÃ©grez une Ã©quipe et vous avez pour principales missions :  * Intervention sur des mandats de PME et beaux Groupes de la rÃ©gion de secteurs d'activitÃ©s variÃ©s, * Planification des missions, prÃ©paration des dossiers de travail, contrÃ´le des cycles, Ã©tablissement de notes de synthÃ¨ses et rÃ©daction ..."</t>
  </si>
  <si>
    <t>9217,Assistant Soudeur H/F,https://www.france-emploi.com/offre-d-emploi/assistant-soudeur-h-f-10934860/,07/01/2023,Nord,IntÃ©rim,,,,,"En tant qu'Assistant Soudeur, vous serez en charge des missions suivantes :  * RÃ©partir le poste (soudure 50%, montage 50%), * Positionner, Ã©quilibrer, maintenir en place les piÃ¨ces Ã  souder et/ou Ã  assembler, * Veiller au bon dÃ©roulement des opÃ©rations de soudure et/ou de montage/assemblage, * Soudre des piÃ¨ces ou ..."</t>
  </si>
  <si>
    <t>9218,Chef de Projet MOE TCE - Nantes H/F,https://www.france-emploi.com/offre-d-emploi/chef-de-projet-moe-tce-nantes-h-f-10934858/,07/01/2023,Loire-Atlantique,CDI,,,,,"En tant que MaÃ®tre d'Oeuvre TCE pour l'industrie, vous aurez pour missions :  * Les Ã©tudes de dimensionnement dans les domaines du gÃ©nie civil et structures mÃ©talliques, * La rÃ©alisation des piÃ¨ces graphiques en partenariat avec les Ã©quipes du BE (Dessinateurs et Projeteurs), * La rÃ©daction des documents CCTP, DPGF, estimation ..."</t>
  </si>
  <si>
    <t>9219,Responsable Paie et Administration du Personnel H/F,https://www.france-emploi.com/offre-d-emploi/responsable-paie-et-administration-du-personnel-h-f-10934857/,07/01/2023,Gard,CDI,,,,,"Vos missions :  * PrÃ©parer les Ã©lÃ©ments fixes et variables (intÃ©ressement, prime, heures supplÃ©mentaires, maladie, accident) de la paie, * Ã‰tablir les paies dans le respect de la lÃ©gislation sociale, * Ã‰tablir les soldes de tout compte, * Ã‰tablir les dÃ©clarations obligatoires, * RÃ©gler les cotisations sociales, * Veiller au respect du code du travail et ..."</t>
  </si>
  <si>
    <t>9220,Assistant ADV H/F,https://www.france-emploi.com/offre-d-emploi/assistant-adv-h-f-10934855/,07/01/2023,Hauts-de-Seine,IntÃ©rim,,,,,"En tant qu'Assistant ADV, vous aurez diffÃ©rentes missions principales :La gestion administrative et commerciale : * Suivi de la relation client dans le secteur pharmaceutique, * Ã‰laboration et traitement des devis, * Suivi des litiges et des rÃ©clamations, * Support Ã  la force de vente sur des tÃ¢ches administratives.L'administration des achats ..."</t>
  </si>
  <si>
    <t>9221,Assistant de Gestion H/F,https://www.france-emploi.com/offre-d-emploi/assistant-de-gestion-h-f-10934852/,07/01/2023,Paris,IntÃ©rim,,,,,"Missions :  * Suivi des commandes (Saisie, mise Ã  jour des chronos, relances des directions...), * Traitement des BAP dans la GED, * Indexation des factures dans la GED, * ContrÃ´le des notes de frais UnÃ©dic, * ContrÃ´le des RIB (premier niveau), * Suivi des encaissements 1% logement (octobre 2022), * Mise Ã  jour de l'inventaire ..."</t>
  </si>
  <si>
    <t>9222,Technicien Gaz H/F,https://www.france-emploi.com/offre-d-emploi/technicien-gaz-h-f-10934851/,07/01/2023,Haute-Garonne,CDI,,,,,"Vos missions : * Intervenir sur les installations directement auprÃ¨s de nos clients : Particuliers et industriels, * RÃ©aliser des interventions sur des chantiers de maintenance, de construction, d'exploitation du rÃ©seau gaz.Pour en savoir plus, n'hÃ©sitez-pas Ã  vous rendre sur la chaÃ®ne Youtube de GRDF :  * Devenez Technicien Gaz chez ..."</t>
  </si>
  <si>
    <t>9223,Responsable Maintenance H/F,https://www.france-emploi.com/offre-d-emploi/responsable-maintenance-h-f-10934850/,07/01/2023,FinistÃ¨re,CDI,,,,,"RattachÃ© au Responsable d'Usine, vous Ãªtes le garant du bon fonctionnement de l'outil industriel des 2 sites qui sont sous votre responsabilitÃ©.Le fil conducteur de votre mission  AmÃ©liorer en continu la fiabilitÃ© et la disponibilitÃ© opÃ©rationnelle des Ã©quipements, dans le respect de la sÃ©curitÃ©, des bonnes ..."</t>
  </si>
  <si>
    <t>9224,Superviseur de Ligne H/F,https://www.france-emploi.com/offre-d-emploi/superviseur-de-ligne-h-f-10934849/,07/01/2023,RhÃ´ne,CDI,,,,,"En tant que Superviseur de Ligne, vos missions principales seront :  * PrÃ©paration, contrÃ´le et approvisionnement de la ligne en matiÃ¨res premiÃ¨res, * Programmation, contrÃ´le et rÃ©glages techniques des diffÃ©rentes unitÃ©s, * Coordination des diffÃ©rents intervenants durant l'ensemble du processus de production, * Optimisation de la prÃ©paration des divers dossiers : L'objectif Ã©tant ..."</t>
  </si>
  <si>
    <t>9225,Conducteur de Ligne H/F,https://www.france-emploi.com/offre-d-emploi/conducteur-de-ligne-h-f-10934848/,07/01/2023,RhÃ´ne,CDI,,,,,"En tant que Conducteur de Ligne, vos missions principales seront :  * Assurer le rÃ©glage des diffÃ©rents margeurs en fonction des documents Ã  produire, * Identifier les imprimÃ©s publicitaire rÃ©pondant Ã  l'ordre de fabrication, * Alimenter les margeurs pour la mise en production et contrÃ´ler la qualitÃ© du processus de fabrication, * VÃ©rifier ..."</t>
  </si>
  <si>
    <t>9226,Comptable Fournisseurs H/F,https://www.france-emploi.com/offre-d-emploi/comptable-fournisseurs-h-f-10934846/,07/01/2023,Bas-Rhin,CDI,,,,,"Au sein d'une Ã©quipe de comptabilitÃ© fournisseurs composÃ©e d'une dizaine de personnes, vous Ã©voluez sur un pÃ©rimÃ¨tre international et vous occupez un poste complet, Ã  ce titre, vos missions sont notamment :  * Gestion des comptes fournisseurs Ã©trangers (lettrage, Ã©critures de rÃ©gularisation, correspondances, relances) et des comptes en compensation ..."</t>
  </si>
  <si>
    <t>9227,Category Manager H/F,https://www.france-emploi.com/offre-d-emploi/category-manager-h-f-10934845/,07/01/2023,Maine-et-Loire,CDI,,,,,"Au poste de Category Manager, vous intervenez au sein de l'Ã©quipe commerciale pour construire et commercialiser la gamme de semences en suivant diffÃ©rentes missions : * Suivi et crÃ©ation de la gamme de semences en partenariat avec fournisseurs et distributeurs principaux du marchÃ© : Saisie des prix et crÃ©ation des fiches ..."</t>
  </si>
  <si>
    <t>9228,Chaudronnier Soudeur H/F,https://www.france-emploi.com/offre-d-emploi/chaudronnier-soudeur-h-f-10934844/,07/01/2023,Bouches-du-RhÃ´ne,CDI,,,,,"En tant que Chaudronnier Soudeur, vous avez pour missions :  * Assurer la maintenance et l'entretien courant des engins de chantier et du matÃ©riel routier de l'entreprise : Vidange, purge, graissage, contrÃ´le... * Effectuer un diagnostic en faisant des tests et des mesures : ContrÃ´le de pression, dÃ©faut Ã©lectrique,  * DÃ©monter, contrÃ´ler, remplacer ..."</t>
  </si>
  <si>
    <t>9229,ContrÃ´leur QualitÃ© H/F,https://www.france-emploi.com/offre-d-emploi/controleur-qualite-h-f-10934843/,07/01/2023,RhÃ´ne,CDI,,,,,"En tant que ContrÃ´leur QualitÃ©, vous serez amenÃ© Ã  rÃ©aliser les missions suivantes :ContrÃ´le dimensionnel des piÃ¨ces :  * RÃ©ception des diffÃ©rentes piÃ¨ces Ã  contrÃ´ler, * PrÃ©paration des appareils de mesures et d'analyses, * Mesure et contrÃ´le de la conformitÃ© des piÃ¨ces selon les exigences du cahier des charges, * RelÃ¨ve des donnÃ©es ..."</t>
  </si>
  <si>
    <t>9230,Superviseur de Maintenance H/F,https://www.france-emploi.com/offre-d-emploi/superviseur-de-maintenance-h-f-10934842/,07/01/2023,Jura,CDI,,,,,"En tant que Superviseur de Maintenance vous serez amenÃ© Ã  rÃ©aliser les missions suivantes :  * Superviser la rÃ©alisation des travaux de maintenance (curatif, prÃ©ventif et amÃ©lioratif) sur les diverses installations de production, * GÃ©rer la coordination des travaux d'arrÃªts d'unitÃ©s, * Analyser les pannes techniques, proposer des amÃ©liorations sur la ..."</t>
  </si>
  <si>
    <t>9231,ChargÃ© de Projets Communication Interne et Externe H/F,https://www.france-emploi.com/offre-d-emploi/charge-de-projets-communication-interne-et-externe-h-f-10934841/,07/01/2023,Loire-Atlantique,CDD,,,,,"Vous travaillerez en transverse et notamment avec les Ã©quipes marketing et commerce. Vous ferez partie d'une Ã©quipe engagÃ©e, solidaire et au coeur des enjeux stratÃ©giques de l'entreprise pour accÃ©lÃ©rer le dÃ©veloppement des nouvelles Ã©nergies pour la mobilitÃ© du transport. Communication externe : * Webmarketing : Mettre Ã  jour le contenu ..."</t>
  </si>
  <si>
    <t>9232,ContrÃ´leur de Gestion Sociale H/F,https://www.france-emploi.com/offre-d-emploi/controleur-de-gestion-sociale-h-f-10934840/,07/01/2023,Val-d'Oise,IntÃ©rim,,,,,"Vos missions :  * Mission de prendre le relais suite aux appels d'offres, * Chiffrage de la masse salariale, traduire le dimensionnement.  DiplÃ´mÃ© en gestion/comptabilitÃ©, vous avez au moins 3 ans d'expÃ©rience en comptabilitÃ©.Bonne maÃ®trise des normes financiÃ¨res,ConnaÃ®tre les enjeux de chiffrages,Bonnes connaissances des rÃ¨gles salariales ..."</t>
  </si>
  <si>
    <t>9233,Plombier H/F,https://www.france-emploi.com/offre-d-emploi/plombier-h-f-10934839/,07/01/2023,Bouches-du-RhÃ´ne,CDI,,,,,"En tant que Plombier, vous aurez Ã  charge :  * Recherche de fuite avec rapport et photos, * Remplacement de canalisation en fonte SME et PVC, * Remplacement et faÃ§onnage de canalisation d'alimentation d'eau en cuivre, * MaÃ®trise parfaite de la soudure plomb/cuivre, * Remplacement d'appareils sanitaires, robinetteries, chauffe-eau, * Intervention ..."</t>
  </si>
  <si>
    <t>9234,Technicien de Maintenance Industrielle H/F,https://www.france-emploi.com/offre-d-emploi/technicien-de-maintenance-industrielle-h-f-10934838/,07/01/2023,RhÃ´ne,CDI,,,,,"En tant que Technicien de Maintenance Industrielle, vous serez amenÃ© Ã  rÃ©aliser les missions suivantes :  * RÃ©aliser la maintenance prÃ©ventive et curative des diffÃ©rents Ã©quipements techniques : SystÃ¨mes de convoyages, machines automatisÃ©es... * Mettre en place un plan de maintenance prÃ©ventif au sein d'une GMAO afin d'amÃ©liorer le processus des ..."</t>
  </si>
  <si>
    <t>9235,Responsable Approvisionnements/Achats H/F,https://www.france-emploi.com/offre-d-emploi/responsable-approvisionnements-achats-h-f-10934837/,07/01/2023,Gironde,CDI,,,,,"En vÃ©ritable interface entre l'Ã©quipe approvisionnements et la Directrice Supply Chain : * Vous assurez le management de l'Ã©quipe de 2 Approvisionneurs, * Vous Ãªtes le garant de la bonne mise en oeuvre de la stratÃ©gie approvisionnements (qualitÃ©/prix/dÃ©lais/niveaux de stock) et participez/supervisez les commandes et marchÃ©s ..."</t>
  </si>
  <si>
    <t>9236,Ã‰conomiste TCE Rennes H/F,https://www.france-emploi.com/offre-d-emploi/conomiste-tce-rennes-h-f-10934836/,07/01/2023,Ille-et-Vilaine,CDI,,,,,"Votre mission s'effectue en Ã©troite collaboration avec les architectes, les maÃ®tres d'oeuvre et les Responsables du Projet. Vous devez comprendre et analyser le projet dans sa globalitÃ© afin d'Ã©tablir une Ã©tude technique et financiÃ¨re pertinente. Ce travail exige un vÃ©ritable dialogue au sein de la maÃ®trise ..."</t>
  </si>
  <si>
    <t xml:space="preserve">9237,ChargÃ© de Recouvrement H/F,https://www.france-emploi.com/offre-d-emploi/charge-de-recouvrement-h-f-10934835/,07/01/2023,Val-de-Marne,IntÃ©rim,,,,,"En tant que ChargÃ© de Recouvrement, vos missions seront les suivantes :  * Animer les actions de relances clients (email et tÃ©lÃ©phone) via un outil mÃ©tier dÃ©diÃ© </t>
  </si>
  <si>
    <t xml:space="preserve"> * Suivre et rÃ©soudre les litiges (retards de paiement) en interne avec les Ã©quipes </t>
  </si>
  <si>
    <t xml:space="preserve"> * Obtenir des engagements de paiement et contrÃ´ler leur respect </t>
  </si>
  <si>
    <t xml:space="preserve"> * Suivre les ..."</t>
  </si>
  <si>
    <t>9238,Technicien de Maintenance Industrielle H/F,https://www.france-emploi.com/offre-d-emploi/technicien-de-maintenance-industrielle-h-f-10934833/,07/01/2023,RhÃ´ne,CDI,,,,,"En tant que Technicien de Maintenance Industrielle vous serez amenÃ© Ã  rÃ©aliser les missions suivantes :  * RÃ©aliser la maintenance prÃ©ventive et curative sur l'ensemble des machines et Ã©quipements du site : Ã‰lectrotechnique, mÃ©canique, hydraulique et pneumatique, * Enregistrer les interventions dans la GMAO, * Tenir Ã  jour le stock des piÃ¨ces dÃ©tachÃ©es ..."</t>
  </si>
  <si>
    <t>9239,Technicien Bureau d&amp;#039</t>
  </si>
  <si>
    <t>Ã‰tudes Ã‰lectrique H/F,https://www.france-emploi.com/offre-d-emploi/technicien-bureau-d-039-tudes-lectrique-h-f-10934831/,07/01/2023,RhÃ´ne,CDI,,,,,"En tant que Technicien Bureau d'Ã‰tudes Ã‰lectrique vous serez amenÃ© Ã  rÃ©aliser les missions suivantes :  * Analyse technique de projets et contraintes, * Ã‰tudes de conception des projets, * Identification de solutions techniques, * RÃ©alisation des plans et schÃ©mas, * Effectuation des relevÃ©s techniques sur le terrain, * DÃ©finition des spÃ©cifications des Ã©quipements, * Soutien ..."</t>
  </si>
  <si>
    <t>9240,Gestionnaire Immobilier H/F,https://www.france-emploi.com/offre-d-emploi/gestionnaire-immobilier-h-f-10934830/,07/01/2023,Paris,CDI,,,,,"Ã€ ce titre, vos missions en tant que Gestionnaire Immobilier sont les suivantes :  * CrÃ©ation/RÃ©siliation de contrats de baux commerciaux, * Traitement du courrier courant, * Suivi et relance des impayÃ©s, * Syndic extÃ©rieur/Suivi charges copropriÃ©tÃ© - Communication documents, * Relation notaire, * PrÃ©paration des dossiers de vente, * Coordination et suivi des travaux, * Suivi ..."</t>
  </si>
  <si>
    <t>9241,Technicien de Maintenance Week-End H/F,https://www.france-emploi.com/offre-d-emploi/technicien-de-maintenance-week-end-h-f-10934829/,07/01/2023,Bouches-du-RhÃ´ne,IntÃ©rim,,,,,"IntÃ©grÃ© Ã  l'Ã©quipe maintenance, le Technicien de Maintenance Week-End assure l'entretien et le dÃ©pannage d'une ligne de fabrication. Vous intervenez sur les composants mÃ©caniques et Ã©lectriques.Vous travaillez en Ã©troite collaboration avec l'Ã©quipe Production et intervenez en cas de pannes et de blocages.Il ..."</t>
  </si>
  <si>
    <t>9242,Technicien Installateur H/F,https://www.france-emploi.com/offre-d-emploi/technicien-installateur-h-f-10934827/,07/01/2023,Bouches-du-RhÃ´ne,IntÃ©rim,,,,,"Vous intervenez en tant que Technicien Installateur afin d'assurer l'installation des machines spÃ©ciales conÃ§ues, fabriquÃ©es et vendues par nos clients.Vos missions principales sont les suivantes :  * Assembler les Ã©lÃ©ments mÃ©caniques, hydrauliques, pneumatiques et Ã©lectriques de la machine, * Intervenir sur l'automatisme de l'Ã©quipement pour rÃ©aliser les ..."</t>
  </si>
  <si>
    <t>9243,Chef de Chantier CVC Angers (49) H/F,https://www.france-emploi.com/offre-d-emploi/chef-de-chantier-cvc-angers-49-h-f-10934826/,07/01/2023,Maine-et-Loire,CDI,,,,,"En tant que Chef de Chantier CVC, vous Ãªtes en relation direct le ChargÃ© d'Affaires CVC. Vous assurez la gestion quotidienne d'un chantier comprenant la gestion d'Ã©quipe et le suivi technique des affaires sur le terrain.A ce titre, vos principales missions sont :  * GÃ©rer la prÃ©paration ..."</t>
  </si>
  <si>
    <t>9244,Gestionnaire Back Office H/F,https://www.france-emploi.com/offre-d-emploi/gestionnaire-back-office-h-f-10934825/,07/01/2023,Paris,IntÃ©rim,,,,,"Au sein de l'Ã©quipe situÃ©e Ã  Paris, en tant que Gestionnaire Back Office, vous avez pour missions :  * RÃ©aliser les opÃ©rations de production, * Assurer la complÃ©tude et la conformitÃ© des dossiers, * ÃŠtre vigilant quant aux diffÃ©rents risques et anomalies, * ÃŠtre le garant des bonnes pratiques et du respect des ..."</t>
  </si>
  <si>
    <t>9245,Tourneur Fraiseur CN/Conventionnel H/F - Thales,https://www.france-emploi.com/offre-d-emploi/tourneur-fraiseur-cn-conventionnel-h-f-thales-10934824/,07/01/2023,Oise,IntÃ©rim,,,,,"En tant que Tourneur Fraiseur, au sein de l'entreprise Thales, vos principales missions seront les suivantes :  * RÃ©aliser les opÃ©rations de fraisage suivant les plans et les procÃ©dures, en respectant les coÃ»ts standards et la qualitÃ© requise, * RÃ©aliser le contrÃ´le unitaire des piÃ¨ces rÃ©alisÃ©es avec les moyens associÃ©s, * Renseigner ..."</t>
  </si>
  <si>
    <t>9246,Collaborateur Comptable H/F,https://www.france-emploi.com/offre-d-emploi/collaborateur-comptable-h-f-10934822/,07/01/2023,Haut-Rhin,CDI,,,,,"Dans un bel environnement, vous serez intÃ©grÃ© au sein d'une Ã©quipe dynamique.Vos principales missions sont les suivantes :  * Gestion en autonomie d'un portefeuille clients, * Ã‰laboration des dÃ©clarations et liasses fiscales, * RÃ©alisation de missions exceptionnelles, * ReprÃ©sentation du cabinet dans ses Ã©changes, * FidÃ©lisation et la crÃ©ation d'un lien ..."</t>
  </si>
  <si>
    <t>9247,Monteur Assembleur MÃ©canique H/F,https://www.france-emploi.com/offre-d-emploi/monteur-assembleur-mecanique-h-f-10934821/,07/01/2023,Savoie,IntÃ©rim,,,,,"En tant que Monteur Assembleur MÃ©canique, vous Ãªtes amenÃ© Ã  travailler sur les missions suivantes :  * PrÃ©parer le montage des sous-ensembles, * RÃ©aliser le montage des sous-ensembles conformÃ©ment Ã  la commande du client, * Respecter les consignes de sÃ©curitÃ©, * Nettoyer votre poste en fin d'Ã©quipe, * Faire les audits de ..."</t>
  </si>
  <si>
    <t>9248,Technicien de Maintenance PÃ©trochimie H/F,https://www.france-emploi.com/offre-d-emploi/technicien-de-maintenance-petrochimie-h-f-10934820/,07/01/2023,Bouches-du-RhÃ´ne,CDI,,,,,"En tant que Technicien de Maintenance PÃ©trochimie, vous avez pour missions :  * Assurer les opÃ©rations de dÃ©pannage, rÃ©alisation de prÃ©ventif, * Se charger des tÃ¢ches de maintenance dans son pÃ©rimÃ¨tre et assister les collÃ¨gues, * Se charger de l'inventaire des commandes de consommables en fonction des sorties magasin, * ÃŠtre le garant ..."</t>
  </si>
  <si>
    <t>9249,Dessinateur - Projeteur MÃ©tallique H/F,https://www.france-emploi.com/offre-d-emploi/dessinateur-projeteur-metallique-h-f-10934819/,07/01/2023,Gironde,CDI,,,,,"Vous aurez en charge la rÃ©alisation des plans d'ensemble, des carnets de dÃ©tails et plans de fabrication. Vous travaillerez sur le logiciel de dessin TEKLA et vous serez sous la responsabilitÃ© de notre Responsable BE.Vous pourrez suivre la vie de vos projets par l'intermÃ©diaire de notre ..."</t>
  </si>
  <si>
    <t>9250,Collaborateur Comptable - Colmar H/F,https://www.france-emploi.com/offre-d-emploi/collaborateur-comptable-colmar-h-f-10934817/,07/01/2023,Haut-Rhin,CDI,,,,,"Dans un bel environnement, vous serez intÃ©grÃ© au sein d'une Ã©quipe dynamique.Vos principales missions sont les suivantes :  * Gestion en autonomie d'un portefeuille clients, * Ã‰laboration des dÃ©clarations et liasses fiscales, * RÃ©alisation de missions exceptionnelles, * ReprÃ©sentation du cabinet dans ses Ã©changes, * FidÃ©lisation et la crÃ©ation d'un lien ..."</t>
  </si>
  <si>
    <t>9251,Assistant Comptable H/F,https://www.france-emploi.com/offre-d-emploi/assistant-comptable-h-f-10934816/,07/01/2023,Meurthe-et-Moselle,CDI,,,,,"Vos missions :  * RÃ©aliser la saisie de donnÃ©es comptable au sein du systÃ¨me d'information, * Garantir la traÃ§abilitÃ© des opÃ©rations, * Appliquer le rÃ©fÃ©rentiel de tenue, * RÃ©aliser le contrÃ´le des donnÃ©es saisies, * Ã‰tablir les dÃ©clarations de TVA, * Respecter les procÃ©dures, rÃ¨gles comptables et fiscales en vigueur.  Issu d'une formation universitaire ..."</t>
  </si>
  <si>
    <t>9252,Collaborateur Comptable H/F,https://www.france-emploi.com/offre-d-emploi/collaborateur-comptable-h-f-10934815/,07/01/2023,Alpes-Maritimes,CDI,,,,,"Sous la supervision d'un Chef de Mission, vous prenez en charge la gestion d'un portefeuille clients trÃ¨s diversifiÃ© composÃ© de CommerÃ§ants, HCR, etc. Et effectuez les missions suivantes :  * RÃ©vision des comptes, * Saisie, * Ã‰tablissement des dÃ©clarations sociales et fiscales, * Ã‰tablissement des bilans et liasses fiscales, * Conseil client, * PossibilitÃ© ..."</t>
  </si>
  <si>
    <t>9253,MÃ©canicien Poids Lourds H/F,https://www.france-emploi.com/offre-d-emploi/mecanicien-poids-lourds-h-f-10934814/,07/01/2023,Nord,CDI,,,,,"En tant que MÃ©canicien PL, vous serez en charge des missions suivantes :  * RÃ©aliser des actions d'entretien prÃ©ventif sur les matÃ©riels et leurs Ã©quipements : Appliquer la gamme des actions prÃ©ventives (contrÃ´les visuels, contrÃ´les d'usure), * RÃ©aliser des actions d'entretien curatif au plan mÃ©canique des vÃ©hicules et de leurs ..."</t>
  </si>
  <si>
    <t>9254,Monteur DÃ©veloppeur d&amp;#039</t>
  </si>
  <si>
    <t>OpÃ©rations ImmobiliÃ¨res H/F,https://www.france-emploi.com/offre-d-emploi/monteur-developpeur-d-039-operations-immobilieres-h-f-10934813/,07/01/2023,Bouches-du-RhÃ´ne,CDI,,,,,"Notre client, promoteur lotisseur amÃ©nageur prÃ©sent en rÃ©gion parisienne, en Provence et en Gironde recherche dans le cadre du dÃ©veloppement de son activitÃ© de promotion immobiliÃ¨re, un DÃ©veloppeur Monteur d'OpÃ©rations ImmobiliÃ¨res.Dans ce cadre lÃ , vos responsabilitÃ©s sont les suivantes :  * Animer un rÃ©seau de prescripteurs et d'apporteurs ..."</t>
  </si>
  <si>
    <t>9255,Conducteur de Travaux TCE Rennes H/F,https://www.france-emploi.com/offre-d-emploi/conducteur-de-travaux-tce-rennes-h-f-10934811/,07/01/2023,Ille-et-Vilaine,CDI,,,,,"Directement rattachÃ© au Conducteur de Travaux Principal, vous pilotez des opÃ©rations diversifiÃ©es en tant que Contractant GÃ©nÃ©ral sur des opÃ©rations livrÃ©es clÃ©s en main.PrÃ©paration, Ã©tude, suivi travaux et rÃ©ception : En qualitÃ© de Conducteur de Travaux TCE, vos missions sont les suivantes :  * S'approprier le dossier marchÃ© aprÃ¨s transfert ..."</t>
  </si>
  <si>
    <t>9256,Technicien maintenance multitechnique (13) (H/F),https://www.france-emploi.com/offre-d-emploi/technicien-maintenance-multitechnique-13-h-f-10934810/,07/01/2023,Bouches-du-RhÃ´ne,CDI,,,,,"Au sein de votre zone (50kms aux alentours de La Ciotat), vous travaillez en autonomie et Ãªtes responsable de la mise en service des mobile-homes au sein des campings, Ã  savoir :  * les raccordements en eau et en Ã©lectricitÃ©, * les contrÃ´les de sÃ©curitÃ© annuels des locatifs, * le dÃ©pannage de ..."</t>
  </si>
  <si>
    <t>9257,Technicien Hyper FrÃ©quence (2*8) H/F,https://www.france-emploi.com/offre-d-emploi/technicien-hyper-frequence-2-8-h-f-10934809/,07/01/2023,Ille-et-Vilaine,CDI,,,,,"En tant que Technicien au sein de la Ligne de Production, vos missions principales sont les suivantes :  * ProcÃ©der aux rÃ©glages, aux tests de production (puissance ou hyperfrÃ©quence) et aux diverses rÃ©parations selon les documents de rÃ©fÃ©rence et les normes applicables, * Mener de l'expertise fonctionnelle et de la localisation ..."</t>
  </si>
  <si>
    <t>9258,Manager des Ventes (H/F) - Nantes - 44,https://www.france-emploi.com/offre-d-emploi/manager-des-ventes-h-f-nantes-44-10934808/,07/01/2023,Loire-Atlantique,CDI,,,,,"En tant que Manager des Ventes (H/F), vous Ãªtes un vÃ©ritable ambassadeur de l'enseigne, incarnant ses valeurs d'expÃ©rience client privilÃ©giÃ©e.A ce poste, vos missions seront les suivantes :  * Apporter la formation nÃ©cessaire Ã  vos Ã©quipes pour qu'elle fournissent un haut niveau de service aux clients ..."</t>
  </si>
  <si>
    <t>9259,Chef de Projet CogÃ©nÃ©ration H/F - Nantes,https://www.france-emploi.com/offre-d-emploi/chef-de-projet-cogeneration-h-f-nantes-10934807/,07/01/2023,Loire-Atlantique,CDI,,,,,"RattachÃ© au Directeur GÃ©nÃ©ral, vous aurez Ã  gÃ©rer annuellement une quinzaine de projets de diffÃ©rentes envergures.En qualitÃ© de Chef de Projet cogÃ©nÃ©ration, vos principales missions sont les suivantes :  * Initier les nouveaux projets et affiner les besoins de la clientÃ¨le, * Chiffrer les projets, * Valider les solutions techniques en coopÃ©ration ..."</t>
  </si>
  <si>
    <t>9260,MÃ©canicien Industriel H/F,https://www.france-emploi.com/offre-d-emploi/mecanicien-industriel-h-f-10934806/,07/01/2023,Marne,CDI,,,,,"En tant que MÃ©canicien Industriel, vous serez en charge des missions suivantes :  * RÃ©ception et restitution des matÃ©riels en atelier, * RÃ©aliser les entretiens et les rÃ©parations des matÃ©riels de nos clients, * DÃ©tection des pannes mÃ©caniques et hydrauliques, * Proposition les amÃ©liorations en termes de maintenance mais Ã©galement de processus.Cette liste ..."</t>
  </si>
  <si>
    <t>9261,Consultant en Recrutement - SantÃ© H/F,https://www.france-emploi.com/offre-d-emploi/consultant-en-recrutement-sante-h-f-10934805/,07/01/2023,Hauts-de-Seine,CDI,,,,,"Vous accompagnez, conseillez et fidÃ©lisez un rÃ©seau de clients et de candidats dans le respect de nos engagements : ResponsabilitÃ©, proximitÃ©, innovation, rÃ©activitÃ© et partenariat.Vous dÃ©ployez votre expertise commerciale et accompagnez vos clients dans l'intÃ©gralitÃ© de vos missions :  * Identifier des clients et comprendre leurs besoins jusqu'Ã  la ..."</t>
  </si>
  <si>
    <t>9262,Comptable H/F,https://www.france-emploi.com/offre-d-emploi/comptable-h-f-10934803/,07/01/2023,Bas-Rhin,CDI,,,,,"Directement rattachÃ© au Responsable Comptable et ContrÃ´le de Gestion, vos missions sont notamment :  * La gestion des factures de frais gÃ©nÃ©raux et des notes de frais, * Le rÃ¨glement des factures fournisseurs, * La gestion des extraits bancaires, * La gestion des refacturations diverses, * Le suivi et les relances clients, * La participation Ã  ..."</t>
  </si>
  <si>
    <t>9263,"Technicien BE CVC, Plancal, Perrenoud H/F",https://www.france-emploi.com/offre-d-emploi/technicien-be-cvc-plancal-perrenoud-h-f-10934802/,07/01/2023,Ille-et-Vilaine,CDI,,,,,"Sous la responsabilitÃ© du Responsable BE et en tant que Technicien BE CVC, vous avez pour mission la conception et l'Ã©laboration des plans d'exÃ©cution des diffÃ©rentes installations.Vous devez rÃ©aliser les missions suivantes :  * SchÃ©mas de principe (chauffage, VMC, EU-EV/EP, ECS et EC), * Notes de calcul ..."</t>
  </si>
  <si>
    <t xml:space="preserve">9264,Gestionnaire de Paie CDI Entreprise Centre-Ville de Marseille H/F,https://www.france-emploi.com/offre-d-emploi/gestionnaire-de-paie-cdi-entreprise-centre-ville-de-marseille-h-f-10934801/,07/01/2023,Bouches-du-RhÃ´ne,CDI,,,,,"Sous la responsabilitÃ© du Directeur RH et au sein d'une Ã©quipe, vous prendrez la responsabilitÃ© d'un portefeuille de paies avec une connaissance expÃ©rimentÃ©e sur :  * La saisie des Ã©lÃ©ments variables </t>
  </si>
  <si>
    <t xml:space="preserve"> * La gestion d'un dossier salariÃ© : CrÃ©ation fiche salariÃ©, contrÃ´le de la saisie et prÃ©paration des documents de ..."</t>
  </si>
  <si>
    <t>9265,Collaborateur Comptable Autonome H/F,https://www.france-emploi.com/offre-d-emploi/collaborateur-comptable-autonome-h-f-10934800/,07/01/2023,Var,CDI,,,,,"Sous la supervision d'un Directeur de Mission, vous prenez en charge la gestion d'un portefeuille clients trÃ¨s diversifiÃ© composÃ© de CommerÃ§ants, HCR, etc. et effectuez les missions suivantes :  * RÃ©vision des comptes, * Saisie, * Ã‰tablissement des dÃ©clarations sociales et fiscales, * Ã‰tablissement des bilans et liasses fiscales, * Conseil client, * PossibilitÃ© ..."</t>
  </si>
  <si>
    <t>9266,Technicien(ne) Bureau Etudes H/F,https://www.france-emploi.com/offre-d-emploi/technicienne-bureau-etudes-h-f-10934798/,07/01/2023,Gironde,CDI,,,,,"Vos missions sont :Piloter la rÃ©alisation d'Ã©tudes jusqu'Ã  leur mise en oeuvre :  * Analyser les demandes d'Ã©tudes, * RÃ©diger des cahiers des charges techniques, * Assurer le suivi et la rÃ©alisation des Ã©tudes, * Consulter des sous-traitants et participer aux nÃ©gociations, * Assurer une assistance technique Ã  la mise au ..."</t>
  </si>
  <si>
    <t>9267,Technicien de Maintenance H/F,https://www.france-emploi.com/offre-d-emploi/technicien-de-maintenance-h-f-10934797/,07/01/2023,Manche,CDI,,,,,"RattachÃ© au Superviseur Maintenance, vous aurez pour mission principale de participer Ã  la maintenance prÃ©ventive, curative et amÃ©liorative de l'ensemble du parc machine :  * Respecter les standards sÃ©curitÃ©, qualitÃ© lors des actions de maintenant Ã©tablies selon le plan d'activitÃ© et les urgences le cas Ã©chÃ©ant, * Diagnostiquer les pannes ..."</t>
  </si>
  <si>
    <t>9268,GÃ©omÃ¨tre Angers (49) H/F,https://www.france-emploi.com/offre-d-emploi/geometre-angers-49-h-f-10934796/,07/01/2023,Maine-et-Loire,CDI,,,,,"En qualitÃ© de GÃ©omÃ¨tre, vous travaillez en Ã©troite collaboration avec le Manager du pÃ´le sur des opÃ©rations de ZAC, lotissements... dans un environnement dynamique et exigeant.Vous Ãªtes Chef de Projet : Vos missions sont polyvalentes et s'Ã©talent sur toute l'Ã©tendue des missions de gÃ©omÃ¨tre que peut reprÃ©senter ..."</t>
  </si>
  <si>
    <t>9269,ChargÃ© d&amp;#039</t>
  </si>
  <si>
    <t>Etudes et Travaux VRD H/F,https://www.france-emploi.com/offre-d-emploi/charge-d-039-etudes-et-travaux-vrd-h-f-10934795/,07/01/2023,Gironde,CDI,,,,,"En tant que ChargÃ© d'Ã‰tudes et Travaux VRD et sous la responsabilitÃ© du Directeur d'Ã‰tudes et Travaux, vous Ãªtes en charge de la bonne gestion et suivi de vos projets.Vos missions principales :  * Collecte des informations nÃ©cessaires Ã  la bonne marche d'un projet, * Mises au point ..."</t>
  </si>
  <si>
    <t>9270,Ã‰lectricien Chantier H/F,https://www.france-emploi.com/offre-d-emploi/lectricien-chantier-h-f-10934794/,07/01/2023,Haute-Garonne,CDI,,,,,"En tant qu'Ã‰lectricien du BÃ¢timent, vous rejoignez l'Ã©quipe travaux de l'entreprise. Sous la responsabilitÃ© du Chef de Chantier, vos missions sont les suivantes :  * Assurer l'organisation gÃ©nÃ©rale et le bon dÃ©roulement de votre chantier, * RÃ©aliser les opÃ©rations d'installations de rÃ©seaux Ã©lectriques, * Comprendre et mettre en ..."</t>
  </si>
  <si>
    <t>9271,Technicien de Maintenance itinÃ©rant H/F,https://www.france-emploi.com/offre-d-emploi/technicien-de-maintenance-itinerant-h-f-10934791/,07/01/2023,Territoire de Belfort,CDI,,,,,"En tant que Technicien de Maintenance ItinÃ©rant, vos missions seront les suivantes :  * ContrÃ´ler, surveiller et entretenir rÃ©guliÃ¨rement les Ã©quipements (entretien prÃ©ventif), * DÃ©tecter l'origine des pannes, Ã©tablir le diagnostic, intervenir en cas de pannes (curatif), * Mettre en oeuvre les normes de conformitÃ© (qualitÃ©, sÃ©curitÃ©, environnement), * Proposer des solutions pour ..."</t>
  </si>
  <si>
    <t>9272,Coordinateur Transport H/F,https://www.france-emploi.com/offre-d-emploi/coordinateur-transport-h-f-10934790/,07/01/2023,Seine-Saint-Denis,CDD,,,,,"Missions :  * La gestion franco des transports route (tautliners, FMA, bennes) de la passation de la commande au transporteur Ã  la clÃ´ture du dossier, * La gestion des litiges Ã©ventuels (refus de dÃ©chargement, matÃ©riel non adaptÃ©...), * La nÃ©gociation tarifaire auprÃ¨s du prestataire de transport, * La gestion des expÃ©ditions, notamment, d'en ..."</t>
  </si>
  <si>
    <t xml:space="preserve">9273,Technicien de Maintenance ItinÃ©rant H/F,https://www.france-emploi.com/offre-d-emploi/technicien-de-maintenance-itinerant-h-f-10934789/,07/01/2023,Bouches-du-RhÃ´ne,CDD,,,,,"En tant que Technicien de Maintenance ItinÃ©rant, vous aurez pour missions :  * RÃ©aliser les interventions de maintenance prÃ©ventive et curative des installations pendant et en dehors des pÃ©riodes d'exploitation </t>
  </si>
  <si>
    <t xml:space="preserve"> * Respecter les rÃ¨gles et consignes de sÃ©curitÃ© et de sÃ»retÃ© </t>
  </si>
  <si>
    <t xml:space="preserve"> * Rendre compte de chaque intervention et renseigner les ordres de ..."</t>
  </si>
  <si>
    <t>9274,Technicien de Maintenance ItinÃ©rant H/F,https://www.france-emploi.com/offre-d-emploi/technicien-de-maintenance-itinerant-h-f-10934788/,07/01/2023,Vaucluse,CDI,,,,,"En tant que Technicien de Maintenance ItinÃ©rant, vous Ãªtes rattachÃ© au Responsable Technique. Vous avez comme zone d'itinÃ©rance Orange et les environs et vos missions sont :  * Installer et mettre en service le matÃ©riel, * RÃ©aliser de la maintenance prÃ©ventive et curative, * Diagnostiquer les pannes, * Accompagner les clients.  En tant ..."</t>
  </si>
  <si>
    <t>9275,Technicien Frigoriste SAV H/F,https://www.france-emploi.com/offre-d-emploi/technicien-frigoriste-sav-h-f-10934787/,07/01/2023,Bouches-du-RhÃ´ne,CDI,,,,,"En tant que Technicien Frigoriste, vous assurez le Service AprÃ¨s-Vente auprÃ¨s des clients sur la partie pompe Ã  chaleur. Vous Ãªtes basÃ© au siÃ¨ge de la sociÃ©tÃ© et vos missions sont les suivantes : * Assurer la hotline pour rÃ©pondre aux problÃ©matiques des clients et poser un diagnostic prÃ©liminaire, * Intervenir ..."</t>
  </si>
  <si>
    <t>9276,Assistant Logistique H/F,https://www.france-emploi.com/offre-d-emploi/assistant-logistique-h-f-10934786/,07/01/2023,Val-de-Marne,IntÃ©rim,,,,,"Vous Ãªtes en charge des missions suivantes :  * Saisie des commandes, * Suivi des livraisons, * Relance des fournisseurs, * Analyse de donnÃ©es et mise Ã  jour des reportings, * Mise Ã  jour des fiches produits, * Elaboration des offres commerciales.Cette liste n'est pas exhaustive.  Vous justifiez d'au moins une expÃ©rience similaire ..."</t>
  </si>
  <si>
    <t>9277,Chef d&amp;#039</t>
  </si>
  <si>
    <t>Equipe Production H/F,https://www.france-emploi.com/offre-d-emploi/chef-d-039-equipe-production-h-f-10934785/,07/01/2023,Gironde,CDI,,,,,"RattachÃ© au Responsable de Production, vos missions s'articulent autour des axes suivants :  * Animer les rÃ©unions quotidiennes, * Organiser et assurer la production (volume, dÃ©lai, qualitÃ©, sÃ©curitÃ©), * RÃ©aliser des audits (sÃ©curitÃ©, qualitÃ© et maintenance premier niveau), * Manager l'Ã©quipe de production,Horaire postÃ© (3*8), annualisation du temps de travail ..."</t>
  </si>
  <si>
    <t>9278,ChargÃ© de Ressources Humaines H/F,https://www.france-emploi.com/offre-d-emploi/charge-de-ressources-humaines-h-f-10934784/,07/01/2023,Mayenne,CDI,,,,,"Directement rattachÃ© auprÃ¨s de la Direction des Ressources Humaines du Groupe, vous Ãªtes amenÃ© un prendre un poste trÃ¨s polyvalent dans la fonction RH. Au quotidien, vous :  * GÃ©rez la vie du salariÃ© du Groupe, * GÃ©rez le recrutement et l'intÃ©gration des nouveaux collaborateurs, * Assurez une veille RH et Ãªtes ..."</t>
  </si>
  <si>
    <t>9279,IngÃ©nieur MÃ©canique et MatÃ©riaux H/F,https://www.france-emploi.com/offre-d-emploi/ingenieur-mecanique-et-materiaux-h-f-10934782/,07/01/2023,Bas-Rhin,IntÃ©rim,,,,,"En tant qu'IngÃ©nieur Industrialisation, vous participez Ã  la crÃ©ation de l'Ã©quipe engineering process. Vous traitez les sujets d'amÃ©lioration des procÃ©dÃ©s de fabrication ainsi que la rÃ©solution des non-conformitÃ©s.En particulier, vos missions sont :  * Industrialisation et suivi des nouveaux produits, * AmÃ©lioration continue des produits existants, * Qualification ..."</t>
  </si>
  <si>
    <t>9280,Un(e) chargÃ©(e) de mission Inter IME et CommunautÃ© 360 (H/F),https://www.france-emploi.com/offre-d-emploi/une-chargee-de-mission-inter-ime-et-communaute-360-h-f-10934781/,07/01/2023,Saint-Jacques-de-la-Lande,CDD,,,,,"Lâ€™Adapei 35 est une association du secteur mÃ©dicosocial qui accompagne plus de 2 850 personnes en situation de handicap grÃ¢ce aux compÃ©tences de 1 700 professionnels au sein de 64 Ã©tablissements dans le dÃ©partement dâ€™Ille-et-Vilaine.</t>
  </si>
  <si>
    <t>Un(e) chargÃ©(e) de mission Inter IME et ..."</t>
  </si>
  <si>
    <t>9281,Chef de Rang H/F,https://www.france-emploi.com/offre-d-emploi/chef-de-rang-h-f-10934780/,07/01/2023,Paris,CDI,,,,,"SupervisÃ© par le MaÃ®tre d'HÃ´tel, vos missions seront les suivantes :  * Effectuer la mise en place de la salle, * Accueillir et accompagner le client, le conseiller dans ses choix, * Effectuer un service Ã  l'assiette, * Nettoyer des locaux et du matÃ©riel, * VÃ©rifier la vaisselle et des couverts, * Mettre en ..."</t>
  </si>
  <si>
    <t xml:space="preserve">9282,Assistant de la Direction GÃ©nÃ©rale H/F,https://www.france-emploi.com/offre-d-emploi/assistant-de-la-direction-generale-h-f-10934779/,07/01/2023,Paris,CDD,,,,,"Vos missions seront les suivantes :  * Gestion des communications tÃ©lÃ©phoniques et des courriels (rÃ©ception, filtrage, suivi des messageries institutionnelles, 1er niveau de rÃ©ponse, transmission aux directions et pÃ´les concernÃ©s) </t>
  </si>
  <si>
    <t xml:space="preserve"> * PrÃ©paration des rÃ©unions et rendez-vous de la direction gÃ©nÃ©rale (organisation logistique : RÃ©servation des salles de rÃ©union, gestion de la visioconfÃ©rence ..."</t>
  </si>
  <si>
    <t>9283,Distribution Planner H/F,https://www.france-emploi.com/offre-d-emploi/distribution-planner-h-f-10934777/,07/01/2023,Hauts-de-Seine,CDI,,,,,"RattachÃ© Ã  la Direction Europe, vous aurez comme missions :  * Piloter et coordonner les flux logistiques, * GÃ©rer des prÃ©visions des ventes au niveau europÃ©en en collaboration avec chaque pays, * VÃ©rifier des indicateurs de performances pour l'Europe, * Faire le suivi des livraisons avec un souci d'optimisation des coÃ»ts, * Anticiper ..."</t>
  </si>
  <si>
    <t>9284,OpÃ©rateur Logistique H/F,https://www.france-emploi.com/offre-d-emploi/operateur-logistique-h-f-10934775/,07/01/2023,Seine-Maritime,IntÃ©rim,,,,,"En tant qu'OpÃ©rateur Logistique, vos missions seront les suivantes : PrÃ©paration de charge :  * ContrÃ´le de traÃ§abilitÃ© et quantitatif des produits Ã  prÃ©parer, * Mise au poids des produits suivant la procÃ©dure et les instructions de prÃ©paration, * Identification/traÃ§abilitÃ© des opÃ©rations effectuÃ©es.ActivitÃ© de magasinage :  * ContrÃ´le documentaire, rÃ©ception physique et informatique ..."</t>
  </si>
  <si>
    <t>9285,Metteur au Point en Ascenseurs H/F - Marseille,https://www.france-emploi.com/offre-d-emploi/metteur-au-point-en-ascenseurs-h-f-marseille-10934774/,07/01/2023,Bouches-du-RhÃ´ne,CDI,,,,,"NSA dÃ©veloppe son activitÃ© et recrute un Metteur au Point en Ascenseurs. Ã€ ce titre, vous intÃ©grez l'agence de Marseille et vous intervenez dans les Bouches-du-RhÃ´ne.Au sein de chantiers d'envergures, dans le respect des normes de sÃ©curitÃ© et des exigences en matiÃ¨re de qualitÃ© ..."</t>
  </si>
  <si>
    <t>9286,GÃ©omÃ¨tre H/F,https://www.france-emploi.com/offre-d-emploi/geometre-h-f-10934772/,07/01/2023,Vosges,CDI,,,,,"Vos missions s'articuleront autour des axes suivants :  * Mission de prendre connaissance des piÃ¨ces du dossier d'appel d'offres, ou des dÃ©sidÃ©ratas du client, rÃ©cupÃ©ration et adaptation du cahier des charges au projet le cas Ã©chÃ©ant, * RÃ©alisation des Ã©tudes d'avant-projet, * Proposition d'optimisation du projet en ..."</t>
  </si>
  <si>
    <t>9287,Assistant(e) Administratif(ve) - Temps-Partiel H/F,https://www.france-emploi.com/offre-d-emploi/assistante-administratifve-temps-partiel-h-f-10934768/,07/01/2023,Bouches-du-RhÃ´ne,CDI,,,,,"En qualitÃ© d'Assistant Administratif - Temps-Partiel, vos missions sont les suivantes :  * Accueil physique et tÃ©lÃ©phonique, * Gestion des mails et des courriers, * Archivage, * Pointage des factures, * Lien avec le Service ComptabilitÃ©, * Traitement des dossiers.  Assistant Administratif - Temps-Partiel :De formation Bac +2 minimum, vous disposez d'au moins une ..."</t>
  </si>
  <si>
    <t>9288,Technicien MÃ©thodes Logistiques H/F,https://www.france-emploi.com/offre-d-emploi/technicien-methodes-logistiques-h-f-10934767/,07/01/2023,Haute-Savoie,CDI,,,,,"Vos missions dans le projet :  * IntÃ©grer les aspects sÃ©curitÃ©, ergonomie et conditions de travail, * Intervenir en tant que contributeur sur le projet, participer aux rÃ©unions projet, * Ã‰changer avec nos fournisseurs, * Garantir les processus logistiques internes et les faire appliquer au projet, * Accompagner et piloter la mise en place des ..."</t>
  </si>
  <si>
    <t>9289,Comptable GÃ©nÃ©ral H/F,https://www.france-emploi.com/offre-d-emploi/comptable-general-h-f-10934766/,07/01/2023,Bas-Rhin,CDI,,,,,"RattachÃ© Ã  la Direction des Finances, de la ComptabilitÃ© et du ContrÃ´le de Gestion vos missions principales sont :  * L'enregistrement des Ã©critures comptables, * DÃ©tection et enregistrement des Ã©critures de rÃ©gularisation en comptabilitÃ© analytique, * Lettrage des comptes, * ComptabilitÃ© gÃ©nÃ©rale, * Participation aux travaux de clÃ´ture.  Vous Ãªtes titulaire d'un Bac ..."</t>
  </si>
  <si>
    <t>9290,Technicien Etudes de Projets - 38 H/F,https://www.france-emploi.com/offre-d-emploi/technicien-etudes-de-projets-38-h-f-10934762/,07/01/2023,IsÃ¨re,CDI,,,,,"RattachÃ© au Responsable RÃ©gional Ã©tudes de projet et en collaboration avec le service bureau d'Ã©tudes, la logistique et le service commercial, vous rÃ©alisez, Ã  la demande de nos clients, des Ã©tudes de projet et des devis.Vos missions sont les suivantes :  * Vous rÃ©alisez des Ã©tudes de projets et ..."</t>
  </si>
  <si>
    <t>9291,RÃ©dacteur Technique H/F,https://www.france-emploi.com/offre-d-emploi/redacteur-technique-h-f-10934760/,07/01/2023,Meurthe-et-Moselle,CDI,,,,,"En tant que RÃ©dacteur Technique, vos missions seront les suivantes :  * Collecter les donnÃ©es techniques du produit et en vÃ©rifier la conformitÃ© et la validitÃ©, * SynthÃ©tiser les donnÃ©es techniques et rÃ©diger la description d'un produit, d'un procÃ©dÃ© ou d'un Ã©quipement, * Ã‰tablir les prÃ©conisations et les recommandations d ..."</t>
  </si>
  <si>
    <t>9292,Gestionnaire Master DATA H/F,https://www.france-emploi.com/offre-d-emploi/gestionnaire-master-data-h-f-10934759/,07/01/2023,Seine-Saint-Denis,IntÃ©rim,,,,,"En tant que Gestionnaire Master DATA Anglais Professionnel, poste Ã  Villepinte, vos missions :  * Assurer le paramÃ©trage des produits finis dans l'ERP tout au long de leur cycle de vie en s'assurant du respect des processus mÃ©tier en place, * DÃ©velopper et adapter des outils d'optimisation des processus ..."</t>
  </si>
  <si>
    <t>9293,MÃ©canicien de Maintenance H/F,https://www.france-emploi.com/offre-d-emploi/mecanicien-de-maintenance-h-f-10934755/,07/01/2023,Var,IntÃ©rim,,,,,"En tant que MÃ©canicien de Maintenance, vous avez pour missions :  * Assembler et monter les piÃ¨ces mÃ©caniques selon les plans et instructions, * RÃ©gler et ajuster les Ã©lÃ©ments sur les diffÃ©rents sous-ensembles (chÃ¢ssis, cabine), * ProcÃ©der aux diffÃ©rents contrÃ´les nÃ©cessaires aprÃ¨s les rÃ©parations, * VÃ©rifier la conformitÃ© des Ã©quipements installÃ©s, * Respecter les ..."</t>
  </si>
  <si>
    <t>9294,Acheteur Production H/F,https://www.france-emploi.com/offre-d-emploi/acheteur-production-h-f-10934753/,07/01/2023,Loire,IntÃ©rim,,,,,"Le futur Acheteur Production sera en charge du traitement des dossiers d'achat pour le compte du site industriel. Ainsi, ses missions principales seront les suivantes :  * Traitement des propositions d'offres achat, * Effectuer les relances fournisseurs pour rÃ©pondre aux A.O et respecter des dÃ©lais de livraison, * Veiller au ..."</t>
  </si>
  <si>
    <t>9295,Automaticien Industriel H/F,https://www.france-emploi.com/offre-d-emploi/automaticien-industriel-h-f-10934752/,07/01/2023,Nord,CDI,,,,,"En tant qu'Automaticien, vous serez le vÃ©ritable support technique du Responsable BE, vous Ã©laborez, proposez, Ã©valuez et chiffrez des solutions dans le domaine de l'automatisme pour rÃ©pondre aux besoins du client. Vous prenez en charge les Ã©tudes, la dÃ©finition technique du besoin, la consultation des fournisseurs ainsi ..."</t>
  </si>
  <si>
    <t>9296,Chef d&amp;#039</t>
  </si>
  <si>
    <t>Ã‰quipe Maintenance Industrielle H/F,https://www.france-emploi.com/offre-d-emploi/chef-d-039-quipe-maintenance-industrielle-h-f-10934750/,07/01/2023,Nord,CDI,,,,,"En tant que Chef d'Ã‰quipe de Maintenance Jour, vous Ãªtes le garant du bon fonctionnement des Ã©quipements de production et du parc machines. Vous avez pour missions :  * Vous assurez les actions de maintenance prÃ©ventive lors des arrÃªts de machines : Changement de vÃ©rins, graissage, contrÃ´le prÃ©ventif des Ã©quipements, rÃ©alisation ..."</t>
  </si>
  <si>
    <t>9297,Chef de Secteur GMS - Secteur Argenteuil H/F,https://www.france-emploi.com/offre-d-emploi/chef-de-secteur-gms-secteur-argenteuil-h-f-10934749/,07/01/2023,Val-d'Oise,CDI,,,,,"RattachÃ© Ã  la Directrice RÃ©gionale Nord-Est, vous assurez les missions suivantes :  * GÃ©rer votre portefeuille clients constituÃ© d'enseignes de GMS, hyper et super, * DÃ©velopper les chiffres d'affaires de votre secteur et atteindre les objectifs de DN, * Relayer, optimiser les accords nationaux et rÃ©gionaux en magasin, * NÃ©gocier la ..."</t>
  </si>
  <si>
    <t>9298,Technico-Commercial France Sud Emulseurs Anti-Incendie H/F,https://www.france-emploi.com/offre-d-emploi/technico-commercial-france-sud-emulseurs-anti-incendie-h-f-10934748/,07/01/2023,RhÃ´ne,CDI,,,,,"Sous la responsabilitÃ© du Chef des vente, vos missions en tant Technico-Commercial France Sud Emulseurs Anti-Incendie seront de :  * Rechercher, dÃ©tecter et prospecter les clients finaux (utilisateurs d'Ã©mulseurs anti-incendie, principalement en Industrie chimique et pÃ©troliÃ¨re, installateurs, aÃ©roports et centres d'entraÃ®nement) potentiels sur le nord de ..."</t>
  </si>
  <si>
    <t>9299,Chef de Rayon PGC H/F,https://www.france-emploi.com/offre-d-emploi/chef-de-rayon-pgc-h-f-10934746/,07/01/2023,PyrÃ©nÃ©es-Atlantiques,CDI,,,,,"Vos missions sont :  * Encadrer votre Ã©quipe avec exigence et bienveillance, l'objectif Ã©tant la stabilitÃ© des Collaborateurs et leur montÃ©e en compÃ©tences et faire Ã©voluer les potentiels, * Planifier la promotion sur votre pÃ©rimÃ¨tre, organiser la mise en place des opÃ©rations calendaires majeures et en analyser les rÃ©sultats afin d ..."</t>
  </si>
  <si>
    <t>9300,Gestionnaire ADV H/F,https://www.france-emploi.com/offre-d-emploi/gestionnaire-adv-h-f-10934745/,07/01/2023,Val-de-Marne,IntÃ©rim,,,,,"En tant que Gestionnaire ADV au sein d'une entreprise leader sur le secteur des biens de consommation courante (optique) Ã  Ivry-sur-Seine, vous aurez comme missions principales les suivantes :RÃ©fÃ©rentiel client (dans l'outil historique puis dans SAP) :  * CrÃ©ation/gestion de comptes magasins et groupements, * CrÃ©ation/gestion ..."</t>
  </si>
  <si>
    <t>9301,Chef d&amp;#039</t>
  </si>
  <si>
    <t>Equipe de Production H/F,https://www.france-emploi.com/offre-d-emploi/chef-d-039-equipe-de-production-h-f-10934744/,07/01/2023,Manche,CDI,,,,,"En tant que Chef d'Ã‰quipe de Production, votre mission principale est d'assurer la fiabilitÃ© et la performance de votre secteur de production.Dans ce cadre, vous aurez pour missions de :  * ÃŠtre garant de la performance, de la qualitÃ©, des quantitÃ©s, des dÃ©lais et de la sÃ©curitÃ© de ..."</t>
  </si>
  <si>
    <t>9302,Chef de Secteur CHR Paris H/F,https://www.france-emploi.com/offre-d-emploi/chef-de-secteur-chr-paris-h-f-10934743/,07/01/2023,Paris,CDI,,,,,"En tant que Chef de Secteur CHR Paris :  * Commercialiser nos produits dans votre secteur d'un parc de 250 Ã  350 magasins auprÃ¨s de l'ensemble du rÃ©seau (cafÃ©s, hÃ´tels, restaurants, boulangeries et vente Ã  emporter), * ÃŠtre un vÃ©ritable ambassadeur de la marque et interlocuteur privilÃ©giÃ© des clients, Ãªtre ..."</t>
  </si>
  <si>
    <t>9303,Usineur H/F,https://www.france-emploi.com/offre-d-emploi/usineur-h-f-10934742/,07/01/2023,Hauts-de-Seine,CDI,,,,,"En tant qu'Usineur, vous aurez pour mission principale la production de piÃ¨ces par enlÃ¨vement de matiÃ¨re (conventionnelle, CN) selon les impÃ©ratifs. Entre autres, vous aurez pour missions principales :  * Assurer la lecture des plans, la production et le suivi de votre production, * Assurer le paramÃ©trage et changement de vos ..."</t>
  </si>
  <si>
    <t>9304,OpÃ©rateur de Production H/F,https://www.france-emploi.com/offre-d-emploi/operateur-de-production-h-f-10934741/,07/01/2023,RhÃ´ne,CDI,,,,,"En tant qu'OpÃ©rateur de Production, vous serez amenÃ© Ã  rÃ©aliser les missions suivantes :  * Approvisionnement des machines en matiÃ¨res premiÃ¨res, * RÃ©alisation d'un produit fini conforme en garantissant les standards qualitÃ© et les objectifs de productivitÃ©, * Maintien de la propretÃ© sur votre poste de travail, * RÃ©alisation de l'ensemble ..."</t>
  </si>
  <si>
    <t>9305,Assistant ADV H/F,https://www.france-emploi.com/offre-d-emploi/assistant-adv-h-f-10934738/,07/01/2023,RhÃ´ne,CDI,,,,,"En tant qu'Assistant ADV, voici les missions sur lesquels vous interviendrez :  * Gestion des appels tÃ©lÃ©phoniques et boÃ®te mail, * Optimiser/Garantir un bon enregistrement des donnÃ©es dans SAP, * Suivi et gestion des bons de commande client, * Suivi et gestion du retour des feuilles de chantier, * GÃ©nÃ©ration/Edition des factures ..."</t>
  </si>
  <si>
    <t>9306,Comptable GÃ©nÃ©ral H/F,https://www.france-emploi.com/offre-d-emploi/comptable-general-h-f-10934736/,07/01/2023,Ille-et-Vilaine,CDI,,,,,"Sous l'autoritÃ© hiÃ©rarchique de votre Directeur Comptable et en qualitÃ© de Comptable GÃ©nÃ©ral, vous serez plus particuliÃ¨rement chargÃ© des missions suivantes :  *  PrÃ©parer les rapprochements bancaires, *  Ã‰tablir des reportings mensuels : Situations comptables, balance Ã¢gÃ©e clients, *  Mettre Ã  jour les dossiers de rÃ©vision courants et permanents, *  PrÃ©parer les comptes annuels ..."</t>
  </si>
  <si>
    <t>9307,Technicien Mesures Physiques H/F,https://www.france-emploi.com/offre-d-emploi/technicien-mesures-physiques-h-f-10934735/,07/01/2023,Hauts-de-Seine,CDI,,,,,"En tant que Technicien Mesures Physiques, vous Ãªtes en charge des missions suivantes :  * RÃ©aliser des montages de maquettes et prototypes, * RÃ©aliser des essais Ã©lectriques, mÃ©caniques, mesures physiques, etc. * Analyser des rÃ©sultats et rÃ©diger des comptes-rendus d'essai, * Participer aux qualifications environnementales en laboratoire.Le poste est Ã  pourvoir ..."</t>
  </si>
  <si>
    <t>9308,Technicien de Maintenance JournÃ©e H/F,https://www.france-emploi.com/offre-d-emploi/technicien-de-maintenance-journee-h-f-10934734/,07/01/2023,Charente-Maritime,CDI,,,,,"Sous la responsabilitÃ© du Responsable Maintenance du site de SurgÃ¨res, vous aurez pour principales missions d'assurer la maintenance curative, corrective et prÃ©ventive dans les domaines mÃ©canique, Ã©lectrique, automatisme et de rÃ©gulation des Ã©quipements. Vos missions :  * Assurer les interventions demandÃ©es en toute sÃ©curitÃ©, * Prendre connaissance et comprendre le fonctionnement ..."</t>
  </si>
  <si>
    <t>9309,Technicien BE CVC - Le Mans H/F,https://www.france-emploi.com/offre-d-emploi/technicien-be-cvc-le-mans-h-f-10934733/,07/01/2023,Sarthe,CDI,,,,,"En qualitÃ© de Technicien Bureau d'Ã‰tudes CVC, vos principales missions sont les suivantes :  * Prendre en charge la rÃ©alisation d'Ã©tudes d'exÃ©cution sur un ou des projet(s) en lien Ã©troit avec les ChargÃ©s d'Affaires et les Conducteurs de Travaux, * Faire les bilans thermiques, * ExÃ©cuter les plans ..."</t>
  </si>
  <si>
    <t>9310,ChargÃ© d&amp;#039</t>
  </si>
  <si>
    <t>Ã‰tudes Thermiques Nantes (44) H/F,https://www.france-emploi.com/offre-d-emploi/charge-d-039-tudes-thermiques-nantes-44-h-f-10934732/,07/01/2023,Loire-Atlantique,CDI,,,,,"En qualitÃ© de ChargÃ© d'Ã‰tudes Thermiques, vos principales missions sont les suivantes :  * RÃ©daction de notes de calculs, * Calculs thermiques rÃ©glementaires, * Simulation thermique dynamique.  Issu d'une formation technique supÃ©rieure du bÃ¢timent dans le domaine thermique, vous possÃ©dez au moins une premiÃ¨re expÃ©rience comme ChargÃ© d'Ã‰tudes Thermiques, idÃ©alement ..."</t>
  </si>
  <si>
    <t>9311,Social Media Manager H/F,https://www.france-emploi.com/offre-d-emploi/social-media-manager-h-f-10934730/,07/01/2023,Paris,CDI,,,,,"Vos missions :DÃ©velopper une stratÃ©gie de prÃ©sence sur les rÃ©seaux sociaux : * Garantir la ligne Ã©ditoriale, * Planifier la publication du contenu, * Collaborer avec les diffÃ©rents producteurs de contenus.Assurer le community management : * Piloter la veille d'e-reputation avec les sujets de conversation et es endroits oÃ¹ on parle des ..."</t>
  </si>
  <si>
    <t>9312,ContrÃ´leur QualitÃ© AÃ©ronautique H/F,https://www.france-emploi.com/offre-d-emploi/controleur-qualite-aeronautique-h-f-10934729/,07/01/2023,Bouches-du-RhÃ´ne,IntÃ©rim,,,,,"RattachÃ© au Chef d'Ã‰quipe ContrÃ´le QualitÃ©, le ContrÃ´leur QualitÃ© AÃ©ronautique a pour mission de rÃ©aliser les opÃ©rations de contrÃ´le sur les produits afin de s'assurer de leur conformitÃ© et plus prÃ©cisÃ©ment :  * Comprendre et appliquer la documentation technique et qualitÃ©, * Identifier les Ã©quipements de mesure et de test ..."</t>
  </si>
  <si>
    <t>9313,Comptable Magasins H/F,https://www.france-emploi.com/offre-d-emploi/comptable-magasins-h-f-10934727/,07/01/2023,Nord,CDI,,,,,"RattachÃ© au Responsable Comptable France et intÃ©grÃ© dans une Ã©quipe Ã  taille humaine, vous intervenez en qualitÃ© de Comptable Magasin.A ce titre, vos missions sont :  * La gestion des arrÃªtÃ©s de caisse : La vÃ©rification, le lettrage des encaissements et analyse des Ã©carts de caisse d'un ensemble de magasins ..."</t>
  </si>
  <si>
    <t>9314,ChargÃ© d&amp;#039</t>
  </si>
  <si>
    <t>Ã‰tudes de Prix H/F,https://www.france-emploi.com/offre-d-emploi/charge-d-039-tudes-de-prix-h-f-10934724/,07/01/2023,Haute-Garonne,CDI,,,,,"En tant que ChargÃ© d'Ã‰tudes de Prix Ã‰tanchÃ©itÃ©, sous la responsabilitÃ© du Directeur Ã‰tudes, vos missions sont les suivantes :  * Vous Ã©tudiez les projets : Analyse des dossiers d'appels d'offres, estimation des contraintes, Ã©valuation des moyens Ã  mettre en oeuvre, dÃ©termination des procÃ©dÃ©s techniques Ã  utiliser, * Vous rÃ©alisez ..."</t>
  </si>
  <si>
    <t>9315,Technicien Radioprotection H/F,https://www.france-emploi.com/offre-d-emploi/technicien-radioprotection-h-f-10934723/,07/01/2023,RhÃ´ne,CDI,,,,,"En tant que Technicien Radioprotection vous serez amenÃ© Ã  rÃ©aliser les missions suivantes : Gestion du systÃ¨me de Radioprotection : * Garant du maintien de la certification Qualianor et acteur des Ã©volutions organisationnelles, * Collecte d'informations, analyse et rÃ©daction de comptes-rendus liÃ© aux Ã©vÃ¨nements radiologiques, * RÃ©daction et mise Ã  jour du ..."</t>
  </si>
  <si>
    <t>9316,Ã‰lectrotechnicien H/F,https://www.france-emploi.com/offre-d-emploi/lectrotechnicien-h-f-10934722/,07/01/2023,Haute-Garonne,CDI,,,,,"Vous serez en charge des :  * Travaux de maintenance prÃ©ventif en Ã©lectrotechnique, * DÃ©pannages des postes de relevage (eaux usÃ©es et pluviales), * DÃ©pannages des rÃ©seaux de ventilation (extracteur VMC, bouche d'Ã©vacuation...), * Petits travaux d'installation de poste de relevage (remplacement de pompe, tableau de commande...), * Respect des procÃ©dures qualitÃ©, sÃ©curitÃ© ..."</t>
  </si>
  <si>
    <t>9317,Assistant Formation H/F,https://www.france-emploi.com/offre-d-emploi/assistant-formation-h-f-10934720/,07/01/2023,Haute-Garonne,IntÃ©rim,,,,,"Au sein d'une Ã©quipe formation et en contact direct avec les opÃ©rationnels et Managers sur le terrain, vous assurez la gestion administrative des demandes de formations de votre pÃ©rimÃ¨tre.En tant qu'Assistant Formation, vous prenez en charge les missions suivantes :  * Saisie, gestion et dÃ©ploiement du plan de ..."</t>
  </si>
  <si>
    <t>9318,ChargÃ© de Communication - ONG d&amp;#039</t>
  </si>
  <si>
    <t>Envergure H/F,https://www.france-emploi.com/offre-d-emploi/charge-de-communication-ong-d-039-envergure-h-f-10934718/,07/01/2023,Paris,CDI,,,,,"Vos missions :Concevoir et mettre en oeuvre des plans de communication :  * Assurer la prÃ©paration, la mise en oeuvre et le suivi des diffÃ©rentes Ã©tapes de rÃ©alisation : Brief, planning, validations... (audiovisuels, Ã©vÃ©nementiel, print et web), * Animer les Ã©quipes projet communication qui vont mettre en oeuvre opÃ©rationnellement les plans de communication ..."</t>
  </si>
  <si>
    <t>9319,ChargÃ© d&amp;#039</t>
  </si>
  <si>
    <t>Affaires CVC H/F,https://www.france-emploi.com/offre-d-emploi/charge-d-039-affaires-cvc-h-f-10934717/,07/01/2023,Alpes-Maritimes,CDI,,,,,"En tant que ChargÃ© d'Affaires CVC et directement rattachÃ© au Manager d'ActivitÃ©, vous aurez pour principales missions :  * Ã‰tudes et le chiffrage d'affaires de rÃ©habilitation d'Ã©quipements CVC, * Gestion et acquisition de contrats de maintenance d'Ã©quipements, * Approvisionnement en matÃ©riel de vos chantiers, * Planification des travaux et ..."</t>
  </si>
  <si>
    <t>9320,Account Manager Marketplaces H/F,https://www.france-emploi.com/offre-d-emploi/account-manager-marketplaces-h-f-10934714/,07/01/2023,Seine-Saint-Denis,CDI,,,,,"En collaboration avec l'Ã©quipe marketing du siÃ¨ge et le Responsable E-Commerce &amp; Digital, la mission de l'Account Manager Marketplaces sera de dÃ©ployer un portefeuille de marketplaces et une stratÃ©gie de dÃ©veloppement de la marque sur celles-ci. Pour ce faire, les principales responsabilitÃ©s de l'Account Manager ..."</t>
  </si>
  <si>
    <t>9321,Assistant de Direction H/F,https://www.france-emploi.com/offre-d-emploi/assistant-de-direction-h-f-10934713/,07/01/2023,Val-de-Marne,IntÃ©rim,,,,,"Au sein des bureaux de la sociÃ©tÃ© (60 collaborateurs), basÃ©s Ã  Fontenay-Sous-Bois (94), vous serez rattachÃ© au Directeur GÃ©nÃ©rale et en support pour les 4 membres du CODIR.Vos missions seront les suivantes :  * Gestion des agendas des 5 membres, * Gestion des rendez-vous clients, * Planification des voyages ..."</t>
  </si>
  <si>
    <t>9322,Assistant PÃ©dagogique - Ã‰cole du Design H/F,https://www.france-emploi.com/offre-d-emploi/assistant-pedagogique-cole-du-design-h-f-10934712/,07/01/2023,Paris,IntÃ©rim,,,,,"Missions :  * Suivi de la scolaritÃ© des Ã©tudiants de 2Ã¨me et 3Ã¨me annÃ©es (suivi des absences, gestion des bulletins, organisation des jurys et du diplÃ´me), * Accueil et renseignement des Ã©tudiants et des Enseignants dans la gestion de la scolaritÃ©, * Gestion des stages des Ã©tudiants (saisie des conventions de stage, mise ..."</t>
  </si>
  <si>
    <t>9323,Technicien MÃ©thode Usinage H/F,https://www.france-emploi.com/offre-d-emploi/technicien-methode-usinage-h-f-10934711/,07/01/2023,Bouches-du-RhÃ´ne,IntÃ©rim,,,,,"RattachÃ© au Responsable Industriel, le Technicien MÃ©thode Usinage a pour mission principale de participer activement Ã  l'industrialisation de nouveaux produits. Vos missions sont :  * Identifier les mÃ©thodes de production (technicitÃ©, faisabilitÃ©), * Industrialiser des produits sur la base d'une dÃ©finition client, * RÃ©aliser les gammes de fabrication et la rÃ©alisation ..."</t>
  </si>
  <si>
    <t>9324,HÃ´te d&amp;#039</t>
  </si>
  <si>
    <t>Accueil H/F,https://www.france-emploi.com/offre-d-emploi/hote-d-039-accueil-h-f-10934709/,07/01/2023,Paris,IntÃ©rim,,,,,"En tant qu'HÃ´te d'Accueil, vous avez pour missions principales :  * Gestion de l'accueil physique, * Gestion du standard tÃ©lÃ©phonique, * Gestion du courrier, * Commande des fournitures de bureau.Cette liste de tÃ¢ches est non exhaustive.  En tant qu'HÃ´te d'Accueil, vous bÃ©nÃ©ficiez d'au moins une premiÃ¨re expÃ©rience ..."</t>
  </si>
  <si>
    <t>9325,Responsable Assurance QualitÃ© H/F,https://www.france-emploi.com/offre-d-emploi/responsable-assurance-qualite-h-f-10934707/,07/01/2023,Bouches-du-RhÃ´ne,CDI,,,,,"RattachÃ© au Responsable QualitÃ©, le Responsable Assurance QualitÃ© a pour objectif d'assurer la libÃ©ration des lots dans le respect des bonnes pratiques de fabrication.Vos missions principales sont :  * Manager votre Ã©quipe, * Garantir la libÃ©ration des produits finis dans les temps dÃ©finis, * Coordonner, en collaboration avec les acteurs concernÃ©s ..."</t>
  </si>
  <si>
    <t>9326,Assistant Commercial Export H/F,https://www.france-emploi.com/offre-d-emploi/assistant-commercial-export-h-f-10934706/,07/01/2023,RhÃ´ne,CDI,,,,,"En tant qu'Assistant Commercial Export, vos principales missions seront :  * RÃ©ceptionner, saisir et suivre les commandes clients, * VÃ©rifier les stocks et programmer les expÃ©ditions, * Ã‰mettre les pro formas, les envoyer aux clients et les relancer, * Organiser les transports,  * Assurer la facturation,  * Assurer les relations avec les transitaires import et ..."</t>
  </si>
  <si>
    <t>9327,Technicien d&amp;#039</t>
  </si>
  <si>
    <t xml:space="preserve">Usinage CN H/F,https://www.france-emploi.com/offre-d-emploi/technicien-d-039-usinage-cn-h-f-10934705/,07/01/2023,Haute-Garonne,IntÃ©rim,,,,,"Votre mission consistera Ã  la rÃ©alisation complÃ¨te de piÃ¨ces mÃ©caniques sur fraiseuse CN 3 axes.Pour cela, vous aurez Ã  :  * DÃ©finir la mÃ©thode d'usinage </t>
  </si>
  <si>
    <t xml:space="preserve"> * Concevoir et rÃ©aliser les outillages </t>
  </si>
  <si>
    <t xml:space="preserve"> * RÃ©aliser les programmes de fraisage en CFAO via le logiciel TOP SOLID MISSLER V7 </t>
  </si>
  <si>
    <t xml:space="preserve"> * Fabriquer les piÃ¨ces fraisÃ©es taillÃ©e ..."</t>
  </si>
  <si>
    <t>9328,Chef de Secteur CHR Ã  Saint-Denis H/F,https://www.france-emploi.com/offre-d-emploi/chef-de-secteur-chr-a-saint-denis-h-f-10934702/,07/01/2023,Seine-Saint-Denis,CDI,,,,,"RattachÃ© au Chef des Ventes RÃ©gional, votre objectif est d'assurer la reprÃ©sentation et le suivi commercial et opÃ©rationnel de vos clients de grandes et de moyennes surfaces.Identifier les magasins Ã  cibler pour les actions commerciales Ã  mettre en place (environ 30 magasins de tout type : proxi, hyper ..."</t>
  </si>
  <si>
    <t>9329,Technicien SAV Blois H/F,https://www.france-emploi.com/offre-d-emploi/technicien-sav-blois-h-f-10934701/,07/01/2023,Loir-et-Cher,CDI,,,,,"En tant que Technicien de Maintenance Portes Automatiques, vous avez pour missions :  * Gestion des travaux de prÃ©paration chantier, * Acheminement des diffÃ©rents Ã©quipements, * Maintenance et installation des diffÃ©rents Ã©quipements sous votre responsabilitÃ©, * Mise en route et rÃ©glages des diffÃ©rentes fermetures industrielles, * ContrÃ´le et entretien rÃ©gulier des Ã©quipements, * Mission de prendre ..."</t>
  </si>
  <si>
    <t>9330,Technicien de Maintenance CVC H/F,https://www.france-emploi.com/offre-d-emploi/technicien-de-maintenance-cvc-h-f-10934699/,07/01/2023,Haute-Garonne,CDI,,,,,"Vous Ãªtes sous la dÃ©pendance hiÃ©rarchique du Chef d'Equipe et Chef de Projet. Vous serez en charge de :  * Effectuer la maintenance prÃ©ventive de systÃ¨mes de climatisations multimarques dans le domaine CVC (roof top, split, VRV, PAC, CEG, CTA, VMC) dans les rÃ¨gles de l'art et de la ..."</t>
  </si>
  <si>
    <t>9331,Expert Technique Tuyauterie et Robinetterie H/F,https://www.france-emploi.com/offre-d-emploi/expert-technique-tuyauterie-et-robinetterie-h-f-10934698/,07/01/2023,Jura,CDI,,,,,"En tant qu'Expert Technique Tuyauterie et Robinetterie, vous assurerez le support et l'expertise technique des installations dans ce domaine et travaillerez en relation avec l'ensemble des fonctions techniques du site. Dans ce cadre vos missions principales seront les suivantes :  * Ã‰tudier et prÃ©coniser les choix techniques pour ..."</t>
  </si>
  <si>
    <t>9332,Assistant de Direction RH H/F - Fondation d&amp;#039</t>
  </si>
  <si>
    <t>envergure (temps partiel 24h),https://www.france-emploi.com/offre-d-emploi/assistant-de-direction-rh-h-f-fondation-d-039-envergure-temps-partiel-24h-10934697/,07/01/2023,Paris,IntÃ©rim,,,,,"Assurer la gestion administrative des ressources humaines en lien avec l'Assistante en Charge des Missions RH et le siÃ¨ge national : En prioritÃ© : * Suivi administratif des stagiaires et des services civiques, * Suivi des dossiers prÃ©voyance et des IJSS. Soutien et aide Ã  l'assistante en charge des missions RH ..."</t>
  </si>
  <si>
    <t>9333,Technicien Frigoriste H/F,https://www.france-emploi.com/offre-d-emploi/technicien-frigoriste-h-f-10934696/,07/01/2023,Haute-Garonne,CDI,,,,,"Vous Ãªtes sous la dÃ©pendance hiÃ©rarchique du Chef de Projet et Chef d'Ã‰quipe et vous serez en charge de :  * Effectuer la maintenance prÃ©ventive et curative de systÃ¨mes de climatisations multimarque dans le domaine CVC (roof top, split, VRV, PAC, CEG, CTA, VMC, dÃ©senfumage mÃ©canique) et plus ponctuellement, d ..."</t>
  </si>
  <si>
    <t>9334,Assistant ContrÃ´leur de Gestion H/F,https://www.france-emploi.com/offre-d-emploi/assistant-controleur-de-gestion-h-f-10934694/,07/01/2023,IsÃ¨re,CDD,,,,,"RattachÃ© au ContrÃ´leur de Gestion, vos principales missions en tant qu'Assistant ContrÃ´leur de Gestion sont :Commerciales :  * Mise en place et maintien des reportings liÃ©es Ã  l'activitÃ© commerciale, * Analyses spÃ©cifiques des ventes, * Ã‰laboration et suivi des tarifs de vente, * Suivi des RFA.Gestion :  * Ã‰tablissement et suivi des budgets ..."</t>
  </si>
  <si>
    <t>9335,IngÃ©nieur MÃ©thodes Logistique H/F,https://www.france-emploi.com/offre-d-emploi/ingenieur-methodes-logistique-h-f-10934693/,07/01/2023,Haut-Rhin,CDI,,,,,"Support aux opÃ©rations et en collaboration avec les Responsables d'Equipe, le Pilote Projet et le Technicien Logistique, vos missions principales IngÃ©nieur MÃ©thodes Logistique sont : * Accompagner les Ã©quipes opÃ©rationnelles magasin dans l'atteinte des objectifs du service, * DÃ©terminer et suivre les KPIs logistiques (monitoring et pilotage de l'activitÃ© ..."</t>
  </si>
  <si>
    <t>9336,Coordinateur de Maintenance H/F,https://www.france-emploi.com/offre-d-emploi/coordinateur-de-maintenance-h-f-10934691/,07/01/2023,Eure-et-Loir,IntÃ©rim,,,,,"RattachÃ© au Service Technique de l'atelier de conditionnement, vous participerez Ã  l'organisation des activitÃ©s de maintenance prÃ©ventive, corrective et amÃ©liorative.Vos missions seront les suivantes :  * RÃ©aliser les opÃ©rations de maintenance prÃ©ventives de niveau 1, * Accompagner les agents de conditionnement en veillant Ã  leur montÃ©e en compÃ©tence technique ..."</t>
  </si>
  <si>
    <t>9337,Comptable Fournisseurs CDI H/F,https://www.france-emploi.com/offre-d-emploi/comptable-fournisseurs-cdi-h-f-10934685/,07/01/2023,Pas-de-Calais,CDI,,,,,"RattachÃ© Ã  la Responsable Comptable et travaillant en binÃ´me, vous intervenez sur les missions suivantes :  * Saisie et enregistrement des factures, * Rapprochement des bons de livraison et des factures, * Analyse et pointage des Ã©carts, * Rapprochement bancaire, * Lettrage, * Gestion des relances et de la balance Ã¢gÃ©e.  De formation Bac +2 minimum ..."</t>
  </si>
  <si>
    <t>9338,Comptable H/F,https://www.france-emploi.com/offre-d-emploi/comptable-h-f-10934684/,07/01/2023,Hauts-de-Seine,IntÃ©rim,,,,,"En tant que Comptable fournisseurs, vos missions seront :  * Analyse des factures, * Anticipation des litiges, * Ã‰change avec les directeurs de magasins.Cette liste n'est pas limitative et peut Ã©voluer.  Vous Ãªtes issu de formation Bac +2 minimum en comptabilitÃ©.Vous disposez d'au moins une expÃ©rience a un poste ..."</t>
  </si>
  <si>
    <t>9339,Conseiller de Ventes H/F,https://www.france-emploi.com/offre-d-emploi/conseiller-de-ventes-h-f-10934683/,07/01/2023,Bouches-du-RhÃ´ne,IntÃ©rim,,,,,"Vos missions :  * Accueillir les clients dans le shop et leur proposer la meilleure expÃ©rience en matiÃ¨re de conseil et de service, * Participer Ã  la vie du store au quotidien, * DÃ©ployer les techniques de vente, Ãªtre Ã  l'Ã©coute et conseiller la clientÃ¨le, * Assurer la vente et l'animation de ..."</t>
  </si>
  <si>
    <t>9340,Assistant Comptable et Administratif H/F,https://www.france-emploi.com/offre-d-emploi/assistant-comptable-et-administratif-h-f-10934680/,07/01/2023,Gironde,CDI,,,,,"RattachÃ© Ã  la direction financiÃ¨re et administrative, vos missions principales seront :  * Organisation, planification et rÃ©cupÃ©ration des donnÃ©es lors de l'intÃ©gration des nouveaux Ã©tablissements * Gestion des rÃ©siliations avec les prestataires extÃ©rieurs des Ã©tablissements si besoin (exemple : rÃ©siliation auprÃ¨s de leur cabinet comptable qui se verra perdre la gestion comptable ..."</t>
  </si>
  <si>
    <t>9341,Technicien SAV National H/F,https://www.france-emploi.com/offre-d-emploi/technicien-sav-national-h-f-10934677/,07/01/2023,IsÃ¨re,CDI,,,,,"En tant que Technicien SAV National, vous intÃ©grez une Ã©quipe de maintenance et d'exploitation de 20 personnes et serez en charge des missions suivantes :  * ÃŠtre le Responsable OpÃ©rationnel des installations Ã  proximitÃ© de votre domicile, * VÃ©rifier le fonctionnement des installations et intervenir en cas de panne pour diagnostiquer ..."</t>
  </si>
  <si>
    <t>9342,IngÃ©nieur Tendering - Automate Industriel H/F,https://www.france-emploi.com/offre-d-emploi/ingenieur-tendering-automate-industriel-h-f-10934676/,07/01/2023,Ain,CDI,,,,,"L'IngÃ©nieur Tendering - Automate Industriel prÃ©pare et chiffre les offres techniques et commerciales d'ABB en France depuis notre site de Beynost - Proche Lyon. Vos responsabilitÃ©s en tant que SpÃ©cialiste Chiffrage - Automate Industriel sont :  * DÃ©terminer et valider les coÃ»ts : Heures, prestations externes, fournitures, * RÃ©diger l'offre dans sa globalitÃ© ..."</t>
  </si>
  <si>
    <t>9343,DÃ©veloppeur Foncier Junior H/F - CÃ´te d&amp;#039</t>
  </si>
  <si>
    <t>Azur,https://www.france-emploi.com/offre-d-emploi/developpeur-foncier-junior-h-f-cote-d-039-azur-10934675/,07/01/2023,Alpes-Maritimes,CDI,,,,,"Au sein d'une Ã©quipe polyvalente, vos missions principales sont (liste non exhaustive) :  * Identification des opportunitÃ©s fonciÃ¨res (analyse du PLU), * Prospection fonciÃ¨re, suivi et gestion des rendez-vous de nÃ©gociation (de la signature de la promesse de vente, jusqu'Ã  l'acquisition du terrain), * DÃ©velopper et fidÃ©liser un rÃ©seau ..."</t>
  </si>
  <si>
    <t>9344,Technicien SAV ItinÃ©rant H/F,https://www.france-emploi.com/offre-d-emploi/technicien-sav-itinerant-h-f-10934674/,07/01/2023,RhÃ´ne,CDI,,,,,"En tant que Technicien SAV ItinÃ©rant, vous serez amenÃ© Ã  rÃ©aliser les missions suivantes :  * Assurer la maintenance prÃ©ventive selon le planning et les gammes de maintenance, * RÃ©aliser le dÃ©pannage des Ã©quipements sur site clients : Diagnostic de panne, changement de piÃ¨ces, rÃ©glages, test et mise en service, * RÃ©aliser le suivi ..."</t>
  </si>
  <si>
    <t>9345,ChargÃ© de Recouvrement H/F,https://www.france-emploi.com/offre-d-emploi/charge-de-recouvrement-h-f-10934673/,07/01/2023,Bouches-du-RhÃ´ne,IntÃ©rim,,,,,"RattachÃ© au Service ComptabilitÃ©, vous serez en charge du recouvrement pour un portefeuille de clients. A ce titre vos principales missions seront :  * Suivre les factures impayÃ©es d'un portefeuille dÃ©diÃ© (relance tÃ©lÃ©phonique, email, courrier, mise en contentieux, pÃ©nalitÃ©s de retard...), * ÃŠtre l'interface privilÃ©giÃ©e des clients pour les rÃ¨glements ..."</t>
  </si>
  <si>
    <t>9346,Ã‰ducateur SpÃ©cialisÃ© H/F,https://www.france-emploi.com/offre-d-emploi/ducateur-specialise-h-f-10934672/,07/01/2023,Ain,CDI,,,,,"Il s'agit d'une structure mÃ©dicalisÃ©e qui accueille 80 rÃ©sidents dans cadre calme et sÃ©curisÃ© et trÃ¨s sympathique.L'Ã©tablissement dispose des locaux modernes, spacieux et trÃ¨s bien amÃ©nagÃ©s.La structure dÃ©pend d'un Groupe qui possÃ¨de une excellente notoriÃ©tÃ©.Vous intÃ©grez une Ã©quipe pluridisciplinaire composÃ©e des MÃ©decins ..."</t>
  </si>
  <si>
    <t>9347,Comptable Marchandises H/F,https://www.france-emploi.com/offre-d-emploi/comptable-marchandises-h-f-10934671/,07/01/2023,Paris,IntÃ©rim,,,,,"RattachÃ© Ã  la Directrice de la ComptabilitÃ© Marchandise, vous avez pour mission de participer au suivi comptable des bons Ã  payer des factures et avoirs des fournisseurs marchandises.Missions :  * Participer au traitement du courrier des factures et avoirs, * Participer au traitement des factures et avoirs dans ESKER, HORIZON, PRAXIEL ..."</t>
  </si>
  <si>
    <t>9348,Assistant Administratif H/F,https://www.france-emploi.com/offre-d-emploi/assistant-administratif-h-f-10934670/,07/01/2023,RhÃ´ne,CDD,,,,,"En tant qu'Assistant Administratif, vous aurez pour missions :  * Ã‰laboration des contrats de travail et avenants des collaborateurs internes du rÃ©seau, * Suivi de la relation contractuelle via la complÃ©tion de tableaux de bord, * Support administratif sur diverses tÃ¢ches, * RÃ´le de vÃ©rification, * Aide Ã  la facturation.Liste non limitative.Poste ..."</t>
  </si>
  <si>
    <t xml:space="preserve">9349,Dessinateur Junior H/F,https://www.france-emploi.com/offre-d-emploi/dessinateur-junior-h-f-10934668/,07/01/2023,Bas-Rhin,IntÃ©rim,,,,,"En tant que Dessinateur Junior, les missions sont :  * Travaille en collaboration avec les IngÃ©nieurs d'Ã‰tudes, les IngÃ©nieurs Travaux, les Commerciaux, sur diffÃ©rents projets </t>
  </si>
  <si>
    <t xml:space="preserve"> * Analyse le cahier des charges de l'opÃ©ration et reprÃ©sente les travaux envisagÃ©s : Il dÃ©finit les plans de projet sur ordinateur DAO, en suivant les ..."</t>
  </si>
  <si>
    <t>9350,Animateur QualitÃ© H/F,https://www.france-emploi.com/offre-d-emploi/animateur-qualite-h-f-10934667/,07/01/2023,Loire-Atlantique,IntÃ©rim,,,,,"En tant qu'Animateur QualitÃ©, vous intervenez sur les missions suivantes :  * Sensibilisation des Collaborateurs aux normes qualitÃ©, * Mise Ã  jour documentaire, * Participation aux audits qualitÃ©.Vous intervenez environ 70% de votre temps dans l'usine. Mission d'intÃ©rim de 6 mois.Poste Ã  pourvoir de suite.  Issu d'une ..."</t>
  </si>
  <si>
    <t>9351,Data Analyst TV H/F,https://www.france-emploi.com/offre-d-emploi/data-analyst-tv-h-f-10934665/,07/01/2023,Seine-Saint-Denis,IntÃ©rim,,,,,"Vos missions :Gestion des donnÃ©es clients :  * Suivi quotidien des donnÃ©es de ventes et stock ainsi qu'analyse des comptes CPFR, * Reporting quotidien des donnÃ©es de ventes et suivi des diffÃ©rents KPIs, * Comparatif entre l'actual et le forecast Ã  la ligne et gestion des deltas, * Analyse du marchÃ© TV ..."</t>
  </si>
  <si>
    <t>9352,Data Analyst H/F,https://www.france-emploi.com/offre-d-emploi/data-analyst-h-f-10934664/,07/01/2023,Hauts-de-Seine,IntÃ©rim,,,,,"Vos missions sont : * Analyser et prÃ©senter les tendances marchÃ© par rÃ©seaux et par marques. Identifier les opportunitÃ©s de croissance, et exposer les conclusions, * CrÃ©er et maintenir un reporting Power BI clair et lisible pour supporter les activitÃ©s commerciales et rÃ©pondre aux besoins de l'Ã©quipe trade, * Optimiser les outils ..."</t>
  </si>
  <si>
    <t>9353,ContrÃ´leur de Gestion H/F,https://www.france-emploi.com/offre-d-emploi/controleur-de-gestion-h-f-10934663/,07/01/2023,RhÃ´ne,CDI,,,,,"RattachÃ© directement au PrÃ©sident, vous prendrez en charge les principales missions suivantes : Groupe :  * Analyser les performances Ã©conomiques et financiÃ¨res des filiales, analyser les Ã©carts, crÃ©ation et suivi du process budgÃ©taire, * Accompagner les Responsables d'Exploitations (Directeur de RÃ©gion + Directeurs de filiale de son pÃ©rimÃ¨tre) dans le pilotage opÃ©rationnel et ..."</t>
  </si>
  <si>
    <t>9354,Technicien de Laboratoire H/F,https://www.france-emploi.com/offre-d-emploi/technicien-de-laboratoire-h-f-10934662/,07/01/2023,Gironde,CDI,,,,,"A ce titre, vous assurez les activitÃ©s de fabrication dans le respect des quantitÃ©s, dÃ©lais et qualitÃ©s dÃ©terminÃ©s :  * Mettre en uvre et appliquer les process d'Ã©laboration, * Assurer la rÃ©alisation du programme de fabrication en respectant les recettes, la qualitÃ©, la quantitÃ© et les dÃ©lais dans la mise en ..."</t>
  </si>
  <si>
    <t>9355,Technicien de Maintenance Electrotechnique H/F,https://www.france-emploi.com/offre-d-emploi/technicien-de-maintenance-electrotechnique-h-f-10934659/,07/01/2023,Lot-et-Garonne,CDI,,,,,"IntÃ©grÃ© au sein de l'Ã©quipe Maintenance Outils de Production (MOP) Ã  Agen, vous collaborez aux diffÃ©rentes actions de maintenance :  * Vous rÃ©alisez des interventions de maintenance prÃ©ventives et curatives sur diffÃ©rents types d'Ã©quipement dans les domaines Ã©lectrotechnique et automatismes dans le respect des consignes qualitÃ© et sÃ©curitÃ©, * Vous ..."</t>
  </si>
  <si>
    <t>9356,Assistant ADV Export H/F,https://www.france-emploi.com/offre-d-emploi/assistant-adv-export-h-f-10934658/,07/01/2023,Charente-Maritime,CDI,,,,,"Vos principales missions en tant qu'Assistant ADV Export seront :  * Traitement des commandes de A Ã  Z : Saisie, suivi, facturation, * Mise Ã  jour les donnÃ©es clients, * Organisation et gestion du transport : Regroupement de livraisons, gestion de litige transport, demandes d'enlÃ¨vement auprÃ¨s des transporteurs, * Gestion de la documentation export ..."</t>
  </si>
  <si>
    <t>9357,Office Manager H/F,https://www.france-emploi.com/offre-d-emploi/office-manager-h-f-10934657/,07/01/2023,Hauts-de-Seine,CDI,,,,,"Directement rattachÃ© Ã  la DRH, vous avez pour missions principales les suivantes : * Gestion des prestataires de service et suivi des contrats (service de nettoyage des bureaux, Ã©lectricitÃ©, chauffage/climatisation, Ã©vacuations), * Organisation et supervision de petits dÃ©mÃ©nagements, * Gestion du standard, du courrier et des livraisons, * Gestion et commande des stocks ..."</t>
  </si>
  <si>
    <t xml:space="preserve">9358,Approvisionneur International H/F,https://www.france-emploi.com/offre-d-emploi/approvisionneur-international-h-f-10934656/,07/01/2023,Seine-et-Marne,CDI,,,,,"En tant qu'Approvisionneur, vos missions principales sont les suivantes :  * Analyse et dÃ©finition du besoin de maniÃ¨re quotidienne </t>
  </si>
  <si>
    <t xml:space="preserve"> * Passations des commandes et relance des fournisseurs </t>
  </si>
  <si>
    <t xml:space="preserve"> * Relation avec les divers services </t>
  </si>
  <si>
    <t xml:space="preserve"> * Gestion des approvisionnements et des stocks </t>
  </si>
  <si>
    <t xml:space="preserve"> * Gestion de la stratÃ©gie achats </t>
  </si>
  <si>
    <t xml:space="preserve"> * SÃ©lection des fournisseurs </t>
  </si>
  <si>
    <t xml:space="preserve"> * Relation Ã©troite avec le service ..."</t>
  </si>
  <si>
    <t>9359,Comptable Clients en CDI - Chaponost H/F,https://www.france-emploi.com/offre-d-emploi/comptable-clients-en-cdi-chaponost-h-f-10934655/,07/01/2023,RhÃ´ne,CDI,,,,,"RattachÃ© Ã  la Responsable Comptable, vous intervenez sur la comptabilitÃ© clients.Vos principales missions sont :  * Validation des factures et suivi de la facturation, * Remise au Factor et suivi des comptes, * Lettrage, pointage, * Gestion des litiges, relances et recouvrement clients, * RÃ©vision des comptes et justification.  Issu d'une formation de ..."</t>
  </si>
  <si>
    <t>9360,Planificateur Service Clients H/F,https://www.france-emploi.com/offre-d-emploi/planificateur-service-clients-h-f-10934653/,07/01/2023,Paris,IntÃ©rim,,,,,"En tant que Planificateur Service Clients, vous devez assurer la gestion administrative de l'Ã©quipe et gÃ©rer les interventions des Techniciens sur le terrain.Vos missions sont les suivantes :  * Planification des interventions des Techniciens, * Gestion de la relation client, * Suivi clients, * Mise Ã  jour des bases de donnÃ©es, * Gestion ..."</t>
  </si>
  <si>
    <t>9361,Conseiller Formation H/F,https://www.france-emploi.com/offre-d-emploi/conseiller-formation-h-f-10934652/,07/01/2023,Paris,CDI,,,,,"Responsable d'un portefeuille de formations, vous serez en charge du dÃ©veloppement et de la promotion de l'offre des formations en apprentissage proposÃ©e par les partenaires pÃ©dagogiques de notre client, auprÃ¨s des jeunes et entreprises. Vos missions principales sont les suivantes :  * Consolider et dÃ©velopper des partenariats entreprises/employeurs ..."</t>
  </si>
  <si>
    <t xml:space="preserve">9362,Comptable GÃ©nÃ©ral H/F,https://www.france-emploi.com/offre-d-emploi/comptable-general-h-f-10934651/,07/01/2023,Val-de-Marne,IntÃ©rim,,,,,"Au sein d'une Ã©quipe Ã  taille humaine et rattachÃ© directement Ã  la Responsable Administrative et FinanciÃ¨re, vous aurez pour responsabilitÃ© la tenue quotidienne de la comptabilitÃ© gÃ©nÃ©rale de l'entreprise.En tant que Comptable GÃ©nÃ©ral, vous intervenez sur les missions suivantes :  * Tenue de la comptabilitÃ© gÃ©nÃ©rale </t>
  </si>
  <si>
    <t xml:space="preserve"> * Gestion de ..."</t>
  </si>
  <si>
    <t>9363,Gestionnaire ExpÃ©ditions H/F,https://www.france-emploi.com/offre-d-emploi/gestionnaire-expeditions-h-f-10934650/,07/01/2023,Loire-Atlantique,IntÃ©rim,,,,,"En tant que Gestionnaire ExpÃ©ditions, vous aurez pour missions :  * La gestion des expÃ©ditions, dont une partie en export, * La gestion des retours, * La gestion des reliquats, * La gestion de l'ensemble des relations transporteurs, * La planification des commandes, en prenant en compte les quantitÃ©s et prioritÃ©s, * La gestion des ..."</t>
  </si>
  <si>
    <t>9364,Technicien SAV H/F,https://www.france-emploi.com/offre-d-emploi/technicien-sav-h-f-10934649/,07/01/2023,Haute-Garonne,IntÃ©rim,,,,,"Poste au sein d'une Ã©quipe de chantier sous la responsabilitÃ© d'un Chef de Chantier.Nous recherchons des Techniciens Montage/Chantier, ayant des compÃ©tences en :  * Froid (chambre froide, petite centrale, Groupe logÃ©...), * Laverie, * Cuisson (four mixte, gaz...), * Buanderie, * Petit matÃ©riel mÃ©canique, Ã©lectricitÃ©, plomberie...  Vous Ãªtes issu d'une ..."</t>
  </si>
  <si>
    <t>9365,Agent d&amp;#039</t>
  </si>
  <si>
    <t>Exploitation H/F,https://www.france-emploi.com/offre-d-emploi/agent-d-039-exploitation-h-f-10934648/,07/01/2023,Bouches-du-RhÃ´ne,IntÃ©rim,,,,,"En tant qu'Agent d'Exploitation, vous Ãªtes en charge de la maÃ®trise d'oeuvre dans le cadre de l'activitÃ© branchement. Vous avez pour missions :  * Construire et remplacer les Ã©quipements hydromÃ©caniques sur les rÃ©seaux et les postes de livraison, * Assurer les tournÃ©es des rÃ©seaux et ouvrages qui lui ..."</t>
  </si>
  <si>
    <t>9366,Assistant de Direction H/F,https://www.france-emploi.com/offre-d-emploi/assistant-de-direction-h-f-10934647/,07/01/2023,Hauts-de-Seine,IntÃ©rim,,,,,"RattachÃ© au VP, Directeur des OpÃ©rations, vous l'assistez au quotidien et Ãªtes son relai auprÃ¨s de l'Ã©quipe. En tant que Facilitateur et Coordinateur, vous travaillez en Ã©troite collaboration avec les Directions Fonctionnelles et votre rÃ´le est essentiel.Vos principales responsabilitÃ©s sont les suivantes :  * La gestion de l ..."</t>
  </si>
  <si>
    <t>9367,Technico-Commercial Audiovisuel - 100% Home Office H/F,https://www.france-emploi.com/offre-d-emploi/technico-commercial-audiovisuel-100-home-office-h-f-10934645/,07/01/2023,Nord,CDI,,,,,"RattachÃ© au Directeur Commercial, vos missions en tant que Responsable Commercial Audiovisuel sont les suivantes :  * Vous Ãªtes le Responsable du secteur Ouest pour les solutions de la marque, * Vous dÃ©veloppez et vous gÃ©rez l'activitÃ© commerciale sur votre secteur gÃ©ographique (de la prospection jusqu'Ã  la signature), * Vous mettez ..."</t>
  </si>
  <si>
    <t>9368,ContrÃ´leur Interne H/F,https://www.france-emploi.com/offre-d-emploi/controleur-interne-h-f-10934643/,07/01/2023,Alpes-Maritimes,CDI,,,,,"En tant que ContrÃ´leur Interne, vous serez le garant de l'ensemble des flux entrants et sortants de la structure ainsi que de l'exactitude des donnÃ©es communiquÃ©es. Votre rÃ´le consistera en : * Des audits de conformitÃ©, * Des audits d'activitÃ©, * Des audits thÃ©matiques. La fonction sera composÃ©e de reporting ..."</t>
  </si>
  <si>
    <t>9369,Moniteur Ã‰ducateur H/F,https://www.france-emploi.com/offre-d-emploi/moniteur-ducateur-h-f-10934641/,07/01/2023,Ain,CDI,,,,,"Il s'agit d'une structure mÃ©dicalisÃ©e qui accueille 80 rÃ©sidents dans cadre calme et sÃ©curisÃ© et trÃ¨s sympathique.L'Ã©tablissement dispose des locaux modernes, spacieux et trÃ¨s bien amÃ©nagÃ©s.La structure dÃ©pend d'un Groupe qui possÃ¨de une excellente notoriÃ©tÃ©.En tant que Moniteur Ã‰ducateur, vos missions sont ..."</t>
  </si>
  <si>
    <t>9370,Commercial SÃ©dentaire Digital B2B 92 H/F,https://www.france-emploi.com/offre-d-emploi/commercial-sedentaire-digital-b2b-92-h-f-10934637/,07/01/2023,Hauts-de-Seine,CDI,,,,,"RattachÃ© au Team Leader de la division internationale, vos missions en tant que Commercial SÃ©dentaire Digital B2B 92 - Bilingue Franco-Portugais seront les suivantes :  * Prospecter et identifier un rÃ©seau de professionnels et leurs dÃ©cisionnaires, * DÃ©velopper et fidÃ©liser un portefeuille de clients polonais/portugais ou nÃ©erlandais (TPE/PME de l ..."</t>
  </si>
  <si>
    <t>9371,Technico-Commercial Sud-Ouest H/F,https://www.france-emploi.com/offre-d-emploi/technico-commercial-sud-ouest-h-f-10934636/,07/01/2023,Gironde,CDI,,,,,"RattachÃ© au Directeur Commercial, vos missions en tant que Technico-Commercial, poste dans le secteur sud-ouest sont les suivantes :  * Suivre, dÃ©velopper et fidÃ©liser un portefeuille de clients (principalement les GSB, GSS) * ConquÃ©rir de nouvelles parts de marchÃ© via l'ouverture de comptes, * Montage meubles, dÃ©monstrations, * Analyser les besoins ..."</t>
  </si>
  <si>
    <t>9372,Chef d&amp;#039</t>
  </si>
  <si>
    <t>Ã‰quipe Production H/F,https://www.france-emploi.com/offre-d-emploi/chef-d-039-quipe-production-h-f-10934635/,07/01/2023,Jura,CDI,,,,,"En tant que Chef d'Ã‰quipe Production vous serez amenÃ© Ã  rÃ©aliser les missions suivantes :  * Garantir le bon fonctionnement des diffÃ©rentes installations dans le respect des standards de fabrication, * Optimiser les moyens matÃ©riels et humains sur l'ensemble du processus de production, * Assurer l'accompagnement et la formation du ..."</t>
  </si>
  <si>
    <t>9373,ContrÃ´leur de Gestion H/F,https://www.france-emploi.com/offre-d-emploi/controleur-de-gestion-h-f-10934633/,07/01/2023,Hauts-de-Seine,CDI,,,,,"En tant que ContrÃ´leur de Gestion, vos missions seront :  * Le pilotage des indicateurs, * La participation aux clÃ´tures, * La mise en place des procÃ©dures, * La mise en place du budget, * Le suivi et analyse des Ã©carts.  Issu d'une formation en comptabilitÃ©, vous justifiez d'une premiÃ¨re expÃ©rience dans le ..."</t>
  </si>
  <si>
    <t>9374,ContrÃ´leur de Gestion - CDD 9 mois - Meyzieu H/F,https://www.france-emploi.com/offre-d-emploi/controleur-de-gestion-cdd-9-mois-meyzieu-h-f-10934631/,07/01/2023,RhÃ´ne,CDD,,,,,"RattachÃ© au ContrÃ´leur de Gestion RÃ©gion, vous prenez en charge un pÃ©rimÃ¨tre multi-agences de 2 filiales de la structure. Garant de la fiabilitÃ© des comptes du pÃ©rimÃ¨tre qui vous est rattachÃ©, vous avez un vÃ©ritable rÃ´le de Business Partner. Vos principales missions :  * Mise en place et suivi des ..."</t>
  </si>
  <si>
    <t>9375,Conducteur de Travaux Eclairage Public H/F,https://www.france-emploi.com/offre-d-emploi/conducteur-de-travaux-eclairage-public-h-f-10934630/,07/01/2023,CÃ´tes-d'Armor,CDI,,,,,"En tant que Conducteur de Travaux Ã‰clairage Public et sous le management du Responsable Technique, vous avez la responsabilitÃ© de plusieurs chantiers simultanÃ©s dans le domaine de l'Ã©clairage public.Ã€ ce titre, vos principales missions sont les suivantes :  * Diriger une Ã©quipe de Responsables de Chantier et/ou de ..."</t>
  </si>
  <si>
    <t>9376,Assistant ADV Export H/F,https://www.france-emploi.com/offre-d-emploi/assistant-adv-export-h-f-10934629/,07/01/2023,Hauts-de-Seine,IntÃ©rim,,,,,"Vos missions en tant qu'Assistant ADV Export seront les suivantes :  * RÃ©aliser la gestion administrative d'un portefeuille client : ComprÃ©hension des besoins clients, prise de commandes * Prendre en charge de la gestion des offres, la saisie et le suivi des commandes, * ContrÃ´ler l'acheminement et gÃ©rer les problÃ¨mes de ..."</t>
  </si>
  <si>
    <t>9377,Gestionnaire Middle Office Anglais Courant H/F,https://www.france-emploi.com/offre-d-emploi/gestionnaire-middle-office-anglais-courant-h-f-10934628/,07/01/2023,Paris,IntÃ©rim,,,,,"Recueillez les informations, les vÃ©rifiez, synthÃ©tisez et analysez des sujets complexes en complÃ¨te autonomie.  ConnaÃ®tre les produits bancaires et financiers, les process et rÃ¨gles en vigueur,MaÃ®triser de faÃ§on approfondie les procÃ©dures et circuits dans son domaine de compÃ©tence,MaÃ®triser les outils bureautiques (Word, Excel...),MaÃ®triser les thÃ©ories et ..."</t>
  </si>
  <si>
    <t>9378,Toxicologue H/F,https://www.france-emploi.com/offre-d-emploi/toxicologue-h-f-10934626/,07/01/2023,Loiret,IntÃ©rim,,,,,"Vous aurez pour missions de :Ã‰valuer la sÃ©curitÃ© des matiÃ¨res premiÃ¨res (visas MP) :  * Recueillir des informations toxicologiques sur les ingrÃ©dients chimiques (IC) et/ou les matiÃ¨res premiÃ¨res (MP), issues des bases de donnÃ©es spÃ©cialisÃ©es, des fournisseurs et des donnÃ©es internes, * Conduire les tests toxicologiques et/ou dosages d'impuretÃ©s ..."</t>
  </si>
  <si>
    <t>9379,ContrÃ´leur de Gestion H/F,https://www.france-emploi.com/offre-d-emploi/controleur-de-gestion-h-f-10934625/,07/01/2023,Seine-Saint-Denis,IntÃ©rim,,,,,"En tant que ContrÃ´leur de Gestion, vos principales missions seront :  * Bonne maÃ®trise des outils de gestion des stocks et d'analyse de prix (Excel avancÃ©- Power BI), * ExpÃ©rience dans le contrÃ´le de gestion commercial et opÃ©rationnel Groupe, * Contribution Ã  l'Ã©laboration du reporting de gestion sous les normes IFRS ..."</t>
  </si>
  <si>
    <t>9380,Aide-Soignant de Jour H/F,https://www.france-emploi.com/offre-d-emploi/aide-soignant-de-jour-h-f-10934623/,07/01/2023,Ain,CDI,,,,,"Il s'agit d'une structure mÃ©dicalisÃ©e qui accueille 80 rÃ©sidents dans cadre calme et sÃ©curisÃ© et trÃ¨s sympathique.L'Ã©tablissement dispose des locaux modernes, spacieux et trÃ¨s bien amÃ©nagÃ©s.La structure dÃ©pend d'un Groupe qui possÃ¨de une excellente notoriÃ©tÃ©.En tant qu'Aide-Soignant de Jour, vos ..."</t>
  </si>
  <si>
    <t>9381,Conducteur Extrusion H/F,https://www.france-emploi.com/offre-d-emploi/conducteur-extrusion-h-f-10934621/,07/01/2023,Loiret,CDI,,,,,"En tant que Conducteur Extrusion, vos missions seront les suivantes :  * Assurer le suivi des programmes de fabrication, * GÃ©rer le bon approvisionnement de l'extrudeuse, * Assurer la conduite de ligne de production d'extrusion (dÃ©marrage, rÃ©glage, contrÃ´le et fin de production), * DÃ©tecter les anomalies en cas de dysfonctionnement, * Participer Ã  ..."</t>
  </si>
  <si>
    <t>9382,Commercial Trilingue SÃ©dentaire Digital B2B H/F,https://www.france-emploi.com/offre-d-emploi/commercial-trilingue-sedentaire-digital-b2b-h-f-10934620/,07/01/2023,Hauts-de-Seine,CDI,,,,,"RattachÃ© au Team Leader de la Division Internationale, vos missions en tant que Commercial Trilingue SÃ©dentaire Digital B2B seront les suivantes :  * Prospecter et identifier un rÃ©seau de professionnels et leurs dÃ©cisionnaires, * DÃ©velopper et fidÃ©liser un portefeuille de clients polonais/portugais ou nÃ©erlandais (TPE/PME de l'agroalimentaire, cosmÃ©tiques, textile ..."</t>
  </si>
  <si>
    <t>9383,Assistant de Direction et Equipe H/F,https://www.france-emploi.com/offre-d-emploi/assistant-de-direction-et-equipe-h-f-10934618/,07/01/2023,Gironde,IntÃ©rim,,,,,"Dans le cadre de cette mission, vos missions principales seront les suivantes :  * Gestion des appels, des mails, * Gestion des agendas des membres du CODIR et de l'Ã©quipe,  * Organisation et gestion des dÃ©placements en France et Ã  l'Ã©tranger,  * Participation et organisation des rÃ©unions, comptes rendus, * Gestion des donnÃ©es ..."</t>
  </si>
  <si>
    <t>9384,Technicien MÃ©thodes Maintenance H/F,https://www.france-emploi.com/offre-d-emploi/technicien-methodes-maintenance-h-f-10934616/,07/01/2023,Loiret,CDI,,,,,"En tant que Technicien MÃ©thodes Maintenance, vos missions seront les suivantes :  * ÃŠtre un support d'aide et d'analyse technique Ã  l'Ã©quipe de Technicien de Maintenance, * Ã‰tudier et proposer la mise en oeuvre de toute amÃ©lioration technique permettant de fiabiliser et optimiser les outils de production, * Participer aux ..."</t>
  </si>
  <si>
    <t>9385,Comptable Notes de Frais H/F,https://www.france-emploi.com/offre-d-emploi/comptable-notes-de-frais-h-f-10934615/,07/01/2023,Paris,CDI,,,,,"Les missions principales du Comptable Notes de Frais sont les suivantes :  * Analyser et gÃ©rer les notes de frais du personnel, * Comptabiliser les notes de frais des collaborateurs (240/mois), * Veiller Ã  l'application de la politique de la sociÃ©tÃ© en termes de notes de frais et dÃ©placements professionnels, * VÃ©rifier ..."</t>
  </si>
  <si>
    <t>9386,Fraiseur Outilleur H/F,https://www.france-emploi.com/offre-d-emploi/fraiseur-outilleur-h-f-10934614/,07/01/2023,Loire,CDI,,,,,"RattachÃ© au Responsable Maintenance, en tant que Fraiseur Outilleur, vous serez en charge de garantir la pÃ©rennitÃ© et le bon fonctionnement des outillages de production. Vos missions seront les suivantes :  * Assurer le fraisage conventionnel de piÃ¨ces mÃ©caniques de prÃ©cision (utilisation de divers machine outils, rectifieuse, perceuse, mortaiseuse, tour parallÃ¨le ..."</t>
  </si>
  <si>
    <t>9387,Comptable Fournisseurs SAP H/F,https://www.france-emploi.com/offre-d-emploi/comptable-fournisseurs-sap-h-f-10934613/,07/01/2023,Hauts-de-Seine,CDI,,,,,"Au sein du PÃ´le Administratif et Financier et rattachÃ© au Responsable ComptabilitÃ©, vos principales missions seront :  * Saisie des Ã©critures dans SAP, * Lettrage des comptes, * Analyse des comptes, * PrÃ©paration de la clÃ´ture mensuelle, * Gestion des litiges interne et externe.  Issu d'une formation de type BTS en comptabilitÃ© gestion minimum ..."</t>
  </si>
  <si>
    <t>9388,ChargÃ© de Contentieux H/F,https://www.france-emploi.com/offre-d-emploi/charge-de-contentieux-h-f-10934610/,07/01/2023,Essonne,CDI,,,,,"Missions :  * Participer au recouvrement de la dette des locataires (prÃ©sents ou partis) par voie judiciaire, Ã  la mobilisation d'aides et aux recours gracieux, * RÃ©ceptionner, analyser et concourir Ã  l'instruction des dossiers et informations transmises par le Service Amiable, * Analyser les situations et proposer au juriste contentieux des ..."</t>
  </si>
  <si>
    <t>9389,Assistant Administratif et Commercial H/F,https://www.france-emploi.com/offre-d-emploi/assistant-administratif-et-commercial-h-f-10934609/,07/01/2023,RhÃ´ne,IntÃ©rim,,,,,"En tant qu'Assistant Administratif et Commercial, vous aurez pour missions :  * GÃ©rer le standard, * GÃ©rer les commandes (par tÃ©lÃ©phone, mails), * Saisir une commande/facture, * CrÃ©er et gÃ©rer les comptes clients, * Saisir des offres commerciales, * ContrÃ´ler et classer quotidiennement les tournÃ©es des livreurs-vendeurs, * Saisir des rÃ¨glements.Liste non limitative ..."</t>
  </si>
  <si>
    <t>9390,Chef d&amp;#039</t>
  </si>
  <si>
    <t>Ã‰quipe Production H/F,https://www.france-emploi.com/offre-d-emploi/chef-d-039-quipe-production-h-f-10934608/,07/01/2023,Loiret,CDI,,,,,"En tant que Chef d'Ã‰quipe Production, vos missions seront les suivantes :  * Animer et supporter les Ã©quipes de production, * Assurer le suivi des programmes de fabrication et de conditionnement, * Veiller Ã  l'optimisation des outils de production, * Veiller au respect des dÃ©lais, des quantitÃ©s, de la qualitÃ© des produits ..."</t>
  </si>
  <si>
    <t>9391,Chef de Quart H/F,https://www.france-emploi.com/offre-d-emploi/chef-de-quart-h-f-10934607/,07/01/2023,Val-d'Oise,CDI,,,,,"En tant que Chef de Quart et sous la responsabilitÃ© du Responsable d'Exploitation, vous assurez les missions suivantes :  * Assurer la responsabilitÃ© de la conduite de l'installation, * Prendre les dÃ©cisions nÃ©cessaires afin d'assurer en toutes circonstances un fonctionnement adaptÃ© de votre installation (rÃ©gime Ã©tabli, rÃ©gime dÃ©gradÃ©, arrÃªts ..."</t>
  </si>
  <si>
    <t>9392,Magasinier H/F,https://www.france-emploi.com/offre-d-emploi/magasinier-h-f-10934606/,07/01/2023,Val-d'Oise,IntÃ©rim,,,,,"Les taches seront les suivantes :  * RÃ©ceptionner un produit, * VÃ©rifier la conformitÃ© de la livraison, * RÃ©aliser le prÃ©lÃ¨vement de produits selon les instructions de prÃ©paration de commande et constituer les colis, lots, etc. * Charger des marchandises, des produits, * Acheminer des marchandises en zone d'expÃ©dition, de stockage ou de production ..."</t>
  </si>
  <si>
    <t>9393,Gestionnaire Base de DonnÃ©es Clients H/F,https://www.france-emploi.com/offre-d-emploi/gestionnaire-base-de-donnees-clients-h-f-10934603/,07/01/2023,RhÃ´ne,IntÃ©rim,,,,,"Au sein du Service Data Client, vous avez en charge les missions suivantes sur notre outil SAP pour l'ensemble des filiales du Groupe (France, Suisse, Allemagne) :  * ParamÃ©trage des comptes Clients sur SAP et Esker (plateforme d'envoi des factures), * Gestion de la base clients (modification/suivi), * ContrÃ´le des ..."</t>
  </si>
  <si>
    <t>9394,ContrÃ´leur de Gestion Industriel H/F,https://www.france-emploi.com/offre-d-emploi/controleur-de-gestion-industriel-h-f-10934602/,07/01/2023,Gard,CDI,,,,,"RattachÃ© au Responsable du ContrÃ´le de Gestion, vos principales missions seront les suivantes :  * Vous calculez les prix de revient des produits, * Vous garantissez la dÃ©termination des stocks, des marges et des provisions des coÃ»ts directs, * Vous participez Ã  l'Ã©laboration du budget des marges et Ã  l'historique de ..."</t>
  </si>
  <si>
    <t>9395,Collaborateur Comptable H/F,https://www.france-emploi.com/offre-d-emploi/collaborateur-comptable-h-f-10934600/,07/01/2023,Alpes-de-Haute-Provence,CDI,,,,,"En tant que Collaborateur Comptable ConfirmÃ©, vous serez directement rattachÃ© Ã  l'expert du cabinet, vous serez amenÃ© Ã  gÃ©rer un portefeuille de clients.Vous Ã©voluerez au sein d'une petite Ã©quipe et vous aurez la possibilitÃ© d'Ã©voluer Ã  un poste Ã  responsabilitÃ© avec du management.Vos missions ..."</t>
  </si>
  <si>
    <t>9396,Assistant Comptable H/F,https://www.france-emploi.com/offre-d-emploi/assistant-comptable-h-f-10934599/,07/01/2023,Bas-Rhin,IntÃ©rim,,,,,"Au sein d'une Ã©quipe composÃ©e de plusieurs personnes, vous avez pour principales missions :  * Saisie comptable, * TÃ¢ches spÃ©cifiques propres au pÃ´le d'affectation, par exemple : Traitement des factures relatives au siÃ¨ge, aux loyers ou de publicitÃ©, traitement des demandes d'acompte, etc. * Gestion de la comptabilitÃ© fournisseurs avec la ..."</t>
  </si>
  <si>
    <t>9397,Assistant Logistique H/F,https://www.france-emploi.com/offre-d-emploi/assistant-logistique-h-f-10934598/,07/01/2023,Vienne,IntÃ©rim,,,,,"En tant qu'Assistant Logistique, vous aurez pour missions :  * Vous rÃ©alisez l'ensemble des contrÃ´les nÃ©cessaires, * Vous gÃ©rez les opÃ©rations administratives liÃ©es aux expÃ©ditions et Ã©ditez les documents d'accompagnement (facturation et documents libÃ©ratoire pour les Ã©quipements neufs livrÃ©s au titre de la vente de piÃ¨ces de rechange). * Vous ..."</t>
  </si>
  <si>
    <t>9398,Assistant RH H/F Anglais Courant,https://www.france-emploi.com/offre-d-emploi/assistant-rh-h-f-anglais-courant-10934597/,07/01/2023,Gironde,CDI,,,,,"Suite au dÃ©veloppement de l'activitÃ© et des changements internes, la direction souhaite crÃ©er une nouvelle fonction RH dans l'entreprise au siÃ¨ge. La responsable est Ã  la recherche d'un profil Assistant RH H/F trÃ©s polyvalent et disposant d'un Anglais Courant afin de l'accompagner au ..."</t>
  </si>
  <si>
    <t>9399,Assembleur H/F,https://www.france-emploi.com/offre-d-emploi/assembleur-h-f-10934596/,07/01/2023,RhÃ´ne,IntÃ©rim,,,,,"En tant qu'Assembleur, vous devrez rÃ©aliser le montage d'un appareil, en tenant compte des prioritÃ©s donnÃ©es par le Chef d'Atelier et en garantissant la qualitÃ© de montage, conformÃ©ment aux dÃ©finitions d'essais et aux configurations des appareils :  * Vous effectuerez l'inventaire des piÃ¨ces nÃ©cessaires au montage ..."</t>
  </si>
  <si>
    <t>9400,Demand Planner H/F,https://www.france-emploi.com/offre-d-emploi/demand-planner-h-f-10934595/,07/01/2023,Essonne,IntÃ©rim,,,,,"Missions :  * Ã‰laboration d'une prÃ©vision de ventes sur les rÃ©fÃ©rences de votre portefeuille (innovations, arrÃªts, rÃ©fÃ©rences actives), * Animation de la rÃ©union de prÃ©vision des ventes mensuelles et du Cycle S&amp;OP (Sales &amp; Operations planning) en collaboration avec les ventes et le marketing, * Mission d'assurer une prÃ©vision fiable et ..."</t>
  </si>
  <si>
    <t>9401,ChargÃ© de DonnÃ©es et d&amp;#039</t>
  </si>
  <si>
    <t xml:space="preserve">Analyses RH H/F,https://www.france-emploi.com/offre-d-emploi/charge-de-donnees-et-d-039-analyses-rh-h-f-10934594/,07/01/2023,Val-de-Marne,CDI,,,,,"Vous Ãªtes directement rattachÃ© Ã  la RRH et avez pour missions : Construire et analyser les indicateurs de donnÃ©es sociales : * GÃ©rer les Ã©tudes RH obligatoires et rÃ©aliser les reportings lÃ©gaux (BDESE, Index Ã‰galitÃ© H/F, rapport unique, etc.) </t>
  </si>
  <si>
    <t xml:space="preserve"> * Concevoir et produire des outils de suivi et d'analyse des indicateurs ..."</t>
  </si>
  <si>
    <t>9402,ChargÃ© de Projet Archivage H/F,https://www.france-emploi.com/offre-d-emploi/charge-de-projet-archivage-h-f-10934593/,07/01/2023,Val-de-Marne,IntÃ©rim,,,,,"RattachÃ© Ã  la Direction Logistique et faisant partie du service des archives, vous avez pour missions principales :  * Participation Ã  diffÃ©rents projets dans le domaine de l'archivage (rÃ©organisation du service, suivi de l'externalisation des archives...), * Mise en place des solutions de dÃ©matÃ©rialisation des courriers entrants et sortants, * Mise ..."</t>
  </si>
  <si>
    <t>9403,Archiviste H/F,https://www.france-emploi.com/offre-d-emploi/archiviste-h-f-10934591/,07/01/2023,Paris,IntÃ©rim,,,,,"En tant qu'Archiviste, vous aurez pour missions principales :  * Lister les archives existantes par dÃ©partement et par associÃ©, * Tenir Ã  jour une base de donnÃ©es synthÃ©tisant les 2 points prÃ©cÃ©dents, * Enrichir cette base de donnÃ©es de chaque nouveau dossier ouvert, * En lien avec les Collaborateurs et les Assistantes, analyser ..."</t>
  </si>
  <si>
    <t>9404,Ã‰lectromÃ©canicien H/F,https://www.france-emploi.com/offre-d-emploi/lectromecanicien-h-f-10934590/,07/01/2023,Bouches-du-RhÃ´ne,CDI,,,,,"RattachÃ© au Responsable d'ActivitÃ©, vous aurez, en tant qu'Ã‰lectromÃ©canicien, les missions suivantes :  * RÃ©aliser des interventions de maintenance prÃ©ventive et curative sur des moyens industriels, * RÃ©aliser le relevÃ© et la remise en Ã©tat des niveaux des Ã©quipements confiÃ©s, * DÃ©panner les moyens industriels, * Assurer l'accompagnement des clients, * ContrÃ´ler ..."</t>
  </si>
  <si>
    <t>9405,Assistant de Direction GÃ©nÃ©rale H/F,https://www.france-emploi.com/offre-d-emploi/assistant-de-direction-generale-h-f-10934589/,07/01/2023,RhÃ´ne,CDI,,,,,"En tant qu'Assistant de Direction GÃ©nÃ©rale, vous aurez pour mission d'organiser et de coordonner les activitÃ©s de la Direction GÃ©nÃ©rale, votre rÃ´le principal sera :  * Assurer le secrÃ©tariat de la Direction GÃ©nÃ©rale dans un souci de qualitÃ© et de confidentialitÃ©, * Contribuer Ã  l'activitÃ© de la Direction, en ..."</t>
  </si>
  <si>
    <t>9406,ContrÃ´leur de Gestion H/F,https://www.france-emploi.com/offre-d-emploi/controleur-de-gestion-h-f-10934588/,07/01/2023,Hauts-de-Seine,CDI,,,,,"Missions :  * PrÃ©parer la clÃ´ture des comptes et des reportings mensuels en relation avec les Ã©quipes comptables, ventes et opÃ©rationnelles, * Participer Ã  l'amÃ©lioration de la comptabilitÃ© analytique : Reclassements, mise Ã  jour des imputations analytiques, analyse des reportings analytiques, etc. * Faire l'analyse mensuelle des Ã©carts entre le rÃ©alisÃ© et ..."</t>
  </si>
  <si>
    <t>9407,Assistant Facturation H/F,https://www.france-emploi.com/offre-d-emploi/assistant-facturation-h-f-10934586/,07/01/2023,Essonne,IntÃ©rim,,,,,"Vos missions sont :  * Traitement du courrier, * Comptabilisation des documents sur un outil de reconnaissance ERP, * IntÃ©gration et facturation Ã  partir d'un logiciel comptable, * Gestion d'un portefeuille fournisseur dont les factures sont gÃ©rÃ©es au scan, * RÃ©conciliation de grands livres fournisseurs, * Saisie comptable d'achat de marchandises, * Traitement de ..."</t>
  </si>
  <si>
    <t>9408,Technicien Audiovisuel VisioconfÃ©rence H/F,https://www.france-emploi.com/offre-d-emploi/technicien-audiovisuel-visioconference-h-f-10934585/,07/01/2023,Hauts-de-Seine,IntÃ©rim,,,,,"En tant que Technicien Audiovisuel VisioconfÃ©rence, vous aurez pour missions principales :  * Assurer la gestion des salles de rÃ©union, * Effectuer la maintenance prÃ©ventive et curative du matÃ©riel (vidÃ©o-projecteurs, solutions de visio-confÃ©rence), * Accompagner vos clients dans l'utilisation et l'exploitation (gÃ©rer le besoin, mise en place, mener Ã  ..."</t>
  </si>
  <si>
    <t>9409,Comptable GÃ©nÃ©ral H/F,https://www.france-emploi.com/offre-d-emploi/comptable-general-h-f-10934584/,07/01/2023,Vaucluse,CDI,,,,,"RattachÃ© au Responsable ComptabilitÃ© et au sein d'une Ã©quipe de cinq personnes, en tant que Comptable GÃ©nÃ©ral, vos principales missions sont : * Saisir les documents comptables, * RÃ©aliser les clÃ´tures mensuelles et annuelles, * Effectuer les dÃ©clarations fiscales (TVA, DEB, DES, IS, CVAE), * Suivre les immobilisations, * Effectuer les lettrages et rapprochements ..."</t>
  </si>
  <si>
    <t>9410,Responsable Relations Sociales Adjoint(e) Bilingue H/F,https://www.france-emploi.com/offre-d-emploi/responsable-relations-sociales-adjointe-bilingue-h-f-10934581/,07/01/2023,Bouches-du-RhÃ´ne,CDI,,,,,"Vos missions :  * Suivi du respect des obligations d'employeur en France, * Support des directions Ã©trangÃ¨res et franÃ§aises en matiÃ¨re sociale, * Collaboration avec nos partenaires Avocats pour les contrats de travail, le conseil en droit social et d'autres aspects juridiques, * Missions de conseil en ressources humaines diverses (organisation d ..."</t>
  </si>
  <si>
    <t xml:space="preserve">9411,Conseiller de Vente 3 Axes - 78 H/F,https://www.france-emploi.com/offre-d-emploi/conseiller-de-vente-3-axes-78-h-f-10934580/,07/01/2023,Yvelines,CDI,,,,,"Vos missions seront les suivantes :  * Vous dÃ©veloppez le chiffre d'affaires du point de vente et garantir la qualitÃ© de service </t>
  </si>
  <si>
    <t xml:space="preserve"> * Vous optimisez les performances quantitatives et qualitatives du stand pour la satisfaction de chaque client (conseils, SAV, etc.) </t>
  </si>
  <si>
    <t xml:space="preserve"> * Vous anticipez et rÃ©pondez aux besoins/attentes de la clientÃ¨le ..."</t>
  </si>
  <si>
    <t>9412,Comptable Fournisseurs H/F,https://www.france-emploi.com/offre-d-emploi/comptable-fournisseurs-h-f-10934578/,07/01/2023,Paris,CDI,,,,,"Les missions principales du Comptable Fournisseurs sont les suivantes :  * VÃ©rifier les documents comptables fournisseurs, * Enregistrer les factures par entitÃ©s sur le logiciel dÃ©diÃ©, * Saisir les fiches immos et les comptabiliser, * Ã‰tablir la dÃ©claration annuelle DAS2, * GÃ©rer les relances et demandes des fournisseurs, * Classer et archiver les factures, * Analyser et ..."</t>
  </si>
  <si>
    <t>9413,Responsable QHSE H/F,https://www.france-emploi.com/offre-d-emploi/responsable-qhse-h-f-10934577/,07/01/2023,Haute-Loire,CDI,,,,,"En tant que Responsable QHSE et rattachÃ© Ã  la Directrice du Site (site Ã  taille humaine), vous Ãªtes le garant de la maÃ®trise des risques professionnels (poste trÃ¨s axÃ© sÃ©curitÃ© terrain). Vous travaillez en Ã©troite collaboration avec la Direction, le Service RH et les Managers. Dans ce cadre, vous ..."</t>
  </si>
  <si>
    <t>9414,Assistant Administratif et Commercial H/F,https://www.france-emploi.com/offre-d-emploi/assistant-administratif-et-commercial-h-f-10934576/,07/01/2023,Gironde,IntÃ©rim,,,,,"En tant qu'Assistant Administratif et Commercial, au sein d'une Ã©quipe soudÃ©e, vous serez amenÃ© Ã  effectuer les missions suivantes :  * Traitement des commandes, * Prise en compte, contrÃ´le et traitement des commandes issues des clients ou des dÃ©lÃ©guÃ©s commerciaux, * Mise Ã  jour des rÃ©pertoires clients.Cette liste est non ..."</t>
  </si>
  <si>
    <t>9415,Assistant Gestion Locative H/F,https://www.france-emploi.com/offre-d-emploi/assistant-gestion-locative-h-f-10934573/,07/01/2023,RhÃ´ne,CDI,,,,,"En tant qu'Assistant Gestion Locative vous accompagnez le Gestionnaire Locatif dans la gestion courante de son portefeuille. Vous collaborez en binÃ´me avec un autre Assistant, sur un portefeuille de 1000 lots. A ce titre, vous rÃ©alisez les missions principales suivantes :  * Vous assurez l'accueil tÃ©lÃ©phonique et physique, * Vous ..."</t>
  </si>
  <si>
    <t>9416,TrÃ©sorier H/F,https://www.france-emploi.com/offre-d-emploi/tresorier-h-f-10934572/,07/01/2023,Hauts-de-Seine,CDI,,,,,"RattachÃ© au responsable administratif et financier, vous aurez les missions suivantes :  * Gestion de la trÃ©sorerie quotidienne, * NÃ©gociation des conditions financiÃ¨res et types d'engagement, * Gestion des habilitations sur l'outil de gestion des cautions et les plateformes multi-banques, * Suivre les certificats Ã©lectroniques, * Gestion des pouvoirs bancaires, * Mettre en ..."</t>
  </si>
  <si>
    <t>9417,ChargÃ© de l&amp;#039</t>
  </si>
  <si>
    <t>Aide Sociale du Logement et de l&amp;#039</t>
  </si>
  <si>
    <t>Accompagnement Etudiant H/F,https://www.france-emploi.com/offre-d-emploi/charge-de-l-039-aide-sociale-du-logement-et-de-l-039-accompagnement-etudiant-h-f-10934571/,07/01/2023,Paris,CDI,,,,,"Au sein du PÃ´le Bourses et Accompagnement Etudiant, vous Ãªtes en charge des missions suivantes : GÃ©rer et dÃ©velopper les partenariats logement et assurer la gestion des demandes des Ã©tudiants : Sur l'activitÃ© logement :  * Suivi des partenariats (CIUP, CROUS, etc.), de l'activitÃ© gestion des attributions de logements toute l ..."</t>
  </si>
  <si>
    <t>9418,Collaborateur Comptable H/F,https://www.france-emploi.com/offre-d-emploi/collaborateur-comptable-h-f-10934570/,07/01/2023,Alpes-Maritimes,CDI,,,,,"En tant que Collaborateur Comptable, vous aurez Ã  votre charge la gestion d'un portefeuille. Vos missions sont les suivantes :  * Lettrage des comptes, * Rapprochement bancaire, * Calcul des TVA et dÃ©clarations, * RÃ©vision des comptes, * Bilans, * Ã‰tablissement de la liasse fiscale (selon profil).  Le profil recherchÃ© doit bÃ©nÃ©ficier d'autonomie sur ..."</t>
  </si>
  <si>
    <t>9419,ChargÃ© de Recouvrement Amiable H/F,https://www.france-emploi.com/offre-d-emploi/charge-de-recouvrement-amiable-h-f-10934569/,07/01/2023,Nord,CDD,,,,,"En tant que ChargÃ© de Recouvrement Amiable, vos principales missions sont :  * Assurer la gestion de portefeuille en situation d'impayÃ© (jusqu'Ã  3 impayÃ©s), * Contacter par tÃ©lÃ©phone ou recevoir le client pour trouver une ou des solutions permettant un traitement rapide du dossier, * Diagnostiquer les motifs des retards de ..."</t>
  </si>
  <si>
    <t>9420,Responsable Ressources Humaines H/F,https://www.france-emploi.com/offre-d-emploi/responsable-ressources-humaines-h-f-10934568/,07/01/2023,Loiret,CDI,,,,,"En tant que Responsable Ressources Humaines, vous avez pour missions principales :  * Piloter la stratÃ©gie Ressources Humaines de l'entreprise, * Participer au processus de recrutement, * Piloter et suivre la politique salariale, * Superviser la gestion de la paie et de l'administration du personnel, * DÃ©ployer le plan de dÃ©veloppement des compÃ©tences ..."</t>
  </si>
  <si>
    <t>9421,Collaborateur Comptable H/F,https://www.france-emploi.com/offre-d-emploi/collaborateur-comptable-h-f-10934567/,07/01/2023,Alpes-Maritimes,CDI,,,,,"En tant que Collaborateur Comptable ConfirmÃ©, vous serez directement rattachÃ© Ã  l'Expert du cabinet, vous serez amenÃ© Ã  gÃ©rer un portefeuille de clients.Vous Ã©voluerez au sein d'une petite Ã©quipe et vous aurez la possibilitÃ© d'Ã©voluer Ã  un poste Ã  responsabilitÃ© avec du management.Vos missions ..."</t>
  </si>
  <si>
    <t>9422,Collaborateur Comptable H/F,https://www.france-emploi.com/offre-d-emploi/collaborateur-comptable-h-f-10934566/,07/01/2023,Var,CDI,,,,,"En tant que Collaborateur Comptable ConfirmÃ©, vous serez directement rattachÃ© Ã  l'Expert du cabinet, vous serez amenÃ© Ã  gÃ©rer un portefeuille de clients.Vous Ã©voluerez au sein d'une petite Ã©quipe et vous aurez la possibilitÃ© d'Ã©voluer Ã  un poste Ã  responsabilitÃ© avec du management.Vos missions ..."</t>
  </si>
  <si>
    <t>9423,Comptable Clients H/F,https://www.france-emploi.com/offre-d-emploi/comptable-clients-h-f-10934563/,07/01/2023,Yvelines,CDI,,,,,"Au sein de l'Ã©quipe finances et en tant que Comptable Client, vos missions seront les suivantes :  * Gestion de la comptabilitÃ© auxiliaire clients, * CrÃ©ation des comptes clients et mission d'assurer leur lettrage, * VÃ©rification, traitement et enregistrement les factures relatives Ã  la section clients, * Gestion des problÃ¨mes liÃ©s Ã  ..."</t>
  </si>
  <si>
    <t>9424,Assistant Comptable Clients H/F,https://www.france-emploi.com/offre-d-emploi/assistant-comptable-clients-h-f-10934562/,07/01/2023,Seine-Saint-Denis,CDI,,,,,"Vos missions :  * Saisie comptable, * Rapprochement bancaire, * Relance, * Enregistrement factures.  DiplÃ´mÃ© en gestion/comptabilitÃ©, vous avez au moins 2 ans d'expÃ©rience Ã  un poste similaire.Bonne maÃ®trise des normes comptables,Bonnes connaissances des rÃ¨gles fiscales,Ã€ l'aise avec les outils bureautiques (maÃ®trise d'Excel obligatoire) et systÃ¨me d ..."</t>
  </si>
  <si>
    <t xml:space="preserve">9425,Collaborateur Comptable Bilingue Italien H/F,https://www.france-emploi.com/offre-d-emploi/collaborateur-comptable-bilingue-italien-h-f-10934561/,07/01/2023,Alpes-Maritimes,CDI,,,,,"RattachÃ© Ã  l'Expert-Comptable, vous Ãªtes amenÃ©, en tant que Collaborateur Comptable, Ã  gÃ©rer un portefeuille de clients.Vous effectuez les missions suivantes :  * Tenue et rÃ©vision d'un portefeuille clients (TPE/PME) </t>
  </si>
  <si>
    <t xml:space="preserve"> * Ã‰tablissement des dÃ©clarations fiscales.Cette liste n'est ..."</t>
  </si>
  <si>
    <t>9426,Soudeur H/F,https://www.france-emploi.com/offre-d-emploi/soudeur-h-f-10934560/,07/01/2023,Bouches-du-RhÃ´ne,IntÃ©rim,,,,,"En tant que Soudeur, vous Ãªtes basÃ© en atelier Ã  proximitÃ© de Miramas et vous effectuez l'assemblage de piÃ¨ces mÃ©talliques. Vous avez pour missions :  * Prendre connaissance du cahier des charges relatif aux travaux, * Identifier les matÃ©riaux et les procÃ©dures nÃ©cessaires Ã  la rÃ©alisation des travaux, * PrÃ©parer les piÃ¨ces ..."</t>
  </si>
  <si>
    <t>9427,Gestionnaire CopropriÃ©tÃ© H/F,https://www.france-emploi.com/offre-d-emploi/gestionnaire-copropriete-h-f-10934559/,07/01/2023,Bouches-du-RhÃ´ne,CDI,,,,,"Les missions principales du Gestionnaire CopropriÃ©tÃ© sont les suivantes :  * PrÃ©parer, convoquer et tenir les conseils syndicaux et assemblÃ©es gÃ©nÃ©rales, * Ã‰tablir les budgets prÃ©visionnels des immeubles gÃ©rÃ©s, * Garantir la mise en oeuvre des dÃ©cisions d'assemblÃ©es gÃ©nÃ©rales, * Visiter rÃ©guliÃ¨rement les copropriÃ©tÃ©s,  * RÃ©pondre aux diffÃ©rentes demandes des copropriÃ©taires, * Assurer le lien ..."</t>
  </si>
  <si>
    <t>9428,Collaborateur Comptable H/F,https://www.france-emploi.com/offre-d-emploi/collaborateur-comptable-h-f-10934557/,07/01/2023,Alpes-Maritimes,CDI,,,,,"En tant que Collaborateur Comptable, vous aurez Ã  votre charge la gestion d'un portefeuille. Vos missions sont les suivantes :  * Lettrage des comptes, * Rapprochement bancaire, * Calcul des TVA et dÃ©clarations, * RÃ©vision des comptes, * Bilans, * Ã‰tablissement de la liasse fiscale (selon profil).  Rigoureux et sÃ©rieux, vous Ãªtes dynamique et force ..."</t>
  </si>
  <si>
    <t>9429,Assistant Administratif RÃ©ception H/F,https://www.france-emploi.com/offre-d-emploi/assistant-administratif-reception-h-f-10934556/,07/01/2023,Eure,CDI,,,,,"En tant qu'Assistant Administratif RÃ©ception, vos missions sont :  * Codification des interventions rÃ©alisÃ©es par les Techniciens Atelier pour la facturation des dossiers en client, contrat entretien et garantie, * Suivi du remboursement des garanties, * Ã‰tablissement des devis clients, * Reventes des travaux extÃ©rieurs, * Participation Ã  l'amÃ©lioration du Service Facturation, * Suivi ..."</t>
  </si>
  <si>
    <t>9430,ChargÃ© de Recouvrement Allemand et Anglais Courant H/F,https://www.france-emploi.com/offre-d-emploi/charge-de-recouvrement-allemand-et-anglais-courant-h-f-10934555/,07/01/2023,RhÃ´ne,CDI,,,,,"Au sein de la Direction FinanciÃ¨re, vous interviendrez sur les missions suivantes pour nos entitÃ©s belge (Lisap) et allemande (Knoll) :  * Relance clients (Ã©crites et tÃ©lÃ©phoniques), * Recensement et gestion des litiges sur factures/avoirs/dÃ©ductions, * RelevÃ© de comptes clients, * Blocage temporaire et dÃ©blocage des comptes suivant risque et retard de ..."</t>
  </si>
  <si>
    <t>9431,Comptable GÃ©nÃ©ral H/F,https://www.france-emploi.com/offre-d-emploi/comptable-general-h-f-10934554/,07/01/2023,Hauts-de-Seine,IntÃ©rim,,,,,"En tant que Comptable GÃ©nÃ©ral, vous aurez pour principales missions :  * Etre en charge de la comptabilitÃ© gÃ©nÃ©rale des entitÃ©s pour les clÃ´tures mensuelles et annuelles : Participer aux revues des risques et comptabiliser les provisions pour risques et charges, rÃ©aliser les opÃ©rations mensuelles d'arrÃªtÃ© des comptes, balance gÃ©nÃ©rale, justifier ..."</t>
  </si>
  <si>
    <t>9432,Responsable Agence de Voyage H/F,https://www.france-emploi.com/offre-d-emploi/responsable-agence-de-voyage-h-f-10934551/,07/01/2023,Landes,CDI,,,,,"RattachÃ© Ã  la direction, en tant que Responsable Responsable Agence de Voyage, vous appliquez la stratÃ©gie dÃ©finie par la hiÃ©rarchie dans le souci permanent d'efficacitÃ©, de qualitÃ©, de service et de satisfaction clients :  * GÃ©rer les rÃ©servations des voyages, * Ã‰tablir les documents contractuels, * Conseiller (transports, prestations...) les clients dans ..."</t>
  </si>
  <si>
    <t>9433,Juriste en Droit Social H/F,https://www.france-emploi.com/offre-d-emploi/juriste-en-droit-social-h-f-10934550/,07/01/2023,Alpes-Maritimes,CDI,,,,,"RattachÃ© directement Ã  la Responsable du PÃ´le Juridique, vous Ãªtes amenÃ© en tant que Juriste Droit Social Ã  travailler sur un portefeuille variÃ© (BNC, SCI, TPE/PME, CommerÃ§ants...).Plus prÃ©cisÃ©ment, vous avez les missions suivantes :  * RÃ©daction d'actes juridiques (contrats de travail, fin de contrats, accords d'entreprise, rÃ¨glements ..."</t>
  </si>
  <si>
    <t>9434,Chef de Projet Logistique H/F,https://www.france-emploi.com/offre-d-emploi/chef-de-projet-logistique-h-f-10934549/,07/01/2023,Seine-et-Marne,CDI,,,,,"Vos missions :  * Identifier les besoins reÃ§us du client ou du service interne, * Optimiser la gestion des flux entrants et sortants concernÃ©s, * Ã‰laboration du cahier des charges, * Ã‰tudier la faisabilitÃ© d'un projet logistique, * Contribuer Ã  l'Ã©laboration et au suivi du budget, * Identifier et rÃ©pertorier les Ã©tapes majeures du ..."</t>
  </si>
  <si>
    <t>9435,Gestionnaire Paie H/F,https://www.france-emploi.com/offre-d-emploi/gestionnaire-paie-h-f-10934548/,07/01/2023,Alpes-Maritimes,CDI,,,,,"Gestionnaire Paie au sein d'un Service Social de 5 personnes et directement rattachÃ© au Responsable de Pole Social, vous intervenez en autonomie sur un portefeuille client variÃ©.Vos missions principales sont :  * Ã‰tablissement des bulletins de paie (250 paies par mois Ã  gÃ©rer), en multi-conventions sur une clientÃ¨le ..."</t>
  </si>
  <si>
    <t>9436,Adjoint QualitÃ© H/F,https://www.france-emploi.com/offre-d-emploi/adjoint-qualite-h-f-10934547/,07/01/2023,Eure,CDI,,,,,"En tant qu'Adjoint QualitÃ©, vous Ãªtes rattachÃ© hiÃ©rarchiquement Ã  la Responsable QualitÃ© et avez en charge le management du laboratoire Ã  temps plein et de l'Ã©quipe du Service QualitÃ©.A ce titre, vos missions seront les suivantes :  * Management d'une Ã©quipe de 4 personnes au laboratoire, * Gestion ..."</t>
  </si>
  <si>
    <t>9437,Collaborateur Comptable H/F,https://www.france-emploi.com/offre-d-emploi/collaborateur-comptable-h-f-10934546/,07/01/2023,Var,CDI,,,,,"En tant que Collaborateur Comptable ConfirmÃ©, vous serez directement rattachÃ© Ã  l'Expert du cabinet, vous serez amenÃ© Ã  gÃ©rer un portefeuille de clients.Vous Ã©voluerez au sein d'une petite Ã©quipe et vous aurez la possibilitÃ© d'Ã©voluer Ã  un poste Ã  responsabilitÃ© avec du management.Vos missions ..."</t>
  </si>
  <si>
    <t>9438,SecrÃ©taire GÃ©nÃ©ral H/F,https://www.france-emploi.com/offre-d-emploi/secretaire-general-h-f-10934545/,07/01/2023,Aveyron,CDI,,,,,"Membre de l'Ã©quipe de direction et vÃ©ritable bras droit du dirigeant, la mission globale d'accompagnement stratÃ©gique, de gestion opÃ©rationnelle et de supervision s'articule autour des axes suivants :  * Accompagner la direction dans des prises de dÃ©cisions stratÃ©giques dans les domaines financiers et juridiques par une analyse fine ..."</t>
  </si>
  <si>
    <t>9439,Galenic Cosmetics Laboratory - ChargÃ© Marketing OpÃ©rationnel H/F,https://www.france-emploi.com/offre-d-emploi/galenic-cosmetics-laboratory-charge-marketing-operationnel-h-f-10934544/,07/01/2023,Haute-Garonne,CDD,,,,,"Vos missions seront les suivantes : * DÃ©ployer les actions stratÃ©giques pour promouvoir l'image des marques, * Assurer les relations presse, rÃ©daction des CP et dossiers de presse, * GÃ©rer les campagnes selon les stratÃ©gies online et offline, * Coordonner et suivre les projets de collaboration en termes de marketing, * Co-construire les ..."</t>
  </si>
  <si>
    <t>9440,Soudeur H/F,https://www.france-emploi.com/offre-d-emploi/soudeur-h-f-10934543/,07/01/2023,Bouches-du-RhÃ´ne,IntÃ©rim,,,,,"En tant que Soudeur, vous Ãªtes basÃ© en atelier ou sur les diffÃ©rents chantiers Ã  Marseille et aux alentours et vous effectuez l'assemblage de piÃ¨ces mÃ©talliques. Vous avez pour missions :  * Prendre connaissance du cahier des charges relatif aux travaux, * Identifier les matÃ©riaux et les procÃ©dures nÃ©cessaires Ã  la ..."</t>
  </si>
  <si>
    <t>9441,ChargÃ© d&amp;#039</t>
  </si>
  <si>
    <t>Ã‰tudes MÃ©thodes BTP H/F,https://www.france-emploi.com/offre-d-emploi/charge-d-039-tudes-methodes-btp-h-f-10934542/,07/01/2023,Essonne,CDI,,,,,"RattachÃ© au Chef de Groupe MÃ©thodes, votre rÃ´le sera de dÃ©finir les moyens matÃ©riels et humains, les modes constructifs, les modes opÃ©ratoires, optimisÃ©s et adaptÃ©s au projet :  * Animation de la rÃ©union de prÃ©paration de chantier, * RÃ©unions avec l'Ã©quipe travaux et Ã©changes, * DÃ©finition de l'organisation globale de l ..."</t>
  </si>
  <si>
    <t>9442,ChargÃ© de Recrutement IT H/F,https://www.france-emploi.com/offre-d-emploi/charge-de-recrutement-it-h-f-10934541/,07/01/2023,Alpes-Maritimes,CDI,,,,,"IntÃ©grÃ© Ã  une Ã©quipe de plusieurs RH compÃ©tents, dynamiques et efficaces, sous la direction du Responsable Recrutement, vous Ãªtes un vÃ©ritable garant de l'image de la sociÃ©tÃ©.Pour ce faire vos missions sont :  * Mission de sourcer les candidats (IngÃ©nieurs, DÃ©veloppeurs, Chefs de Projets...) via les outils mis Ã  ..."</t>
  </si>
  <si>
    <t>9443,Electricien Chauffage H/F,https://www.france-emploi.com/offre-d-emploi/electricien-chauffage-h-f-10934539/,07/01/2023,Moselle,CDI,,,,,"En tant qu'Electricien Chauffage, vous rÃ©aliserez l'ensemble des travaux suivants :  * Installation et la maintenance de radiateurs Ã  inertie, de panneaux photovoltaÃ¯ques, de batteries, de chauffe-eaux, de bornes de recharge pour vÃ©hicules Ã©lectriques, * Mise en conformitÃ© de tableaux Ã©lectriques dans le respect des consignes et des rÃ¨gles ..."</t>
  </si>
  <si>
    <t>9444,FP&amp;amp</t>
  </si>
  <si>
    <t>A (Financial Planning &amp;amp</t>
  </si>
  <si>
    <t xml:space="preserve"> Analysis) - ACE Education H/F,https://www.france-emploi.com/offre-d-emploi/fp-amp-a-financial-planning-amp-analysis-ace-education-h-f-10934538/,07/01/2023,Paris,CDI,,,,,"RattachÃ© au Directeur Financier, le FP&amp;A participe aux travaux de clÃ´tures mensuelles (consolidation, reporting, etc.) et analyses ad-hoc. Ses missions sont les suivantes :  * Gestion quotidienne : Contribution Ã  l'amÃ©lioration des outils de contrÃ´le et d'analyse </t>
  </si>
  <si>
    <t xml:space="preserve"> le garant de l'application des normes et procÃ©dures du Groupe ..."</t>
  </si>
  <si>
    <t>9445,ChargÃ© de Recrutement H/F,https://www.france-emploi.com/offre-d-emploi/charge-de-recrutement-h-f-10934537/,07/01/2023,RhÃ´ne,CDI,,,,,"RattachÃ© directement au DRH, votre rÃ´le est d'assurer la bonne dynamique des recrutements du Groupe. A ce titre, vos missions seront notamment de :  * Prendre en charge l'ensemble du processus de recrutement (de la comprÃ©hension du besoin Ã  l'intÃ©gration des collaborateurs), * DÃ©finir la mÃ©thodologie la plus pertinente ..."</t>
  </si>
  <si>
    <t>9446,Comptable Fournisseurs H/F,https://www.france-emploi.com/offre-d-emploi/comptable-fournisseurs-h-f-10934536/,07/01/2023,Bas-Rhin,CDI,,,,,"Au sein d'une Ã©quipe de comptabilitÃ© fournisseurs composÃ©e d'une dizaine de personnes, vous Ã©voluez sur un pÃ©rimÃ¨tre international et vous occupez un poste complet, Ã  ce titre, vos missions sont notamment :  * Gestion des comptes fournisseurs Ã©trangers (lettrage, Ã©critures de rÃ©gularisation, correspondances, relances) et des comptes en compensation ..."</t>
  </si>
  <si>
    <t>9447,Gestionnaire TrÃ©sorerie H/F,https://www.france-emploi.com/offre-d-emploi/gestionnaire-tresorerie-h-f-10934535/,07/01/2023,Yvelines,IntÃ©rim,,,,,"Au sein du PÃ´le Administratif et Financier et rattachÃ© au Responsable de la TrÃ©sorerie, vous assurez le suivi et la gestion de la trÃ©sorerie.A ce titre, en tant que Comptable TrÃ©sorerie, vos principales missions seront :  * Gestion de la trÃ©sorerie journaliÃ¨re et prÃ©visions Ã  9 jours glissants, * RÃ¨glements des ..."</t>
  </si>
  <si>
    <t>9448,Chef de Projet Traitement des Eaux UsÃ©es Nantes ou Nord VendÃ©e H/F,https://www.france-emploi.com/offre-d-emploi/chef-de-projet-traitement-des-eaux-usees-nantes-ou-nord-vendee-h-f-10934534/,07/01/2023,Loire-Atlantique,CDI,,,,,"RattachÃ© au Responsable du PÃ´le MaÃ®trise d'Oeuvre et au sein d'une Ã©quipe de 4 personnes, vous interviendrez dans le cadre de projets de rÃ©alisation d'Ã©quipements de prÃ©traitement, de pompage et de stations d'Ã©puration d'eaux usÃ©es urbaines ou bien industrielles.Plus prÃ©cisÃ©ment, vos missions sont ..."</t>
  </si>
  <si>
    <t>9449,RÃ©gleur H/F,https://www.france-emploi.com/offre-d-emploi/regleur-h-f-10934532/,07/01/2023,Nord,CDI,,,,,"RattachÃ© au Responsable Maintenance et en tant que RÃ©gleur 3X8, vos missions sont les suivantes :  * Configurer les machines en fonction des rÃ©fÃ©rences Ã  produire, * PrÃ©parer et monter les outillages sur machine, * Effectuer les rÃ©glages de la machine, * VÃ©rifier l'approvisionnement matiÃ¨re (rÃ©fÃ©rence, dÃ©bit, quantitÃ© nÃ©cessaire) et charger la matiÃ¨re ..."</t>
  </si>
  <si>
    <t>9450,Adjoint Responsable de Fabrication H/F,https://www.france-emploi.com/offre-d-emploi/adjoint-responsable-de-fabrication-h-f-10934531/,07/01/2023,Bas-Rhin,IntÃ©rim,,,,,"En tant qu'Adjoint Responsable de Fabrication, vous aurez pour principales missions :  * Manager des Ã©quipes en mettant l'accent sur la montÃ©e en compÃ©tences des salariÃ©s, * Organiser et suivre le programme directeur de production pour atteindre les objectifs dÃ©finis, * Suivre les indicateurs de production afin de dÃ©terminer les tendances ..."</t>
  </si>
  <si>
    <t>9451,Responsable Supply-Chain PiÃ¨ces Ã‰lÃ©mentaires H/F - Groupe Airbus,https://www.france-emploi.com/offre-d-emploi/responsable-supply-chain-pieces-lementaires-h-f-groupe-airbus-10934530/,07/01/2023,Loire-Atlantique,CDI,,,,,"Au sein du Service End to End Demand &amp; Supply et rattachÃ© Ã  votre Responsable, vous Ãªtes en charge de :  * Manager une Ã©quipe d'une soixantaine de personnes (cadres et Techniciens ExpÃ©rimentÃ©s) dont 7 Managers en direct, * Faire le lien avec les diffÃ©rents services approvisionnements des filiales Airbus Atlantic, * Contribuer ..."</t>
  </si>
  <si>
    <t>9452,ChargÃ© de RÃ©clamations Clients H/F,https://www.france-emploi.com/offre-d-emploi/charge-de-reclamations-clients-h-f-10934529/,07/01/2023,RhÃ´ne,CDI,,,,,"A ce poste de ChargÃ© de RÃ©clamations Clients, vous serez directement rattachÃ© Ã  un Superviseur du Service et la Responsable Service Client. Vous intÃ©grerez une Ã©quipe de 12 personnes et travaillerez en binÃ´me. Vous interviendrez sur les missions suivantes :  * Prendre en charge les demandes de rÃ©clamations clients consommateurs (par ..."</t>
  </si>
  <si>
    <t>9453,Directeur Financier H/F,https://www.france-emploi.com/offre-d-emploi/directeur-financier-h-f-10934527/,07/01/2023,Hauts-de-Seine,CDI,,,,,"Vos missions principales sont :  * Agir en tant que business partner auprÃ¨s des opÃ©rationnels : Accompagnement Ã  la stratÃ©gie, aux dÃ©cisions d'investissements, aux orientations commerciales, * Superviser la gestion comptable, fiscale et financiÃ¨re de la structure, * GÃ©rer la trÃ©sorerie, assurer le suivi des investissements, * Assurer le suivi du contrÃ´le de gestion ..."</t>
  </si>
  <si>
    <t>9454,IngÃ©nieur Conception MÃ©canique H/F,https://www.france-emploi.com/offre-d-emploi/ingenieur-conception-mecanique-h-f-10934526/,07/01/2023,Essonne,CDI,,,,,"Vos missions seront :  * Concevoir et dÃ©velopper les produits en accord avec les exigences clients en intÃ©grant les standards de conception et les retours d'expÃ©rience de l'entreprise (qualitÃ©, site de production...), * DÃ©finir des solutions techniques aux problÃ¨mes posÃ©s par les clients dans les objectifs de prix, dÃ©lai et ..."</t>
  </si>
  <si>
    <t>9455,ChargÃ© d&amp;#039</t>
  </si>
  <si>
    <t>Affaires en Eau Potable et Assainissement H/F,https://www.france-emploi.com/offre-d-emploi/charge-d-039-affaires-en-eau-potable-et-assainissement-h-f-10934525/,07/01/2023,Nord,CDI,,,,,"Vos missions principales seront les suivantes :  * Vous prendrez en charge aussi bien en eau potable qu'en assainissement, des projets d'Ã©tudes gÃ©nÃ©rales (schÃ©mas directeurs, Ã©tudes diagnostiques, Ã©tudes de faisabilitÃ©) et de maÃ®trise d'oeuvre (rÃ©seaux, stations de traitement, bassins...), * Vous prendrez en charge les aspects techniques, contractuels et ..."</t>
  </si>
  <si>
    <t>9456,Chef de Projet Environnement H/F,https://www.france-emploi.com/offre-d-emploi/chef-de-projet-environnement-h-f-10934524/,07/01/2023,Nord,CDI,,,,,"Sous la Direction du Responsable du PÃ´le Territoire, Ã‰nergies Renouvelables et Environnement, au sein d'une Ã©quipe pluridisciplinaire, vos principales missions porteront sur :  * Ã‰laboration des dossiers rÃ©glementaires (Ã©tude d'impact Ã©olien/dossier d'autorisation environnementale/Ã©tudes d'incidences Natura 2000/dossier de dÃ©rogation Ã  la destruction d'espÃ¨ces protÃ©gÃ©es ..."</t>
  </si>
  <si>
    <t>9457,Risk Manager H/F,https://www.france-emploi.com/offre-d-emploi/risk-manager-h-f-10934523/,07/01/2023,Gironde,CDI,,,,,"Au sein de la Direction Risques et Assurances, en charge de la gestion des risques globale, de la gestion des crises, de la sÃ©curitÃ© des biens et des assurances, vous avez pour missions de :  * DÃ©ployer et accompagner la dÃ©marche de gestion globale des risques au sein du Groupe, * Appliquer ..."</t>
  </si>
  <si>
    <t>9458,Comptable International ExpÃ©rimentÃ© H/F,https://www.france-emploi.com/offre-d-emploi/comptable-international-experimente-h-f-10934522/,07/01/2023,Gironde,CDI,,,,,"Dans le cadre de vos fonctions, vos missions sont les suivantes :Structurer :  * Contribuer au dÃ©veloppement et Ã  l'amÃ©lioration des processus et Ã  la mise en oeuvre des contrÃ´les internes, * Ã‰tablir un modÃ¨le de traitement TVA,  * Veiller Ã  la bonne application des rÃ¨gles fiscales.Participer Ã  des projets de ..."</t>
  </si>
  <si>
    <t>9459,Avocat Corporate/M&amp;amp</t>
  </si>
  <si>
    <t>A H/F,https://www.france-emploi.com/offre-d-emploi/avocat-corporate-m-amp-a-h-f-10934520/,07/01/2023,Nord,CDI,,,,,"RattachÃ© Ã  l'Ã©quipe lilloise en droit des sociÃ©tÃ©s, fusions-acquisitions et private equity du cabinet, composÃ©e de 3 AssociÃ©s et de 3 Collaborateurs, vous travaillez en direct avec les AssociÃ©s.Vous intervenez sur de beaux dossiers d'envergure pour une clientÃ¨le franÃ§aise et internationale (Groupes internationaux, PME, ETI ..."</t>
  </si>
  <si>
    <t xml:space="preserve">9460,Sales Executive - Securities Services/Banque - Ã‰diteur - SaaS H/F,https://www.france-emploi.com/offre-d-emploi/sales-executive-securities-services-banque-diteur-saas-h-f-10934518/,07/01/2023,Paris,CDI,,,,,"Missions :  * Le dÃ©veloppement et la fidÃ©lisation d'un portefeuille clients : PÃ©renniser la relation avec le client et dÃ©velopper son courant d'affaires, * La prospection active et qualitative de nouveaux clients pour crÃ©er et maintenir le pipeline pour atteindre les objectifs commerciaux, * La gestion des contrats : RÃ©daction </t>
  </si>
  <si>
    <t xml:space="preserve"> gestion administrative et ..."</t>
  </si>
  <si>
    <t>9461,HRBP H/F,https://www.france-emploi.com/offre-d-emploi/hrbp-h-f-10934517/,07/01/2023,Paris,CDI,,,,,"En vÃ©ritable partenaire business sur un pÃ©rimÃ¨tre de 250 personnes, vos principales missions sont les suivantes :  * Accompagner les Managers sur l'ensemble de la dimension RH, * Participer Ã  l'animation du dialogue social sur le pÃ©rimÃ¨tre, au dÃ©ploiement de la politique RH du Groupe en local et Ã  l ..."</t>
  </si>
  <si>
    <t>9462,IngÃ©nieur Conception MÃ©canique H/F,https://www.france-emploi.com/offre-d-emploi/ingenieur-conception-mecanique-h-f-10934516/,07/01/2023,Val-d'Oise,CDI,,,,,"Au titre d'IngÃ©nieur Conception MÃ©canique, vos missions seront :  * Intervenir en appui technique de la force de vente dans le choix des produits Ã  proposer aux clients, * Analyser les cahiers des charges et sÃ©lectionner les produits, * DÃ©finir des solutions techniques aux problÃ¨mes posÃ©s par les clients en proposant des ..."</t>
  </si>
  <si>
    <t xml:space="preserve">9463,Juriste Droit Public des Affaires H/F,https://www.france-emploi.com/offre-d-emploi/juriste-droit-public-des-affaires-h-f-10934515/,07/01/2023,Seine-Saint-Denis,CDD,,,,,"RattachÃ© au Responsable Expertise Droit Public, vos missions principales seront les suivantes :  * Participer Ã  la nÃ©gociation des contrats avec les collectivitÃ©s publiques et aux procÃ©dures d'attribution de leurs contrats (DSP/marchÃ©s publics) </t>
  </si>
  <si>
    <t xml:space="preserve"> * NÃ©gocier les offres et les contrats privÃ©s affÃ©rents Ã  ces contrats publics (sous-traitance/co-traitance ..."</t>
  </si>
  <si>
    <t>9464,Juriste Projets/Ã‰nergies Renouvelables H/F,https://www.france-emploi.com/offre-d-emploi/juriste-projets-nergies-renouvelables-h-f-10934513/,07/01/2023,Paris,CDI,,,,,"En tant que Juriste Projets/Energies Renouvelables, vous intervenez dans une Ã©quipe de 3 personnes et Ãªtes rattachÃ© au Responsable Juridique.Vous avez un rÃ´le clÃ© et stratÃ©gique dans le dÃ©veloppement des projets Ã©oliens notamment l'accompagnement des opÃ©rationnels dans l'identification des sites Ã©oliens, la sÃ©curisation du foncier ..."</t>
  </si>
  <si>
    <t>9465,Directeur de Travaux Gros Oeuvre H/F,https://www.france-emploi.com/offre-d-emploi/directeur-de-travaux-gros-oeuvre-h-f-10934512/,07/01/2023,HÃ©rault,CDI,,,,,"En tant que Directeur de Travaux, vos principales missions sont les suivantes :  * Encadrer l'ensemble des Ã©quipes travaux tant sur le plan de l'organisation que sur le plan de son dÃ©veloppement, * Assurer le suivi technique et financier des chantiers en optimisant les moyens, * Assurer le suivi et le ..."</t>
  </si>
  <si>
    <t>9466,Technicien Recherche et DÃ©veloppement H/F,https://www.france-emploi.com/offre-d-emploi/technicien-recherche-et-developpement-h-f-10934509/,07/01/2023,Bouches-du-RhÃ´ne,CDI,,,,,"RattachÃ© au Superviseur R&amp;D, le Technicien Recherche et DÃ©veloppement a pour mission de crÃ©er la documentation technique nÃ©cessaire Ã  la rÃ©alisation d'un produit rÃ©pondant au cahier des charges clients et Ã  la rÃ©glementation.Plus prÃ©cisÃ©ment, vos missions sont :  * Participer aux revues d'appel d'offres et de ..."</t>
  </si>
  <si>
    <t>9467,Chiffreur CVC H/F,https://www.france-emploi.com/offre-d-emploi/chiffreur-cvc-h-f-10934508/,07/01/2023,Val-de-Marne,CDI,,,,,"RattachÃ© au Directeur Travaux au sein d'une Ã©quipe de 2 personnes, vos missions seront les suivantes :  * Dimensionner et mÃ©trer les projets Ã©lectriques, * Chiffrer les descriptifs quantitatifs estimatifs des devis ou appels d'offres, * RÃ©diger les mÃ©moires techniques propres Ã  chacune des affaires, * GÃ©rer le budget allouÃ© en fonction ..."</t>
  </si>
  <si>
    <t>9468,Analyste Support Master Device Management H/F,https://www.france-emploi.com/offre-d-emploi/analyste-support-master-device-management-h-f-10934507/,07/01/2023,Paris,CDI,,,,,"Pour ce poste basÃ© Ã  Paris-12e-Arrondissement, vous intervenez en tant qu'Analyste Support Master Device Management dans l'intÃ©gration de solution applicative.Ã€ ce titre, vos principales missions sont les suivantes :  * Participation Ã  la conception, Ã  la mise en place, au dÃ©ploiement et au suivi de diffÃ©rentes ..."</t>
  </si>
  <si>
    <t>9469,Chef de Projet CVC - Saint-Herblain H/F,https://www.france-emploi.com/offre-d-emploi/chef-de-projet-cvc-saint-herblain-h-f-10934503/,07/01/2023,Loire-Atlantique,CDI,,,,,"En tant que Chef de Projet CVC, vous garantissez l'exÃ©cution des contrats de projets dans le respect du cahier des charges et des rÃ¨gles de l'art en veillant Ã  satisfaire le client et l'Ã©quipe de maÃ®trise d'oeuvre.Plus prÃ©cisÃ©ment, vos missions sont les suivantes :  * SynthÃ©tiser ..."</t>
  </si>
  <si>
    <t>9470,"IngÃ©nieur Ã‰lectricitÃ©, Instrumentation et Automatisme H/F",https://www.france-emploi.com/offre-d-emploi/ingenieur-lectricite-instrumentation-et-automatisme-h-f-10934502/,07/01/2023,Val-de-Marne,CDI,,,,,"Vos missions :  * Participer Ã  la prÃ©paration des offres en collaboration avec l'Ã©quipe commerciale, en validant les choix techniques, ainsi que les principes de contrÃ´le liÃ©s aux exigences des procÃ©dÃ©s, * Assurer l'interface avec les autres mÃ©tiers (fluides, mÃ©canique, tuyauterie et combustion), * DÃ©finir, concevoir ou valider les schÃ©mas de ..."</t>
  </si>
  <si>
    <t>9471,ChargÃ© d&amp;#039</t>
  </si>
  <si>
    <t>Affaires Ã‰lectricitÃ© CFO/CFA H/F,https://www.france-emploi.com/offre-d-emploi/charge-d-039-affaires-lectricite-cfo-cfa-h-f-10934500/,07/01/2023,Loire-Atlantique,CDI,,,,,"En qualitÃ© de ChargÃ© d'Affaires Ã‰lectricitÃ© CFO et CFA, vous organisez les chantiers en termes d'approvisionnements, d'affectation des tÃ¢ches, d'encadrement des sous-traitants... Vous Ãªtes donc organisÃ© et rigoureux.Vous faites le suivi de l'avancement des chantiers confiÃ©s. Vous Ãªtes Ã  l'aise avec ..."</t>
  </si>
  <si>
    <t>9472,Projeteur Ã‰lectricitÃ© Tertiaire CFO et CFA H/F,https://www.france-emploi.com/offre-d-emploi/projeteur-lectricite-tertiaire-cfo-et-cfa-h-f-10934499/,07/01/2023,Loire-Atlantique,CDI,,,,,"RattachÃ© aux Responsables d'Affaires et intÃ©grÃ© Ã  l'Ã©quipe du bureau d'Ã©tudes, vos principales missions sont les suivantes : * Concevoir et rÃ©aliser des Ã©tudes d'exÃ©cutions complÃ¨tes des installations Ã©lectriques courants forts (HT &amp; BT) et courants faibles (CA, incendie, intrusion, VDI, etc.) dans le domaine industriel et tertiaire ..."</t>
  </si>
  <si>
    <t>9473,Talent Acquisition Manager H/F,https://www.france-emploi.com/offre-d-emploi/talent-acquisition-manager-h-f-10934498/,07/01/2023,Hauts-de-Seine,CDI,,,,,"RattachÃ© au Directeur Recrutement, au sein d'une Ã©quipe de 8 personnes, vous prenez en charge une partie des recrutements de A Ã  Z. Vous Ã©voluer au sein d'une Ã©quipe et Ãªtes en lien en transverses avec les diffÃ©rents interlocuteurs au niveau europÃ©en et monde. Dans ce cadre ..."</t>
  </si>
  <si>
    <t>9474,Chef de Projet Ã‰lectricitÃ© - CFO et CFA - Saint-Herblain H/F,https://www.france-emploi.com/offre-d-emploi/chef-de-projet-lectricite-cfo-et-cfa-saint-herblain-h-f-10934497/,07/01/2023,Loire-Atlantique,CDI,,,,,"En tant que Chef de Projets Ã‰lectricitÃ© CFO et CFA, vos principales missions sont les suivantes :En phase conception :  * La dÃ©finition des solutions techniques (Ã©tudes et optimisation Ã©nergÃ©tique, dimensionnement des installations), * La rÃ©daction des spÃ©cifications techniques (notices descriptives, cahier des charges), * La supervision des piÃ¨ces graphiques rÃ©alisÃ©es (plans, schÃ©mas ..."</t>
  </si>
  <si>
    <t>9475,Comptable GÃ©nÃ©ral H/F,https://www.france-emploi.com/offre-d-emploi/comptable-general-h-f-10934496/,07/01/2023,Vaucluse,CDI,,,,,"RattachÃ© au Responsable ComptabilitÃ© et au sein d'une Ã©quipe de cinq personnes, en tant que Comptable GÃ©nÃ©ral, vos principales missions sont : * Saisir les documents comptables, * RÃ©aliser les clÃ´tures mensuelles et annuelles, * Effectuer les dÃ©clarations fiscales (TVA, DEB, DES, IS, CVAE), * Suivre les immobilisations, * Effectuer les lettrages et rapprochements ..."</t>
  </si>
  <si>
    <t>9476,Coordinateur Informatique - Acteur Distribution Produits AmÃ©nagement Habitation H/F,https://www.france-emploi.com/offre-d-emploi/coordinateur-informatique-acteur-distribution-produits-amenagement-habitation-h-f-10934495/,07/01/2023,Seine-et-Marne,CDI,,,,,"En tant que Coordinateur Informatique, vos missions seront les suivantes : * Comprendre et maÃ®triser les processus mÃ©tiers (commerce, logistique, achat, comptabilitÃ©) pour lesquels l'Ã©quipe doit assurer le support, * MaÃ®triser et proposer des optimisations des processus mÃ©tiers, * Coordonner les Ã©quipes informatiques d'ÃŽle-de-France, * Relayer auprÃ¨s des Ã©quipes les ..."</t>
  </si>
  <si>
    <t>9477,Responsable QualitÃ© Fournisseurs - Groupe Dynamique H/F,https://www.france-emploi.com/offre-d-emploi/responsable-qualite-fournisseurs-groupe-dynamique-h-f-10934494/,07/01/2023,Loire-Atlantique,CDI,,,,,"Vous Ãªtes Responsable de la Conception, du DÃ©veloppement et du Management du Â« programme fournisseurs Â» Ã  tous les niveaux de la sociÃ©tÃ© : Approvisionnement, production, packaging et autres process opÃ©rationnels. Vos principales missions seront :DÃ©veloppements fournisseurs :  * Construire et maintenir des bonnes relations avec les fournisseurs, * GÃ©rer les process d'achats, la ..."</t>
  </si>
  <si>
    <t>9478,Chef de Projet H/F,https://www.france-emploi.com/offre-d-emploi/chef-de-projet-h-f-10934493/,07/01/2023,Hauts-de-Seine,CDI,,,,,"Vos missions sont : * Management des projets et des plannings d'installation et de modernisation de bowlings une fois la commande passÃ©e jusqu'Ã  la mise en exploitation des centres, * Organisation des moyens humains et des aspects techniques et matÃ©riels pour les livraisons, stockages, dÃ©chargements et installations sur sites, * Suivi ..."</t>
  </si>
  <si>
    <t>9479,Assistant Contract Manager IT H/F,https://www.france-emploi.com/offre-d-emploi/assistant-contract-manager-it-h-f-10934491/,07/01/2023,Hauts-de-Seine,CDI,,,,,"RattachÃ© Ã  la DSI, vous Ãªtes en charge de la base contractuelle des prestataires informatiques en lien avec les Ã©diteurs et les sous-traitants. Vous gÃ©rez la coordination du contrat avec les parties prenantes.Vos principales missions seront :  * La gestion de la relation contractuelle avec les Ã©diteurs et les ..."</t>
  </si>
  <si>
    <t>9480,Juriste Contrats/IT H/F,https://www.france-emploi.com/offre-d-emploi/juriste-contrats-it-h-f-10934489/,07/01/2023,Hauts-de-Seine,CDI,,,,,"En tant que Juriste Contrats, vous intervenez dans une Ã©quipe de 9 Juristes et Ãªtes rattachÃ© Ã  la Directrice Juridique.Vos missions sont les suivantes :  * RÃ©diger et nÃ©gocier l'ensemble des documents contractuels attachÃ©s aux activitÃ©s et plus particuliÃ¨rement les contrats clients, partenaires marchands et fournisseurs, en ce, y ..."</t>
  </si>
  <si>
    <t>9481,DÃ©veloppeur Php/JS Junior H/F,https://www.france-emploi.com/offre-d-emploi/developpeur-php-js-junior-h-f-10934486/,07/01/2023,RhÃ´ne,CDI,,,,,"ActivitÃ©s principales :  * DÃ©velopper les nouvelles fonctionnalitÃ©s, * Assurer la maintenance Ã©volutive et corrective des applications, * AmÃ©liorer la performance des logiciels, * RÃ©diger les spÃ©cifications techniques des futurs dÃ©veloppements, * Mettre en oeuvre les bonnes pratiques, * ÃŠtre force de propositions au quotidien : Ã€ travers les dÃ©veloppements, revues de code, suggestions d'amÃ©liorations techniques ..."</t>
  </si>
  <si>
    <t>9482,Chef de Projet SI Finance H/F,https://www.france-emploi.com/offre-d-emploi/chef-de-projet-si-finance-h-f-10934485/,07/01/2023,Hauts-de-Seine,IntÃ©rim,,,,,"RattachÃ© Ã  l'Ã©quipe projet, vous intervenez en tant que Chef de Projet SI-Finance, Ã  ce titre vos principales missions seront :  * Animer les ateliers et les rÃ©unions avec des Ã©quipes pluridisciplinaires, * RÃ©diger les processus mÃ©tiers et les challenger (value stream mapping).RÃ©fÃ©rent technique :  * ConnaÃ®tre le processus mÃ©tier comptabilitÃ© ..."</t>
  </si>
  <si>
    <t>9483,Manager Achats Transport et Logistique H/F,https://www.france-emploi.com/offre-d-emploi/manager-achats-transport-et-logistique-h-f-10934484/,07/01/2023,Hauts-de-Seine,CDI,,,,,"RattachÃ© au Directeur Achats Indirect, vous contribuez Ã  l'Ã©laboration des axes de la stratÃ©gie achats (transport et logistique 2MD EUR), sur un pÃ©rimÃ¨tre monde, en concertation avec les Directions MÃ©tier, en France et Ã  l'international.Ã€ ce titre, vos principales missions seront :  * Contribuer Ã  la prÃ©paration du ..."</t>
  </si>
  <si>
    <t>9484,Chef de Projet CVC Nantes H/F,https://www.france-emploi.com/offre-d-emploi/chef-de-projet-cvc-nantes-h-f-10934482/,07/01/2023,Loire-Atlantique,CDI,,,,,"En qualitÃ© de Chef de Projets CVC, vos missions sont les suivantes :  * La gestion et le suivi de nos diffÃ©rents projets et des missions associÃ©es. Dans ce cadre, vous serez amenÃ© Ã  assurer la gestion globale de plusieurs projets (reprÃ©sentation auprÃ¨s du client, planification de la production, contrÃ´le des ..."</t>
  </si>
  <si>
    <t>9485,Responsable HSE H/F,https://www.france-emploi.com/offre-d-emploi/responsable-hse-h-f-10934481/,07/01/2023,Hauts-de-Seine,CDI,,,,,"RattachÃ© au Directeur HSE, vous aurez les responsabilitÃ©s suivantes : * Animer la politique, les directives et les outils HSE auprÃ¨s des agences et directions rÃ©gionales Loxam, * Effectuer les reportings HSE et recommandations d'actions auprÃ¨s de la Direction GÃ©nÃ©rale, * Analyser les retours terrain sur les bonnes pratiques et incidents, * Ã‰valuer ..."</t>
  </si>
  <si>
    <t>9486,Conseiller PrivÃ© H/F,https://www.france-emploi.com/offre-d-emploi/conseiller-prive-h-f-10934480/,07/01/2023,RhÃ´ne,CDI,,,,,"En tant que Conseiller PrivÃ©, vous Ãªtes chargÃ© de dÃ©velopper et de gÃ©rer un portefeuille de plus de 600 clients patrimoniaux ayant des avoirs contrÃ´lÃ©s compris entre 50 et 250 K et/ou des revenus Ã©levÃ©s.Plus particuliÃ¨rement, vos missions en tant que Conseiller PrivÃ© sont :  * GÃ©rer et dÃ©velopper ..."</t>
  </si>
  <si>
    <t>9487,ChargÃ© d&amp;#039</t>
  </si>
  <si>
    <t xml:space="preserve">Ã‰tudes Ã‰nergie et Environnement Nantes H/F,https://www.france-emploi.com/offre-d-emploi/charge-d-039-tudes-nergie-et-environnement-nantes-h-f-10934479/,07/01/2023,Loire-Atlantique,CDI,,,,,"Sous la responsabilitÃ© du Responsable d'ActivitÃ©s et d'Agence, vos missions sont les suivantes :  * RÃ©alisation des Ã©tudes thermiques et ACV rÃ©glementaires RE 2020, * RÃ©alisation des Ã©tudes Ã©nergÃ©tiques et environnementales associÃ©es aux projets de construction : Analyse de cycle de vie et Ã‰tudes Ã‰nergie Carbone (E+C-) </t>
  </si>
  <si>
    <t xml:space="preserve"> Simulation thermique dynamique ..."</t>
  </si>
  <si>
    <t>9488,Chef de Projet CVC Rennes H/F,https://www.france-emploi.com/offre-d-emploi/chef-de-projet-cvc-rennes-h-f-10934478/,07/01/2023,Ille-et-Vilaine,CDI,,,,,"Vos missions :  * La gestion et le suivi de nos diffÃ©rents projets et des missions associÃ©es. Dans ce cadre, vous serez amenÃ© Ã  assurer la gestion globale de plusieurs projets (reprÃ©sentation auprÃ¨s du client, planification de la production, contrÃ´le des rendus, respect des dÃ©lais, management de la qualitÃ©, suivi et ..."</t>
  </si>
  <si>
    <t>9489,Adjoint Responsable Risk H/F,https://www.france-emploi.com/offre-d-emploi/adjoint-responsable-risk-h-f-10934477/,07/01/2023,Paris,CDI,,,,,"En tant que 2Ã¨me ligne de dÃ©fense, vous Ã©valuez la robustesse du dispositif mis en place par la premiÃ¨re ligne et vous donnez votre avis indÃ©pendant sur la maniÃ¨re dont le risque opÃ©rationnel est identifiÃ© et maÃ®trisÃ© dans les gÃ©ographies de PF et en particulier sur la maÃ®trise des ..."</t>
  </si>
  <si>
    <t>9490,Superviseur Centre Appels H/F,https://www.france-emploi.com/offre-d-emploi/superviseur-centre-appels-h-f-10934473/,07/01/2023,Moselle,CDI,,,,,"En tant que Superviseur Service Client, vos missions seront : * Encadrer et gÃ©rer une Ã©quipe d'Agents, * Superviser l'organisation des tÃ¢ches et piloter l'activitÃ©, * Analyser les indicateurs internes pour rÃ©pondre aux Ã©volutions des besoins et attentes clients, * Participer aux projets d'Ã©volutions et de structuration interne.  Vous Ãªtes ..."</t>
  </si>
  <si>
    <t>9491,IngÃ©nieur Ã‰lectronique EmbarquÃ©e H/F,https://www.france-emploi.com/offre-d-emploi/ingenieur-lectronique-embarquee-h-f-10934472/,07/01/2023,Bouches-du-RhÃ´ne,CDI,,,,,"RattachÃ© au Responsable MÃ©tier Automatisme, vos principales responsabilitÃ©s seront les suivantes :  * Participer aux choix d'architecture et des composants Ã©lectroniques, * Participer Ã  la conception et au routage des circuits des versions prototypes, * RÃ©diger les cahiers des charges pour l'industrialisation des ContrÃ´leurs EmbarquÃ©s, * Participer aux essais de validation des ..."</t>
  </si>
  <si>
    <t>9492,IT Architecte Infrastructure H/F,https://www.france-emploi.com/offre-d-emploi/it-architecte-infrastructure-h-f-10934471/,07/01/2023,Seine-et-Marne,,,,,,"Pour ce poste basÃ© Ã  Lognes au sein de la DSI du client, vous intervenez en tant IT Architecte Infrastructure. Les attentes au poste sont les suivants :  * Analyser des besoins techniques en liaison avec les Architectes fonctionnels et les Chefs de Projets DSI, * Ã‰tudier et proposer les scÃ©narios d ..."</t>
  </si>
  <si>
    <t>9493,Chef de Projet IT Fonctionnel - Key User H/F,https://www.france-emploi.com/offre-d-emploi/chef-de-projet-it-fonctionnel-key-user-h-f-10934469/,07/01/2023,IsÃ¨re,CDI,,,,,"Sous la responsabilitÃ© du Chef de Projet (ERP propre au Groupe) et vous serez intÃ©grÃ© au sein d'une Ã©quipe de 4 autres Key Users.Vous :  * Assurez le dÃ©ploiement, la formation, l'utilisation et l'Ã©volution optimale de cet ERP, * Travaillez en Ã©troite collaboration avec les Ã©quipes commerciales back ..."</t>
  </si>
  <si>
    <t>9494,Responsable du Centre de Formation H/F,https://www.france-emploi.com/offre-d-emploi/responsable-du-centre-de-formation-h-f-10934467/,07/01/2023,Paris,CDI,,,,,"RattachÃ© Ã  la Directrice du Centre de Formation, vos principales missions sont :  * L'animation de l'Ã©quipe du centre de formation et l'organisation des activitÃ©s de l'Ã©quipe, * L'Ã©laboration de la stratÃ©gie du centre de formation et des parcours de formation avec le dÃ©veloppement de leur contenu ..."</t>
  </si>
  <si>
    <t>9495,Responsable de Paie H/F,https://www.france-emploi.com/offre-d-emploi/responsable-de-paie-h-f-10934466/,07/01/2023,Charente,CDI,,,,,"En tant que Responsable Paie, vos principales missions sont les suivantes : * Soutenir et encourager le dÃ©veloppement de tous les employÃ©s, * Conseiller l'entreprise sur toutes les questions relatives aux salariÃ©s, * Garantir la rÃ©alisation, la fiabilitÃ© et le contrÃ´le du processus de paie, * ÃŠtre le garant de la fiabilitÃ© des ..."</t>
  </si>
  <si>
    <t>9496,Conseiller PrivÃ© H/F,https://www.france-emploi.com/offre-d-emploi/conseiller-prive-h-f-10934465/,07/01/2023,Hauts-de-Seine,CDI,,,,,"En tant que Conseiller PrivÃ©, vous Ãªtes chargÃ© de dÃ©velopper et de gÃ©rer un portefeuille de plus de 600 clients patrimoniaux ayant des avoirs contrÃ´lÃ©s compris entre 50 et 250 K et/ou des revenus Ã©levÃ©s.Plus particuliÃ¨rement, vos missions en tant que Conseiller PrivÃ© sont :  * GÃ©rer et dÃ©velopper ..."</t>
  </si>
  <si>
    <t>9497,Responsable Ressources Humaines H/F,https://www.france-emploi.com/offre-d-emploi/responsable-ressources-humaines-h-f-10934464/,07/01/2023,Loiret,CDI,,,,,"Directement rattachÃ© au DRH Groupe, vous gÃ©rez en autonomie un pÃ©rimÃ¨tre d'une centaine de personnes. Vos missions principales sont les suivantes :  * Accompagner et conseiller les collaborateurs sur toutes les questions RH, * DÃ©finir la stratÃ©gie RH sur votre pÃ©rimÃ¨tre en collaboration avec le DRH Groupe, * DÃ©finir la politique de ..."</t>
  </si>
  <si>
    <t xml:space="preserve">9498,Responsable Flux Logistique H/F,https://www.france-emploi.com/offre-d-emploi/responsable-flux-logistique-h-f-10934463/,07/01/2023,PyrÃ©nÃ©es-Atlantiques,CDI,,,,,"En tant que Responsable Flux Logistique, vos missions seront les suivantes :  * Organiser le transport et le stockage des matiÃ¨res, produits semi-finis et produits finis de faÃ§on appropriÃ©e </t>
  </si>
  <si>
    <t xml:space="preserve"> * Planifier et organiser l'acheminement des marchandises dans une optique d'optimisation des coÃ»ts </t>
  </si>
  <si>
    <t xml:space="preserve"> * Garantir le service aux clients en termes ..."</t>
  </si>
  <si>
    <t>9499,HRBP (Human Resources Business Partner) H/F,https://www.france-emploi.com/offre-d-emploi/hrbp-human-resources-business-partner-h-f-10934462/,07/01/2023,Paris,CDI,,,,,"Vos missions sont les suivantes :People partner/RRH opÃ©rationnel pour le siÃ¨ge social de Paris : * DÃ©ploiement de la politique et de la stratÃ©gie RH Groupe en France, * Accompagnement des managers dans la gestion et l'organisation de leurs Ã©quipes, * Accompagnement des Collaborateur au quotidien, * Gestion des recrutements, * Pilotage des ..."</t>
  </si>
  <si>
    <t>9500,ContrÃ´leur de Gestion H/F,https://www.france-emploi.com/offre-d-emploi/controleur-de-gestion-h-f-10934461/,07/01/2023,RhÃ´ne,CDI,,,,,"RattachÃ© directement au PrÃ©sident, vous prendrez en charge les principales missions suivantes :Groupe : * Analyser les performances Ã©conomiques et financiÃ¨res des filiales, analyser les Ã©carts, crÃ©ation et suivi du process budgÃ©taire, * Accompagner les responsables d'exploitations (Directeur de RÃ©gion + Directeurs de filiale de son pÃ©rimÃ¨tre) dans le pilotage opÃ©rationnel et ..."</t>
  </si>
  <si>
    <t>9501,Responsable Supply Chain H/F,https://www.france-emploi.com/offre-d-emploi/responsable-supply-chain-h-f-10934460/,07/01/2023,Seine-Maritime,CDI,,,,,"RattachÃ© Ã  la Direction du site et en tant que membre du CODIR usine vous Ãªtes le vÃ©ritable garant de l'approvisionnement, de la logistique et de la planification du site. Votre mission sera de superviser l'ensemble des Ã©tapes de la supply chain. Ã€ ce titre, vos missions ..."</t>
  </si>
  <si>
    <t>9502,Responsable du Service Infrastructure Informatique H/F,https://www.france-emploi.com/offre-d-emploi/responsable-du-service-infrastructure-informatique-h-f-10934456/,07/01/2023,Hauts-de-Seine,CDI,,,,,"RattachÃ© au Directeur du DÃ©partement des SystÃ¨mes d'Informations, vous managez les Ã©quipes chargÃ©es des infrastructures informatiques, des tÃ©lÃ©communications, des bases de donnÃ©es, de la sÃ©curitÃ© et de la production IT.A la tÃªte d'une Ã©quipe de 22 personnes, au sein d'une DSI rÃ©solument innovante Ã  l ..."</t>
  </si>
  <si>
    <t>9503,IngÃ©nieur Commercial H/F,https://www.france-emploi.com/offre-d-emploi/ingenieur-commercial-h-f-10934455/,07/01/2023,Bouches-du-RhÃ´ne,CDI,,,,,"VÃ©ritable crÃ©ateur de valeur et garant du dÃ©veloppement du CA sur votre secteur, vous gÃ©rez et dÃ©veloppez votre portefeuille clients.En tant qu'IngÃ©nieur Commercial, vous aurez pour principales missions de : * Participer Ã  l'intÃ©gralitÃ© du processus de vente (prospection tÃ©lÃ©phonique, participation aux rendez-vous, nÃ©gociation commerciale, rÃ©alisation des ..."</t>
  </si>
  <si>
    <t>9504,Finance Systems Manager H/F,https://www.france-emploi.com/offre-d-emploi/finance-systems-manager-h-f-10934454/,07/01/2023,Seine-et-Marne,CDI,,,,,"RattachÃ© au Directeur de la Finance, vous intervenir sur les sujets suivants :Administration systÃ¨me :  * Analyser les besoins, la dÃ©finition du cahier des charges et lancement de projet, en lien avec les prestataires pour tout ce qui concerne l'environnement applicatif et support IT, * ÃŠtre le rÃ©fÃ©rent IT auprÃ¨s des ..."</t>
  </si>
  <si>
    <t>9505,Directeur HypermarchÃ© H/F,https://www.france-emploi.com/offre-d-emploi/directeur-hypermarche-h-f-10934453/,07/01/2023,Paris,CDI,,,,,"En tant que Directeur d'HypermarchÃ©, vos missions sont les suivantes :  * Vous assurez le bon fonctionnement de l'hypermarchÃ© au quotidien, tant sur le commerce, la gestion que sur le volet managÃ©rial, * Vous aurez la responsabilitÃ© de la mise en place du commerce, en intÃ©grant les partis pris stratÃ©giques ..."</t>
  </si>
  <si>
    <t xml:space="preserve">9506,Responsable Approvisionnement H/F,https://www.france-emploi.com/offre-d-emploi/responsable-approvisionnement-h-f-10934451/,07/01/2023,PyrÃ©nÃ©es-Atlantiques,CDI,,,,,"En tant que Responsable Approvisionnement, vos missions seront les suivantes :  * S'assurer de la rÃ©alisation de la routine hebdomadaire (gÃ©nÃ©ration commandes et des ARC, suivi carnets, relance fournisseurs, traitement des litiges) </t>
  </si>
  <si>
    <t xml:space="preserve"> * DÃ©ployer la politique de gestion de stocks sur les produits achetÃ©s (mode de gestion, taille de lot, paramÃ©trage ..."</t>
  </si>
  <si>
    <t>9507,IngÃ©nieur Commercial Robinetterie Industrielle H/F,https://www.france-emploi.com/offre-d-emploi/ingenieur-commercial-robinetterie-industrielle-h-f-10934450/,07/01/2023,Marne,CDI,,,,,"L'IngÃ©nieur Commercial, sous la responsabilitÃ© du Directeur Commercial sera en charge du dÃ©veloppement commercial d'un portefeuille de clients industriels dans le nord de la France et le Grand-Est. Ã€ ce titre, il aura pour missions :  * Participer Ã  la dÃ©finition de la stratÃ©gie commerciale de la zone ..."</t>
  </si>
  <si>
    <t>9508,Country Manager H/F,https://www.france-emploi.com/offre-d-emploi/country-manager-h-f-10934449/,07/01/2023,Paris,CDI,,,,,"En tant que Country Manager France, vous aurez les missions suivantes : * ÃŠtre acteur de la prospection et du dÃ©veloppement d'un portefeuille de clients Food : DÃ©tecter, nÃ©gocier et finaliser la vente de prestations Ã  forte valeur ajoutÃ©e, * Piloter la rÃ©alisation des missions en garantissant la satisfaction client et l ..."</t>
  </si>
  <si>
    <t>9509,Directeur GÃ©nÃ©ral Adjoint H/F,https://www.france-emploi.com/offre-d-emploi/directeur-general-adjoint-h-f-10934448/,07/01/2023,Indre,CDI,,,,,"En tant que Directeur GÃ©nÃ©ral Adjoint, poste basÃ© Ã  l'Indre, vos principales missions seront les suivantes : * Manager les fonctions supports, * Manager l'activitÃ© commerciale et clientÃ¨le de la structure, * GÃ©rer de la commercialisation des produits locatifs, * GÃ©rer la relation avec les clients et la partie gestion locative, * ReprÃ©senter ..."</t>
  </si>
  <si>
    <t>9510,IngÃ©nieur QualitÃ© Fournisseurs H/F,https://www.france-emploi.com/offre-d-emploi/ingenieur-qualite-fournisseurs-h-f-10934447/,07/01/2023,Oise,CDI,,,,,"Vos missions sont les suivantes :  * Obtenir des fournisseurs les dossiers PPAP pour analyse et validation, * Analyser et valider les rapports 8D des fournisseurs, * Suivre la performance qualitÃ© fournisseur et mettre en place des plans de progrÃ¨s, * Apporter un soutien technique Ã  l'AQF vie sÃ©rie en phase de sÃ©curisation ..."</t>
  </si>
  <si>
    <t>9511,IngÃ©nieur QualitÃ© Fournisseur et QualitÃ© Client H/F,https://www.france-emploi.com/offre-d-emploi/ingenieur-qualite-fournisseur-et-qualite-client-h-f-10934446/,07/01/2023,Haut-Rhin,CDI,,,,,"Vos missions sont les suivantes :  * Assurer l'interface entre l'usine et les fournisseurs sur la qualitÃ© sÃ©rie, * DÃ©clencher les rÃ©activitÃ©s fournisseur suite Ã  dÃ©faut interne ou clientÃ¨le, * Valider les plans d'actions des fournisseurs, * GÃ©rer la sociÃ©tÃ© de tri prÃ©sente Ã©ventuellement sur site, * Assurer les refacturations fournisseurs et ..."</t>
  </si>
  <si>
    <t>9512,Comptable GÃ©nÃ©ral H/F,https://www.france-emploi.com/offre-d-emploi/comptable-general-h-f-10934443/,07/01/2023,Paris,CDI,,,,,"Vous aurez pour missions :  * Enregistrer les opÃ©rations comptables dans les livres comptables, * Respecter les dÃ©lais de production d'information dans le cadre du planning de reporting mensuel, * Saisir les factures fournisseurs Ã  rapprocher avec les engagements de dÃ©penses, * PrÃ©parer les rÃ¨glements fournisseurs qui seront techniquement validÃ©s par le Directeur ..."</t>
  </si>
  <si>
    <t>9513,ChargÃ© d&amp;#039</t>
  </si>
  <si>
    <t xml:space="preserve">Affaires Techniques et RÃ©glementaires H/F,https://www.france-emploi.com/offre-d-emploi/charge-d-039-affaires-techniques-et-reglementaires-h-f-10934442/,07/01/2023,Haute-Garonne,CDI,,,,,"En tant que ChargÃ© d'Affaires Techniques et RÃ©glementaires, vos missions seront les suivantes : * Cadrage, planification, exÃ©cution et communication des Ã©tudes d'Ã©valuation du cycle de vie et d'empreinte carbone pour les produits </t>
  </si>
  <si>
    <t xml:space="preserve"> * Coordination des activitÃ©s Â« durabilitÃ© Â» avec la R&amp;D et le marketing </t>
  </si>
  <si>
    <t xml:space="preserve"> * Soutien des projets de ..."</t>
  </si>
  <si>
    <t>9514,Account Manager H/F,https://www.france-emploi.com/offre-d-emploi/account-manager-h-f-10934440/,07/01/2023,RhÃ´ne,CDI,,,,,"En tant q'Account Manager - l'axe Lyon - Marseille, vous devrez :  * DÃ©ployer la stratÃ©gie de la division et communiquer la politique commerciale, * DÃ©finir votre feuille de route et les prioritÃ©s avec votre Manager pour dÃ©livrer les objectifs de ventes et de rentabilitÃ© en Ã©troite collaboration avec les KAM industrie ..."</t>
  </si>
  <si>
    <t>9515,Responsable d&amp;#039</t>
  </si>
  <si>
    <t>Equipe IngÃ©nierie H/F,https://www.france-emploi.com/offre-d-emploi/responsable-d-039-equipe-ingenierie-h-f-10934439/,07/01/2023,Gironde,CDI,,,,,"En tant que Responsable d'Ã©quipe Ã  Bordeaux-Latresne (33) ou Ã  Toulouse (31), vous managez une Ã©quipe d'une quinzaine de ChargÃ©s d'affaires (Ã©tudes et travaux gaz) situÃ©s sur votre secteur gÃ©ographique.En lien avec vos collaborateurs et vos interfaces internes/externes, votre rÃ´le est d'animer ..."</t>
  </si>
  <si>
    <t>9516,Responsable Comptable H/F,https://www.france-emploi.com/offre-d-emploi/responsable-comptable-h-f-10934437/,07/01/2023,Gironde,CDI,,,,,"Sous l'autoritÃ© de la Directrice administratif et financiÃ¨re, vos missions sont les suivantes :  * Manager un collaborateur comptable en charge du cycle factures/rÃ¨glement fournisseurs, * Superviser, saisir pointer le lettrage des Ã©critures comptables, clients et fournisseurs, * GÃ©rer et suivre des immobilisations et de la trÃ©sorerie,  * GÃ©rer les clÃ´tures mensuelles ..."</t>
  </si>
  <si>
    <t>9517,Chef de Projet AMOA IT H/F,https://www.france-emploi.com/offre-d-emploi/chef-de-projet-amoa-it-h-f-10934436/,07/01/2023,Gironde,CDI,,,,,"RattachÃ© au Responsable Applicatifs, au sein du Service IT, vous intÃ©grez un Ã©quipes de plusieurs Chef de Projets, spÃ©cialisÃ© sur des applicatifs. Le systÃ¨me d'information est composÃ© de plusieurs logiciels permettant de remplir diffÃ©rentes fonctionnalitÃ©s, l' Â« Intranet Â» dÃ©veloppÃ© en interne, en est un Ã©lÃ©ment central de ce systÃ¨me ..."</t>
  </si>
  <si>
    <t>9518,IngÃ©nieur Expert Ã‰lectricitÃ© et Instrumentation H/F,https://www.france-emploi.com/offre-d-emploi/ingenieur-expert-lectricite-et-instrumentation-h-f-10934435/,07/01/2023,RhÃ´ne,CDI,,,,,"CAPEX projet industriel et support technique :  * Soutenir le Chef de Projet dans la sÃ©lection des Ã©quipements et fournir un soutien opÃ©rationnel des dÃ©cisions techniques pendant la conception et l'exÃ©cution, en identifiant des opportunitÃ©s de rÃ©duction du coÃ»t total, * SÃ©lectionner les fournisseurs et suivre l'exÃ©cution. DÃ©velopper l'E ..."</t>
  </si>
  <si>
    <t>9519,IngÃ©nieur CVC ConfirmÃ© H/F,https://www.france-emploi.com/offre-d-emploi/ingenieur-cvc-confirme-h-f-10934434/,07/01/2023,HÃ©rault,CDI,,,,,"RattachÃ© au Chef de Projets, vous serez amenÃ© Ã  travailler sur des projets d'envergues dans le secteur tertiaire (bureaux, commerces, hopitaux...). Vous aurez comme principales missions :  * Assurer la responsabilitÃ© des Ã©tudes de dimensionnement, * Garantir le respect des conditions nÃ©cessaires Ã  la sÃ©curitÃ© des ouvrages et Ã  la faisabilitÃ© ..."</t>
  </si>
  <si>
    <t>9520,Responsable Comptable et Reporting H/F,https://www.france-emploi.com/offre-d-emploi/responsable-comptable-et-reporting-h-f-10934432/,07/01/2023,Hauts-de-Seine,CDI,,,,,"Vos missions :  * RÃ©aliser mensuellement les clÃ´tures en normes franÃ§aises, prÃ©parer la liasse de consolidation (retraitements IFRS) ainsi que des reporting internes, * RÃ©concilier les flux intercompanies et procÃ©der aux refacturations Groupe, * PrÃ©parer les dÃ©clarations fiscales courantes, * Etablir les dossiers de clÃ´tures mensuelles et le dossier d'audit associÃ©, * GÃ©rer les ..."</t>
  </si>
  <si>
    <t>9521,Responsable d&amp;#039</t>
  </si>
  <si>
    <t>Agence ESN Paris H/F,https://www.france-emploi.com/offre-d-emploi/responsable-d-039-agence-esn-paris-h-f-10934430/,07/01/2023,Hauts-de-Seine,CDI,,,,,"Vos missions sont :  * Recruter et encadrer les Ã©quipes Business : Business Managers et ChargÃ©s de Recrutement Ã  moyen terme, * Assurer la gestion administrative et financiÃ¨re du centre de profit, * Adapter la stratÃ©gie en fonction de l'Ã©volution du marchÃ© : Ã‰volution des demandes clients, des technologies, de la concurrence, de la ..."</t>
  </si>
  <si>
    <t>9522,Responsable Supply Chain H/F,https://www.france-emploi.com/offre-d-emploi/responsable-supply-chain-h-f-10934429/,07/01/2023,Haut-Rhin,CDI,,,,,"Vos missions sont les suivantes :  * ContrÃ´ler les processus logistiques : De la mise en place de la planification Ã  long terme Ã  la supervision des activitÃ©s quotidiennes, * PrÃ©parer et proposer le S&amp;OP au comitÃ© de direction de l'usine, * Assurer la responsabilitÃ© du MPS avec le directeur de la ..."</t>
  </si>
  <si>
    <t>9523,Directeur d&amp;#039</t>
  </si>
  <si>
    <t>HypermarchÃ© H/F,https://www.france-emploi.com/offre-d-emploi/directeur-d-039-hypermarche-h-f-10934428/,07/01/2023,La RÃ©union,CDI,,,,,"En tant que Directeur d'HypermarchÃ©, vos missions sont les suivantes :Vous assurez le bon fonctionnement de l'hypermarchÃ© au quotidien, tant sur le commerce, la gestion que sur le volet managÃ©rial.Vous aurez la responsabilitÃ© de la mise en place du commerce, en intÃ©grant les partis pris stratÃ©giques ..."</t>
  </si>
  <si>
    <t>9524,Responsable Supply Chain H/F,https://www.france-emploi.com/offre-d-emploi/responsable-supply-chain-h-f-10934427/,07/01/2023,Loir-et-Cher,IntÃ©rim,,,,,"En tant que Responsable Supply Chain, vos missions seront :  * Elaborer et garantir un programme de fabrication (PDP) en prenant en compte les contraintes fabrication (stock, optimisation de la ligne, effectifs, maintenance...), les contraintes clients et en intÃ©grant l'offre logistique, * Animer les rÃ©unions planning avec les ateliers de production ..."</t>
  </si>
  <si>
    <t>9525,Responsable DÃ©veloppement Foncier H/F,https://www.france-emploi.com/offre-d-emploi/responsable-developpement-foncier-h-f-10934426/,07/01/2023,Ille-et-Vilaine,CDI,,,,,"En tant que Responsable du DÃ©veloppement Foncier, poste basÃ© Ã  Rennes, vos missions principales seront : * Prospection et identification de fonciers, * Contact auprÃ¨s de propriÃ©taires, * Animation du rÃ©seau professionnel (apporteurs, Notaires, Ã©lus, collectivitÃ©s locales et Architectes), * Ã‰tudes techniques et Ã©conomiques, * RÃ©alisation de faisabilitÃ©s, * RÃ©alisation de bilans financiers en soutien avec ..."</t>
  </si>
  <si>
    <t>9526,SecrÃ©taire GÃ©nÃ©ral H/F,https://www.france-emploi.com/offre-d-emploi/secretaire-general-h-f-10934425/,07/01/2023,Maine-et-Loire,CDI,,,,,"En tant que SecrÃ©taire GÃ©nÃ©ral, poste basÃ© Ã  Angers, vos principales missions seront les suivantes : * Manager les fonctions supports, * PrÃ©parer et gÃ©rer les instances d'administrations, * Impulser une politique RH et travailler Ã  l'animation managÃ©riale de l'ensemble des Ã©quipes.  De formation Bac +4 minimum en gestion, droit ..."</t>
  </si>
  <si>
    <t>9527,IngÃ©nieur DevOps H/F,https://www.france-emploi.com/offre-d-emploi/ingenieur-devops-h-f-10934424/,07/01/2023,Paris,,,,,,"Au sein de votre mission en Freelance Ã  Paris en tant qu'IngÃ©nieur DevOps, vos activitÃ©s principales consisteront Ã  :  * Contribuer au dÃ©veloppement de projet majeurs dans un process Agile/SAFe, * Assurer le scripting ainsi que le paramÃ¨trage sur XI deploy et XI Release, * Automatiser toutes les tÃ¢ches afin de ..."</t>
  </si>
  <si>
    <t>9528,TECHNICIEN BE CHANTIERS (H/F),https://www.france-emploi.com/offre-d-emploi/technicien-be-chantiers-h-f-10934422/,07/01/2023,VendÃ©e,CDI,,,,,"MISSIONS PRINCIPALES =&gt; RÃ©aliser les Ã©tudes des chantiers pour des clients particuliers et/ou professionnels : * Prendre connaissance du dossier : relevÃ© de cotes, contrat, chiffrage, * Ã‰tudier les solutions de rÃ©alisation et d'adaptation du produit sur support, * Dessiner sur Autocad les plans nÃ©cessaires, * Ã‰tablir la nomenclature du produit : chÃ¢ssis, profils, remplissage ..."</t>
  </si>
  <si>
    <t>9529,AGENT HOTELLIER (H/F),https://www.france-emploi.com/offre-d-emploi/agent-hotellier-h-f-10934419/,07/01/2023,Guern,CDI,,,,,"Poste Ã  pourvoir dÃ¨s que possible</t>
  </si>
  <si>
    <t>-	    Accompagnement et aide aux rÃ©sidents dans les actes de la vie courante</t>
  </si>
  <si>
    <t>-	    PrÃ©paration et service des repas</t>
  </si>
  <si>
    <t>-	    MÃ©nage des parties communes</t>
  </si>
  <si>
    <t>-	   Mise en sÃ©curitÃ© des rÃ©sidents et des locaux selon les procÃ©dures appliquÃ©es</t>
  </si>
  <si>
    <t>QualitÃ©s requises</t>
  </si>
  <si>
    <t>-	Etre Ã  lâ€™Ã©coute des rÃ©sidents</t>
  </si>
  <si>
    <t>-	Organiser ..."</t>
  </si>
  <si>
    <t>9530,DESSINATEUR (H/F),https://www.france-emploi.com/offre-d-emploi/dessinateur-h-f-10934418/,07/01/2023,VendÃ©e,CDI,,,,,"* Suivre et assurer le montage des dossiers pour des projets de vÃ©randas dÃ©jÃ  dÃ©finis (rÃ©alisation de plans, dÃ©clarations prÃ©alables, permis de construire...) * Recherche, lecture et analyse de matrices cadastrales et des rÃ¨glements d'urbanisme.Dessinateur H/F  MISSIONS PRINCIPALES * Suivre et assurer le montage des dossiers pour des projets ..."</t>
  </si>
  <si>
    <t>9531,OpÃ©rateur ANC (61) (H/F),https://www.france-emploi.com/offre-d-emploi/operateur-anc-61-h-f-10934408/,07/01/2023,Rives d'Andaine,CDD,,,,,"Vous avez envie de rejoindre une entreprise dynamique Ã  taille humaine oÃ¹ lâ€™autonomie et la confiance sont recherchÃ©es ?</t>
  </si>
  <si>
    <t>Vous avez un attrait particulier pour la gestion de lâ€™eau et de lâ€™assainissement ?</t>
  </si>
  <si>
    <t>Nous vous proposons de devenir notre futur(e) :</t>
  </si>
  <si>
    <t>OpÃ©rateur ANC H/F en CDD (12 ..."</t>
  </si>
  <si>
    <t>9532,DÃ©veloppeur .NET C# (H/F),https://www.france-emploi.com/offre-d-emploi/developpeur-net-c-h-f-10934396/,07/01/2023,Challans,CDI,,,,,"IntÃ©grÃ© au sein dâ€™une Ã©quipe composÃ©e de 8 personnes, vous serez amenÃ© Ã  travailler sur un large panel de lâ€™environnement .net (web, mobileâ€¦) afin de dÃ©velopper de nouvelles fonctionnalitÃ©s et maintenir lâ€™existant.</t>
  </si>
  <si>
    <t xml:space="preserve">Plus prÃ©cisÃ©ment vos missions seront les suivantes </t>
  </si>
  <si>
    <t xml:space="preserve">Conception et dÃ©veloppement dâ€™applications informatique </t>
  </si>
  <si>
    <t>Participer ..."</t>
  </si>
  <si>
    <t>9533,OpÃ©rateur ANC (50) (H/F),https://www.france-emploi.com/offre-d-emploi/operateur-anc-50-h-f-10934392/,07/01/2023,Saint-LÃ´,CDD,,,,,"Vous avez envie de rejoindre une entreprise dynamique Ã  taille humaine oÃ¹ lâ€™autonomie et la confiance sont recherchÃ©es ?</t>
  </si>
  <si>
    <t>9534,Assistant QualitÃ© H/F,https://www.france-emploi.com/offre-d-emploi/assistant-qualite-h-f-10934354/,07/01/2023,CÃ´tes-d'Armor,CDI,,,,,"Pour renforcer les Ã©quipes du Groupe COOPERL nous recrutons un Assistant QualitÃ© (H/F)  Le poste, basÃ© Ã  Lamballe (22), est Ã  pourvoir dans le cadre d'un CDI.  Sous la responsabilitÃ© du Responsable QualitÃ©, vous Ãªtes le principal interlocuteur entre les clients et le site.  Pour cela, vos ..."</t>
  </si>
  <si>
    <t>9535,INFIRMIERE (H/F),https://www.france-emploi.com/offre-d-emploi/infirmiere-h-f-10934350/,07/01/2023,Ploemeur,CDI,,,,,"Poste Ã  pourvoir fin janvier 2023 pour 6 mois minimum</t>
  </si>
  <si>
    <t>â€¢	Vous rÃ©alisez les soins d'hygiÃ¨ne et de confort au domicile des patients</t>
  </si>
  <si>
    <t>â€¢	Vous favorisez le maintien Ã  domicile auprÃ¨s de toute population dans le respect du lieu de vie</t>
  </si>
  <si>
    <t>â€¢	Vous participez Ã  la continuitÃ© des soins infirmiers ..."</t>
  </si>
  <si>
    <t>9536,Directeur de Programmes H/F,https://www.france-emploi.com/offre-d-emploi/directeur-de-programmes-h-f-10934292/,07/01/2023,Paris,CDI,,,,,"En tant que Directeur de Programmes, vos principales missions sont les suivantes :  * Validation du dÃ©pÃ´t de permis de construire, des aspects financiers, techniques, juridiques et commerciaux en prenant en charge le montage de l'opÃ©ration avant commercialisation, * Pilotage du lancement commercial et de la mise en vente des programmes ..."</t>
  </si>
  <si>
    <t>9537,IngÃ©nieur MatÃ©riaux H/F,https://www.france-emploi.com/offre-d-emploi/ingenieur-materiaux-h-f-10934286/,07/01/2023,Haut-Rhin,IntÃ©rim,,,,,"En tant qu'IngÃ©nieur MatÃ©riaux, vous aurez pour principales missions :  * GÃ©rer le coupon de qualification soudure, * Lancer les piÃ¨ces en production, * Suivre les piÃ¨ces de qualification en production, * Dispatcher les piÃ¨ces de qualification aux soudeurs, * Suivre et rÃ©aliser les reconductions de qualification, * Planifier les inspections soudure, * Dispatcher les piÃ¨ces ..."</t>
  </si>
  <si>
    <t>9538,Coordonnateur SystÃ¨me QualitÃ© H/F,https://www.france-emploi.com/offre-d-emploi/coordonnateur-systeme-qualite-h-f-10934285/,07/01/2023,Tarn,IntÃ©rim,,,,,"Sous la responsabilitÃ©s du Manager SystÃ¨me QualitÃ©, en tant que Coordonnateur SystÃ¨me QualitÃ©, vos principales missions seront les suivantes :  * Participer Ã  la mesure des indicateurs de qualitÃ© spÃ©cifiques au site et Ã  la mise en oeuvre de contre-mesures, * Participer Ã  la gestion des non-conformitÃ©s, * Soutenir le systÃ¨me ..."</t>
  </si>
  <si>
    <t>9539,Chef d&amp;#039</t>
  </si>
  <si>
    <t>Ã‰quipe Chantier Industriel H/F,https://www.france-emploi.com/offre-d-emploi/chef-d-039-quipe-chantier-industriel-h-f-10934284/,07/01/2023,RhÃ´ne,CDI,,,,,"Au sein de l'Ã©quipe montage, vous occupez le poste de Chef d'Ã‰quipe Chantier Industriel et Ãªtes en charge des missions suivantes :  * PrÃ©parer les chantiers, * DÃ©finir les moyens techniques et humains pour la gestion des chantiers, * Assurer le management opÃ©rationnel du montage des installations neuves et des modifications ..."</t>
  </si>
  <si>
    <t>9540,OpÃ©rateur de Production H/F,https://www.france-emploi.com/offre-d-emploi/operateur-de-production-h-f-10934283/,07/01/2023,Gironde,CDI,,,,,"RattachÃ© Ã  un Chef d'Ã‰quipe Production, vos missions sont les suivantes :  * PrÃ©parer et rÃ©aliser le changement de sÃ©rie dans le respect du planning et de s'assurer de la qualitÃ© du produit, * Assurer le bon fonctionnement du parc machines en termes de qualitÃ© et de quantitÃ©, * Assurer les ..."</t>
  </si>
  <si>
    <t>9541,Coordinateur Logistique/Approvisionneur H/F,https://www.france-emploi.com/offre-d-emploi/coordinateur-logistique-approvisionneur-h-f-10934282/,07/01/2023,Yvelines,IntÃ©rim,,,,,"En tant que Coordinateur Logistique/Approvisionneur, vos missions sont les suivantes :  * DÃ©finir, organiser et gÃ©rer les prÃ©visions, les achats et commandes des consommables nÃ©cessaires Ã  l'activitÃ© de rÃ©paration, * GÃ©rer les dÃ©lais de livraison des commandes, * Communiquer Ã  l'Ã©quipe sur les cas problÃ©matiques des manquants, * RÃ©ceptionner et contrÃ´ler ..."</t>
  </si>
  <si>
    <t xml:space="preserve">9542,Gestionnaire ADV et Facturation H/F,https://www.france-emploi.com/offre-d-emploi/gestionnaire-adv-et-facturation-h-f-10934281/,07/01/2023,HÃ©rault,CDI,,,,,"Ã€ ce poste, vous aurez en charge la :  * Collaboration avec les services opÃ©rationnels : Relance pour rÃ©ception des ordres de facturation clients, contrÃ´le de cohÃ©rence avec les Ã©lÃ©ments contractuels (modalitÃ©s de facturation, montant, etc.) </t>
  </si>
  <si>
    <t xml:space="preserve"> * Gestion du cycle de vente sur l'outil CRM : CrÃ©ation de tiers, saisie des devis et ..."</t>
  </si>
  <si>
    <t xml:space="preserve">9543,Poissonnier H/F,https://www.france-emploi.com/offre-d-emploi/poissonnier-h-f-10934280/,07/01/2023,Haute-Garonne,CDI,,,,,"Vos missions :  * Vous commercialisez vos produits grÃ¢ce Ã  une mise en avant originale et en adÃ©quation avec les attentes de votre Manager. Vous mettez en place des promotions rÃ©guliÃ¨res et percutantes </t>
  </si>
  <si>
    <t xml:space="preserve"> * Vous Ãªtes un vÃ©ritable commerÃ§ant, la satisfaction client est au coeur de votre mÃ©tier </t>
  </si>
  <si>
    <t xml:space="preserve"> votre parfaite connaissance des ..."</t>
  </si>
  <si>
    <t>9544,Collaborateur d&amp;#039</t>
  </si>
  <si>
    <t>Architecte H/F,https://www.france-emploi.com/offre-d-emploi/collaborateur-d-039-architecte-h-f-10934279/,07/01/2023,Haute-Garonne,CDI,,,,,"En tant qu'Architecte, rattachÃ© au Directeur, vous gÃ©rez les projets de A Ã  Z en relation avec votre supÃ©rieur.Vous concevez le projet, le proposez au client et faites les modifications avec lui.Vous gÃ©rez les piÃ¨ces Ã©crites (permis, etc.).Organisation avec tous les organismes de contrÃ´le et ..."</t>
  </si>
  <si>
    <t>9545,Chef de Secteur GMS - Produits Locaux H/F,https://www.france-emploi.com/offre-d-emploi/chef-de-secteur-gms-produits-locaux-h-f-10934278/,07/01/2023,Meurthe-et-Moselle,CDI,,,,,"RattachÃ© Ã  la Direction Commerciale et en tant que Chef de Secteur GMS - Produits Locaux, poste idÃ©alement basÃ© Ã  Nancy, vous avez pour mission d'accroÃ®tre le chiffre d'affaires de la sociÃ©tÃ© sur la rÃ©gion Est (67/68/57/54) en dÃ©veloppant la visibilitÃ© des produits au sein ..."</t>
  </si>
  <si>
    <t>9546,Responsable Chiffrage Industriel H/F,https://www.france-emploi.com/offre-d-emploi/responsable-chiffrage-industriel-h-f-10934276/,07/01/2023,Ain,CDI,,,,,"Le Responsable Chiffrage Industriel prÃ©pare et chiffre les offres techniques et commerciales de l'activitÃ© energy du business Process Automation d'ABB en France, pour des projets de Â« systÃ¨me numÃ©rique de contrÃ´le commande Â» et services associÃ©s (digital et cybersÃ©curitÃ©).Vos responsabilitÃ©s en tant que le Technicien Chiffrage Industriel sont ..."</t>
  </si>
  <si>
    <t>9547,Collaborateur Comptable H/F,https://www.france-emploi.com/offre-d-emploi/collaborateur-comptable-h-f-10934275/,07/01/2023,FinistÃ¨re,CDI,,,,,"RattachÃ© Ã  l'Expert-Comptable, vous intÃ©grez une Ã©quipe Ã  taille humaine et occupez un poste de Collaborateur Comptable.A ce titre, vos missions principales sont :  * La gestion d'un portefeuille clients composÃ© de TPE et PME de secteurs variÃ©s, * Les travaux de rÃ©vision comptable, * L'Ã©tablissement des comptes ..."</t>
  </si>
  <si>
    <t>9548,Conducteur de Travaux CVC-P H/F,https://www.france-emploi.com/offre-d-emploi/conducteur-de-travaux-cvc-p-h-f-10934274/,07/01/2023,Alpes-Maritimes,CDI,,,,,"En collaboration avec le ChargÃ© d'Affaires, vous coordonnez la rÃ©alisation de plusieurs chantiers principalement sur les Alpes-Maritimes.En tant que Conducteur de Travaux, vous Ãªtes responsable de l'organisation, de la rÃ©alisation et du suivi des projets qui vous sont confiÃ©s, dans le respect de la sÃ©curitÃ© ..."</t>
  </si>
  <si>
    <t>9549,Planificateur de Production Bilingue Anglais H/F,https://www.france-emploi.com/offre-d-emploi/planificateur-de-production-bilingue-anglais-h-f-10934273/,07/01/2023,Var,CDD,,,,,"Sous la responsabilitÃ© du Planning et Logistique Manager du site, le Planificateur de Production Bilingue Anglais a pour mission la mise en place du planning de production mensuel et hebdomadaire et de son respect.Ses missions :  * Fixer les prioritÃ©s en fonction de la demande client, des prÃ©visions de ventes ..."</t>
  </si>
  <si>
    <t>9550,RRH RÃ©gionale Paca Corse - Association MÃ©dico-Sociale H/F,https://www.france-emploi.com/offre-d-emploi/rrh-regionale-paca-corse-association-medico-sociale-h-f-10934270/,07/01/2023,Bouches-du-RhÃ´ne,IntÃ©rim,,,,,"Sous la responsabilitÃ© du Directeur RÃ©gional, au sein de l'Ã©quipe rÃ©gionale et en lien Ã©troit avec la Direction des Ressources Humaines, vous serez amenÃ© Ã  :Mettre en oeuvre la politique RH :  * Recenser, partager les besoins des structures, participer Ã  l'Ã©laboration des orientations RH, * DÃ©ployer et accompagner la ..."</t>
  </si>
  <si>
    <t>9551,Gestionnaire de Paie H/F,https://www.france-emploi.com/offre-d-emploi/gestionnaire-de-paie-h-f-10934269/,07/01/2023,Haute-Garonne,CDI,,,,,"RattachÃ© Ã  la Responsable Paie et en binÃ´me avec votre Collaboratrice Gestionnaire de Paie, vous prenez en charge ensemble la gestion de la paie pour votre portefeuille de collaborateurs. Ã€ ce titre, vos missions sont les suivantes :  * Collecte des Ã©lÃ©ments variables via le logiciel de gestion des temps, * Calcul ..."</t>
  </si>
  <si>
    <t>9552,MÃ©canicien Industriel H/F,https://www.france-emploi.com/offre-d-emploi/mecanicien-industriel-h-f-10934268/,07/01/2023,Nord,CDI,,,,,"Sous la direction du Responsable de Maintenance, vos missions sont les suivantes :  * Assurer la maintenance mÃ©canique prÃ©ventive et curative sur l'ensemble des ateliers de production du site, * DÃ©tecter et Ã©tablir un diagnostic de panne avant chaque intervention, * ContrÃ´ler, surveiller et entretenir les Ã©quipements du site, * Proposer des amÃ©liorations ..."</t>
  </si>
  <si>
    <t>9553,Responsable de Rayon Frais Traditionnels H/F,https://www.france-emploi.com/offre-d-emploi/responsable-de-rayon-frais-traditionnels-h-f-10934267/,07/01/2023,Landes,CDI,,,,,"En qualitÃ© de Responsable de Rayon Frais Traditionnels, vous aurez la responsabilitÃ© de l'activitÃ© commerciale de votre rayon (charcuterie traditionnelle, fromage Ã  la coupe, rÃ´tissoire) Ã  travers la qualitÃ© des produits, l'animation de l'Ã©quipe, le positionnement prix, le suivi de l'assortiment et l'Ã©laboration du ..."</t>
  </si>
  <si>
    <t>9554,ChargÃ© de Recouvrement ConfirmÃ© H/F,https://www.france-emploi.com/offre-d-emploi/charge-de-recouvrement-confirme-h-f-10934265/,07/01/2023,Hauts-de-Seine,IntÃ©rim,,,,,"Au sein du PÃ´le Recouvrement et rattachÃ© Ã  la Credit Manager, vous prenez en charge le recouvrement des crÃ©ances.Ã€ ce titre, en tant que ChargÃ© de Recouvrement, vos principales missions seront :  * Relancer les clients (mail, tÃ©lÃ©phone, mise en demeure) pour recueillir les causes de non-paiement et obtenir ..."</t>
  </si>
  <si>
    <t>9555,Assistant de Cabinet Comptable H/F,https://www.france-emploi.com/offre-d-emploi/assistant-de-cabinet-comptable-h-f-10934264/,07/01/2023,Loire-Atlantique,CDI,,,,,"En collaboration avec l'Ã©quipe de Collaborateurs Comptables, en tant qu'Assistant de Cabinet Comptable, vous travaillez sur un portefeuille clients composÃ©s de TPE et PME de tous secteurs d'activitÃ©s.Vos missions principales sont :  * La tenue comptable : Saisie des piÃ¨ces achat, vente, banque, * L'Ã©laboration des dÃ©clarations de ..."</t>
  </si>
  <si>
    <t>9556,Dessinateur Projeteur MÃ©canique H/F,https://www.france-emploi.com/offre-d-emploi/dessinateur-projeteur-mecanique-h-f-10934263/,07/01/2023,RhÃ´ne,IntÃ©rim,,,,,"En collaboration avec le Service Commercial et l'Atelier, vous serez sous la responsabilitÃ© du Responsable du Bureau d'Etudes.En tant que Dessinateur Projeteur MÃ©canique votre mission principale sera de rÃ©aliser Ã  terme les Ã©tudes de conception et plans de fabrication des produits et prototypes.Pour les nouvelles ..."</t>
  </si>
  <si>
    <t>9557,Conducteur de Machine H/F,https://www.france-emploi.com/offre-d-emploi/conducteur-de-machine-h-f-10934262/,07/01/2023,Ille-et-Vilaine,CDI,,,,,"Site Ã  taille humaine, l'entreprise dÃ©veloppe, fabrique et conditionne des solutions nutrition santÃ© et des complÃ©ments alimentaires, sous forme de poudre et de liquide et dans de multiples saveurs et formats.Vos missions principales sont les suivantes :  * Conduire les machines (process liquide et mÃ©lange poudre), * PrÃ©parer et vÃ©rifier ..."</t>
  </si>
  <si>
    <t>9558,Chef d&amp;#039</t>
  </si>
  <si>
    <t>Equipe EnrobÃ©s H/F,https://www.france-emploi.com/offre-d-emploi/chef-d-039-equipe-enrobes-h-f-10934261/,07/01/2023,Ille-et-Vilaine,CDI,,,,,"Sous l'autoritÃ© hiÃ©rarchique du Conducteur de Travaux, vous Ãªtes chargÃ© de l'organisation des chantiers d'enrobÃ©s.A ce titre, en tant que Chef d'Equipe EnrobÃ©s, vous assurerez en forte autonomie la responsabilitÃ© des missions suivantes :  * Encadrement et le management sur chantier du personnel de l'entreprise ..."</t>
  </si>
  <si>
    <t>9559,Responsable de Magasin H/F,https://www.france-emploi.com/offre-d-emploi/responsable-de-magasin-h-f-10934260/,07/01/2023,CorrÃ¨ze,CDI,,,,,"En tant que Responsable de Magasin, vos missions sont les suivantes :  * Vous Ã©laborez les plans d'action destinÃ©s Ã  optimiser les performances commerciales et Ã©conomiques de votre magasin, * Vous dÃ©clinez la stratÃ©gie de vente de l'entreprise et l'adaptez Ã  l'environnement local (attractivitÃ©, innovation), * En bon gestionnaire ..."</t>
  </si>
  <si>
    <t>9560,Conseiller Agence Mutuelle Assurance H/F,https://www.france-emploi.com/offre-d-emploi/conseiller-agence-mutuelle-assurance-h-f-10934259/,07/01/2023,Alpes-Maritimes,CDD,,,,,"En tant que Conseiller Agence Mutuelle Assurance, poste basÃ© sur le 06, vous intÃ©grez l'agence de Antibes. Vous Ãªtes dynamique et solidaire ayant Ã  coeur la satisfaction des adhÃ©rents et l'esprit d'Ã©quipe, sur un modÃ¨le basÃ© sur la proximitÃ© et l'Ã©coute.En totale autonomie, vous ..."</t>
  </si>
  <si>
    <t>9561,Dessinateur Projeteur CVC H/F,https://www.france-emploi.com/offre-d-emploi/dessinateur-projeteur-cvc-h-f-10934258/,07/01/2023,Bouches-du-RhÃ´ne,CDI,,,,,"RattachÃ© au Centre OpÃ©rationnel Industrie PACA, vous serez chargÃ© d'accompagner les ChargÃ©s d'Affaires sur les Ã©tudes prÃ©liminaires et les Ã©tudes d'exÃ©cution. Ã€ ce titre, vous :  * Ã‰laborez les notes de calculs hydrauliques et aÃ©rauliques, * RÃ©alisez des plans 2/3D, * RÃ©alisez des fiches d'approbation de matÃ©riel, * Consultez ..."</t>
  </si>
  <si>
    <t>9562,Gestionnaire de Paie et ADP Entreprise - Centre Ville H/F,https://www.france-emploi.com/offre-d-emploi/gestionnaire-de-paie-et-adp-entreprise-centre-ville-h-f-10934254/,07/01/2023,Bouches-du-RhÃ´ne,CDI,,,,,"Au sein du Service RH, vous avez pour principales missions :  * La rÃ©alisation paies, * La rÃ©alisation des dÃ©clarations sociales mensuelles, trimestrielles et annuelles, * La gestion administrative du personnel.Ce descriptif n'est pas limitatif.  De formation gÃ©nÃ©raliste en droit ou de niveau Bac +3 minimum de type licence ou DUT ..."</t>
  </si>
  <si>
    <t>9563,OpÃ©rateur de production (H/F),https://www.france-emploi.com/offre-d-emploi/operateur-de-production-h-f-10934253/,07/01/2023,Val-de-Marne,IntÃ©rim,,,,,"PlacÃ© sous la responsabilitÃ© de chef d'Ã©quipe de production vous Ãªtes amenÃ© Ã  rÃ©aliser les missions suivantes : * PrÃ©parer la production et rÃ©aliser les prÃ©parations nÃ©cessaires. * ProcÃ©der Ã  la pesÃ©e, le contrÃ´le et le traitement des matiÃ¨res premiÃ¨res. * Veiller au respect des rÃ¨gles d'hygiÃ¨ne et de sÃ©curitÃ© au ..."</t>
  </si>
  <si>
    <t>9564,Assistant de Direction DÃ©veloppement Durable et Talents Corporate H/F,https://www.france-emploi.com/offre-d-emploi/assistant-de-direction-developpement-durable-et-talents-corporate-h-f-10934252/,07/01/2023,Paris,IntÃ©rim,,,,,"Votre pÃ©rimÃ¨tre d'intervention sera le suivant :  * Gestion des agendas (trÃ¨s mouvants) des 2 Directeurs, organisation des rÃ©unions, des dÃ©placements, * Suivi de la facturation du dÃ©partement et son budget, * Traitement des Messages, appels, demandes : Vous Ãªtes le premier filtre, * PrÃ©paration de l'arrivÃ©e logistique des nouveaux membres de l ..."</t>
  </si>
  <si>
    <t>9565,Office Manager - Anglais Courant H/F,https://www.france-emploi.com/offre-d-emploi/office-manager-anglais-courant-h-f-10934251/,07/01/2023,Val-de-Marne,IntÃ©rim,,,,,"Vous serez le support de l'Ã©quipe et veillez Ã  la bonne tenue du bureau (60 personnes au sein de la structure). Vos missions seront les suivantes : * Gestion des mails, * Planification et logistique des dÃ©placements en France et Ã  l'international, * Gestion et suivi des fournitures de bureau, * Interface ..."</t>
  </si>
  <si>
    <t>9566,Chef d&amp;#039</t>
  </si>
  <si>
    <t>Equipe 3*8 H/F,https://www.france-emploi.com/offre-d-emploi/chef-d-039-equipe-3-8-h-f-10934249/,07/01/2023,IsÃ¨re,CDI,,,,,"En tant que Chef d'Equipe 3*8, vos missions sont les suivantes :  * Organiser le placement de votre Ã©quipe en fonction du planning de fabrication et des compÃ©tences de votre Ã©quipe, * Motiver et animer votre Ã©quipe, * Ã‰valuer l'activitÃ© de vos collaborateurs : Entretien individuel, recadrage, suivi, * Identifier les besoins ..."</t>
  </si>
  <si>
    <t>9567,TÃ©lÃ©conseiller(e) - Bilingue Irlandais H/F,https://www.france-emploi.com/offre-d-emploi/teleconseillere-bilingue-irlandais-h-f-10934248/,07/01/2023,Bouches-du-RhÃ´ne,CDI,,,,,"En tant que TÃ©lÃ©conseiller - Bilingue Irlandais, vos missions sont les suivantes :  * Assurer le traitement des demandes des clients (gestion d'appels tÃ©lÃ©phoniques entrants et sortants, traitement de fax, e-mails, chat, utilisation d'outils dÃ©diÃ©s), * Informer et conseiller nos clients (analyse de la demande, aide et orientation du client ..."</t>
  </si>
  <si>
    <t>9568,Assistant Administratif H/F,https://www.france-emploi.com/offre-d-emploi/assistant-administratif-h-f-10934247/,07/01/2023,RhÃ´ne,IntÃ©rim,,,,,"Au sein du poste Assistant Administratif, vous effectuerez les missions suivantes :  * Prendre connaissance quotidiennement des emails et courriers entrants et apporter le traitement adÃ©quats, * IntÃ©grer les rÃ©clamations et les rÃ©ponses dans l'outil de relances clients, * Codifier la rÃ©clamation dans l'outil de relances de faÃ§on Ã  bloquer celles ..."</t>
  </si>
  <si>
    <t xml:space="preserve">9569,Assistant Technique Immobilier H/F,https://www.france-emploi.com/offre-d-emploi/assistant-technique-immobilier-h-f-10934246/,07/01/2023,Paris,CDI,,,,,"En tant qu'Assistant Technique, vous assurez les missions suivantes (liste non exhaustive) :  * Accueil physique et tÃ©lÃ©phonique des interlocuteurs </t>
  </si>
  <si>
    <t xml:space="preserve"> * En collaboration avec le programme et l'Ã©quipe technique, suivi des relations avec les diffÃ©rents intervenants Ã  l'acte de construire (entreprises, fournisseurs, bureaux d'Ã©tudes, partenaires publics et privÃ©s ..."</t>
  </si>
  <si>
    <t>9570,Conducteur de Travaux Ã‰lÃ©ctricitÃ©/Smart City H/F,https://www.france-emploi.com/offre-d-emploi/conducteur-de-travaux-lectricite-smart-city-h-f-10934245/,07/01/2023,RhÃ´ne,CDI,,,,,"RattachÃ© au Directeur d'Agence, vous aurez en charge les missions suivantes :  * PrÃ©parer, rÃ©aliser et rÃ©ceptionner les chantiers pour des clients divers : Approvisionnements, dossiers chantiers, DICT, PV de rÃ©ception, facturation... * Analyser des dossiers de marchÃ© sous tous ses aspects techniques et financiers, * Assurer les relations commerciales clients, fournisseurs et ..."</t>
  </si>
  <si>
    <t>9571,Technicien SAV ItinÃ©rant 64/65 H/F,https://www.france-emploi.com/offre-d-emploi/technicien-sav-itinerant-64-65-h-f-10934244/,07/01/2023,PyrÃ©nÃ©es-Atlantiques,CDI,,,,,"RattachÃ© au Responsable du Site de Bordeaux, vous serez chargÃ© :  * Assurer les interventions de maintenance prÃ©ventive et curative des produits Ã©lectromÃ©nagers domestiques et des appareils Ã©lectroniques multimÃ©dia directement chez le client (particulier), * Restituer Ã  un produit ses caractÃ©ristiques d'usage sur site ou hors site, * Identification du problÃ¨me, * DÃ©clenchement ..."</t>
  </si>
  <si>
    <t>9572,Technicien de Maintenance H/F,https://www.france-emploi.com/offre-d-emploi/technicien-de-maintenance-h-f-10934243/,07/01/2023,IsÃ¨re,CDI,,,,,"En tant que Technicien de Maintenance - Ã‰lectromÃ©canique, vos missions seront les suivantes :  * DÃ©montrer des compÃ©tences en Ã©lectricitÃ© industrielle, mÃ©canique, hydraulique et pneumatique, * Assurer des missions de maintenance prÃ©ventive et curative sur tout type d'appareils de production (parc Ã  grumes, scierie, chaudiÃ¨re, unitÃ© de granulation), * Participer Ã  l'installation ..."</t>
  </si>
  <si>
    <t>9573,Business Developer 13 H/F,https://www.france-emploi.com/offre-d-emploi/business-developer-13-h-f-10934242/,07/01/2023,Bouches-du-RhÃ´ne,CDI,,,,,"En tant que Business Developer 13, vos responsabilitÃ©s s'articuleront principalement autour du dÃ©veloppement de votre portefeuille clients :  * Prospecter et promouvoir la vente de services en matiÃ¨re de financement de l'innovation et des investissements auprÃ¨s d'une cible ETI, * DÃ©ployer, conquÃ©rir et consolider une relation privilÃ©giÃ©e avec cette ..."</t>
  </si>
  <si>
    <t>9574,Collaborateur Comptable H/F,https://www.france-emploi.com/offre-d-emploi/collaborateur-comptable-h-f-10934241/,07/01/2023,IsÃ¨re,CDI,,,,,"En qualitÃ© de Collaborateur Comptable, vos missions porteront sur les travaux quotidiens liÃ©s Ã  la comptabilitÃ© pour diffÃ©rents clients du cabinet :  * Effectuer la saisie comptable de vos dossiers, * RÃ©aliser la rÃ©vision des comptes et l'Ã©tablissement des bilans, * Ã‰laborer les liasses fiscales.Liste non exhaustive et pouvant comprendre des ..."</t>
  </si>
  <si>
    <t xml:space="preserve">9575,Assistant Projet Ã‰vÃ©nementiel - Anglais Courant H/F,https://www.france-emploi.com/offre-d-emploi/assistant-projet-venementiel-anglais-courant-h-f-10934239/,07/01/2023,Essonne,IntÃ©rim,,,,,"Ã€ ce titre, les principales responsabilitÃ©s de l'Assistant Ã‰vÃ©nementiel sont :  * Soutien Ã  la planification et Ã  la gestion d'Ã©vÃ©nements (en physiques et hybrides) </t>
  </si>
  <si>
    <t xml:space="preserve"> * Aide Ã  la recherche et Ã  la gestion des fournisseurs pour l'Ã©vÃ©nement (audiovisuel, restauration, Assistants de ConfÃ©rence, production vidÃ©o, recherche de lieux) </t>
  </si>
  <si>
    <t xml:space="preserve"> * Gestion ..."</t>
  </si>
  <si>
    <t>9576,Technicien Tests H/F,https://www.france-emploi.com/offre-d-emploi/technicien-tests-h-f-10934238/,07/01/2023,Maine-et-Loire,CDI,,,,,"En tant que Technicien Tests, vous rÃ©alisez les missions suivantes :  * Analyser et diagnostiquer les dÃ©fauts ou les pannes, * CrÃ©er des dossiers de test et les faire valider par les mÃ©thodes test, * DÃ©panner les cartes et les produits finis avec les moyens mis Ã  disposition, * RÃ©aliser les tests des produits ..."</t>
  </si>
  <si>
    <t>9577,OpÃ©rateur PÃ©trochimie H/F,https://www.france-emploi.com/offre-d-emploi/operateur-petrochimie-h-f-10934237/,07/01/2023,Bouches-du-RhÃ´ne,CDI,,,,,"En tant qu'OpÃ©rateur PÃ©trochimie, vous avez pour missions principales les suivantes :  * Sous la responsabilitÃ© du Chef de Quart, vÃ©rifier et surveiller les Ã©quipements, en salle de contrÃ´le et/ou Ã  l'extÃ©rieur, * Participer aux opÃ©rations d'arrÃªt et de dÃ©marrage des installations, * Suivre et amÃ©liorer les rÃ©glages des ..."</t>
  </si>
  <si>
    <t>9578,Infirmier de Jour H/F,https://www.france-emploi.com/offre-d-emploi/infirmier-de-jour-h-f-10934234/,07/01/2023,RhÃ´ne,CDD,,,,,"Il s'agit d'une structure mÃ©dicalisÃ©e qui accueille 80 rÃ©sidents dans cadre calme et sÃ©curisÃ© et trÃ¨s sympathique.L'Ã©tablissement dispose des locaux modernes, spacieux et trÃ¨s bien amÃ©nagÃ©s.La structure dÃ©pend d'un Groupe qui possÃ¨de une excellente notoriÃ©tÃ©.En tant qu'Infirmier de Jour, poste basÃ© ..."</t>
  </si>
  <si>
    <t>9579,Technicien d&amp;#039</t>
  </si>
  <si>
    <t>Exploitation H/F,https://www.france-emploi.com/offre-d-emploi/technicien-d-039-exploitation-h-f-10934233/,07/01/2023,Gironde,CDI,,,,,"Vous intÃ©grez le Service Â« Maintenance/Exploitation Â» et rattachÃ© au Responsable de Service, vous avez pour missions :  * Installation, maintenance et Ã©talonnage des instruments de mesure (fixe et mobiles),  * ContrÃ´le qualitÃ© des mesures,  * ContrÃ´le mÃ©trologique des Ã©quipements de mesure en laboratoire,  * Maintenance et Ã©talonnage des instruments, * RÃ©alisation des prÃ©lÃ¨vements,  * Validation quotidienne ..."</t>
  </si>
  <si>
    <t>9580,Technicien de Maintenance H/F,https://www.france-emploi.com/offre-d-emploi/technicien-de-maintenance-h-f-10934232/,07/01/2023,Seine-Saint-Denis,IntÃ©rim,,,,,"En tant que Technicien de Maintenance, vous Ãªtes le garant du bon fonctionnement des installations industrielles de notre client. En relation directe avec le Chef d'Ã‰quipe, au sein d'une Ã©quipe de Techniciens d'Exploitation en collecte pneumatique des dÃ©chets mÃ©nagers, vous avez pour principales missions suivantes :  * Assurer ..."</t>
  </si>
  <si>
    <t>9581,Manager Secteur Public H/F,https://www.france-emploi.com/offre-d-emploi/manager-secteur-public-h-f-10934231/,07/01/2023,Paris,CDI,,,,,"En lien Ã©troit avec le Responsable du PÃ´le Secteur Public, le Manager Secteur Public du cabinet Kaora l'accompagne dans le pilotage de l'Ã©quipe de Consultants sectoriels secteur public.A cet Ã©gard, il participe aux missions (transformation organisationnelle et/ou digitale des organisations du Secteur Public, aide au ..."</t>
  </si>
  <si>
    <t>9582,ChargÃ© de Recrutement en Alternance H/F,https://www.france-emploi.com/offre-d-emploi/charge-de-recrutement-en-alternance-h-f-10934230/,07/01/2023,Paris,CDD,,,,,"AprÃ¨s une pÃ©riode de formation aux diffÃ©rentes techniques d'identification et de recrutement, vous assistez les Managers et les Consultants en Recrutement et contribuez Ã  la rÃ©alisation de leurs missions :  * Identification des clients et comprÃ©hension de leurs besoins, nÃ©gociation du contrat commercial, * DÃ©finition du poste Ã  pourvoir, du profil ..."</t>
  </si>
  <si>
    <t>9583,Technicien Maintenance d&amp;#039</t>
  </si>
  <si>
    <t>installation CVC (H/F),https://www.france-emploi.com/offre-d-emploi/technicien-maintenance-d-039-installation-cvc-h-f-10934229/,07/01/2023,Gironde,CDI,,,,,"En tant que Technicien Maintenance d'installation CVC, et sous la responsabilitÃ© du Responsable Maintenance, vous Ãªtes en charge de la bonne gestion et suivi de vos projets. Vos missions principales : - Effectuer l'entretien des installations en contrat, diagnostiquer les dysfonctionnements et les amÃ©liorations Ã  apporter,- Identifier les piÃ¨ces ..."</t>
  </si>
  <si>
    <t>9584,Ã‰lectromÃ©canicien en 3*8 H/F,https://www.france-emploi.com/offre-d-emploi/lectromecanicien-en-3-8-h-f-10934228/,07/01/2023,Haute-Marne,CDI,,,,,"En tant qu'Ã‰lectromÃ©canicien en 3*8, vos missions :  * Installer de nouveaux moyens de production ou participÃ© Ã  l'installation, * Effectuer le cÃ¢blage et le repÃ©rage d'une armoire Ã©lectrique conformÃ©ment au plan, * Modifier un schÃ©ma Ã©lectrique si nÃ©cessaire, * RÃ©aliser le cÃ¢blage d'Ã©lÃ©ments communicants, * Aider les MÃ©caniciens sur ..."</t>
  </si>
  <si>
    <t>9585,Comptable GÃ©nÃ©ral H/F,https://www.france-emploi.com/offre-d-emploi/comptable-general-h-f-10934225/,07/01/2023,Nord,CDI,,,,,"RattachÃ© Ã  la Responsable Comptable, vous intÃ©grez une Ã©quipe polyvalente et prenez en charge les missions suivantes :  * Travaux de clÃ´ture mensuelle, * Cadrage et rÃ©conciliation de comptes, * DÃ©clarations TVA, * Reporting.  De formation comptable Bac +2 minimum, vous justifiez d'au moins une expÃ©rience en comptabilitÃ© gÃ©nÃ©rale aquise en cabinet ou ..."</t>
  </si>
  <si>
    <t>9586,ContrÃ´leur de Gestion H/F,https://www.france-emploi.com/offre-d-emploi/controleur-de-gestion-h-f-10934224/,07/01/2023,Eure,CDI,,,,,"Au sein du Service Financier, vos missions seront les suivantes :  * Organiser le recueil des Ã©lÃ©ments entrant dans les fichiers PRI et price list, * Planifier et organiser le calendrier des revues de prix clients, * Assurer la relation commerciale avec le ChargÃ© Client Groupe et le Service Logistique, * Participer avec le ..."</t>
  </si>
  <si>
    <t xml:space="preserve">9587,RÃ©dacteur Technique H/F,https://www.france-emploi.com/offre-d-emploi/redacteur-technique-h-f-10934223/,07/01/2023,Haute-Marne,CDI,,,,,"Directement rattachÃ© au Responsable Documentation Technique EMEA, vos missions, en tant que RÃ©dacteur Technique, sont :  * Ã‰laborer des documents techniques : Collecter les informations des machines dans le but de crÃ©er des nouveaux textes, rÃ©diger les textes et les illustrer (logiciel illustrator) </t>
  </si>
  <si>
    <t xml:space="preserve"> assurer la mise en page (logiciel arbortext), * Administrer la ..."</t>
  </si>
  <si>
    <t>9588,ChargÃ© d&amp;#039</t>
  </si>
  <si>
    <t>Assistance Technique SAV H/F,https://www.france-emploi.com/offre-d-emploi/charge-d-039-assistance-technique-sav-h-f-10934221/,07/01/2023,RhÃ´ne,CDI,,,,,"En tant que ChargÃ© d'Assistance Technique SAV, vous serez amenÃ© Ã  rÃ©aliser les missions suivantes :  * Apporter un soutien technique aux Techniciens SAV intervenant sur site clients (par mail, tÃ©lÃ©phone), * Assurer les rÃ©clamations clients : Mail, tÃ©lÃ©phone, physique, * RÃ©aliser un premier diagnostic technique par tÃ©lÃ©phone, * Proposer des solutions au client ..."</t>
  </si>
  <si>
    <t>9589,Collaborateur Comptable H/F,https://www.france-emploi.com/offre-d-emploi/collaborateur-comptable-h-f-10934220/,07/01/2023,Pas-de-Calais,CDI,,,,,"A ce poste de Collaborateur Comptable situÃ© Ã  Noyelles-Godault, vous prenez en charge la gestion d'un portefeuille de clients variÃ©s sur les missions suivantes :  * Saisie et rÃ©vision comptable, * Ã‰tablissement bilan et liasse, * DÃ©clarations fiscales, * Conseil clients.La liste des missions n'est pas exhaustive et peut Ã©voluer ..."</t>
  </si>
  <si>
    <t>9590,Technicien de Maintenance H/F,https://www.france-emploi.com/offre-d-emploi/technicien-de-maintenance-h-f-10934219/,07/01/2023,Loiret,IntÃ©rim,,,,,"En tant que Technicien de Maintenance Industrielle, vos missions sont les suivantes :  * RÃ©aliser des interventions correctives et prÃ©ventives sur les machines de production du site, * Contribuer Ã  l'amÃ©lioration du service en analysant diffÃ©rents indicateurs et optimiser ainsi la production, * GÃ©rer les stocks de piÃ¨ces dÃ©tachÃ©es, * Intervenir suivant les ..."</t>
  </si>
  <si>
    <t xml:space="preserve">9591,Commercial SÃ©dentaire H/F,https://www.france-emploi.com/offre-d-emploi/commercial-sedentaire-h-f-10934218/,07/01/2023,Hauts-de-Seine,CDI,,,,,"En tant que Commercial SÃ©dentaire, vous Ãªtes directement rattachÃ© Ã  la Directrice Commerciale, avec pour objectif de tout mettre en uvre pour dÃ©velopper le CA de l'entreprise. Vos principales missions sont :  * Prospecter par tÃ©lÃ©phone de nouveaux partenaires pour rejoindre la marketplace (2h30 de tÃ©lÃ©phone / jour) </t>
  </si>
  <si>
    <t xml:space="preserve"> * CrÃ©er votre portefeuille ..."</t>
  </si>
  <si>
    <t>9592,Assistant Administratif et Comptable H/F,https://www.france-emploi.com/offre-d-emploi/assistant-administratif-et-comptable-h-f-10934217/,07/01/2023,Yvelines,CDI,,,,,"Vous interviendrez dans un environnement Ã  taille humaine ou vous serez rattachÃ© au Comptable GÃ©nÃ©ral et Ã  la Directrice Comptable. Ã€ ce titre, vous aurez pour principales missions :  * ContrÃ´le, saisie, suivi des factures fournisseurs, * ContrÃ´le et saisie des notes de frais, * Saisie des Ã©critures de cut off, * Gestion administrative ..."</t>
  </si>
  <si>
    <t>9593,MÃ©canicien de Maintenance H/F,https://www.france-emploi.com/offre-d-emploi/mecanicien-de-maintenance-h-f-10934213/,07/01/2023,Eure,CDI,,,,,"En qualitÃ© de Technicien de Maintenance spÃ©cialisÃ© en mÃ©canique et rattachÃ© au Responsable Maintenance du dÃ©partement, vos missions sont les suivantes :  * Participer Ã  la mise en oeuvre d'opÃ©rations de Maintenance curative et prÃ©ventive afin de garantir les rÃ©sultats SQCDM (SÃ©curitÃ©, QualitÃ©, CoÃ»ts, DÃ©lais, Motivation), * Initier et participer Ã  ..."</t>
  </si>
  <si>
    <t>9594,GÃ©omÃ¨tre Topographe H/F,https://www.france-emploi.com/offre-d-emploi/geometre-topographe-h-f-10934211/,07/01/2023,Val-d'Oise,CDI,,,,,"En qualitÃ© de GÃ©omÃ¨tre Topographe, vous intervenez Ã  la fois sur le terrain et au sein du bureau d'Ã©tude. Ã€ ce titre, vos principales missions sont :  * RÃ©aliser les implantations, * RÃ©aliser les mÃ©trÃ©s, * Effectuer les relevÃ©s de terrain, * Retranscrire Ã  partir du logiciel AutoCAD.Cette liste n'est pas ..."</t>
  </si>
  <si>
    <t>9595,Analyste Cert N3 H/F,https://www.france-emploi.com/offre-d-emploi/analyste-cert-n3-h-f-10934210/,07/01/2023,Hauts-de-Seine,CDI,,,,,"Le pÃ©rimÃ¨tre technique de l'Analyste CERT N3 comprend la rÃ©alisation et l'animation des activitÃ©s suivantes :  * EnquÃªtes sur les systÃ¨mes et rÃ©seaux numÃ©riques, analyse de logs, analyse de malwares, support Ã  la remÃ©diation sur des incidents de niveau 3, * Proposition de nouveaux outils et processus de chasse aux ..."</t>
  </si>
  <si>
    <t xml:space="preserve">9596,Juriste Droit Social H/F,https://www.france-emploi.com/offre-d-emploi/juriste-droit-social-h-f-10934209/,07/01/2023,Maine-et-Loire,CDI,,,,,"En qualitÃ© de Juriste Droit Social, vos missions seront les suivantes :  * Assister et Conseiller la DRH et les responsables opÃ©rationnels sur l'ensemble de leurs questions relatives au droit social </t>
  </si>
  <si>
    <t xml:space="preserve"> * Participer Ã  la gestion des contentieux (prÃ© contentieux et contentieux) en lien avec le cabinet d'avocat pour toute ..."</t>
  </si>
  <si>
    <t>9597,Technicien de Maintenance ItinÃ©rant Groupes ElectrogÃ¨nes H/F,https://www.france-emploi.com/offre-d-emploi/technicien-de-maintenance-itinerant-groupes-electrogenes-h-f-10934207/,07/01/2023,Bouches-du-RhÃ´ne,CDD,,,,,"En tant que Technicien de Maintenance ItinÃ©rant Groupes Ã‰lectrogÃ¨nes, vous avez pour missions :  * Assurer la maintenance du parc (contrÃ´ler et prÃ©parer le matÃ©riel), * Assurer la mise Ã  disposition auprÃ¨s de nos clients (entretenir et rÃ©parer le matÃ©riel), * PrÃ©parer vos interventions, * Assurer la maintenance prÃ©ventive des groupes Ã©lectrogÃ¨nes, centrales d ..."</t>
  </si>
  <si>
    <t xml:space="preserve">9598,IngÃ©nieur Ã‰lectronique H/F,https://www.france-emploi.com/offre-d-emploi/ingenieur-lectronique-h-f-10934206/,07/01/2023,Lot-et-Garonne,CDI,,,,,"En tant qu'IngÃ©nieur Ã‰lectronique, vos missions seront les suivantes :  * Maintenance et Ã©volution des cartes existantes </t>
  </si>
  <si>
    <t xml:space="preserve"> * DÃ©veloppement de nouvelles cartes Ã©lectroniques : SpÃ©cifications, design, calcul des taux de charges, fiabilitÃ© </t>
  </si>
  <si>
    <t xml:space="preserve"> * Mise en oeuvre et dÃ©roulement du plan de validation </t>
  </si>
  <si>
    <t xml:space="preserve"> * Diagnostic de l'existant, participation aux analyses SAV </t>
  </si>
  <si>
    <t xml:space="preserve"> * Mission de capitaliser ..."</t>
  </si>
  <si>
    <t>9599,Dessinateur Courant Faible H/F,https://www.france-emploi.com/offre-d-emploi/dessinateur-courant-faible-h-f-10934203/,07/01/2023,Haute-Garonne,CDI,,,,,"En tant que Dessinateur Courant Faible, vous devrez :  * RÃ©aliser les Ã©tudes d'exÃ©cution en tenant compte des relevÃ©s terrain et des contraintes techniques dans le respect des cahiers de charges, * Ã‰tablir un quantitatif de matÃ©riel, * RÃ©aliser les schÃ©mas Ã©lectriques, les synoptiques d'installation et les plans d'implantation des ..."</t>
  </si>
  <si>
    <t>9600,Gestionnaire de Paie H/F,https://www.france-emploi.com/offre-d-emploi/gestionnaire-de-paie-h-f-10934202/,07/01/2023,Essonne,IntÃ©rim,,,,,Vos missions sont :Vous Ãªtes responsable des activitÃ©s quotidiennes paie au sein du Service Central RH pour la France.Vous garantissez la qualitÃ© du service et la performance opÃ©rationnelle en travaillant avec les processus documentÃ©s et avec les mÃ©triques et tableaux de bord appropriÃ©s.Vos tÃ¢ches et responsabilitÃ©s sont ...</t>
  </si>
  <si>
    <t>9601,Dessinateur/MÃ©treur H/F,https://www.france-emploi.com/offre-d-emploi/dessinateur-metreur-h-f-10934200/,07/01/2023,Nord,CDI,,,,,"En tant que Dessinateur MÃ©treur, vous Ãªtes rattachÃ© au Responsable Bureau d'Ã‰tudes. Vos missions sont les suivantes :  * Ã‰tude du projet : Chiffrage, consultation des sous-traitants, gestion des matÃ©riaux, * Conception des plans d'exÃ©cution : Mission de dessiner Ã  l'aide d'un logiciel DAO, * Ã‰tude de prix : Estimation des ..."</t>
  </si>
  <si>
    <t>9602,Chef de Groupe Travaux H/F,https://www.france-emploi.com/offre-d-emploi/chef-de-groupe-travaux-h-f-10934199/,07/01/2023,Ille-et-Vilaine,CDI,,,,,"En tant que Chef de Groupe Travaux, poste basÃ© Ã  Rennes, vous interviendrez sur des chantiers d'envergure en tertiaires, ouvrages fonctionnels et logements. Dans ce cadre, vos principales missions seront :  * Manager les Ã©quipes travaux, * Valider les dÃ©cisions techniques et financiÃ¨res de vos Ã©quipes pour garantir le respect des ..."</t>
  </si>
  <si>
    <t>9603,Technicien ContrÃ´le QualitÃ© H/F,https://www.france-emploi.com/offre-d-emploi/technicien-controle-qualite-h-f-10934198/,07/01/2023,Pas-de-Calais,CDI,,,,,"En tant que Technicien ContrÃ´le QualitÃ©, vous avez pour missions :  * RÃ©aliser des contrÃ´les par Ã©chantillonnage des productions, * RÃ©aliser les actions de sÃ©curisation suite Ã  non-conformitÃ©s interne et externe, * Assister et supporter les Services Production dans le cas de l'expertise qualitÃ©, * VÃ©rifier et valider la non-conformitÃ© des ..."</t>
  </si>
  <si>
    <t>9604,Product Owner CRM H/F,https://www.france-emploi.com/offre-d-emploi/product-owner-crm-h-f-10934196/,07/01/2023,Paris,,,,,,"Vos missions en tant que Product Owner CRM, vous devrez collaborer Ã©troitement et de maniÃ¨re itÃ©rative avec les experts mÃ©tiers et les intÃ©grateurs du CRM.Dans ce cadre, vos principales missions consisteront Ã  :  * HiÃ©rarchiser les diffÃ©rentes tÃ¢ches et objectifs, * RÃ©aliser des tests et Ã©valuations sur le product backlog, * ProcÃ©der ..."</t>
  </si>
  <si>
    <t>9605,Responsable d&amp;#039</t>
  </si>
  <si>
    <t>Affaires Ã‰lectricitÃ© H/F,https://www.france-emploi.com/offre-d-emploi/responsable-d-039-affaires-lectricite-h-f-10934195/,07/01/2023,Seine-Saint-Denis,CDI,,,,,"RattachÃ© au Directeur d'ActivitÃ©s en tant que Responsable d'Affaires, vous vous occuperez de la gestion commerciale, technique et du management de l'entiÃ¨retÃ© de vos Ã©quipes en chauffage, ventilation et climatisation.A ce titre, vos missions sont multiples :  * RÃ©aliser des chiffrages et des Ã©tudes de prix, * Ã‰laborer ..."</t>
  </si>
  <si>
    <t xml:space="preserve">9606,Chef de Projet Ã‰lectronique Analogique H/F,https://www.france-emploi.com/offre-d-emploi/chef-de-projet-lectronique-analogique-h-f-10934194/,07/01/2023,Yvelines,CDI,,,,,"RattachÃ© au Directeur des Projets, en tant que Chef de Projet Ã‰lectronique Analogique, vous : * Participez aux travaux d'avant-projet </t>
  </si>
  <si>
    <t xml:space="preserve"> * DÃ©finissez les plans de dÃ©veloppement et les budgets des projets </t>
  </si>
  <si>
    <t xml:space="preserve"> * GÃ©rez les Ã©quipes-projet pluridisciplinaires </t>
  </si>
  <si>
    <t xml:space="preserve"> * Assurez le respect des engagements contractuels, des budgets et des reportings </t>
  </si>
  <si>
    <t xml:space="preserve"> * Participez Ã  la ..."</t>
  </si>
  <si>
    <t>9607,DÃ©veloppeur .NET H/F,https://www.france-emploi.com/offre-d-emploi/developpeur-net-h-f-10934193/,07/01/2023,Hauts-de-Seine,CDI,,,,,"En tant que DÃ©veloppeur .NET, vous intÃ©grez une Ã©quipe informatique de 3 personnes.Dans ce cadre, vos missions seront d'intervenir sur ces tÃ¢ches :  * Analyse des besoins utilisateurs, * RÃ©daction des spÃ©cifications techniques, * Support des solutions mises en place, * Gestion de projet.Vous serez en partie en autonomie sur la ..."</t>
  </si>
  <si>
    <t>9608,Comptable Fournisseurs H/F,https://www.france-emploi.com/offre-d-emploi/comptable-fournisseurs-h-f-10934192/,07/01/2023,Hauts-de-Seine,CDI,,,,,"Vos missions en tant que Comptable TrÃ©sorerie sont :  * Saisie des factures fournisseurs, * CrÃ©ation des nouveaux fournisseurs,  * Paiements des fournisseurs, * Gestion des notes de frais,  * Gestion des rÃ¨glements fournisseurs.Cette liste n'est pas limitative.  Issu d'une formation en comptabilitÃ©, vous justifiez d'au moins une premiÃ¨re expÃ©rience significative ..."</t>
  </si>
  <si>
    <t>9609,Gestionnaire Base de DonnÃ©es H/F,https://www.france-emploi.com/offre-d-emploi/gestionnaire-base-de-donnees-h-f-10934190/,07/01/2023,Seine-et-Marne,CDI,,,,,"En tant que Gestionnaire Base de DonnÃ©es, vous intÃ©grerez une Ã©quipe composÃ©e de 4 Assistants Commerciaux afin d'assurer la gestion du fichier clients (groupements clients, centrales de rÃ©fÃ©rencement et comptes clÃ©s). Vos missions seront :  * CrÃ©er, rattacher et supprimer les comptes clients sur l'ERP (AS400/BPCS), * Actualiser et ..."</t>
  </si>
  <si>
    <t>9610,Conducteur de Ligne H/F,https://www.france-emploi.com/offre-d-emploi/conducteur-de-ligne-h-f-10934189/,07/01/2023,Bouches-du-RhÃ´ne,IntÃ©rim,,,,,"En tant que Conducteur de Ligne, vous avez pour missions :  * Piloter, rÃ©gler et alimenter les diffÃ©rentes machines, * Lancer et contrÃ´ler la production, * Effectuer les changements de sÃ©rie, * Assurer la maintenance de premier et 2Ã¨me niveau, * S'assurer du maintien du fonctionnement de la ligne (prÃ©paration, approvisionnement, contrÃ´le), * Ajuster les ..."</t>
  </si>
  <si>
    <t>9611,Assistant Master Data et Commandes H/F,https://www.france-emploi.com/offre-d-emploi/assistant-master-data-et-commandes-h-f-10934188/,07/01/2023,Hauts-de-Seine,IntÃ©rim,,,,,"Au sein du DÃ©partement Relation Clients, vous serez en lien avec les clients, les Technico-Commerciaux ainsi que les services support.Vous serez au sein du PÃ´le Master Data et serez en charge des tÃ¢ches suivantes :  * CrÃ©ation/rÃ©ouverture des comptes clients et de leurs fiches crÃ©dit, * ParamÃ©trage et enregistrement ..."</t>
  </si>
  <si>
    <t>9612,Cadre Ã‰tude de Prix H/F,https://www.france-emploi.com/offre-d-emploi/cadre-tude-de-prix-h-f-10934187/,07/01/2023,Bas-Rhin,CDI,,,,,"En tant qu'IngÃ©nieur Ã‰tude de Prix, vous rÃ©ceptionnez le dossier d'appel d'offre, analysez le dossier et les besoins du client, rÃ©alisez les Ã©tudes et trouvez les solutions techniques, Ã©conomiques et financiÃ¨res les plus adaptÃ©es au projet jusqu'Ã  la remise de l'offre.  De formation supÃ©rieure ..."</t>
  </si>
  <si>
    <t>9613,Assistant Facturation H/F,https://www.france-emploi.com/offre-d-emploi/assistant-facturation-h-f-10934186/,07/01/2023,Essonne,IntÃ©rim,,,,,"Au sein du PÃ´le Administratif Facturation de la Direction Service et Maintenance, vous avez pour principales missions de :  * GÃ©rer les factures, * Assurer la facturation et de participer activement Ã  la gestion des dossiers d'intervention en cours (relances, suivis...), * Assurer le premier niveau de recouvrement des dossiers d'intervention ..."</t>
  </si>
  <si>
    <t>9614,Responsable du Service Conception Chiffrage H/F,https://www.france-emploi.com/offre-d-emploi/responsable-du-service-conception-chiffrage-h-f-10934185/,07/01/2023,Cher,CDI,,,,,"En tant que Responsable Conception et Chiffrage, vos missions seront les suivantes :  * DÃ©finir les mÃ©thodes de travail et les processus de l'Ã©quipe en coopÃ©ration avec les Services Clients et fournisseurs, * Participer Ã  l'Ã©volution des processus, procÃ©dÃ©s et produits du site, * Garantir la qualitÃ© des activitÃ©s menÃ©es au ..."</t>
  </si>
  <si>
    <t>9615,Gestionnaire Back Office H/F,https://www.france-emploi.com/offre-d-emploi/gestionnaire-back-office-h-f-10934184/,07/01/2023,Haute-Garonne,IntÃ©rim,,,,,"Au sein de l'Ã©quipe situÃ©e Ã  Toulouse, en tant que Gestionnaire Back Office, vous avez pour missions :  * RÃ©aliser les opÃ©rations de production, * Assurer la complÃ©tude et la conformitÃ© des dossiers, * ÃŠtre vigilant quant aux diffÃ©rents risques et anomalies, * ÃŠtre le garant des bonnes pratiques et du respect des ..."</t>
  </si>
  <si>
    <t>9616,Expert-Comptable H/F,https://www.france-emploi.com/offre-d-emploi/expert-comptable-h-f-10934183/,07/01/2023,Bouches-du-RhÃ´ne,CDI,,,,,"Vos missions sont les suivantes :  * La relation client, l'accompagnement du dÃ©veloppement et la notion de conseil sont votre quotidien.Vous supervisez et organisez le travail des collaborateurs et participez Ã  leur formation tant thÃ©orique que pratique.Ce poste est destinÃ© Ã  un profil souhaitant s'investir dans une ..."</t>
  </si>
  <si>
    <t>9617,Assistant ADV GMS SAP H/F,https://www.france-emploi.com/offre-d-emploi/assistant-adv-gms-sap-h-f-10934182/,07/01/2023,Hauts-de-Seine,IntÃ©rim,,,,,"En tant qu'Assistant ADV GMS SAP, vous serez en charge des missions suivantes : * RÃ©ceptionner les sollicitations et demandes clients, et les renseigner selon leur besoin (suivi de commandes, Ã©chantillons, prix, informations diverses...), * Saisir et enregistrer les revues de contrat attenantes aux commandes, vÃ©rifier les conditions de rÃ©alisation (dÃ©lai ..."</t>
  </si>
  <si>
    <t>9618,Commercial Dispositifs MÃ©dicaux - Grand Est H/F,https://www.france-emploi.com/offre-d-emploi/commercial-dispositifs-medicaux-grand-est-h-f-10934180/,07/01/2023,Paris,CDI,,,,,"En tant que Commercial Dispositifs MÃ©dicaux - Grand Est, vous assurez le dÃ©veloppement du chiffre d'affaires de votre secteur en promouvant la gramme de produits auprÃ¨s d'une clientÃ¨le de professionnels de santÃ© dans le milieu mÃ©dical (en cabinet, Ã  l'hÃ´pital ou en clinique) :  * Vous identifiez et qualifiez ..."</t>
  </si>
  <si>
    <t xml:space="preserve">9619,Monteur MÃ©canique H/F,https://www.france-emploi.com/offre-d-emploi/monteur-mecanique-h-f-10934178/,07/01/2023,Meurthe-et-Moselle,IntÃ©rim,,,,,"En tant que Monteur MÃ©canique, vous aurez pour principales missions :  * Ã‰tude de plan et du dossier de fabrication </t>
  </si>
  <si>
    <t xml:space="preserve"> * Calage du stator dans la carcasse (aprÃ¨s mise en chauffe de la carcasse) avec un tube en acier Ã  l'aide du pont roulant </t>
  </si>
  <si>
    <t xml:space="preserve"> * Refroidissement de la carcasse par tempÃ©rature ambiante ..."</t>
  </si>
  <si>
    <t>9620,Technicien de Laboratoire en Analyses de Biologie Clinique H/F,https://www.france-emploi.com/offre-d-emploi/technicien-de-laboratoire-en-analyses-de-biologie-clinique-h-f-10934177/,07/01/2023,Eure,CDD,,,,,"En tant que Technicien de Laboratoire, vos missions seront les suivantes :  * Savoir effectuer les techniques de laboratoire telles que : La dÃ©cantation, l'hÃ©matologie et la biochimie, * Savoir lire et comprendre les rÃ©sultats que vous obtenez, * Participer Ã  l'entretien du matÃ©riel et du laboratoire, * Transmettre Ã  votre supÃ©rieur hiÃ©rarchique ..."</t>
  </si>
  <si>
    <t>9621,Consultant Manager Assurance H/F,https://www.france-emploi.com/offre-d-emploi/consultant-manager-assurance-h-f-10934175/,07/01/2023,Paris,CDI,,,,,"Vous accompagnez les Directions FinanciÃ¨res des sociÃ©tÃ©s d'assurance dans un contexte mouvant pour bÃ¢tir la fonction finance de demain. Poste basÃ© Ã  Paris, vous intervenez en tant que Consultant Manager, chez nos clients et/ou dans nos locaux, sur des missions de conseil adressant l'ensemble des enjeux ..."</t>
  </si>
  <si>
    <t>9622,Collaborateur Comptable H/F,https://www.france-emploi.com/offre-d-emploi/collaborateur-comptable-h-f-10934174/,07/01/2023,Savoie,CDI,,,,,"En qualitÃ© de Collaborateur Comptable, vos missions porteront sur les travaux quotidiens liÃ©s Ã  la comptabilitÃ© pour diffÃ©rents clients du cabinet :  * Effectuer la saisie comptable de vos dossiers, * RÃ©aliser les dÃ©clarations de la TVA, * RÃ©aliser la rÃ©vision des comptes et l'Ã©tablissement des bilans, * Ã‰laborer les liasses fiscales.Liste ..."</t>
  </si>
  <si>
    <t>9623,Responsable Projets R&amp;amp</t>
  </si>
  <si>
    <t>D Nacelles H/F,https://www.france-emploi.com/offre-d-emploi/responsable-projets-r-amp-d-nacelles-h-f-10934173/,07/01/2023,Haute-Garonne,CDI,,,,,"En tant que Responsable Projets R&amp;D Nacelles, vous avez les responsabilitÃ©s suivantes : * Vous assurez l'encadrement des Ã©quipes design (basÃ©s Ã  Toulouse) dÃ©diÃ©es aux projets et Ãªtes l'interlocuteur principal des entreprises impliquÃ©es dans les projets europÃ©ens et le bureau d'Ã©tudes basÃ© en Californie, * Vous coordonnez le ..."</t>
  </si>
  <si>
    <t>9624,Technico-Commercial Export Europe du Nord Equipement Incendie H/F,https://www.france-emploi.com/offre-d-emploi/technico-commercial-export-europe-du-nord-equipement-incendie-h-f-10934171/,07/01/2023,Nord,CDI,,,,,"Sous la responsabilitÃ© du Chef des Vente, vos missions en tant Technico-Commercial Export Europe du Nord Equipement Incendie seront de :  * Rechercher, dÃ©tecter et prospecter les clients finaux (utilisateurs d'Ã©mulseurs anti-incendie, principalement en Industrie chimique et pÃ©troliÃ¨re, installateurs, aÃ©roports et centres d'entraÃ®nement) potentiels sur l'Europe ..."</t>
  </si>
  <si>
    <t>9625,Gestionnaire ClientÃ¨le Sinistres H/F,https://www.france-emploi.com/offre-d-emploi/gestionnaire-clientele-sinistres-h-f-10934170/,07/01/2023,Val-d'Oise,IntÃ©rim,,,,,"En tant Gestionnaire ClientÃ¨le Sinistres, vos missions sont :  * Gestion des appels entrants des clients, * Prise en charge des demandes des clients concernant les sinistres automobiles, * Mise Ã  jour des informations sur le logiciel ainsi que des dossiers clients.  Issu d'une formation Bac +2 minimum, vous justifiez d'au ..."</t>
  </si>
  <si>
    <t>9626,IDE de Jour H/F,https://www.france-emploi.com/offre-d-emploi/ide-de-jour-h-f-10934169/,07/01/2023,Haute-Savoie,CDI,,,,,"Il s'agit d'une rÃ©sidence mÃ©dicalisÃ©e dans un cadre calme et sÃ©curisÃ© et trÃ¨s sympathique.L'Ã©tablissement dispose des locaux modernes, spacieux et trÃ¨s bien amÃ©nagÃ©s.La structure dÃ©pend d'un Groupe qui possÃ¨de une excellente notoriÃ©tÃ©.En tant qu'IDE de Jour, poste basÃ© sur Annecy, vos ..."</t>
  </si>
  <si>
    <t>9627,Responsable du DÃ©veloppement Foncier H/F,https://www.france-emploi.com/offre-d-emploi/responsable-du-developpement-foncier-h-f-10934168/,07/01/2023,Loire-Atlantique,CDI,,,,,"En tant que Responsable du DÃ©veloppement Foncier, poste basÃ© Ã  Nantes, vos missions principales seront :  * Prospection et identification de fonciers, * Contact auprÃ¨s de propriÃ©taires, * Animation du rÃ©seau professionnel (apporteurs, Notaires, Ã©lus, collectivitÃ©s locales et Architectes), * Ã‰tudes techniques et Ã©conomiques, * RÃ©alisation de faisabilitÃ©s, * RÃ©alisation de bilans financiers en soutien avec ..."</t>
  </si>
  <si>
    <t>9628,Technicien de Maintenance ItinÃ©rant H/F,https://www.france-emploi.com/offre-d-emploi/technicien-de-maintenance-itinerant-h-f-10934167/,07/01/2023,Moselle,CDI,,,,,"En tant que Technicien de Maintenance ItinÃ©rant, vous avez la responsabilitÃ© de la rÃ©alisation de l'ensemble des interventions chez les clients sur votre pÃ©rimÃ¨tre gÃ©ographique : RÃ©alisation des installations, du dÃ©mantÃ¨lement et de la mise en route des Ã©quipements (compresseurs et pompes industrielles).Vos missions principales seront de :  * Maintenir ..."</t>
  </si>
  <si>
    <t>9629,Chef de Projet H/F,https://www.france-emploi.com/offre-d-emploi/chef-de-projet-h-f-10934165/,07/01/2023,Savoie,CDI,,,,,"Missions :  * GÃ©rer fonctionnellement l'Ã©quipe projet (process, bureaux d'Ã©tudes mÃ©canique-Ã©lectrique-automation-informatique, planning et contrÃ´le des coÃ»ts, achats, atelier - essais et contrÃ´le, supervision de montage, mise en service, garantie et piÃ¨ces de rechange), * Assurer un lien avec les coordinateurs d'Ã©tudes (BEM et BE-EI &amp; AU) nommÃ©s ..."</t>
  </si>
  <si>
    <t>9630,Directeur(trice) des Services Techniques H/F,https://www.france-emploi.com/offre-d-emploi/directeurtrice-des-services-techniques-h-f-10934164/,07/01/2023,Maine-et-Loire,CDI,,,,,"RattachÃ© Ã  la Directrice GÃ©nÃ©rale des Services, membre du comitÃ© de direction et en lien avec les Ã©lus, vous participez Ã  la dÃ©finition du projet global de la collectivitÃ© en termes de stratÃ©gie d'amÃ©nagement et de gestion du patrimoine de la collectivitÃ©.Disposant de qualitÃ©s humaines, organisationnelles et ..."</t>
  </si>
  <si>
    <t>9631,"IngÃ©nieur RÃ©seaux, SÃ©curitÃ© et TÃ©lÃ©com H/F",https://www.france-emploi.com/offre-d-emploi/ingenieur-reseaux-securite-et-telecom-h-f-10934163/,07/01/2023,Gard,CDI,,,,,"Vos principales missions s'articuleront autour des points suivants :  * Analyse et qualification de besoins clients ou de problÃ©matiques techniques, * Ã‰tude de faisabilitÃ©, conception de solutions, maÃ®trise des risques, * Contributions techniques N3/N4, * Pilotage de projets, * Coordination de contributeurs internes ou externes, * Accompagnement des RÃ©fÃ©rents Techniques, * Veille technologique.Cette description ..."</t>
  </si>
  <si>
    <t>9632,IngÃ©nieur QualitÃ© H/F - Groupe Airbus,https://www.france-emploi.com/offre-d-emploi/ingenieur-qualite-h-f-groupe-airbus-10934162/,07/01/2023,Haute-Garonne,IntÃ©rim,,,,,"En tant que Quality Conformance Manager, vos principales missions sont les suivantes :  * Traiter les problÃ©matiques liÃ©es Ã  la structure de l'avion, * Manager des projets qualitÃ©s importants et complexes, * Classer les demandes par ordre de prioritÃ©, * Mettre en place des actions correctives et contribuer Ã  la mesure des KPIs ..."</t>
  </si>
  <si>
    <t>9633,Technicien SAV ItinÃ©rant Ponts Roulants H/F,https://www.france-emploi.com/offre-d-emploi/technicien-sav-itinerant-ponts-roulants-h-f-10934160/,07/01/2023,Bouches-du-RhÃ´ne,CDI,,,,,"En tant que Technicien SAV ItinÃ©rant Ponts Roulants, vous avez pour missions :  * Assurer la maintenance prÃ©ventive et/ou curative d'Ã©quipements de levage et manutention sur site client, * Intervenir dans le cadre des dÃ©pannages, des modifications sur des appareils de levage tels que des portiques, ponts roulants, palans, etc ..."</t>
  </si>
  <si>
    <t>9634,Technicien d&amp;#039</t>
  </si>
  <si>
    <t>Exploitation de Laboratoire H/F,https://www.france-emploi.com/offre-d-emploi/technicien-d-039-exploitation-de-laboratoire-h-f-10934159/,07/01/2023,Bas-Rhin,IntÃ©rim,,,,,"Sous la responsabilitÃ© du Responsable Exploitation, vous coordonnez et supervisez le pilotage des Ã©quipements de prÃ©paration du bio-dÃ©chets et des dÃ©chets verts, mÃ©thanisation, compostage, traitement de l'air, stabilisation des dÃ©chets ainsi que l'unitÃ© de valorisation des mÃ¢chefers.Vous rÃ©alisez des relevÃ©s, procÃ©dez Ã  des prÃ©lÃ¨vements et ..."</t>
  </si>
  <si>
    <t>9635,Technico-Commercial Prescripteur (75) H/F,https://www.france-emploi.com/offre-d-emploi/technico-commercial-prescripteur-75-h-f-10934158/,07/01/2023,Paris,CDI,,,,,"Dans le cadre de nouvelles opportunitÃ©s et du dÃ©veloppement de son activitÃ©, notre client recherche son prochain Technico-Commercial Agence Prescripteur, poste Ã  l'Ile-de-France (Paris et dÃ©partements limitrophes).Ã€ ce titre, en tant que Technico-Commercial Prescripteur (75) vos principales missions sont les suivantes :  * Identifier des ..."</t>
  </si>
  <si>
    <t>9636,Assistant Export H/F,https://www.france-emploi.com/offre-d-emploi/assistant-export-h-f-10934156/,07/01/2023,Hauts-de-Seine,CDI,,,,,"Pour ce poste d'Asisstant Export, vos principales missions seront :  * Prendre les commandes des clients - affectation des produits (suivi des SEM), * Passer, suivant les dÃ©lÃ©gations, les commandes aux fournisseurs dans le cadre des rÃ¨gles dÃ©finies, * Construire le dossier de crÃ©dit documentaire et en assure le suivi, * ContrÃ´ler la rÃ©ception ..."</t>
  </si>
  <si>
    <t>9637,Technicien Bureau d&amp;#039</t>
  </si>
  <si>
    <t>Etudes - Electrique H/F,https://www.france-emploi.com/offre-d-emploi/technicien-bureau-d-039-etudes-electrique-h-f-10934155/,07/01/2023,Deux-SÃ¨vres,CDI,,,,,"RattachÃ© Ã  un IngÃ©nieur Expert Technique du Bureau d'Etudes, les missions sont les suivantes :  * Concevoir les schÃ©mas Ã©lectriques de principes, de faisceaux et d'armoires Ã©lectriques (conception et Ã©tude), * Constituer les dossiers techniques internes et externes, * Dimensionner et optimiser les composants, * Suivre les Ã©quipements en fabrication, les tests ..."</t>
  </si>
  <si>
    <t>9638,Technicien Monteur H/F,https://www.france-emploi.com/offre-d-emploi/technicien-monteur-h-f-10934153/,07/01/2023,Bouches-du-RhÃ´ne,CDI,,,,,"RattachÃ© au Service Maintenance, en tant que Technicien Monteur, vous avez pour missions :  * ContrÃ´ler, surveiller et entretenir rÃ©guliÃ¨rement les Ã©quipements (entretien prÃ©ventif), * DÃ©tecter l'origine d'une panne (sur place ou Ã  distance), Ã©tablir un diagnostic, * Intervenir en cas de panne ou coordonner les Ã©quipes, * Proposer des solutions pour ..."</t>
  </si>
  <si>
    <t>9639,Responsable Comptable - Multi SociÃ©tÃ©s H/F,https://www.france-emploi.com/offre-d-emploi/responsable-comptable-multi-societes-h-f-10934152/,07/01/2023,Gironde,CDI,,,,,"Dans le cadre de votre mission, vous interviendrez en vÃ©ritable qualitÃ© de Responsable Comptable de l'ensemble des sociÃ©tÃ©s que vous serez amenÃ© Ã  gÃ©rer.Ã€ ce titre, vous serez en charge de la rÃ©vision des comptes, des bilans et des liasses fiscales de vos sociÃ©tÃ©s.Une autre partie ..."</t>
  </si>
  <si>
    <t>9640,IngÃ©nieur Conception MÃ©canique H/F,https://www.france-emploi.com/offre-d-emploi/ingenieur-conception-mecanique-h-f-10934151/,07/01/2023,Haute-Garonne,CDI,,,,,"En tant qu'IngÃ©nieur Conception MÃ©canique, vos responsabilitÃ©s sont les suivantes : * Vous Ãªtes en charge de concevoir des ensembles mÃ©caniques ou de faire l'intÃ©gration d'Ã©quipements, * Vous proposez des concepts qui rÃ©pondent aux problÃ©matiques soulevÃ©es par les systÃ¨mes dÃ©veloppÃ©s par les partenaires, * Vous concevez et modÃ©lisez sous CAO ..."</t>
  </si>
  <si>
    <t>9641,Comptable GÃ©nÃ©ral REMP CM H/F,https://www.france-emploi.com/offre-d-emploi/comptable-general-remp-cm-h-f-10934149/,07/01/2023,Paris,CDD,,,,,"Sous la responsabilitÃ© du Superviseur Comptable, vous serez un soutien Ã  l'Ã©quipe comptabilitÃ©.Missions principales :  * Tenue comptable d'un portefeuille de sociÃ©tÃ©s internationales, * Lettrage, analyse et rÃ©vision des comptes, * Utilisation de l'ERP interne pour les travaux de rÃ©conciliation ERP/SAGE1000, * Travaux de clÃ´tures semestrielles : Cadrages, provisions, immobilisations ..."</t>
  </si>
  <si>
    <t>9642,Conseiller Patrimonial H/F,https://www.france-emploi.com/offre-d-emploi/conseiller-patrimonial-h-f-10934148/,07/01/2023,Paris,CDI,,,,,"En tant que Conseiller Patrimonial, vous Ãªtes chargÃ© de dÃ©velopper et de gÃ©rer un portefeuille de 300 clients patrimoniaux (avoirs contrÃ´lÃ©s entre 150 K et 1M), totalisant entre 50 et 60 millions d'euros d'en-cours.Plus particuliÃ¨rement, vos missions en tant que Conseiller Patrimonial sont :  * GÃ©rer et ..."</t>
  </si>
  <si>
    <t>9643,Technicien de Maintenance Gaz H/F,https://www.france-emploi.com/offre-d-emploi/technicien-de-maintenance-gaz-h-f-10934147/,07/01/2023,Bas-Rhin,CDI,,,,,"Le Technicien de Maintenance Gaz rÃ©alise des installations directement auprÃ¨s de nos clients : Mise en service ou hors service, dÃ©pannage sur les branchements et comptage, contribue Ã  la qualitÃ© de la relation client : Respect des rendez-vous, qualitÃ© des contacts, fiabilitÃ© des informations transmises et pertinence des renseignements sur ..."</t>
  </si>
  <si>
    <t>9644,Chef d&amp;#039</t>
  </si>
  <si>
    <t>Ã‰quipe SAV Machines H/F,https://www.france-emploi.com/offre-d-emploi/chef-d-039-quipe-sav-machines-h-f-10934146/,07/01/2023,Essonne,CDI,,,,,"RattachÃ© au Responsable Technique, vous assurez le bon fonctionnement des Ã©quipes et la rÃ©alisation de la maintenance curative et prÃ©ventive Ã©lectromÃ©canique des machines (machines outil carottage, scies murales, scies Ã  cÃ¢ble, groupe Ã©lectrogÃ¨ne, sciage de sol, traitement du sol, scies Ã  anneau, pinces et Ã©clateurs, scies de table) dans ..."</t>
  </si>
  <si>
    <t>9645,Technicien Support Client SystÃ¨mes et RÃ©seaux H/F,https://www.france-emploi.com/offre-d-emploi/technicien-support-client-systemes-et-reseaux-h-f-10934145/,07/01/2023,Loire-Atlantique,CDI,,,,,"RattachÃ© au Service Infrastructure et Support Technique, vous avez en charge l'installation et le suivi des matÃ©riels et systÃ¨mes chez les clients.Vous avez pour principales missions :  * Prendre en charge et rÃ©soudre les demandes techniques de leurs clients. (infrastructures, systÃ¨me, base de donnÃ©es, rÃ©seaux, matÃ©riels pÃ©riphÃ©riques), * Superviser et ..."</t>
  </si>
  <si>
    <t>9646,2 Consultants SAP (1 Fonctionnel et 1 Technico-Fonctionnel) H/F,https://www.france-emploi.com/offre-d-emploi/2-consultants-sap-1-fonctionnel-et-1-technico-fonctionnel-h-f-10934143/,07/01/2023,Gironde,CDI,,,,,"Dans le cadre du renforcement des Ã©quipes au niveau de la DSI, notre client recrute un Consultant Fonctionnel SAP FI-CO et un Consultant Technico-Fonctionnel SAP ABAP.RattachÃ© au PÃ´le SI MÃ©tier, vous interviendrez sur des projets de transformation autour des solutions techniques et fonctionnelles de SAP, vous ..."</t>
  </si>
  <si>
    <t>9647,Conducteur de Centrale H/F,https://www.france-emploi.com/offre-d-emploi/conducteur-de-centrale-h-f-10934142/,07/01/2023,Seine-Saint-Denis,IntÃ©rim,,,,,"RattachÃ© au Responsable de Production, vous conduisez et gÃ©rez de maniÃ¨re autonome une centrale Ã  bÃ©ton.Vos missions s'articulent principalement autour de la mise en route d'une centrale Ã  bÃ©ton, vous veillez Ã©galement Ã  son bon fonctionnement et Ã  son entretien courant prÃ©ventif.Vous assurez de maniÃ¨re ..."</t>
  </si>
  <si>
    <t>9648,Collaborateur Comptable H/F,https://www.france-emploi.com/offre-d-emploi/collaborateur-comptable-h-f-10934141/,07/01/2023,Moselle,CDI,,,,,"Dans un bel environnement, vous serez intÃ©grÃ© au sein d'une Ã©quipe dynamique.Vos principales missions sont les suivantes :  * Gestion en autonomie d'un portefeuille clients, * Ã‰laboration des dÃ©clarations et liasses fiscales, * RÃ©alisation de missions exceptionnelles, * ReprÃ©sentation du cabinet dans ses Ã©changes, * FidÃ©lisation et la crÃ©ation d'un lien ..."</t>
  </si>
  <si>
    <t>9649,Gestionnaire PÃ©nalitÃ©s Logistiques H/F,https://www.france-emploi.com/offre-d-emploi/gestionnaire-penalites-logistiques-h-f-10934140/,07/01/2023,Hauts-de-Seine,IntÃ©rim,,,,,"IntÃ©grÃ© au sein du DÃ©partement Logistique, vous travaillez dans l'Ã©quipe Litiges et PÃ©nalitÃ©s Logistiques avec comme principales missions : Gestion des prÃ©-pÃ©nalitÃ©s, des factures de pÃ©nalitÃ©, analyse, contestation, nÃ©gociation, suivi budgÃ©taire, reporting et mise en place de plan d'actions.Dans le cadre de cette mission, vous Ãªtes ..."</t>
  </si>
  <si>
    <t>9650,ContrÃ´leur de Gestion H/F,https://www.france-emploi.com/offre-d-emploi/controleur-de-gestion-h-f-10934137/,07/01/2023,Paris,CDI,,,,,"En collaboration avec l'Ã©quipe finance et plus particuliÃ¨rement avec la ContrÃ´leuse de Gestion France-Benelux, vous participerez aux missions suivantes : * Construction et suivi des budgets et rolling-forecasts (P&amp;L complet), * Analyses ad-hoc en lien avec l'activitÃ©, * Support aux projets transverses, * PrÃ©paration des clÃ´tures mensuelles, trimestrielles ..."</t>
  </si>
  <si>
    <t>9651,CRM Regional Trainer H/F,https://www.france-emploi.com/offre-d-emploi/crm-regional-trainer-h-f-10934136/,07/01/2023,Bouches-du-RhÃ´ne,CDI,,,,,"Missions :  * Aider Ã  concevoir et Ã  dÃ©velopper des programmes de formation, en fonction des besoins spÃ©cifiques identifiÃ©s lors de la mise en oeuvre du CRM, * Collaborer avec les parties prenantes internes (par exemple, Responsable de la Gestion du Changement CRM, Responsable L&amp;D) et assurer la liaison avec des ..."</t>
  </si>
  <si>
    <t>9652,Superviseur de Ligne H/F,https://www.france-emploi.com/offre-d-emploi/superviseur-de-ligne-h-f-10934135/,07/01/2023,RhÃ´ne,CDI,,,,,"En tant que Superviseur de Ligne, vous serez le RÃ©fÃ©rent technique de la ligne de production et vos missions seront les suivantes :  * Lancement et coordination des actions techniques en relation avec les autres services (maintenance, qualitÃ©, BE...), * Coordination et accompagnements des Ã©quipes techniques : Formation du personnel, rÃ©glages des lignes ..."</t>
  </si>
  <si>
    <t>9653,Technicien Etude de Prix CVC H/F,https://www.france-emploi.com/offre-d-emploi/technicien-etude-de-prix-cvc-h-f-10934134/,07/01/2023,RhÃ´ne,CDI,,,,,"Les missions : En tant que Technicien Etude de Prix CVC vous rÃ©alisez le chiffrage complet des projets qui vous sont confiÃ©s. Vous intervenez uniquement en CVC, sur des projets de construction tertiaire jusqu'Ã  6M.Vous accompagnez Ã©galement le ChargÃ© d'Affaires dans la gestion des appels d'offre ..."</t>
  </si>
  <si>
    <t>9654,OpÃ©rateur de Production H/F,https://www.france-emploi.com/offre-d-emploi/operateur-de-production-h-f-10934133/,07/01/2023,Haute-Garonne,IntÃ©rim,,,,,"En tant qu'OpÃ©rateur de Production, vos missions principales sont les suivantes :  * PrÃ©parer la fabrication selon les bons de travaux et le planning de travail, * Assurer la production, * Maintenir votre poste, * Entretenir et nettoyer votre poste de travail, * Signaler les Ã©ventuels dysfonctionnements et proposer des amÃ©liorations.Poste en horaires ..."</t>
  </si>
  <si>
    <t>9655,Comptable GÃ©nÃ©ral H/F,https://www.france-emploi.com/offre-d-emploi/comptable-general-h-f-10934132/,07/01/2023,Bouches-du-RhÃ´ne,CDI,,,,,"Vos missions seront :  * Gestion et rÃ©vision comptable de nos filiales Ã©trangÃ¨res, * Interlocuteur privilÃ©giÃ© de nos fiduciaires pour la partie export, * RÃ©alisation de travaux de comptabilitÃ© gÃ©nÃ©rale sur les sociÃ©tÃ©s du Groupe, * Participation aux clÃ´tures comptables.  Vous Ãªtes titulaire d'un diplÃ´me supÃ©rieur en comptabilitÃ© minimum et justifiez d'au ..."</t>
  </si>
  <si>
    <t>9656,Pharmacien AQ Qualification/Validation H/F,https://www.france-emploi.com/offre-d-emploi/pharmacien-aq-qualification-validation-h-f-10934131/,07/01/2023,Yvelines,CDI,,,,,"RattachÃ© au Responsable QualitÃ© Site, votre principal rÃ´le en tant que Pharmacien Qualification/Validation est d'Ãªtre le garant des process du site.A ce titre, vous devez :  * RÃ©diger les protocoles et rapports de qualification pour les Ã©quipements, utilitÃ©s, remplissage aseptique, procÃ©dÃ©s de fabrication et de remplissage, HVAC, nettoyage ..."</t>
  </si>
  <si>
    <t>9657,Chef de Secteur GMS IDF Ouest H/F,https://www.france-emploi.com/offre-d-emploi/chef-de-secteur-gms-idf-ouest-h-f-10934130/,07/01/2023,Hauts-de-Seine,CDI,,,,,"RattachÃ© au Chef des Ventes RÃ©gional, vous assurez les missions suivantes : * GÃ©rer votre portefeuille clients constituÃ© d'enseignes de GMS, hyper et super, * DÃ©velopper les CA de votre secteur et atteindre les objectifs de DN, * Relayer, optimiser les accords nationaux et rÃ©gionaux en magasin, * NÃ©gocier la prÃ©sence de vos ..."</t>
  </si>
  <si>
    <t>9658,Ã‰conomiste TCE Morlaix H/F,https://www.france-emploi.com/offre-d-emploi/conomiste-tce-morlaix-h-f-10934129/,07/01/2023,FinistÃ¨re,CDI,,,,,"En tant qu'Ã‰conomiste TCE, vous travaillez sur des projets tertiaires et en logement collectif. Dans ce cadre, vos principales missions seront les suivantes :  * Participer Ã  la rÃ©alisation des notices et au cahier des clauses techniques particuliÃ¨res ainsi qu'Ã  l'estimation globale ou partielle d'un projet, * Ã‰laborer ..."</t>
  </si>
  <si>
    <t>9659,Technicien de Maintenance Industrielle H/F,https://www.france-emploi.com/offre-d-emploi/technicien-de-maintenance-industrielle-h-f-10934128/,07/01/2023,RhÃ´ne,CDI,,,,,"En tant que Technicien de Maintenance Industrielle, vous Ãªtes amenÃ© Ã  rÃ©aliser les missions suivantes :  * Contribuer au bon fonctionnement et Ã  la pÃ©rennitÃ© des outils de production, des installations et des moyens gÃ©nÃ©raux, * Comprendre et travailler sur des tunnels de lavage, sÃ©choirs industriels, convoyeurs... * Assurer l'entretien prÃ©ventif du ..."</t>
  </si>
  <si>
    <t>9660,Collaborateur Comptable H/F,https://www.france-emploi.com/offre-d-emploi/collaborateur-comptable-h-f-10934127/,07/01/2023,HÃ©rault,CDI,,,,,"En tant que Collaborateur Comptable, vous aurez Ã  votre charge la gestion d'un portefeuille client. Le nombre de dossiers dÃ©pendra du profil et de l'expÃ©rience. Sa clientÃ¨le est variÃ©e puisqu'elle se compose d'Artisans, de CommerÃ§ants, de professions libÃ©rales...Vous rÃ©alisez dans un premier temps la ..."</t>
  </si>
  <si>
    <t>9661,Analyste Risques OpÃ©rationnels H/F,https://www.france-emploi.com/offre-d-emploi/analyste-risques-operationnels-h-f-10934126/,07/01/2023,Paris,IntÃ©rim,,,,,"Au sein de l'Ã©quipe Risques OpÃ©rationnels de la Direction des Risques, vous participez au dispositif de maÃ®trise des risques opÃ©rationnels.  * Analyser les incidents de risque opÃ©rationnel en collaboration avec les mÃ©tiers, * Suivre de la dÃ©finition de plans d'actions de rÃ©duction des risques et contrÃ´lez leur mise en ..."</t>
  </si>
  <si>
    <t>9662,Comptable CopropriÃ©tÃ© Administrateur Judiciaire H/F,https://www.france-emploi.com/offre-d-emploi/comptable-copropriete-administrateur-judiciaire-h-f-10934125/,07/01/2023,Bouches-du-RhÃ´ne,CDI,,,,,"Vos missions seront : * Saisie des rÃ¨glements reÃ§us (chÃ¨ques et virements bancaires), * Saisie des factures fournisseurs selon les clÃ©s de rÃ©partition, * RÃ¨glement des factures fournisseurs, * Rapprochements bancaires, * Classement des documents comptables, * Saisie des Ã©critures de rÃ©gularisation, * Ã‰tablissement des Ã©tats datÃ©s, suivi des mutations, * Traitement des appels de fonds/loyers, * Recouvrement ..."</t>
  </si>
  <si>
    <t>9663,IngÃ©nieur Ã‰tudes de Prix Gros Oeuvre H/F,https://www.france-emploi.com/offre-d-emploi/ingenieur-tudes-de-prix-gros-oeuvre-h-f-10934124/,07/01/2023,Loire-Atlantique,CDI,,,,,"RattachÃ© au Service Ã‰tudes de Prix et en qualitÃ© d'IngÃ©nieur Ã‰tudes de Prix Gros Oeuvre, vos missions sont les suivantes :Participer Ã  la conception de l'Ã©tude de prix :  * Vous contribuez Ã  la dÃ©finition et Ã  l'affectation des moyens, * Vous participez Ã  la recherche de variantes techniques ..."</t>
  </si>
  <si>
    <t>9664,Technicien de Maintenance Industrielle 2x8 H/F,https://www.france-emploi.com/offre-d-emploi/technicien-de-maintenance-industrielle-2x8-h-f-10934123/,07/01/2023,Essonne,CDI,,,,,"En tant que Technicien de Maintenance Industrielle, vos missions sont :  * Fournir un soutien technique en vue d'exÃ©cuter les changements de produit et de format ainsi que les routines de nettoyage incontournables, * Assurer l'exÃ©cution de toutes les tÃ¢ches de maintenance prÃ©ventive dÃ©finies sur le plan d'exÃ©cution de ..."</t>
  </si>
  <si>
    <t>9665,Collaborateur Comptable H/F,https://www.france-emploi.com/offre-d-emploi/collaborateur-comptable-h-f-10934122/,07/01/2023,Alpes-Maritimes,CDI,,,,,"IntÃ©grÃ© au sein d'un cabinet d'expertise comptable Ã  taille humaine, vous prenez en charge un portefeuille client de TPE/PME de secteurs variÃ©s.Ã€ ce titre, vos missions principales sont les suivantes :  * Gestion d'un portefeuille clients de types TPE/PME, * RÃ©alisation de la rÃ©vision, des bilans ..."</t>
  </si>
  <si>
    <t>9666,ContrÃ´leur de Gestion H/F,https://www.france-emploi.com/offre-d-emploi/controleur-de-gestion-h-f-10934121/,07/01/2023,Paris,CDI,,,,,"Dans ce contexte, ses principales missions s'articuleront autour des axes suivants :  * Production d'analyse spÃ©cifiques dÃ©diÃ©es Ã  l'alternance pour aider Ã  optimiser notre performance commerciale (reste Ã  charge, mix branche) et nos processus de facturation et recouvrement, * RÃ©alisation et supervision de la comptabilitÃ© analytique pour tout le ..."</t>
  </si>
  <si>
    <t>9667,ContrÃ´leur de Gestion Sociale H/F,https://www.france-emploi.com/offre-d-emploi/controleur-de-gestion-sociale-h-f-10934120/,07/01/2023,Hauts-de-Seine,CDI,,,,,"Au sein de la Direction des Ressources Humaines, sous la responsabilitÃ© de la Directrice RÃ©munÃ©ration, Avantages Sociaux et SIRH, vous assurerez les missions suivantes :  * PrÃ©paration des hypothÃ¨ses budgÃ©taires/production des Ã©tats d'analyses des Ã©lÃ©ments budgÃ©taires * PrÃ©paration des NAO, * Suivi du processus de rÃ©vision salariale, consolidation des donnÃ©es, import ..."</t>
  </si>
  <si>
    <t>9668,Expert Produit H/F,https://www.france-emploi.com/offre-d-emploi/expert-produit-h-f-10934119/,07/01/2023,IsÃ¨re,CDI,,,,,"Vos missions, si vous les acceptez : * ReprÃ©senter la compÃ©tence technique et produits (disjoncteurs Masterpact) dans l'unitÃ© Mastertech et traiter les problÃ¨mes techniques avec maÃ®trise et rÃ©activitÃ©, * Assurer l'interface entre l'usine Mastertech et le bureau d'Ã©tudes Power Products sur les aspects techniques et industriels afin de ..."</t>
  </si>
  <si>
    <t>9669,Chef de Mission H/F,https://www.france-emploi.com/offre-d-emploi/chef-de-mission-h-f-10934117/,07/01/2023,Bouches-du-RhÃ´ne,CDI,,,,,"En tant que Chef de Mission, vous prenez en charge de maniÃ¨re autonome un portefeuille de taille significative et rÃ©alisez des missions de rÃ©vision jusqu'Ã  l'Ã©tablissement des Ã©tats financiers. Votre sens du management vous permettra d'accompagner votre Ã©quipe et de veiller Ã  la bonne rÃ©alisation des ..."</t>
  </si>
  <si>
    <t>9670,Conducteur de Travaux GO/TCE H/F,https://www.france-emploi.com/offre-d-emploi/conducteur-de-travaux-go-tce-h-f-10934115/,07/01/2023,RhÃ´ne,CDI,,,,,"RattachÃ© au directeur travaux, le Conducteur de Travaux GO/TCE, prendra en charge la gestion de chantiers variÃ©s tels que : logements, projets industriels et tertiaires. Vous serez amenÃ© Ã  piloter des chantiers en neuf et en rÃ©habilitation. Ã€ ce titre, vos missions seront :  * La prÃ©paration des chantiers : Analyse des ..."</t>
  </si>
  <si>
    <t>9671,Assistant Commercial Anglais Allemand Courants H/F,https://www.france-emploi.com/offre-d-emploi/assistant-commercial-anglais-allemand-courants-h-f-10934113/,07/01/2023,Essonne,IntÃ©rim,,,,,"Vos missions sont :  * GÃ©rer la crÃ©ation et la modification des donnÃ©es clients, * RÃ©ceptionner les commandes et s'assurer de la conformitÃ© des commandes Ã  l'offre, * Enregistrer les commandes sur SAP et coordonner les crÃ©ations d'articles nÃ©cessaires Ã  cet enregistrement avec les bureaux d'Ã©tudes, * Faire la demande ..."</t>
  </si>
  <si>
    <t>9672,Chef de Projet Affaires RÃ©glementaires-Europe H/F,https://www.france-emploi.com/offre-d-emploi/chef-de-projet-affaires-reglementaires-europe-h-f-10934111/,07/01/2023,Paris,CDI,,,,,"Un Chef de Projet Affaires RÃ©glementaires - Europe aura comme responsabilitÃ©s : * Relire en collaboration avec le Service DÃ©veloppement et finaliser les dossiers d'AMM en vue de leur enregistrement, * Participer Ã  la stratÃ©gie d'enregistrement, * ProcÃ©der Ã  l'enregistrement des dossiers d'AMM avec gestion ou/et rÃ©daction des rÃ©ponses ..."</t>
  </si>
  <si>
    <t>9673,Gestionnaire Sinistres Automobiles H/F,https://www.france-emploi.com/offre-d-emploi/gestionnaire-sinistres-automobiles-h-f-10934110/,07/01/2023,Yvelines,CDI,,,,,"Vos missions sont :  * Analyse des statistiques de sinistralitÃ©, * Ã‰laboration des rapports de diagnostic, * Formulation des recommandations de plan d'action, * Mise en place des tableaux de suivi des principaux indicateurs, * PrÃ©paration des rÃ©unions de bilan avec les clients.  Notre client recherche un profil qui a dÃ©jÃ  au moins une ..."</t>
  </si>
  <si>
    <t>9674,Agent de Maintenance 2*8 H/F,https://www.france-emploi.com/offre-d-emploi/agent-de-maintenance-2-8-h-f-10934107/,07/01/2023,CÃ´tes-d'Armor,CDI,,,,,"RattachÃ© au Responsable Maintenance, vos missions sont les suivantes :  * Assurer le bon fonctionnement des Ã©quipements de maniÃ¨re Ã  donner la meilleure disponibilitÃ© au travers des opÃ©rations de maintenance curative, prÃ©ventive et amÃ©liorative, * PrÃ©parer les interventions en coordination avec les diffÃ©rents acteurs du service et du producteur, * RÃ©aliser les interventions ..."</t>
  </si>
  <si>
    <t>9675,Responsable Supply Chain H/F,https://www.france-emploi.com/offre-d-emploi/responsable-supply-chain-h-f-10934105/,07/01/2023,Loiret,CDI,,,,,"RattachÃ© Ã  la Direction du site, vous Ãªtes le vÃ©ritable garant de la gestion des flux. Votre mission sera de gÃ©rer l'ensemble des Ã©tapes de la supply Chain. A ce titre vos missions sont les suivantes :  * Encadrement et gestion des Ã©quipes Supply Chain (10 personnes) pour une montÃ©e ..."</t>
  </si>
  <si>
    <t>9676,Inspection GÃ©nÃ©rale ConformitÃ© &amp;amp</t>
  </si>
  <si>
    <t xml:space="preserve"> SÃ©curitÃ© FinanciÃ¨re H/F,https://www.france-emploi.com/offre-d-emploi/inspection-generale-conformite-amp-securite-financiere-h-f-10934104/,07/01/2023,Paris,CDI,,,,,"En rejoignant la filiÃ¨re sÃ©curitÃ© financiÃ¨re de l'inspection gÃ©nÃ©rale de ce grand Groupe bancaire, vous participerez Ã  de multiples missions d'audit sur les sujets de sÃ©curitÃ© financiÃ¨re (lutte contre le blanchiment, financement du terrorisme, respect des programmes de sanctions et embargos) sur l'ensemble des entitÃ©s et ..."</t>
  </si>
  <si>
    <t xml:space="preserve">9677,Collaborateur Comptable ConfirmÃ© H/F,https://www.france-emploi.com/offre-d-emploi/collaborateur-comptable-confirme-h-f-10934103/,07/01/2023,Bouches-du-RhÃ´ne,CDI,,,,,"En tant que Collaborateur Comptable ConfirmÃ©, vous serez amenÃ© Ã  travailler en autonomie sur un portefeuille de clients. Plus prÃ©cisÃ©ment, vous aurez les missions suivantes :  * Participer Ã  la saisie et tenue comptables des dossiers </t>
  </si>
  <si>
    <t xml:space="preserve"> * Conseiller et accompagner ..."</t>
  </si>
  <si>
    <t>9678,Responsable Maintenance H/F,https://www.france-emploi.com/offre-d-emploi/responsable-maintenance-h-f-10934102/,07/01/2023,Bouches-du-RhÃ´ne,CDI,,,,,"Sous la responsabilitÃ© du Responsable Technique France, le Responsable Maintenance a pour missions :  * GÃ©rer/optimiser au quotidien le parc matÃ©riel dont il a la responsabilitÃ©, * Assurer l'entretien technique et la rÃ©paration des matÃ©riels et des Ã©quipements en garantissant une disponibilitÃ© conforme Ã  nos obligations contractuelles vis-Ã -vis ..."</t>
  </si>
  <si>
    <t>9679,Comptable Fournisseurs H/F,https://www.france-emploi.com/offre-d-emploi/comptable-fournisseurs-h-f-10934100/,07/01/2023,Essonne,CDI,,,,,"Les missions sont les suivantes :  * CSP de 7 personnes qui se partage le pÃ©rimÃ¨tre et gÃ¨re toute la chaine de l'enregistrement, * Gestion des commandes, rÃ©ception et comptabilisation des factures (tout est dÃ©matÃ©rialisÃ©), * Enregistrement et validation des factures, * Gestion des FNP, * Relations avec les unitÃ©s opÃ©rationnelles en interne, * Aise ..."</t>
  </si>
  <si>
    <t>9680,Responsable TrÃ©sorerie H/F,https://www.france-emploi.com/offre-d-emploi/responsable-tresorerie-h-f-10934097/,07/01/2023,Paris,CDI,,,,,"RattachÃ© Ã  la Directrice Comptable et TrÃ©sorerie, vos missions seront les suivantes :  * GÃ©rer les disponibilitÃ©s quotidiennes des 65 comptes bancaires (avec un cash pooling par banque) et arbitre les virements de trÃ©sorerie, * Proposer les placements selon la Politique OPCO EP, * Optimiser l'application de gestion de trÃ©sorerie (XRT), * Ã‰laborer ..."</t>
  </si>
  <si>
    <t xml:space="preserve">9681,Technicien CVC Martigues H/F,https://www.france-emploi.com/offre-d-emploi/technicien-cvc-martigues-h-f-10934095/,07/01/2023,Bouches-du-RhÃ´ne,CDI,,,,,"En tant que Technicien CVC, vos missions sont les suivantes :  * Assurer la pÃ©rennitÃ© et le bon fonctionnement des installations CVC (Chauffage Ventilation Climatisation) </t>
  </si>
  <si>
    <t xml:space="preserve"> * Assurer une relation commerciale de premier niveau ..."</t>
  </si>
  <si>
    <t>9682,Technicien de Maintenance Industrielle H/F,https://www.france-emploi.com/offre-d-emploi/technicien-de-maintenance-industrielle-h-f-10934092/,07/01/2023,Bouches-du-RhÃ´ne,CDI,,,,,"En tant que Technicien de Maintenance Industrielle, vos missions sont :  * Effectuer le montage et l'installation d'Ã©lÃ©ments ou de sous-ensembles de l'Ã©quipement industriel selon les dossiers machines, les documentations, * RÃ©aliser les rÃ©glages de mise au point de l'Ã©quipement industriel et contrÃ´ler son fonctionnement, * Identifier, rÃ©parer ..."</t>
  </si>
  <si>
    <t>9683,OpÃ©rateur de Fabrication CN 5 Axes H/F,https://www.france-emploi.com/offre-d-emploi/operateur-de-fabrication-cn-5-axes-h-f-10934091/,07/01/2023,Cher,CDI,,,,,"En tant qu'OpÃ©rateur de Fabrication CN 5 Axes, vos missions sont les suivantes :  * RÃ©aliser la fabrication des commandes en fonction des prioritÃ©s donnÃ©es, * Rassembler les diffÃ©rents Ã©lÃ©ments pour fabriquer la piÃ¨ce : Outillage et montage de fabrication,  * RÃ©gler les machines incluant un contrÃ´le de la premiÃ¨re piÃ¨ce, * Lancer les ..."</t>
  </si>
  <si>
    <t>9684,Electricien Installateur H/F,https://www.france-emploi.com/offre-d-emploi/electricien-installateur-h-f-10934090/,07/01/2023,FinistÃ¨re,CDI,,,,,"Vous travaillez en autonomie et installez chez les particuliers : Radiateurs, tableaux Ã©lectriques, bornes de recharge, panneaux solaires, chauffes eau thermodynamiques, etc.Vous gÃ©rez votre matÃ©riel et votre stock.  Issu d'une formation technique, vous disposez d'au moins une premiÃ¨re expÃ©rience en tant qu'Ã‰lectricien Installateur.Vous avez vos ..."</t>
  </si>
  <si>
    <t>9685,Chef de Chantier GO H/F,https://www.france-emploi.com/offre-d-emploi/chef-de-chantier-go-h-f-10934089/,07/01/2023,Sarthe,CDI,,,,,"En tant que Chef de Chantier GO, vos missions sont :  * Savoir lire et analyser un dossier technique et les plans, gÃ©rer l'implantation, * GÃ©rer une Ã©quipe : Animer, encadrer, planifier et distribuer le travail, * Anticiper les besoins : En main-d'oeuvre, en matÃ©riaux et en matÃ©riels, * Veiller Ã  l'avancement ..."</t>
  </si>
  <si>
    <t>9686,Technico-Commercial Prescription Paris/IDF H/F,https://www.france-emploi.com/offre-d-emploi/technico-commercial-prescription-paris-idf-h-f-10934087/,07/01/2023,Paris,CDI,,,,,"Vous avez notamment pour responsabilitÃ©s : * Au travers de votre prescription, identifier des projets d'envergures et les coordonner avec les Ã©quipes internes, * Cela peut se faire via les leads rentrants, la base de donnÃ©es des projets, les rÃ©ponses Ã  appels d'offre ou bien lors de vos visites auprÃ¨s ..."</t>
  </si>
  <si>
    <t>9687,Directeur des Ã‰tudes - Enseignement SupÃ©rieur (Droit) H/F,https://www.france-emploi.com/offre-d-emploi/directeur-des-tudes-enseignement-superieur-droit-h-f-10934085/,07/01/2023,Paris,CDI,,,,,"Les missions du poste de Directeur des Ã‰tudes reposent sur les grands axes suivants :  * Dynamique acadÃ©mique et qualitÃ© des programmes : DÃ©finir et renouveler les programmes, dÃ©velopper l'internationalisation des parcours, participer Ã  l'Ã©laboration des dossiers d'habilitations et de certifications, piloter le recrutement des intervenants, Ã©vÃ©nementialiser la pÃ©dagogie ..."</t>
  </si>
  <si>
    <t>9688,Technicien Engins de Levage H/F,https://www.france-emploi.com/offre-d-emploi/technicien-engins-de-levage-h-f-10934082/,07/01/2023,Bouches-du-RhÃ´ne,CDI,,,,,"En tant que Technicien Engins de Levage, vous avez Ã  assurer les missions suivantes :  * Se charger de la vÃ©rification des Ã©quipements avant et aprÃ¨s location, * Assurer la remise en Ã©tat des machines aprÃ¨s utilisation, * Faire de la maintenance prÃ©ventive et corrective, * Diagnostiquer les dysfonctionnements, * Proposer et mettre en oeuvre ..."</t>
  </si>
  <si>
    <t>9689,Technicien SAV ItinÃ©rant H/F,https://www.france-emploi.com/offre-d-emploi/technicien-sav-itinerant-h-f-10934080/,07/01/2023,RhÃ´ne,CDI,,,,,"En tant que Technicien SAV ItinÃ©rant, vous serez amenÃ© Ã  rÃ©aliser les missions suivantes :  * Assurer l'installation, la maintenance et le dÃ©pannage des machines-outils sur sites, * RÃ©aliser la maintenance prÃ©ventive et curative des diffÃ©rentes machines Ã  dominante Ã©lectrique, mÃ©canique, hydraulique et pneumatique, * ÃŠtre l'interlocuteur privilÃ©giÃ© des clients ..."</t>
  </si>
  <si>
    <t>9690,Acheteur H/F,https://www.france-emploi.com/offre-d-emploi/acheteur-h-f-10934078/,07/01/2023,Loire,IntÃ©rim,,,,,"En tant qu'Acheteur, votre rÃ´le est d'assurer le traitement des dossiers d'achat pour le compte du site industriel. Plus prÃ©cisÃ©ment, vous avez pour missions :  * Prendre en charge le traitement des propositions d'achat, * Assurer les relances fournisseurs pour les rÃ©ponses aux A.O et le respect ..."</t>
  </si>
  <si>
    <t>9691,Auditeur ConfirmÃ© H/F,https://www.france-emploi.com/offre-d-emploi/auditeur-confirme-h-f-10934077/,07/01/2023,Calvados,CDI,,,,,"Sous la supervision d'un Directeur de Mission et intÃ©grÃ© Ã  une Ã©quipe, vous interviendrez sur des missions d'audit lÃ©gal.  De formation supÃ©rieure, vous avez au moins 3 ans d'expÃ©rience dans un Service d'Audit, idÃ©alement dans un cabinet comptable.Vous Ãªtes dotÃ© d'une bonne relation ..."</t>
  </si>
  <si>
    <t>9692,Conseiller Banque en Ligne MS H/F,https://www.france-emploi.com/offre-d-emploi/conseiller-banque-en-ligne-ms-h-f-10934076/,07/01/2023,Loiret,IntÃ©rim,,,,,"Vos principales missions seront :  * Assurer l'accueil et la prise en charge des clients en ligne afin de rÃ©pondre au mieux Ã  leurs attentes, * Prendre en charge rapidement les demandes des clients, les traiter ou les adresser au bon interlocuteur, * DÃ©velopper les contacts clients et favoriser la prise de ..."</t>
  </si>
  <si>
    <t>9693,DÃ©lÃ©guÃ© Commercial H/F,https://www.france-emploi.com/offre-d-emploi/delegue-commercial-h-f-10934075/,07/01/2023,Haute-Garonne,CDI,,,,,"Afin de dÃ©velopper la part de marchÃ© de machine de ThÃ©rapie par Pression NÃ©gative (TPN), sur votre secteur, vous occuperez la fonction de DÃ©lÃ©guÃ© Commercial et Ãªtes en charge des missions suivantes : * Vous pilotez et animez votre secteur de maniÃ¨re autonome auprÃ¨s des hÃ´pitaux/cliniques et HAD (hospitalisation Ã  ..."</t>
  </si>
  <si>
    <t>9694,TÃ©lÃ©conseiller H/F,https://www.france-emploi.com/offre-d-emploi/teleconseiller-h-f-10934072/,07/01/2023,Loiret,IntÃ©rim,,,,,"Vos missions sont :  * Assurer l'accueil et la prise en charge des clients en ligne afin de rÃ©pondre au mieux Ã  leurs attentes, * Qualifier et traiter les demandes, * DÃ©velopper les contacts clients et favoriser la prise de rendez-vous dans une optique de vente de produits, * Actualiser les informations ..."</t>
  </si>
  <si>
    <t>9695,OpÃ©rateur de Production (Chimie) H/F,https://www.france-emploi.com/offre-d-emploi/operateur-de-production-chimie-h-f-10934071/,07/01/2023,Seine-Maritime,IntÃ©rim,,,,,"En tant qu'OpÃ©rateur en Chimie, vos missions sont :  * Assurer la conduite d'un Ã©quipement de production, * ÃŠtre le garant de la traÃ§abilitÃ© et de la production dans le respect de la sÃ©curitÃ© des biens et des personnes, de la qualitÃ© et des dÃ©lais de fabrication, * Assurer le chargement ..."</t>
  </si>
  <si>
    <t>9696,Assistant Comptable H/F,https://www.france-emploi.com/offre-d-emploi/assistant-comptable-h-f-10934070/,07/01/2023,Alpes-Maritimes,CDI,,,,,"Dans le cadre de votre mission, vous interviendrez sur la comptabilitÃ© gÃ©nÃ©rale de plusieurs sociÃ©tÃ©s de toutes tailles et appartenant Ã  diffÃ©rents secteurs d'activitÃ©.Ã€ ce titre, vous serez en charge de ces missions :  * Saisie comptable, * Pointage de comptes, * Rapprochements bancaires, * DÃ©clarations de TVA, * PrÃ©-rÃ©vision des dossiers ..."</t>
  </si>
  <si>
    <t>9697,Technicien de Montage en Ascenseurs H/F,https://www.france-emploi.com/offre-d-emploi/technicien-de-montage-en-ascenseurs-h-f-10934069/,07/01/2023,IsÃ¨re,CDI,,,,,"NSA dÃ©veloppe son activitÃ© et recrute un Technicien de Montage en Ascenseurs. A ce titre, intervenez sur Grenoble.Au quotidien, vos missions sont les suivantes :  * Assurer le montage des ascenseurs sur tous types de technologies et de bÃ¢timents, * Assurer l'installation de tous les organes de l'appareil (freins ..."</t>
  </si>
  <si>
    <t>9698,Assistant ADV Anglophone H/F,https://www.france-emploi.com/offre-d-emploi/assistant-adv-anglophone-h-f-10934068/,07/01/2023,Seine-Saint-Denis,CDD,,,,,"Vos missions pour ce poste :  * Gestion et mise Ã  jour du fichier clients, * Gestion de l'activitÃ© service clients, * Gestion des commandes, * Gestion des devis facture pro-forma, * Gestion de la relation clients, * Gestion des litiges, * Gestion des besoins de stocks, * Suivi des stocks, * Gestion des KPIs.  Le profil ..."</t>
  </si>
  <si>
    <t>9699,Conseiller Patrimonial H/F,https://www.france-emploi.com/offre-d-emploi/conseiller-patrimonial-h-f-10934067/,07/01/2023,Val-de-Marne,CDI,,,,,"En tant que Conseiller Patrimonial, vous Ãªtes chargÃ© de dÃ©velopper et de gÃ©rer un portefeuille de 300 clients patrimoniaux (avoirs contrÃ´lÃ©s entre 150 K et 1M), totalisant entre 50 et 60 millions d'euros d'en-cours.Plus particuliÃ¨rement, vos missions en tant que Conseiller Patrimonial sont :  * GÃ©rer et ..."</t>
  </si>
  <si>
    <t>9700,Association DiocÃ©saine Paris - Comptable GÃ©nÃ©ral H/F,https://www.france-emploi.com/offre-d-emploi/association-diocesaine-paris-comptable-general-h-f-10934066/,07/01/2023,Paris,CDD,,,,,"Au sein de l'Ã©quipe comptable et rattachÃ© au Responsable, vous assurez les missions suivantes :  * Tenue de l'ensemble des opÃ©rations comptables, * Ã‰tablissement des bilans et liasses en lien avec la Responsable, * Ã‰tablissement des budgets, * Support au service et comptabilitÃ© analytique.  Issu d'une formation comptable de type Bac ..."</t>
  </si>
  <si>
    <t>9701,ChargÃ© d&amp;#039</t>
  </si>
  <si>
    <t>Affaires Maintenance OpÃ©rationnelle Industrielle H/F,https://www.france-emploi.com/offre-d-emploi/charge-d-039-affaires-maintenance-operationnelle-industrielle-h-f-10934065/,07/01/2023,Nord,CDI,,,,,"En tant que ChargÃ© d'Affaires ItinÃ©rant National, vous serez autonome et responsable d'un pÃ©rimÃ¨tre d'intervention pour l'installation et le suivi de la maintenance de sites industriels. Vous occuperez les missions suivantes  * Diagnostiquer les pannes sur site, * RÃ©parer les pannes sur site, * Effectuer la maintenance prÃ©ventive ..."</t>
  </si>
  <si>
    <t>9702,Technicien de Maintenance H/F,https://www.france-emploi.com/offre-d-emploi/technicien-de-maintenance-h-f-10934064/,07/01/2023,Morbihan,CDI,,,,,"Dans le cadre de ce poste, vous travaillez Ã  tempÃ©rature ambiante et dans un environnement sec. RattachÃ© au Responsable Maintenance, vous assurez les opÃ©rations de maintenance prÃ©ventive et curative sur des lignes automatisÃ©es, dans le respect des exigences en termes de sÃ©curitÃ©, qualitÃ©, fiabilitÃ© et rendement. Vous Ãªtes responsable ..."</t>
  </si>
  <si>
    <t>9703,Infirmier de Jour H/F,https://www.france-emploi.com/offre-d-emploi/infirmier-de-jour-h-f-10934063/,07/01/2023,Seine-et-Marne,IntÃ©rim,,,,,"Dans le cadre de votre mission, vous :  * Alerter le MÃ©decin en cas de changement de comportement ou d'Ã©volution dans l'Ã©tat de la personne hÃ©bergÃ©e, * Optimiser l'utilisation du matÃ©riel et des techniques de soins en fonction des ressources disponibles, * Recueillir et analysez les donnÃ©es et vous assurez ..."</t>
  </si>
  <si>
    <t>9704,Assistant ADV Export H/F,https://www.france-emploi.com/offre-d-emploi/assistant-adv-export-h-f-10934062/,07/01/2023,Seine-et-Marne,IntÃ©rim,,,,,"RattachÃ© au Directeur Export, vos principales missions en tant qu'Assistant ADV Export sont :  * RÃ©ceptionner, analyser et enregistrer les commandes export, * Veiller Ã  la bonne intÃ©gration des commandes reÃ§ues par EDI, * Informer les clients sur la disponibilitÃ© des produits, consulter les stocks et la validitÃ© des produits, * Veiller au ..."</t>
  </si>
  <si>
    <t>9705,PMO H/F,https://www.france-emploi.com/offre-d-emploi/pmo-h-f-10934061/,07/01/2023,Paris,CDI,,,,,"En tant que PMO H/F, vous serez rattachÃ© au Responsable QualitÃ©, Pilotage et Suivi budgÃ©taire. Vous aurez pour mission d'amÃ©liorer le Reporting DSI via les missions suivantes :Consolider le budget de la DSI (Run + Portefeuille Projets) et le plan de charge des ressources :- Fournir les tableaux de ..."</t>
  </si>
  <si>
    <t>9706,Masseur - KinÃ©sithÃ©rapeute H/F,https://www.france-emploi.com/offre-d-emploi/masseur-kinesitherapeute-h-f-10934060/,07/01/2023,RhÃ´ne,CDI,,,,,"En tant que Masseur-KinÃ©sithÃ©rapeute en SSR, poste basÃ© Ã  VÃ©nissieux, vous intervenez sur les missions suivantes :  * Vous rÃ©alisez des soins de rÃ©Ã©ducation afin de maintenir ou de restaurer les capacitÃ©s fonctionnelles, * Vous contribuez Ã  l'amÃ©lioration continue de la prise en charge du patient, * Afin de transmettre tout ..."</t>
  </si>
  <si>
    <t>9707,Ã‰lectrotechnicien H/F,https://www.france-emploi.com/offre-d-emploi/lectrotechnicien-h-f-10934059/,07/01/2023,Seine-Maritime,CDI,,,,,"RattachÃ© directement au Responsable d'Atelier, vous Ãªtes en charge de la maintenance des diffÃ©rents produits qui sont proposÃ©s Ã  la location. Vous Ãªtes donc en charge de la maintenance prÃ©ventive et curative notamment chez les clients.Vos missions consistent Ã  :  * RÃ©aliser la maintenance prÃ©ventive et curative, * Diagnostiquer, chiffrer ..."</t>
  </si>
  <si>
    <t>9708,Asset Manager H/F,https://www.france-emploi.com/offre-d-emploi/asset-manager-h-f-10934058/,07/01/2023,RhÃ´ne,CDI,,,,,"RattachÃ© au Responsable opÃ©rationnel Invest &amp; Asset, vous participerez au processus de crÃ©ation de valeur, et Ã©tudierez les diffÃ©rentes hypothÃ¨ses de valorisation afin d'optimiser la rentabilitÃ© de chaque actif du portefeuille.Vous rechercherez les meilleurs scenarii de valorisation et les mettrez en oeuvre.A ce titre, vos principales missions ..."</t>
  </si>
  <si>
    <t>9709,Acheteur H/F - Groupe Airbus,https://www.france-emploi.com/offre-d-emploi/acheteur-h-f-groupe-airbus-10934057/,07/01/2023,Haute-Garonne,IntÃ©rim,,,,,"En tant que Buyer for Travel Solutions, vos principales missions seront les suivantes :  * Manager le cycle de vie des contrats en end to end, * Analyser et rÃ©aliser des veilles sur le marchÃ©, * DÃ©finir une stratÃ©gie de sourcing mondialisÃ©e, * Entretenir des relations stratÃ©giques avec les fournisseurs.  Vous Ãªtes capable de ..."</t>
  </si>
  <si>
    <t>9710,Conducteur de Ligne PostÃ© H/F,https://www.france-emploi.com/offre-d-emploi/conducteur-de-ligne-poste-h-f-10934056/,07/01/2023,Haute-Savoie,CDI,,,,,"Au sein d'une unitÃ© de production, vous Ãªtes en charge de rÃ©aliser les activitÃ©s de production de la ligne de conditionnement : Alimentation des lignes, rÃ©glages, contrÃ´les qualitÃ©, documentation et nettoyages. Vous assurez le conditionnement des produits dans le respect des procÃ©dures qualitÃ© et sÃ©curitÃ©, des objectifs de productivitÃ© ..."</t>
  </si>
  <si>
    <t>9711,Consultant DÃ©cisionnel Nantes ou Lyon H/F,https://www.france-emploi.com/offre-d-emploi/consultant-decisionnel-nantes-ou-lyon-h-f-10934055/,07/01/2023,Loire-Atlantique,CDI,,,,,"RattachÃ© Ã  une Ã©quipe composÃ©e de 35 Experts DATA, vous avez l'occasion de travailler pour des clients PME PMI de secteurs d'activitÃ©s variÃ©s. Pour cela, vous avez pour principales missions :  * Recueillir les besoins clients, * RÃ©aliser un cahier des charges ou des spÃ©cifications dÃ©taillÃ©es, * Conseiller les clients dans ..."</t>
  </si>
  <si>
    <t>9712,Collaborateur Comptable H/F,https://www.france-emploi.com/offre-d-emploi/collaborateur-comptable-h-f-10934054/,07/01/2023,Morbihan,CDI,,,,,"RattachÃ© aux Experts-Comptables, vous intÃ©grez une Ã©quipe Ã  taille humaine et occupez un poste de Collaborateur Comptable.Ã€ ce titre, vos missions principales sont :  * La gestion d'un portefeuille clients composÃ© de TPE et PME de secteurs variÃ©s, * Les travaux de rÃ©vision comptable, * L'Ã©tablissement des comptes annuels ..."</t>
  </si>
  <si>
    <t>9713,Technicien SystÃ¨mes et RÃ©seaux H/F,https://www.france-emploi.com/offre-d-emploi/technicien-systemes-et-reseaux-h-f-10934053/,07/01/2023,Paris,CDI,,,,,"Vous aurez pour missions les suivantes : * Gestion des rÃ©seaux : Exploitation et suivi des Ã©lÃ©ments constitutifs des rÃ©seaux. Mise Ã  jour des documents d'exploitation et d'administration du rÃ©seau, * Gestion des services principaux : Gestion des infrastructures (serveurs physiques et virtuels, rÃ©seaux, tÃ©lÃ©phonies, stockages). Maintenance des systÃ¨mes d'exploitation (Windows ..."</t>
  </si>
  <si>
    <t>9714,Manager des Ventes (H/F) - Paris - 75,https://www.france-emploi.com/offre-d-emploi/manager-des-ventes-h-f-paris-75-10934052/,07/01/2023,Paris,CDI,,,,,"En tant que Manager des Ventes (H/F), vous Ãªtes un vÃ©ritable ambassadeur de l'enseigne, incarnant ses valeurs d'expÃ©rience client privilÃ©giÃ©e.A ce poste, vos missions seront les suivantes :  * Apporter la formation nÃ©cessaire Ã  vos Ã©quipes pour qu'elle fournissent un haut niveau de service aux clients ..."</t>
  </si>
  <si>
    <t>9715,Technicien d&amp;#039</t>
  </si>
  <si>
    <t>Atelier Ã‰lectromÃ©canicien H/F,https://www.france-emploi.com/offre-d-emploi/technicien-d-039-atelier-lectromecanicien-h-f-10934050/,07/01/2023,Essonne,CDI,,,,,"En tant que Technicien d'Atelier Ã‰lectromÃ©canicien, vos missions sont :  * Assurer la rÃ©ception et la restitution des matÃ©riels sous votre responsabilitÃ©, * RÃ©aliser les entretiens et les rÃ©parations des matÃ©riels de nos clients, * RÃ©aliser des travaux de soudage, * DÃ©tecter les pannes mÃ©caniques, hydrauliques, Ã©lectriques/automates/systÃ¨mes Ã©lectroniques embarquÃ©s, * Assurer l ..."</t>
  </si>
  <si>
    <t>9716,Lead Dev PHP H/F,https://www.france-emploi.com/offre-d-emploi/lead-dev-php-h-f-10934049/,07/01/2023,Ille-et-Vilaine,CDI,,,,,"En tant que Lead Dev PHP, vos missions sont les suivantes :  * Vous intÃ©grez une Ã©quipe de 20 personnes et travaillez notamment au dÃ©veloppement et Ã  l'optimisation des applications, * Vous intÃ©grez une organisation agile Scrum oÃ¹ vous exÃ©cuterez des objectifs collectifs de rÃ©alisation sur des sprints sous l'impulsion ..."</t>
  </si>
  <si>
    <t>9717,Technicien de Maintenance H/F,https://www.france-emploi.com/offre-d-emploi/technicien-de-maintenance-h-f-10934048/,07/01/2023,Loiret,CDI,,,,,"En tant que Technicien de Maintenance en industrie, vous devez maintenir les Ã©quipements de production en Ã©tat de fonctionnement.Vos missions seront les suivantes :  * Mettre en sÃ©curitÃ© des machines de production, * Assurer la maintenance corrective et prÃ©ventive des Ã©quipements, * ÃŠtre source de proposition pour amÃ©liorer les outils de production ..."</t>
  </si>
  <si>
    <t>9718,Responsable Transport Logistique H/F - Groupe Airbus,https://www.france-emploi.com/offre-d-emploi/responsable-transport-logistique-h-f-groupe-airbus-10934045/,07/01/2023,Haute-Garonne,IntÃ©rim,,,,,"Vos activitÃ©s principales sont les suivantes : * ReprÃ©senter au sein d'une Ã©quipe multifonctionnelle (MFT) le point de vue des experts en logistique et transport de l'ensemble de l'organisation Airbus Defence and Space, * Ã‰tablir une mÃ©thode de travail et une gouvernance collaborative qui garantiront que les exigences sont ..."</t>
  </si>
  <si>
    <t>9719,Collaborateur Paie Junior H/F,https://www.france-emploi.com/offre-d-emploi/collaborateur-paie-junior-h-f-10934044/,07/01/2023,Loire-Atlantique,CDI,,,,,"En tant que Collaborateur Paie, rattachÃ© au Responsable du PÃ´le Social, vous occupez un poste de Collaborateur Paie Junior, vous travaillez en Ã©quipe au sein d'un Service Social et vos missions principales sont :  * La gestion d'un portefeuille clients de TPE et PME variÃ©es, * L'Ã©tablissement des bulletins ..."</t>
  </si>
  <si>
    <t>9720,Ã‰lectricien Courant Faible H/F,https://www.france-emploi.com/offre-d-emploi/lectricien-courant-faible-h-f-10934043/,07/01/2023,Haute-Garonne,IntÃ©rim,,,,,"En tant que Technicien de Maintenance SystÃ¨mes SÃ©curitÃ©, rattachÃ© Ã  un Responsable d'Affaires, vous assurez les missions suivantes :  * RÃ©aliser l'installation et la mise en service des systÃ¨mes de sÃ»retÃ© (contrÃ´le d'accÃ¨s, vidÃ©o surveillance, intrusion, incendie), * Poser et cÃ¢bler des systÃ¨mes complets (centrales, UTL, dÃ©tecteurs, lecteurs...), * ParamÃ©trer ..."</t>
  </si>
  <si>
    <t>9721,Comptable GÃ©nÃ©ral H/F,https://www.france-emploi.com/offre-d-emploi/comptable-general-h-f-10934040/,07/01/2023,Bas-Rhin,CDI,,,,,"Vos missions sont :  * Analyse des travaux courants de comptabilitÃ©, * Tenue des comptes, * DÃ©clarations fiscales, * Saisie bancaire, suivi des comptes bancaires, * PrÃ©paration des provisions bilans, * Suivi des amortissements et des immobilisations, * Suivi administratif : Classement, tableaux de bord.  Vous Ãªtes titulaire d'un Bac +2 minimum en comptabilitÃ© et justifiez idÃ©alement ..."</t>
  </si>
  <si>
    <t xml:space="preserve">9722,Technicien de Maintenance Engins de Levage H/F,https://www.france-emploi.com/offre-d-emploi/technicien-de-maintenance-engins-de-levage-h-f-10934039/,07/01/2023,Alpes-de-Haute-Provence,CDI,,,,,"En tant que Technicien de Maintenance Engins de Levage Atelier, vous avez pour missions les suivantes :  * Assurer la rÃ©paration des engins de levage et de manutention </t>
  </si>
  <si>
    <t xml:space="preserve"> * Se charger de la maintenance des engins et du matÃ©riel de chantier en atelier </t>
  </si>
  <si>
    <t xml:space="preserve"> * S'occuper de la maintenance du parc (contrÃ´ler et ..."</t>
  </si>
  <si>
    <t>9723,Comptable GÃ©nÃ©ral H/F,https://www.france-emploi.com/offre-d-emploi/comptable-general-h-f-10934038/,07/01/2023,Essonne,CDI,,,,,"Ã€ ce titre, en tant que Comptable GÃ©nÃ©ral, vos principales missions seront :  * Participer Ã  la clÃ´ture des comptes : Comptabilisation et justification des charges, suivi et comptabilisation des provisions, * Suivre la comptabilitÃ© auxiliaire (comptabilitÃ© fournisseurs, clients et trÃ©sorerie), * GÃ©rer les Ã©critures d'immobilisations, stocks et la fiscalitÃ© (impÃ´t sur les ..."</t>
  </si>
  <si>
    <t>9724,Technicien de Production Chimie et MatÃ©riaux H/F,https://www.france-emploi.com/offre-d-emploi/technicien-de-production-chimie-et-materiaux-h-f-10934037/,07/01/2023,Essonne,CDI,,,,,"En tant que Technicien de Production Chimie et MatÃ©riaux, vous Ãªtes rattachÃ© Ã  l'un de nos ateliers de production et vos principales missions sont :  * Assurer la fabrication et la caractÃ©risation des composants dans les dÃ©lais, * Assurer la mise Ã  jour des systÃ¨mes d'information, * Assurer le suivi des ..."</t>
  </si>
  <si>
    <t>9725,Account Manager Mode H/F,https://www.france-emploi.com/offre-d-emploi/account-manager-mode-h-f-10934036/,07/01/2023,Paris,CDI,,,,,"Vous gÃ©rez l'organisation de la vente en coordination avec la marque :  * DÃ©finition marketing des invitations Ã  rÃ©aliser suivant le dÃ©coupage des fichiers clients, * Analyse de l'offre produits, * Ã‰tude du positionnement prix et des segmentations produits, * DÃ©finition du zoning et du merchandising de l'offre, * DÃ©finition des objectifs ..."</t>
  </si>
  <si>
    <t>9726,Directeur d&amp;#039</t>
  </si>
  <si>
    <t>HÃ´tel Marseille H/F,https://www.france-emploi.com/offre-d-emploi/directeur-d-039-hotel-marseille-h-f-10934035/,07/01/2023,Bouches-du-RhÃ´ne,CDI,,,,,"En tant que Directeur, au sein d'un hÃ´tel de 80 chambres, vous aurez pour missions principales :  * Gestion de l'intÃ©gralitÃ© des 6 salariÃ©s (suivi, formation, recrutement...), * Mise en place d'une politique de fidÃ©lisation de la clientÃ¨le, * Gestion des salariÃ©s syndiquÃ©s et mise en place de procÃ©dures, * Mise ..."</t>
  </si>
  <si>
    <t>9727,Responsable d&amp;#039</t>
  </si>
  <si>
    <t>Agence d&amp;#039</t>
  </si>
  <si>
    <t>IntÃ©rim - BTP/TP  H/F,https://www.france-emploi.com/offre-d-emploi/responsable-d-039-agence-d-039-interim-btp-tp-h-f-10934032/,07/01/2023,Bas-Rhin,CDI,,,,,"Missions :  * DÃ©cliner la stratÃ©gie d'entreprise, le respect des process Groupe et la politique commerciale sur votre pÃ©rimÃ¨tre et animer le plan de dÃ©veloppement de votre entitÃ©, * Anticiper les besoins de main d'oeuvre des clients/prospects et organiser, en lien avec le PÃ´le RH, le recrutement adÃ©quat, * Suivre ..."</t>
  </si>
  <si>
    <t>9728,Aide Conducteur de Travaux 2nd Oeuvre H/F,https://www.france-emploi.com/offre-d-emploi/aide-conducteur-de-travaux-2nd-oeuvre-h-f-10934031/,07/01/2023,Loire-Atlantique,CDI,,,,,"En tant qu'Aide Conducteur de Travaux 2nd Oeuvre, vous Ãªtes directement rattachÃ© Ã  un Directeur Travaux et vous accompagnez le Conducteur de Travaux dans le suivi de l'exÃ©cution de votre chantier.Pour cela, vos missions sont les suivantes :  * Organisation et exÃ©cution technique du chantier, * Gestion des actions ..."</t>
  </si>
  <si>
    <t>9729,Inspecteur QualitÃ© NuclÃ©aire MatÃ©riaux MÃ©canique H/F,https://www.france-emploi.com/offre-d-emploi/inspecteur-qualite-nucleaire-materiaux-mecanique-h-f-10934030/,07/01/2023,Essonne,CDI,,,,,"Dans ce cadre, en tant qu'Inspecteur QualitÃ© NuclÃ©aire MatÃ©riaux MÃ©canique, vous Ãªtes notamment chargÃ© de ces missions :Interne :  * ContrÃ´ler et valider les Ã©tapes du plan qualitÃ©, * ContrÃ´ler et valider la documentation liÃ©e aux approvisionnements, Ã  la production, le montage et l'emballage du matÃ©riel, * ContrÃ´ler et valider que ..."</t>
  </si>
  <si>
    <t>9730,Responsable Adjoint Corner H/F - 75,https://www.france-emploi.com/offre-d-emploi/responsable-adjoint-corner-h-f-75-10934029/,07/01/2023,Paris,CDD,,,,,"Vos missions :Performance commerciale : * Croissance du chiffre d'affaires et dÃ©veloppement de la clientÃ¨le, * Pilotage de la performance et rÃ©alisation des objectifs, * Mise en uvre de la stratÃ©gie commerciale de la maison, * Garantir l'excellence du service en boutique (VM, tenue gÃ©nÃ©rale de la boutique, zoning, accueil, ventes), * Gestion ..."</t>
  </si>
  <si>
    <t>9731,Comptable Unique Multi-SociÃ©tÃ©s H/F,https://www.france-emploi.com/offre-d-emploi/comptable-unique-multi-societes-h-f-10934028/,07/01/2023,Yvelines,CDI,,,,,"RattachÃ© Ã  la Direction FinanciÃ¨re du PÃ´le, vous avez pour responsabilitÃ© et mission la tenue d'un portefeuille de plusieurs sociÃ©tÃ©s. A ce titre, en tant que Comptable Multi-SociÃ©tÃ©, vos missions sont :  * Ã‰laborer des Ã©tats financiers jusqu'au bilan, * Ã‰laborer des liasses de consolidation dans le respect de ..."</t>
  </si>
  <si>
    <t>9732,Product Owner Finance H/F,https://www.france-emploi.com/offre-d-emploi/product-owner-finance-h-f-10934027/,07/01/2023,Paris,CDI,,,,,"En tant que Product Owner Finance, vos missions principales seront les suivantes :  * Responsable de l'innovation et du lancement des produits de bout en bout, * Collaborer avec le partenaire financier pour co-dÃ©velopper une roadmap et piloter les produits et fonctionnalitÃ©s du concept au lancement dans un environnement en ..."</t>
  </si>
  <si>
    <t>9733,Gestionnaire d&amp;#039</t>
  </si>
  <si>
    <t>Ordonnancement H/F,https://www.france-emploi.com/offre-d-emploi/gestionnaire-d-039-ordonnancement-h-f-10934025/,07/01/2023,Hauts-de-Seine,CDD,,,,,"Directement rattachÃ© au Responsable Ordonnancement, vos missions sont les suivantes :  * Analyser les besoins de produits finis fabriquÃ©s et lancer les ordres de fabrications correspondants, * Coordonner avec le Service Achats les approvisionnements nÃ©cessaires, * Coordonner avec le Service Logistique l'acheminement des composants nÃ©cessaires Ã  la fabrication dans les diffÃ©rents ateliers ..."</t>
  </si>
  <si>
    <t>9734,Technicien Support Informatique H/F,https://www.france-emploi.com/offre-d-emploi/technicien-support-informatique-h-f-10934023/,07/01/2023,Ille-et-Vilaine,CDI,,,,,"En tant que Technicien Support Informatique, vos missions sont les suivantes :  * Gestion des incidents : Diagnostic, identification, rÃ©solution, formulation, * DÃ©pannage N1/N2 Ã  distance ou en proximitÃ©, * Installation et mise Ã  jour de logiciels, * CrÃ©ation de comptes utilisateurs sur les applications mÃ©tier.  Issu d'une formation informatique, vous justifiez d ..."</t>
  </si>
  <si>
    <t>9735,Responsable du Service Patrimoine H/F,https://www.france-emploi.com/offre-d-emploi/responsable-du-service-patrimoine-h-f-10934020/,07/01/2023,Seine-et-Marne,CDI,,,,,"Sous l'autoritÃ© de la SecrÃ©taire GÃ©nÃ©rale Adjointe du site de Canne Ecluse, en tant que Responsable du Service Patrimoine, vous Ãªtes en charge de la gestion du patrimoine immobilier du site.Dans ce cadre, vous rÃ©aliserez un inventaire physique, mais Ã©galement des valeurs comptables du patrimoine du site ..."</t>
  </si>
  <si>
    <t>9736,Technicien de Maintenance SAV H/F,https://www.france-emploi.com/offre-d-emploi/technicien-de-maintenance-sav-h-f-10934019/,07/01/2023,HÃ©rault,CDI,,,,,"En tant que Technicien de Maintenance SAV, vous avez pour missions :  * Assurer la rÃ©paration des matÃ©riels selon les procÃ©dures internes et constructeurs, * Veiller Ã  la conformitÃ© des Ã©lÃ©ments rÃ©parÃ©s par rapport Ã  la rÃ©glementation en vigueur, * Remonter toute anomalie ou manquement du dÃ©tenteur, * S'assurer de la bonne apposition ..."</t>
  </si>
  <si>
    <t>9737,IngÃ©nieur DÃ©veloppement Produits H/F,https://www.france-emploi.com/offre-d-emploi/ingenieur-developpement-produits-h-f-10934017/,07/01/2023,Loiret,CDI,,,,,"RattachÃ© au Directeur Technique, en tant qu'IngÃ©nieur DÃ©veloppement Produits, vous aurez comme missions :  * ComprÃ©hension des besoins clients et la formalisation, * DÃ©finition des budgets de dÃ©veloppement et suivi de sa rÃ©alisation, * RÃ©alisation des prototypes, * RÃ©daction des notices techniques.Cette liste n'est pas limitative. Mot clÃ© : IngÃ©nierie.  Issu d ..."</t>
  </si>
  <si>
    <t>9738,IngÃ©nieur Test et Validation H/F,https://www.france-emploi.com/offre-d-emploi/ingenieur-test-et-validation-h-f-10934014/,07/01/2023,Ille-et-Vilaine,CDI,,,,,"Vos missions comme IngÃ©nieur Test et Validation sont :  * RÃ©diger et/ou mettre Ã  jour des plans de test et de validation au niveau logiciel, * RÃ©diger et mettre Ã  jour des procÃ©dures de tests de vÃ©rification, * ExÃ©cuter les procÃ©dures de test et analyser les rÃ©sultats obtenus, * Garantir la couverture des ..."</t>
  </si>
  <si>
    <t>9739,Directeur des OpÃ©rations ENR H/F,https://www.france-emploi.com/offre-d-emploi/directeur-des-operations-enr-h-f-10934012/,07/01/2023,Puy-de-DÃ´me,CDI,,,,,"En tant que Directeur des OpÃ©rations ENR, vous devez veiller au bon dÃ©roulement des opÃ©rations, en fonction de la stratÃ©gie de l'entreprise, en lien Ã©troit avec la Direction. Comme rÃ´le principal, vous aurez Ã  gÃ©rer la mise en place des process et leur maintien, la rÃ©solution des problÃ¨mes ..."</t>
  </si>
  <si>
    <t>9740,Responsable PÃ´le Constructions Neuves H/F,https://www.france-emploi.com/offre-d-emploi/responsable-pole-constructions-neuves-h-f-10934010/,07/01/2023,RhÃ´ne,CDI,,,,,"Le Responsable du PÃ´le Constructions Neuves a pour responsabilitÃ©s :Encadrer et animer une Ã©quipe composÃ©e de Managers de Projets, de Responsables de Programmes, de Responsables d'OpÃ©rations VEFA et d'Assistants Programmes :  * DÃ©finir et fixer les objectifs, Ã©valuer leur atteinte et rÃ©partir la charge de travail des Ã©quipes, * Participer ..."</t>
  </si>
  <si>
    <t>9741,Technicien Travaux BÃ¢timents H/F,https://www.france-emploi.com/offre-d-emploi/technicien-travaux-batiments-h-f-10934009/,07/01/2023,Bouches-du-RhÃ´ne,IntÃ©rim,,,,,"Au sein du service Moyens GÃ©nÃ©raux, vous serez en charge de rÃ©aliser les dossiers de consultation, les cahiers des charges, les analyses des risques et enfin le suivi des chantiers dans les domaines suivants :  * Plan route, * RÃ©fection des Ã©tanchÃ©itÃ©s des toitures, * Travaux de bardages sur auvents et sur les ..."</t>
  </si>
  <si>
    <t>9742,Ã‰lectromÃ©canicien H/F,https://www.france-emploi.com/offre-d-emploi/lectromecanicien-h-f-10934008/,07/01/2023,Var,IntÃ©rim,,,,,"Sous la responsabilitÃ© du Responsable Maintenance, vous avez pour missions :  * Assurer le fonctionnement de l'ensemble des Ã©quipements Ã©lectromÃ©caniques dans le dÃ©partement, * PrÃ©parer et vÃ©rifier le matÃ©riel en fonction des besoins d'interventions, * Assurer les opÃ©rations de tests et de rÃ©parations des produits dÃ©fectueux, * Rendre compte des problÃ¨mes rencontrÃ©s ..."</t>
  </si>
  <si>
    <t>9743,OpÃ©rateur de Production H/F,https://www.france-emploi.com/offre-d-emploi/operateur-de-production-h-f-10934007/,07/01/2023,Haute-Garonne,CDI,,,,,"En tant qu'OpÃ©rateur de Production, vos missions principales sont les suivantes :  * PrÃ©parer la fabrication selon les bons de travaux et le planning de travail, * Assurer la production, * Maintenir votre poste, * Entretenir et nettoyer votre poste de travail, * Signaler les Ã©ventuels dysfonctionnements et proposer des amÃ©liorations.Poste en horaires ..."</t>
  </si>
  <si>
    <t>9744,Approvisionneur Achats - Secteur BTP H/F,https://www.france-emploi.com/offre-d-emploi/approvisionneur-achats-secteur-btp-h-f-10934006/,07/01/2023,Hauts-de-Seine,IntÃ©rim,,,,,"En tant qu'Approvisionneur Achats, vos missions sont :  * ÃŠtre en support d'un Acheteur, * GÃ©rer des commandes d'achats, * Enregistrer la commande et suivre la commande jusqu'Ã  acheminement, * GÃ©rer la relation fournisseurs en France et Ã  l'international, * RÃ©diger la commande (prix, dÃ©lais, terme de paiement).  De formation ..."</t>
  </si>
  <si>
    <t>9745,Collaborateur Comptable et Paie H/F,https://www.france-emploi.com/offre-d-emploi/collaborateur-comptable-et-paie-h-f-10934005/,07/01/2023,Alpes-Maritimes,CDI,,,,,"En tant que Collaborateur Comptable et Paie, vous rejoignez une Ã©quipe d'une vingtaine de collaborateurs, en supervision directe de l'associÃ© et assurez des missions d'expertise comptable auprÃ¨s d'une typologie de clients variÃ©s.Vos missions en expertise sont :  * Gestion d'un portefeuille d'une 40aines de ..."</t>
  </si>
  <si>
    <t>9746,Responsable Logistique - Site Industriel H/F,https://www.france-emploi.com/offre-d-emploi/responsable-logistique-site-industriel-h-f-10934004/,07/01/2023,HÃ©rault,CDI,,,,,"RattachÃ© au Directeur de Site, en tant que Responsable Logistique, vous encadrez une Ã©quipe pluridisciplinaire de 15 Collaborateurs environ afin de gÃ©rer les flux physiques et informatiques sur le site et la relation avec les prestataires de transport.Ã€ ce titre, membre du ComitÃ© de Direction de l'usine ..."</t>
  </si>
  <si>
    <t>9747,Technico-Commercial H/F,https://www.france-emploi.com/offre-d-emploi/technico-commercial-h-f-10933999/,07/01/2023,Paris,CDI,,,,,"Votre rÃ´le en tant que Technico-Commercial, poste basÃ© Ã  Paris, Ile-de-France, est de dÃ©velopper et dynamiser les ventes en appliquant la stratÃ©gie commerciale du Groupe. Pour cela, vous avez notamment pour missions principales : * DÃ©veloppement du portefeuille clients confiÃ© : Prospection de nouveaux clients et fidÃ©lisation des clients ..."</t>
  </si>
  <si>
    <t>9748,Responsable d&amp;#039</t>
  </si>
  <si>
    <t>ArrÃªt H/F,https://www.france-emploi.com/offre-d-emploi/responsable-d-039-arret-h-f-10933998/,07/01/2023,Bouches-du-RhÃ´ne,CDI,,,,,"RattachÃ© Ã  l'agence de Fos-sur-Mer, vous aurez, en tant que Responsable d'ArrÃªt, en charge les missions suivantes :  * Ã‰tablit des gammes de maintenance, * RÃ©alise des relevÃ©s sur site, * Estime les besoins humains et matÃ©riels de chaque Ã©tape des travaux, * Ã‰tablit des demandes de matÃ©riel et de ..."</t>
  </si>
  <si>
    <t>9749,Directeur Magasin (H/F) - Paris - 75,https://www.france-emploi.com/offre-d-emploi/directeur-magasin-h-f-paris-75-10933993/,07/01/2023,Paris,CDI,,,,,"Avec un fort esprit collectif et commerÃ§ant, vous avez pour mission de gÃ©rer, d'animer et de piloter votre magasin:  * Prendre en charge la responsabilitÃ© managÃ©riale d'une Ã©quipe managÃ©riale : pilotage budget heures, recrutement, formation, planification et dÃ©veloppement des compÃ©tences. * DÃ©finir et animer le projet commercial de votre magasin ..."</t>
  </si>
  <si>
    <t>9750,Technicien de Maintenance H/F,https://www.france-emploi.com/offre-d-emploi/technicien-de-maintenance-h-f-10933990/,07/01/2023,Morbihan,CDI,,,,,"Vos missions sont :  * Assurer le bon fonctionnement d'installations comprenant plusieurs technologies, avec une part importante d'Ã©lectrotechnique et d'automatisme, * Prendre en charge les actions de maintenance curative et prÃ©ventive et vous conseillez les Ã©quipes de production pour optimiser les rÃ©glages des lignes. Vous intervenez sur un parc ..."</t>
  </si>
  <si>
    <t>9751,Collaborateur Comptable H/F,https://www.france-emploi.com/offre-d-emploi/collaborateur-comptable-h-f-10933989/,07/01/2023,Landes,CDI,,,,,"Dans le cadre de votre mission, vous interviendrez en vÃ©ritable qualitÃ© de Responsable Comptable de l'ensemble des sociÃ©tÃ©s que vous serez amenÃ© Ã  gÃ©rer.Ã€ ce titre, vous serez en charge de la tenue comptable de vos dossiers jusqu'Ã  la rÃ©vision des comptes, bilans et sa prÃ©sentation ..."</t>
  </si>
  <si>
    <t>9752,Manager People and Change H/F,https://www.france-emploi.com/offre-d-emploi/manager-people-and-change-h-f-10933988/,07/01/2023,Paris,CDI,,,,,"Votre mission consiste Ã  intervenir chez les clients sur des projets de Â« change Â» managÃ©rial de l'expression du besoin Ã  la rÃ©alisation. Vous vous investissez dans la conception/rÃ©daction des rÃ©ponses, en veillant Ã  problÃ©matiser les sujets et les enjeux. FormÃ© aux mÃ©thodes d'intelligence collective, vous animez les ..."</t>
  </si>
  <si>
    <t>9753,Responsable Achats Ã‰lectroniques - Groupe Dynamique H/F,https://www.france-emploi.com/offre-d-emploi/responsable-achats-lectroniques-groupe-dynamique-h-f-10933987/,07/01/2023,Loire-Atlantique,CDI,,,,,"Vous Ãªtes Responsable de la Conception, du DÃ©veloppement et du Management de la stratÃ©gie achats de votre pÃ©rimÃ¨tre d'expertise technique et des relations fournisseurs. Vous travaillez en Ã©troite coopÃ©ration avec le Responsable QualitÃ© Fournisseurs, le Responsable MÃ©thodes &amp; Industrialisation et la R&amp;D. Vos principales missions seront :  * Construire et ..."</t>
  </si>
  <si>
    <t>9754,Technicien de Maintenance Chariots Ã‰lÃ©vateurs ItinÃ©rant H/F - Jungheinrich,https://www.france-emploi.com/offre-d-emploi/technicien-de-maintenance-chariots-levateurs-itinerant-h-f-jungheinrich-10933985/,07/01/2023,Val-de-Marne,CDI,,,,,"RattachÃ© au Responsable de Services, le Technicien ItinÃ©rant assure les opÃ©rations de maintenance destinÃ©es Ã  garantir l'opÃ©rationnalitÃ© du matÃ©riel dans le respect de la politique nationale SAV.Ã€ ce titre, ses missions sont articulÃ©es autour de plusieurs axes : * Assurer, sur les sites des clients, la maintenance des Ã©quipements ..."</t>
  </si>
  <si>
    <t>9755,Chef d&amp;#039</t>
  </si>
  <si>
    <t>Ã‰quipe 3*8 H/F,https://www.france-emploi.com/offre-d-emploi/chef-d-039-quipe-3-8-h-f-10933984/,07/01/2023,Savoie,IntÃ©rim,,,,,"En tant que Chef d'Ã‰quipe 3*8, vos missions sont les suivantes :  * Faire respecter le rÃ¨glement intÃ©rieur et les consignes EHS (consignes de sÃ©curitÃ©, port du matÃ©riel de sÃ©curitÃ©, etc.), * Veiller au rangement des postes de travail et de l'atelier, * VÃ©rifier les habilitations des OpÃ©rateurs et faire ..."</t>
  </si>
  <si>
    <t>9756,Responsable Comptable H/F,https://www.france-emploi.com/offre-d-emploi/responsable-comptable-h-f-10933983/,07/01/2023,Vaucluse,CDI,,,,,"Vos missions sont les suivantes :  * Assurer l'Ã©tablissement ainsi que la prÃ©sentation des comptes annuels de vos clients, * Conseiller dans la gestion de leur structure, identifier les problÃ©matiques, apporter les solutions adaptÃ©es (comptabilitÃ©, fiscalitÃ©, gestion du patrimoine, etc.) et les accompagner dans leur dÃ©veloppement (tableaux de bord, prÃ©visionnels, etc ..."</t>
  </si>
  <si>
    <t>9757,Fraiseur Brocheur H/F,https://www.france-emploi.com/offre-d-emploi/fraiseur-brocheur-h-f-10933982/,07/01/2023,Territoire de Belfort,IntÃ©rim,,,,,"En tant que Fraiseur Brocheur, vous avez pour principales missions :  * ÃŠtre capable de conduire une machine-outil Ã  commande numÃ©rique, * Conduire une machine-outil Ã  commande numÃ©rique de type fraiseuse suivant programmes et instructions prÃ©dÃ©finis, * Usiner les piÃ¨ces sur centre d'usinage.  Vous disposez d'une formation de Bac ..."</t>
  </si>
  <si>
    <t>9758,ChargÃ© d&amp;#039</t>
  </si>
  <si>
    <t>Affaires - MÃ©tallurgie H/F,https://www.france-emploi.com/offre-d-emploi/charge-d-039-affaires-metallurgie-h-f-10933981/,07/01/2023,Doubs,CDI,,,,,"Animation portefeuille client :  * DÃ©veloppe et assure le suivi d'un portefeuille de client, * Applique la stratÃ©gie commerciale, * Assure la conformitÃ© aux objectifs de CA/client en maintien et renouvellement, * Ã‰labore des prÃ©visions de vente fiables, des plans d'action et en mesure les rÃ©sultats, * Analyse les besoins de ses ..."</t>
  </si>
  <si>
    <t>9759,Gestionnaire de Paie H/F,https://www.france-emploi.com/offre-d-emploi/gestionnaire-de-paie-h-f-10933980/,07/01/2023,Bouches-du-RhÃ´ne,CDI,,,,,"Vous Ã©tablissez les paies et les dÃ©clarations sociales.Vous assurez le suivi administratif relatif Ã  la gestion du personnel, de l'entrÃ©e du salariÃ© dans l'entreprise (dÃ©clarations d'embauche, contrats de travail) Ã  sa sortie (attestations, soldes de tout compte).  Titulaire d'un diplÃ´me Bac +2 minimum en ..."</t>
  </si>
  <si>
    <t>9760,Responsable de Magasin Paris H/F,https://www.france-emploi.com/offre-d-emploi/responsable-de-magasin-paris-h-f-10933979/,07/01/2023,Paris,CDI,,,,,"RattachÃ© Ã  la Direction, vos missions en tant que Responsable de Magasin sont les suivantes :  * Accompagner les clients de A Ã  Z dans la rÃ©alisation de leur projet (conseils techniques, d'experts), * Animer les Ã©quipes en magasin, * Superviser la livraison et l'installation du projet en lien avec les ..."</t>
  </si>
  <si>
    <t>9761,Assistant Affaires RÃ©glementaires H/F,https://www.france-emploi.com/offre-d-emploi/assistant-affaires-reglementaires-h-f-10933978/,07/01/2023,Alpes-Maritimes,IntÃ©rim,,,,,"En tant qu'Assistant Affaires RÃ©glementaires, les tÃ¢ches confiÃ©es seront :  * Mise Ã  jour des data rÃ©glementaires pour l'intÃ©gration, * Mise Ã  jour documentaire des dossiers produits, * Mise Ã  jour des fiches de donnÃ©es de sÃ©curitÃ© (FDS) dans le logiciel Excess, * Participation Ã  la veille rÃ©glementaire, * Support opÃ©rationnel aux diffÃ©rents ..."</t>
  </si>
  <si>
    <t>9762,MÃ©canicien de Maintenance MÃ©canique H/F,https://www.france-emploi.com/offre-d-emploi/mecanicien-de-maintenance-mecanique-h-f-10933976/,07/01/2023,Bouches-du-RhÃ´ne,CDI,,,,,"En tant que MÃ©canicien de Maintenance MÃ©canique, vous avez pour missions :  * Faire l'analyse vibratoire avec Ã©mission du rapport dÃ©taillÃ© par machine avec prÃ©conisation pour rÃ©tablir la fonction requise de l'Ã©quipement, * Ã‰tablir pour chaque machine du parc dont vous avez la responsabilitÃ© d'un plan de maintenance. Ces ..."</t>
  </si>
  <si>
    <t>9763,Technicien de Maintenance en Ascenseurs H/F,https://www.france-emploi.com/offre-d-emploi/technicien-de-maintenance-en-ascenseurs-h-f-10933975/,07/01/2023,Bas-Rhin,CDI,,,,,"Vous intÃ©grez l'agence d'Hovenheim (Strasbourg) en tant que Technicien de Maintenance en Ascenseurs.Votre prioritÃ© : Assurer la sÃ©curitÃ© des passagers et celle de tous les intervenants techniques en garantissant la maintenance et conformitÃ© des appareils.Au quotidien, vos missions sont les suivantes :  * GÃ©rer et assurer la maintenance ..."</t>
  </si>
  <si>
    <t>9764,Concepteur DÃ©veloppeur/Nantes/Rennes/Lyon H/F,https://www.france-emploi.com/offre-d-emploi/concepteur-developpeur-nantes-rennes-lyon-h-f-10933972/,07/01/2023,Loire-Atlantique,CDI,,,,,"RattachÃ© Ã  une Ã©quipe d'une quarantaine de DÃ©veloppeurs, vous aurez l'occasion de travailler sur des projets variÃ©s en environnements :  * JAVA J2EE - Angular - React,ou  * PHP Symfony,ou  * .NET - Angular - React.Pour cela, vos missions sont :  * Participer Ã  la rÃ©daction des spÃ©cifications technique et fonctionnelles, * Traduire techniquement ces ..."</t>
  </si>
  <si>
    <t>9765,Business Developer H/F,https://www.france-emploi.com/offre-d-emploi/business-developer-h-f-10933971/,07/01/2023,Paris,CDI,,,,,Page Personnel ComptabilitÃ© et Finance conseille et accompagne des entreprises de toutes tailles et de tous secteurs d'activitÃ©. Nos Ã©quipes de consultants spÃ©cialisÃ©s recrutent de l'employÃ© jusqu'au cadre de premier niveau.Nous recherchons Business Developer pour intÃ©grer l'Ã©quipe de Paris 12Ã¨me arrondissement.Venez vous investir ...</t>
  </si>
  <si>
    <t>9766,Technicien de Maintenance Courant Faible H/F,https://www.france-emploi.com/offre-d-emploi/technicien-de-maintenance-courant-faible-h-f-10933969/,07/01/2023,Bouches-du-RhÃ´ne,CDI,,,,,"En tant que Technicien de Maintenance Courant Faible, vous avez pour missions :  * Assurer la maintenance des installations de tÃ©lÃ©phonie (autocom et rÃ©seau tÃ©lÃ©phones), d'alarmes intrusion sur l'ensemble du site, des installations de radioprotection entrÃ©e usine (Ã  terme acquÃ©rir la compÃ©tence PCR), du systÃ¨me de remontÃ©es d'alarmes ..."</t>
  </si>
  <si>
    <t xml:space="preserve">9767,SecrÃ©taire Juridique H/F,https://www.france-emploi.com/offre-d-emploi/secretaire-juridique-h-f-10933967/,07/01/2023,Bas-Rhin,CDI,,,,,"En tant que SecrÃ©taire Juridique, vous occuperez les missions suivantes :  * Standard tÃ©lÃ©phonique et accueil physique </t>
  </si>
  <si>
    <t xml:space="preserve"> * Gestion de l'agenda </t>
  </si>
  <si>
    <t xml:space="preserve"> * Planification des audiences </t>
  </si>
  <si>
    <t xml:space="preserve"> * Tenue de dossiers (classement, ouverture de dossiers, saisie et mise Ã  jour des contacts, archivage) </t>
  </si>
  <si>
    <t xml:space="preserve"> * PrÃ©paration et suivi des notes d'honoraires </t>
  </si>
  <si>
    <t xml:space="preserve"> * RÃ©daction de procÃ©dures sous dictÃ©e ..."</t>
  </si>
  <si>
    <t>9768,Technicien PrÃ©paration MÃ©canique H/F,https://www.france-emploi.com/offre-d-emploi/technicien-preparation-mecanique-h-f-10933966/,07/01/2023,Bouches-du-RhÃ´ne,CDI,,,,,"En qualitÃ© de Technicien PrÃ©paration MÃ©canique, vos missions sont les suivantes :  * PrÃ©paration des chantiers, * Mise Ã  disposition des gammes et du matÃ©riel nÃ©cessaire, * Mission d'assurer la mise en sÃ©curitÃ© des installations, * PrÃ©paration des modifications d'installations pour leur fiabilisation, * Lecture et modification de plans, * Remise en Ã©tat des ..."</t>
  </si>
  <si>
    <t>9769,ChargÃ© de conduite de parcs de production d&amp;#039</t>
  </si>
  <si>
    <t>Ã©nergie renouvelable en 5*8 (H/F),https://www.france-emploi.com/offre-d-emploi/charge-de-conduite-de-parcs-de-production-d-039-energie-renouvelable-en-5-8-h-f-10933965/,07/01/2023,Gironde,CDI,,,,,"RattachÃ© au responsable de service, au seine d'une Ã©quipe de 7 personnes, vous Ãªtes garant du bon fonctionnement en temps rÃ©el des centrales d'Ã©nergie renouvelable et de l'optimisation de leur production.A ce titre, vos missions sont les suivantes:- rÃ©aliser Ã  distance le suivi en temps ..."</t>
  </si>
  <si>
    <t>9770,PrÃ©parateur de Chantier H/F,https://www.france-emploi.com/offre-d-emploi/preparateur-de-chantier-h-f-10933964/,07/01/2023,Bouches-du-RhÃ´ne,CDI,,,,,"RattachÃ© au Responsable MÃ©thodes, le PrÃ©parateur de Chantier a pour missions :  * Garantir la sÃ©curitÃ© des personnes et des installations dont vous avez la responsabilitÃ©, en veillant au respect de la lÃ©gislation et des rÃ¨gles en vigueur (RGIE et code du travail), * Veiller Ã  la bonne planification et Ã  l ..."</t>
  </si>
  <si>
    <t>9771,Superviseur HSE H/F,https://www.france-emploi.com/offre-d-emploi/superviseur-hse-h-f-10933962/,07/01/2023,Bouches-du-RhÃ´ne,CDI,,,,,"Au sein du Service QHSE, le Superviseur HSE est le rÃ©fÃ©rent HSE d'une flotte.Vous intervenez en support aux services opÃ©rationnels pour dÃ©ployer l'application du systÃ¨me de management HSE.Vous Ãªtes en charge de suivre la performance QHSE de la flotte qui vous est attribuÃ©e et proposer ..."</t>
  </si>
  <si>
    <t xml:space="preserve">9772,Technicien en Ã‰lectronique Junior H/F,https://www.france-emploi.com/offre-d-emploi/technicien-en-lectronique-junior-h-f-10933960/,07/01/2023,Meurthe-et-Moselle,IntÃ©rim,,,,,"En tant que Technicien en Ã‰lectronique Junior, vous aurez pour principales missions :  * RÃ©aliser des schÃ©mas en s'aidant de FAO ou de GMAO </t>
  </si>
  <si>
    <t xml:space="preserve"> * Effectuer des simulations Ã©lectroniques suivies de tests et rÃ©diger des documentations techniques sous la direction d'un IngÃ©nieur </t>
  </si>
  <si>
    <t xml:space="preserve"> * ÃŠtre en charge des tests et de rÃ©parer ..."</t>
  </si>
  <si>
    <t>9773,Chef d&amp;#039</t>
  </si>
  <si>
    <t>Ã‰quipe Production H/F,https://www.france-emploi.com/offre-d-emploi/chef-d-039-quipe-production-h-f-10933959/,07/01/2023,RhÃ´ne,CDI,,,,,"En tant que Chef d'Ã‰quipe Production, vous serez amenÃ© Ã  rÃ©aliser les missions suivantes :  * DÃ©veloppement d'une nouvelle Ã©quipe de production dans le cadre du nouveau projet de la structure, * Gestion des moyens humaines, matÃ©riels, matiÃ¨res premiÃ¨res en fonction du programme Ã©tabli en interne, * Coordination des diverses actions ..."</t>
  </si>
  <si>
    <t>9774,Tourneur sur Commande NumÃ©rique H/F,https://www.france-emploi.com/offre-d-emploi/tourneur-sur-commande-numerique-h-f-10933957/,07/01/2023,Alpes-Maritimes,CDI,,,,,"En tant que Tourneur sur Commande NumÃ©rique, vous assurez principalement les missions suivantes :  * RÃ©gler la machine-outil (tournage de piÃ¨ces), * RÃ©aliser les changements de sÃ©rie (programmes, outils et montages) sur la base des documents mis Ã  disposition (plans, gammes...), * RÃ©aliser les corrections de cÃ´tes et les rÃ©glages nÃ©cessitant l ..."</t>
  </si>
  <si>
    <t>9775,ElectromÃ©canicien Machines Outils Jour H/F,https://www.france-emploi.com/offre-d-emploi/electromecanicien-machines-outils-jour-h-f-10933956/,07/01/2023,Nord,CDI,,,,,"Vous Ãªtes rattachÃ© au Chef d'Ã‰quipe Maintenance et Ãªtes en charge des missions suivantes :  * Prendre connaissance des consignes d'interventions, * Diagnostiquer les causes des dysfonctionnements ou de pannes constatÃ©es sur les machines outils, * RÃ©aliser des contrÃ´les ou des interventions programmÃ©es, * Faire remonter les informations concernant l'amÃ©lioration de ..."</t>
  </si>
  <si>
    <t>9776,Technicien Performance H/F - Groupe Airbus,https://www.france-emploi.com/offre-d-emploi/technicien-performance-h-f-groupe-airbus-10933955/,07/01/2023,Haute-Garonne,IntÃ©rim,,,,,"Dans le cadre d'un accroissement temporaire d'activitÃ© pour revoir l'Ã©quilibrage de l'ensemble des lignes, vos missions seront : * CrÃ©er et maintenir le diagramme de Gantt, * CrÃ©er et maintenir l'Ã©quilibrage de ligne standard, * Surveiller les performances de fabrication et proposer des amÃ©liorations, * Traduire les exigences industrielles ..."</t>
  </si>
  <si>
    <t>9777,ChargÃ© d&amp;#039</t>
  </si>
  <si>
    <t>Affaires NuclÃ©aire H/F,https://www.france-emploi.com/offre-d-emploi/charge-d-039-affaires-nucleaire-h-f-10933953/,07/01/2023,Nord,CDI,,,,,"En tant que ChargÃ© d'Affaires NuclÃ©aire, vous serez au sein de la BU nuclÃ©aire. Vous assurez le suivi des diffÃ©rents travaux sur cinq sites principaux (basÃ©s Ã  Gravelines, Chooz, Cattenom et Nogent-sur-Seine).Vous assurez le dÃ©veloppement commercial en effectuant de la prospection et fidÃ©lisation client.Vous ..."</t>
  </si>
  <si>
    <t>9778,Responsable d&amp;#039</t>
  </si>
  <si>
    <t>Ã‰quipe Conditionnement H/F,https://www.france-emploi.com/offre-d-emploi/responsable-d-039-quipe-conditionnement-h-f-10933952/,07/01/2023,Seine-Saint-Denis,CDI,,,,,"En qualitÃ© de Responsable d'Ã‰quipe Conditionnement, rattachÃ© au Responsable Fabrication, vous managez quotidiennement vos collaborateurs afin de garantir la performance de vos lignes. VÃ©ritable leader technique, vous faites respecter l'intÃ©gralitÃ© des rÃ¨gles et assurez l'interface avec les services supports et la maintenance. Ã€ ce titre, vous ..."</t>
  </si>
  <si>
    <t>9779,Boucher H/F,https://www.france-emploi.com/offre-d-emploi/boucher-h-f-10933948/,07/01/2023,Haute-Garonne,CDI,,,,,"En tant que Boucher, vos principales missions sont :  * PrÃ©parer et mettre en avant les produits, * Animer l'Ã©tal en proposant une offre variÃ©e, conforme aux attentes des clients et Ã  la politique prix du magasin, * VÃ©rifier la conformitÃ© des marchandises livrÃ©es, * Respecter les rÃ¨gles d'hygiÃ¨ne, de traÃ§abilitÃ© et ..."</t>
  </si>
  <si>
    <t>9780,Directeur d&amp;#039</t>
  </si>
  <si>
    <t>Agence H/F,https://www.france-emploi.com/offre-d-emploi/directeur-d-039-agence-h-f-10933947/,07/01/2023,Paris,CDI,,,,,"En tant que Directeur d'Agence, vos missions sont les suivantes :  * Assurer l'Ã©laboration du plan d'action commerciale de l'agence, * Garantir la rÃ©alisation des objectifs commerciaux de l'agence par : La dÃ©clinaison de la stratÃ©gie commerciale de l'entreprise, la mobilisation de l'Ã©quipe commerciale sur la ..."</t>
  </si>
  <si>
    <t>9781,ContrÃ´leur de Gestion H/F,https://www.france-emploi.com/offre-d-emploi/controleur-de-gestion-h-f-10933946/,07/01/2023,Alpes-Maritimes,CDI,,,,,"RattachÃ© au Responsable du ContrÃ´le de Gestion et au sein d'une Ã©quipe de 3 personnes, vos missions s'articuleront autour :  * Ã‰laboration et commentaire des reportings hebdomadaires et mensuels, * DÃ©finition et optimisation de la performance et des outils de pilotage de l'activitÃ© (BI, Oracle, Hyperion) en lien avec ..."</t>
  </si>
  <si>
    <t>9782,Technico-Commercial Agrofournitures 28/78/91 H/F,https://www.france-emploi.com/offre-d-emploi/technico-commercial-agrofournitures-28-78-91-h-f-10933945/,07/01/2023,Eure-et-Loir,CDI,,,,,"RattachÃ© au Directeur RÃ©gional, vous avez pour missions :  * Animer votre secteur 28/78/91 en visitant une clientÃ¨le de distributeurs (coopÃ©ratives agricoles, nÃ©goces agricoles), * DÃ©velopper les ventes auprÃ¨s des Agriculteurs grÃ¢ce Ã  votre prÃ©sence en appui de la FDV distributeur, * Prospecter et fidÃ©liser votre clientÃ¨le grÃ¢ce Ã  une organisation ..."</t>
  </si>
  <si>
    <t>9783,Technicien QualitÃ© H/F,https://www.france-emploi.com/offre-d-emploi/technicien-qualite-h-f-10933944/,07/01/2023,Loire,IntÃ©rim,,,,,"Au sein du Service QualitÃ© et en tant que Technicien QualitÃ©, vous avez pour responsabilitÃ© d'assurer la conformitÃ© technique des piÃ¨ces utiles Ã  la production. Pour cela, vos missions seront :  * Mettre en place une gestion documentaire, * GÃ©rer et consigner les diffÃ©rents faits techniques intervenus lors de la production ..."</t>
  </si>
  <si>
    <t xml:space="preserve">9784,Assistant Juridique H/F,https://www.france-emploi.com/offre-d-emploi/assistant-juridique-h-f-10933943/,07/01/2023,HÃ©rault,CDI,,,,,"Vos missions sont les suivantes :  * RÃ©aliser la gestion administrative du portefeuille : GÃ©rer le courrier, les mails pour l'envoi de documents, classement et archive </t>
  </si>
  <si>
    <t xml:space="preserve"> * ProcÃ©der au dÃ©pÃ´t des comptes annuels du portefeuille </t>
  </si>
  <si>
    <t xml:space="preserve"> * RÃ©aliser des actes juridiques courants relatifs Ã  la crÃ©ation, Ã  la vie et Ã  la dissolution des ..."</t>
  </si>
  <si>
    <t>9785,Directeur d&amp;#039</t>
  </si>
  <si>
    <t>Hotel H/F Villebon-sur-Yvette,https://www.france-emploi.com/offre-d-emploi/directeur-d-039-hotel-h-f-villebon-sur-yvette-10933939/,07/01/2023,Essonne,CDI,,,,,"En tant que Directeur d'Ã‰tablissement, vous aurez pour missions principales :  * Gestion de l'intÃ©gralitÃ© des salariÃ©s (suivi, formation, recrutement...), * Mise en place d'une politique de fidÃ©lisation de la clientÃ¨le, * Redynamisation de la restauration de l'Ã©tablissement et proposition d'offres innovantes, * Mission de redorer le blason de ..."</t>
  </si>
  <si>
    <t>9786,Dessinateur Projeteur Gros Oeuvre H/F,https://www.france-emploi.com/offre-d-emploi/dessinateur-projeteur-gros-oeuvre-h-f-10933938/,07/01/2023,Nord,CDI,,,,,"En tant que Dessinateur Projeteur Gros Oeuvre, vos missions sont les suivantes :  * Vous Ã©tudiez les piÃ¨ces Ã©crites des dossiers marchÃ©s et vÃ©rifiez leur conformitÃ© aux normes en vigueur, * Vous produisez les plans d'exÃ©cutions (vues en plan, coupes, Ã©lÃ©vation) Ã  destination des chantiers, * Vous Ã©tablissez les plans de dÃ©tail ..."</t>
  </si>
  <si>
    <t>9787,RÃ©fÃ©rent Technique H/F,https://www.france-emploi.com/offre-d-emploi/referent-technique-h-f-10933937/,07/01/2023,Bouches-du-RhÃ´ne,CDI,,,,,"En tant que RÃ©fÃ©rent Technique, vous avez pour missions :  * Assurer la gestion organisationnelle des chantiers (gestion humaine et matÃ©rielle), * Se charger de la gestion technique liÃ©e au montage de rÃ©seaux Ã©lectriques, * Identifier sur plan les travaux Ã  rÃ©aliser, rÃ©aliser des tirages de cÃ¢bles, des cÃ¢blages et des raccordements, * Poser ..."</t>
  </si>
  <si>
    <t xml:space="preserve">9788,Responsable Technique H/F,https://www.france-emploi.com/offre-d-emploi/responsable-technique-h-f-10933936/,07/01/2023,Paris,CDI,,,,,"RattachÃ© Ã  la Direction GÃ©nÃ©rale, la mission du Responsable Technique s'articule autour de 2 axes.Gestion/Maintenance :  * Inspection rÃ©guliÃ¨re des sites (fonctionnement, obligation rÃ©glementaires, etc.) et tenue Ã  jour des informations sur les immeubles et installations </t>
  </si>
  <si>
    <t xml:space="preserve"> * Construction et pilotage des budgets (approche en coÃ»t global, ROI, plan pluriannuel ..."</t>
  </si>
  <si>
    <t>9789,Collaborateur Comptable H/F,https://www.france-emploi.com/offre-d-emploi/collaborateur-comptable-h-f-10933935/,07/01/2023,Haut-Rhin,CDI,,,,,"Dans un bel environnement, vous serez intÃ©grÃ© au sein d'une Ã©quipe dynamique.Vos principales missions sont les suivantes :  * Gestion en autonomie d'un portefeuille clients, * Ã‰laboration des dÃ©clarations et liasses fiscales, * RÃ©alisation de missions exceptionnelles, * ReprÃ©sentation du cabinet dans ses Ã©changes, * FidÃ©lisation et la crÃ©ation d'un lien ..."</t>
  </si>
  <si>
    <t>9790,ChargÃ© de ClientÃ¨le International H/F,https://www.france-emploi.com/offre-d-emploi/charge-de-clientele-international-h-f-10933934/,07/01/2023,Seine-et-Marne,CDI,,,,,"En tant que ChargÃ© de ClientÃ¨le International, vous Ãªtes le garant de la qualitÃ© du service et de la satisfaction clients Ã  travers les missions suivantes :  * Identifier les clients et leurs besoins, traiter les demandes clients (France et International) * Saisir les commandes clients et filiales (saisie ou via EDI ..."</t>
  </si>
  <si>
    <t>9791,Chef de Projet CVC Rennes H/F,https://www.france-emploi.com/offre-d-emploi/chef-de-projet-cvc-rennes-h-f-10933932/,07/01/2023,Ille-et-Vilaine,CDI,,,,,"En tant que Chef de Projet CVC, vous garantissez l'exÃ©cution des contrats de projets dans le respect du cahier des charges et des rÃ¨gles de l'art en veillant Ã  satisfaire le client et l'Ã©quipe de maÃ®trise d'oeuvre.Plus prÃ©cisÃ©ment, vos missions sont les suivantes : * SynthÃ©tiser ..."</t>
  </si>
  <si>
    <t>9792,Gestionnaire de Paie H/F,https://www.france-emploi.com/offre-d-emploi/gestionnaire-de-paie-h-f-10933931/,07/01/2023,Val-d'Oise,CDI,,,,,"Au sein du PÃ´le Paie et rattachÃ© au DRH, dans un contexte de paie, vous prenez en charge l'ensemble de la paie de notre client :  * Saisir les variables de paie, * ContrÃ´ler les bulletins de paie et alerter en cas de dysfonctionnement, * Ã‰tablir les soldes de tout compte et ..."</t>
  </si>
  <si>
    <t>9793,ContrÃ´leur QualitÃ© Agroalimentaire H/F,https://www.france-emploi.com/offre-d-emploi/controleur-qualite-agroalimentaire-h-f-10933929/,07/01/2023,Nord,CDI,,,,,"En tant que ContrÃ´leur QualitÃ© sous la responsabilitÃ© du Responsable Assurance QualitÃ© au sein d'un site agroalimentaire, vous serez en charge d'effectuer les missions suivantes :  * Accompagner une Ã©quipe de laborantins dÃ©diÃ©e au contrÃ´le de la qualitÃ© et la mÃ©trologie, * Enregistrer le suivi mÃ©trologique et les analyses micro ..."</t>
  </si>
  <si>
    <t>9794,Conducteur de Travaux GO H/F,https://www.france-emploi.com/offre-d-emploi/conducteur-de-travaux-go-h-f-10933928/,07/01/2023,Morbihan,CDI,,,,,"En tant que Conducteur de Travaux GO, vous Ãªtes rattachÃ© directement au Directeur de Travaux. Votre rÃ´le est de coordonner les Ã©quipes et mener Ã  bien les diffÃ©rentes phases d'un chantier.Ã€ ce titre, vos missions sont les suivantes :  * Vous Ãªtes le garant du suivi technique, matÃ©riel et ..."</t>
  </si>
  <si>
    <t>9795,Comptable H/F,https://www.france-emploi.com/offre-d-emploi/comptable-h-f-10933927/,07/01/2023,Yvelines,CDI,,,,,"A ce titre, en tant que Comptable, vos principales missions sont :  * Participer Ã  la clÃ´ture des comptes : Comptabilisation et justification des charges, suivi et comptabilisation des provisions, * Suivre la comptabilitÃ© auxiliaire (comptabilitÃ© fournisseurs, clients et trÃ©sorerie), * GÃ©rer les Ã©critures d'immobilisations, stocks et la fiscalitÃ© (impÃ´t sur les sociÃ©tÃ©s ..."</t>
  </si>
  <si>
    <t>9796,ChargÃ© de Relation Client H/F,https://www.france-emploi.com/offre-d-emploi/charge-de-relation-client-h-f-10933926/,07/01/2023,Seine-Saint-Denis,CDI,,,,,"Vous rejoignez une Ã©quipe Ã  taille humaine, 10 Collaborateurs, afin d'assurer, par tÃ©lÃ©phone, la vente de contrats d'assurance, de mutuelle santÃ© et sÃ©jours vacances auprÃ¨s de nos clients, entreprises et particuliers.D'une part en rÃ©ception d'appel et aussi en Ã©mission d'appels, lors de campagnes ..."</t>
  </si>
  <si>
    <t xml:space="preserve">9797,Conseiller Banque en Ligne H/F,https://www.france-emploi.com/offre-d-emploi/conseiller-banque-en-ligne-h-f-10933925/,07/01/2023,Gironde,IntÃ©rim,,,,,"Il :  * Contribue au meilleur niveau de service et d'accueil et s'assure de la satisfaction des clients, en lien avec le projet de service de son agence </t>
  </si>
  <si>
    <t xml:space="preserve"> * Prend en charge rapidement les demandes des clients et des prospects, les traite ou les adresse au bon interlocuteur </t>
  </si>
  <si>
    <t xml:space="preserve"> * RÃ©alise la ..."</t>
  </si>
  <si>
    <t>9798,Assistant de Direction GÃ©nÃ©rale - Ordre Professionnel H/F,https://www.france-emploi.com/offre-d-emploi/assistant-de-direction-generale-ordre-professionnel-h-f-10933924/,07/01/2023,Paris,CDI,,,,,"Vos missions sont :  * L'accueil des visiteurs et l'accueil tÃ©lÃ©phonique de la prÃ©sidence, * La tenue de l'agenda de la PrÃ©sidente (organisation de rendez-vous internes et externes, de rÃ©unions nÃ©cessitant frÃ©quemment une coordination avec les services internes, les partenaires externes), * La gestion et le traitement des mails ..."</t>
  </si>
  <si>
    <t>9799,"Comptable Filiales - Grenoble, IntÃ©rim 6 Mois H/F",https://www.france-emploi.com/offre-d-emploi/comptable-filiales-grenoble-interim-6-mois-h-f-10933923/,07/01/2023,IsÃ¨re,IntÃ©rim,,,,,"Vous intÃ©grez le PÃ´le ComptabilitÃ© Filiales et prenez en charge un portefeuille de filiales de maniÃ¨re autonome.Votre rÃ´le consiste Ã  tenir la comptabilitÃ© gÃ©nÃ©rale en respect des normes franÃ§aises ainsi que les normes Groupe :  * Garant des comptes (statutaires et consolidÃ©s) des sociÃ©tÃ©s gÃ©rÃ©es, * Analyse et comptabilisation des Ã©critures ..."</t>
  </si>
  <si>
    <t>9800,Assistant ADV Anglais Courant H/F,https://www.france-emploi.com/offre-d-emploi/assistant-adv-anglais-courant-h-f-10933922/,07/01/2023,Eure-et-Loir,CDI,,,,,"Au sein du Service Logistique, rattache au Responsable Logistique vous aurez pour missions de satisfaire le client en lui garantissant les livraisons de ses commandes dans les meilleures conditions en termes de qualitÃ©, de coÃ»ts et de dÃ©lais.Vos missions :  * GÃ©rer un portefeuille client, * VÃ©rifier l'intÃ©gration des commandes ..."</t>
  </si>
  <si>
    <t>9801,IngÃ©nieur GÃ©nie Chimique H/F,https://www.france-emploi.com/offre-d-emploi/ingenieur-genie-chimique-h-f-10933921/,07/01/2023,Haut-Rhin,CDI,,,,,"L'ingÃ©nieur MÃ©thodes, ProcÃ©dÃ©s et Projets - GÃ©nie des ProcÃ©dÃ©s Chimiques est le garant de :  * L'industrialisation de nouveaux produits, * La conformitÃ© de toutes les installations liÃ©es au procÃ©dÃ© chimique ainsi que les utilitÃ©s associÃ©es avec les rÃ©glementations en vigueur (hygiÃ¨ne, sÃ©curitÃ©, environnement), * La gestion proactive et curative de la ..."</t>
  </si>
  <si>
    <t>9802,Expert Applications MÃ©tiers H/F,https://www.france-emploi.com/offre-d-emploi/expert-applications-metiers-h-f-10933918/,07/01/2023,Seine-Saint-Denis,CDI,,,,,"PÃ©rimÃ¨tre mÃ©tier : Ayant une connaissance Â« mÃ©tier Â» opÃ©rationnelle des points de vente et/ou des restaurants et de la gestion de camp, il est le point de contact du Responsable du Site hors Pantin. A ce titre, il accompagne les mÃ©tiers dans leurs rÃ©flexions concernant ces solutions, il contribue Ã  ..."</t>
  </si>
  <si>
    <t>9803,Technicien Automatisme H/F,https://www.france-emploi.com/offre-d-emploi/technicien-automatisme-h-f-10933915/,07/01/2023,Haut-Rhin,CDI,,,,,"En tant que Technicien Automatisme, vous Ãªtes rattachÃ© au bureau d'Ã©tudes Ã©lectrique et avez comme missions principales de :  * RÃ©aliser les Ã©tudes et la programmation, conformÃ©ment aux documents d'Ã©tudes internes et clients (cahier des charges internes/externes, tableaux de bord machines, diagrammes des cycles, modes dÃ©marches, analyses de ..."</t>
  </si>
  <si>
    <t>9804,Technicien ItinÃ©rant H/F - Lille,https://www.france-emploi.com/offre-d-emploi/technicien-itinerant-h-f-lille-10933911/,07/01/2023,Nord,CDI,,,,,"En tant que Technicien ItinÃ©rant, vous serez en charge d'effectuer les missions suivantes :  * Assurer les dÃ©pannages de maniÃ¨re sÃ©curisÃ©e et non risquÃ©e, rÃ©pondant Ã  la demande du client, * Participer aux diffÃ©rentes formations internes et externes concernant les produits et services commercialisÃ©s, * DÃ©tecter l'origine des pannes et dÃ©tecter ..."</t>
  </si>
  <si>
    <t>9805,Assistant RH OpÃ©rationnel H/F,https://www.france-emploi.com/offre-d-emploi/assistant-rh-operationnel-h-f-10933909/,07/01/2023,Moselle,CDI,,,,,"Vos missions :  * Vous gÃ©rez les matrices de polyvalence en relation avec les diffÃ©rents managers des Ã©quipes opÃ©rationnelles, * Vous Ãªtes le garant des formations sÃ©curitÃ©s/mÃ©tiers en interne Ã  l'aide des ressources existantes, * Vous Ã©laborez le plan de formation et le faites appliquer une fois sa validation effective, * Vous ..."</t>
  </si>
  <si>
    <t xml:space="preserve">9806,Technicien de Maintenance ItinÃ©rant H/F,https://www.france-emploi.com/offre-d-emploi/technicien-de-maintenance-itinerant-h-f-10933907/,07/01/2023,Alpes-de-Haute-Provence,IntÃ©rim,,,,,"En tant que Technicien de Maintenance ItinÃ©rant, vous avez pour missions :  * Assurer la rÃ©paration des engins de levage et de manutention </t>
  </si>
  <si>
    <t xml:space="preserve"> * Se charger de la maintenance des engins et du matÃ©riel de chantier sur site client ou atelier </t>
  </si>
  <si>
    <t xml:space="preserve"> * Aider Ã  faire des devis de prestations </t>
  </si>
  <si>
    <t xml:space="preserve"> * S'occuper de la ..."</t>
  </si>
  <si>
    <t>9807,Responsable d&amp;#039</t>
  </si>
  <si>
    <t>EntitÃ© Big Data H/F,https://www.france-emploi.com/offre-d-emploi/responsable-d-039-entite-big-data-h-f-10933899/,07/01/2023,Seine-Saint-Denis,CDI,,,,,"Le Responsable d'EntitÃ© Big Data aura pour missions : * Suivre le RUN des applications et prendre en charge la rÃ©alisation de projets ou d'Ã©volutions Big Data, sur les domaines fonctionnels de distribution, validation, marketing territorial et outils corporate, * Recruter les ressources nÃ©cessaires, toutes compÃ©tences confondues (Data Scientist, Data ..."</t>
  </si>
  <si>
    <t>9808,MÃ©canicien Engins ItinÃ©rant TP H/F,https://www.france-emploi.com/offre-d-emploi/mecanicien-engins-itinerant-tp-h-f-10933898/,07/01/2023,Gard,CDI,,,,,"En tant que MÃ©canicien TP ItinÃ©rant, vous avez pour missions :  * Intervenir pour la mise en service et la maintenance des engins en atelier et en dÃ©placement chez les clients, * Diagnostiquer les pannes et intervenir d'un point de vue multi-technique : Ã‰lectrique, hydraulique, Ã©lectronique et mÃ©canique, * Utiliser la documentation ..."</t>
  </si>
  <si>
    <t>9809,Assistant Logistique H/F,https://www.france-emploi.com/offre-d-emploi/assistant-logistique-h-f-10933897/,07/01/2023,Loire,IntÃ©rim,,,,,"En tant qu'Assistant Logistique, vous aurez pour missions principales :En tant qu'Assistant Logistique, vous interviendrez sur la gestion logistique de piÃ¨ces dÃ©tachÃ©es et de piÃ¨ces de rechange. Plus prÃ©cisÃ©ment :  * ContrÃ´le de piÃ¨ces de rechanges, * Gestion des outillages et documentaires qualitÃ© associÃ©s, * PrÃ©paration des dossiers avec traitement des ..."</t>
  </si>
  <si>
    <t>9810,Ã‰lectromÃ©canicien de Maintenance H/F,https://www.france-emploi.com/offre-d-emploi/lectromecanicien-de-maintenance-h-f-10933896/,07/01/2023,Gard,CDI,,,,,"En tant qu'Ã‰lectromÃ©canicien de Maintenance, vous avez pour missions :  * Assurer les opÃ©rations de maintenance prÃ©ventive/curative/travaux neufs Ã  partir du plan dÃ©fini par votre responsable, en mÃ©canique, automatismes et Ã©lectricitÃ© principalement, * Veiller au respect des conditions et rÃ¨gles en matiÃ¨re d'hygiÃ¨ne, sÃ©curitÃ© et environnement : ProcÃ©dures internes ..."</t>
  </si>
  <si>
    <t>9811,Comptable GÃ©nÃ©ral H/F,https://www.france-emploi.com/offre-d-emploi/comptable-general-h-f-10933895/,07/01/2023,Bouches-du-RhÃ´ne,IntÃ©rim,,,,,"RattachÃ© au Responsable ComptabilitÃ© et au sein d'une Ã©quipe de 22 personnes, en tant que Comptable GÃ©nÃ©ral, vos principales missions sont :  * Participer Ã  la clÃ´ture des comptes, * Saisir, effectuer les rapprochement bancaires et le lettrage des comptes, * Assurer le contrÃ´le des comptes, * ContrÃ´ler les budgets et la trÃ©sorerie ..."</t>
  </si>
  <si>
    <t>9812,Collaborateur Comptable ConfirmÃ© H/F,https://www.france-emploi.com/offre-d-emploi/collaborateur-comptable-confirme-h-f-10933893/,07/01/2023,Alpes-Maritimes,CDI,,,,,"Directement rattachÃ© Ã  un Chef de Mission, vous Ãªtes amenÃ©, en tant que Collaborateur Comptable ConfirmÃ© Ã  gÃ©rer un portefeuille de clients.Vous Ãªtes amenÃ© Ã  effectuer les missions suivantes :  * Tenue et rÃ©vision d'un portefeuille clients de TPE et PME, * Ã‰tablissement des situations mensuelles, trimestrielles, * Ã‰tablissement des bilans ..."</t>
  </si>
  <si>
    <t xml:space="preserve">9813,Ã‰lectromÃ©canicien H/F,https://www.france-emploi.com/offre-d-emploi/lectromecanicien-h-f-10933892/,07/01/2023,Moselle,IntÃ©rim,,,,,Vos principales missions seront :  * DÃ©tecter les pannes Ã  l'aide de tests et de mesures prÃ©cises </t>
  </si>
  <si>
    <t xml:space="preserve"> * Ã‰tablir des diagnostics </t>
  </si>
  <si>
    <t xml:space="preserve"> * Effectuer les interventions de maintenance prÃ©ventive et curative </t>
  </si>
  <si>
    <t xml:space="preserve"> * Guider les Ã©quipes sur place et leur montrer les petites interventions qu'ils peuvent effectuer au quotidien </t>
  </si>
  <si>
    <t xml:space="preserve"> * RÃ©aliser les commandes de piÃ¨ces ...</t>
  </si>
  <si>
    <t>9814,Gestionnaire de Paie H/F,https://www.france-emploi.com/offre-d-emploi/gestionnaire-de-paie-h-f-10933891/,07/01/2023,Haut-Rhin,CDI,,,,,"Au sein d'une Ã©quipe dynamique, vous aurez en charge un portefeuille de dossiers de paie.Pour des clients, TPE et PME de secteurs variÃ©s, vous aurez pour missions principales : * Ã‰laboration des bulletins de paie, * Traitement des entrÃ©es (contrats, DPAE...) et des sorties (STC, calcul indemnitÃ©s de dÃ©part...), * DSN ..."</t>
  </si>
  <si>
    <t>9815,AttachÃ© d&amp;#039</t>
  </si>
  <si>
    <t>Exploitation H/F,https://www.france-emploi.com/offre-d-emploi/attache-d-039-exploitation-h-f-10933890/,07/01/2023,Val-de-Marne,CDI,,,,,"Vos missions :  * Analyser et exploiter les indicateurs liÃ©s Ã  l'activitÃ© de l'exploitation, * Organiser les opÃ©rations de contrÃ´le des donnÃ©es d'exploitation rÃ©alisÃ©es par l'Ã©quipe encadrante, * Suivre spÃ©cifiquement les coÃ»ts engagÃ©s par l'exploitation (intÃ©rim, HS, carburant, petit matÃ©riel), * Garantir la bonne utilisation des moyens humains et ..."</t>
  </si>
  <si>
    <t xml:space="preserve">9816,Technicien de Maintenance ItinÃ©rant H/F,https://www.france-emploi.com/offre-d-emploi/technicien-de-maintenance-itinerant-h-f-10933889/,07/01/2023,Pas-de-Calais,CDI,,,,,"En tant que Technicien de Maintenance ItinÃ©rant, vos principales missions sont les suivantes :  * Vous installez et mettez les Ã©quipements chez les clients </t>
  </si>
  <si>
    <t xml:space="preserve"> * Vous formez et conseillez les clients Ã  l'utilisation des Ã©quipements </t>
  </si>
  <si>
    <t xml:space="preserve"> * Vous maintenez le bon Ã©tat de fonctionnement des Ã©quipements </t>
  </si>
  <si>
    <t xml:space="preserve"> * Vous rÃ©alisez les opÃ©rations de maintenance, prÃ©ventive ..."</t>
  </si>
  <si>
    <t>9817,IngÃ©nieur Production et AmÃ©lioration Continue H/F,https://www.france-emploi.com/offre-d-emploi/ingenieur-production-et-amelioration-continue-h-f-10933887/,07/01/2023,Savoie,CDI,,,,,"En tant que IngÃ©nieur Production et AmÃ©lioration Continue, vos missions principales sont : * Animer et coordonner les Ã©quipes de diffÃ©rents services dans le cadre de rÃ©solutions de problÃ¨mes, * Manager les indicateurs de performance du service en coopÃ©ration avec les Responsables d'Atelier (productivitÃ©, taux non conformes/rebuts, rÃ©clamations externe/interne ..."</t>
  </si>
  <si>
    <t>9818,Assistant Comptable H/F,https://www.france-emploi.com/offre-d-emploi/assistant-comptable-h-f-10933885/,07/01/2023,Bas-Rhin,IntÃ©rim,,,,,"Dans un contexte de migration d'ERP (passage sur SAP), vous Ã©voluez au sein d'une Ã©quipe Ã  taille humaine et vous avez pour principales missions :  * Saisie comptable sur le nouvel ERP, * TÃ¢ches spÃ©cifiques propres au pÃ´le d'affectation, par exemple en comptabilitÃ© clients : Saisie, relances, * Rapprochements bancaires.  Issu ..."</t>
  </si>
  <si>
    <t>9819,Agent de Maintenance H/F,https://www.france-emploi.com/offre-d-emploi/agent-de-maintenance-h-f-10933882/,07/01/2023,Bouches-du-RhÃ´ne,CDI,,,,,"En tant qu'Agent de Maintenance, vos missions sont :  * Assurer la maintenance curative des outils de production, * RÃ©aliser le diagnostic des pannes, * Intervenir dans les plus brefs dÃ©lais, * RÃ©aliser une analyse des risques avant intervention, * Effectuer le remplacement de piÃ¨ces (capteur, moteur, relais, carte automate, etc.), * ContrÃ´ler le fonctionnement ..."</t>
  </si>
  <si>
    <t>9820,Assistant MOA ComptabilitÃ© H/F,https://www.france-emploi.com/offre-d-emploi/assistant-moa-comptabilite-h-f-10933880/,07/01/2023,Paris,CDI,,,,,"Vous intervenez dans les missions suivantes :  * Assurer les opÃ©rations de production et de contrÃ´les des Ã©chÃ©ances allocataires : Paiements des pensions, retenues sociales, oppositions sur prestations, prÃ©lÃ¨vement Ã  la source, versement Ã  la DGFIP... * Assurer les opÃ©rations de flux entre le SI mÃ©tier et le SI comptable, produire et contrÃ´ler ..."</t>
  </si>
  <si>
    <t xml:space="preserve">9821,Gestionnaire Technique VI H/F,https://www.france-emploi.com/offre-d-emploi/gestionnaire-technique-vi-h-f-10933879/,07/01/2023,Bouches-du-RhÃ´ne,CDI,,,,,"En tant que Gestionnaire Technique Flotte Auto, vos missions sont :  * Effectuer les Ã©tudes et optimiser les contrats en cours </t>
  </si>
  <si>
    <t xml:space="preserve"> * NÃ©gocier les tarifs auprÃ¨s de la compagnie et adapter les clauses des contrats aux besoins du client </t>
  </si>
  <si>
    <t xml:space="preserve"> * Assurer l'interface avec les clients en appui du ChargÃ© de ClientÃ¨le, prendre ..."</t>
  </si>
  <si>
    <t>9822,Administrateur SystÃ¨mes H/F,https://www.france-emploi.com/offre-d-emploi/administrateur-systemes-h-f-10933878/,07/01/2023,Hauts-de-Seine,CDI,,,,,"Vous intervenez sur un scope large :  * Exploitation : MCO, supervision, maintenance Ã©volutives, suivi des performances, * Mise en place des nouveaux environnements : Installation, recette, PRA, documentation, * RÃ©alisation d'audit et l'optimisation des plateformes clients.Ã€ ce titre, vos principales missions sont :  * Mise en oeuvre, la documentation et l'exploitation des ..."</t>
  </si>
  <si>
    <t>9823,Responsable Ã‰tudes Projets H/F,https://www.france-emploi.com/offre-d-emploi/responsable-tudes-projets-h-f-10933876/,07/01/2023,Doubs,CDI,,,,,"Missions :  * ÃŠtre l'interlocuteur du Chef de Projet qu'il assiste sur les aspects techniques avec le client, * Piloter, coordonner et planifier les Ã©tudes du projet, de son lancement jusqu'Ã  la mise en service, * Assurer la production de tous les livrables de conception - Contractuels et internes - en conformitÃ© ..."</t>
  </si>
  <si>
    <t>9824,Gestionnaire Technique AprÃ¨s-Vente H/F,https://www.france-emploi.com/offre-d-emploi/gestionnaire-technique-apres-vente-h-f-10933875/,07/01/2023,Haute-Garonne,IntÃ©rim,,,,,"Sous la responsabilitÃ© du Responsable Technique, en tant que Gestionnaire Technique AprÃ¨s-Vente, vous avez pour principales missions :  * DÃ©livrer des accords techniques de maintenance et rÃ©paration Ã  travers la plateforme technique, * GÃ©rer la mobilitÃ© des vÃ©hicules, * Suivre des dossiers pannes et assistance, * Instruire et gÃ©rer les recours et participations ..."</t>
  </si>
  <si>
    <t>9825,Auditeur Interne H/F,https://www.france-emploi.com/offre-d-emploi/auditeur-interne-h-f-10933874/,07/01/2023,Nord,CDI,,,,,"Au sein de la Direction de l'Audit Interne du Groupe, vous Ã©voluez dans un environnement international exigeant et trÃ¨s dynamique. En tant qu'Auditeur Interne, votre mission principale consiste Ã  identifier les risques liÃ©s aux enjeux et process opÃ©rationnels (achat, supply chain, produit, RSE, RH...) et Ã  donner ..."</t>
  </si>
  <si>
    <t>9826,ChargÃ© d&amp;#039</t>
  </si>
  <si>
    <t>Affaires Constructions MÃ©talliques H/F,https://www.france-emploi.com/offre-d-emploi/charge-d-039-affaires-constructions-metalliques-h-f-10933872/,07/01/2023,Morbihan,CDI,,,,,"En tant que ChargÃ© d'Affaires Constructions MÃ©talliques, vous Ãªtes rattachÃ© Ã  la Direction et intervenez sur des projets en charpente mÃ©tallique de type charpente traditionnelle, treillis et PMS.GrÃ¢ce Ã  vos compÃ©tences techniques, vous prenez en charge la rÃ©alisation de :  * Croquis de conception, * Notes de calculs de sections ..."</t>
  </si>
  <si>
    <t>9827,Middle Office DÃ©cisionnel H/F,https://www.france-emploi.com/offre-d-emploi/middle-office-decisionnel-h-f-10933871/,07/01/2023,Paris,IntÃ©rim,,,,,"Les principales missions sont les suivantes :  * L'analyse du risque et la prise de dÃ©cision au regard des procÃ©dures dÃ©finies et de la rÃ©glementation bancaire, * La gestion quotidienne des comptes courants : DÃ©biteurs, incidents, surendettÃ©s (par canal tÃ©lÃ©phonique), * L'assistance et conseil auprÃ¨s des ChargÃ©s de ClientÃ¨le, * Le suivi des ..."</t>
  </si>
  <si>
    <t>9828,Responsable Atelier de Production H/F,https://www.france-emploi.com/offre-d-emploi/responsable-atelier-de-production-h-f-10933870/,07/01/2023,Loiret,CDI,,,,,"Responsable Atelier de Production, vous dirigez un atelier de 35 personnes dont 5 Responsables de Secteur.Pragmatique et rigoureux, vous agissez en tant que vÃ©ritable chef d'orchestre au sein de votre Ã©quipe. Vos principales missions sont les suivantes :  * Planifier et lancer en fabrication, * Distribuer les tÃ¢ches, suivre la ..."</t>
  </si>
  <si>
    <t>9829,Dessinateur Projeteur Structures Bois H/F,https://www.france-emploi.com/offre-d-emploi/dessinateur-projeteur-structures-bois-h-f-10933869/,07/01/2023,RhÃ´ne,CDI,,,,,"En tant que Dessinateur Projeteur Structures Bois, vous Ãªtes en charge de rÃ©aliser les diffÃ©rents plans des structures (bois), sur des projets pluridisciplinaires. Vos missions principales sont les suivantes :  * Assurer la conception, le phasage et le planning des opÃ©rations dont vous avez la charge, * RÃ©aliser le dimensionnement des structures ..."</t>
  </si>
  <si>
    <t>9830,Conducteur de Travaux - Entreprise GÃ©nÃ©rale BÃ¢timents VariÃ©s H/F,https://www.france-emploi.com/offre-d-emploi/conducteur-de-travaux-entreprise-generale-batiments-varies-h-f-10933868/,07/01/2023,Val-d'Oise,CDI,,,,,"Afin de renforcer son Ã©quipe travaux, notre client recrute un Conducteur de Travaux GO/TCE d'au moins 3 ans d'expÃ©rience Ã  un poste similaire, pour intervenir sur des projets de rÃ©alisation de bÃ¢timents variÃ©s. A ce titre, vos responsabilitÃ©s seront les suivantes :  * Consulter les entreprises sous-traitantes ..."</t>
  </si>
  <si>
    <t>9831,ChargÃ©(e) de Recrutement H/F,https://www.france-emploi.com/offre-d-emploi/chargee-de-recrutement-h-f-10933866/,07/01/2023,Paris,CDI,,,,,"Au sein de notre BU Transverse et sous la responsabilitÃ© du Responsable du Recrutement, vous travaillerez dans une ambiance stimulante et enrichissante sur les sujets suivants :  * Chasse, rÃ©daction des annonces, promotion de la cooptation et l'animation du vivier de candidats existants, * Qualification et organisation des entretiens, * Participation au ..."</t>
  </si>
  <si>
    <t>9832,ContrÃ´leur de Gestion H/F,https://www.france-emploi.com/offre-d-emploi/controleur-de-gestion-h-f-10933865/,07/01/2023,Morbihan,CDI,,,,,"RattachÃ© au siÃ¨ge morbihannais de la structure, en tant que ContrÃ´leur de Gestion, vous intervenez sur les missions suivantes :  * Ã‰tablir et mettre en place les outils de gestion et de suivi et s'assurer de leur bonne utilisation, * Collecter toute information susceptible d'agir sur le rÃ©sultat de la ..."</t>
  </si>
  <si>
    <t>9833,Property Manager H/F -Est (Metz),https://www.france-emploi.com/offre-d-emploi/property-manager-h-f-est-metz-10933863/,07/01/2023,Moselle,CDI,,,,,"Vos missions :Vous accompagnez votre client dans la vie quotidienne de votre site :  * Assurer un relationnel de qualitÃ© et accompagner votre client pour l'animation de votre site en lien avec l'Ã©quipe Marketing, * RÃ©cupÃ©rer l'ensemble des documents rÃ©glementaires obligatoires et les communiquÃ©s. Vous Ãªtes le garant de ..."</t>
  </si>
  <si>
    <t>9834,Ã‰lectronicien H/F,https://www.france-emploi.com/offre-d-emploi/lectronicien-h-f-10933862/,07/01/2023,RhÃ´ne,CDI,,,,,"En tant qu'Ã‰lectronicien, vous serez amenÃ© Ã  rÃ©aliser les missions suivantes :  * Effectuer, de maniÃ¨re autonome, les opÃ©rations de maintenance prÃ©ventive, corrective et curative sur les sites industriels clients ou en atelier directement, * Diagnostiquer les diffÃ©rentes pannes possibles, * RÃ©parer les composants sur les cartes Ã©lectroniques ou autres, * Tester les ..."</t>
  </si>
  <si>
    <t>9835,Administrateur SystÃ¨mes et RÃ©seaux H/F,https://www.france-emploi.com/offre-d-emploi/administrateur-systemes-et-reseaux-h-f-10933861/,07/01/2023,Seine-Saint-Denis,CDI,,,,,"En tant d'Administrateur SystÃ¨mes et RÃ©seaux, vous serez rattachÃ© directement au Responsable Infrastructures.Dans ce cadre, vos missions seront d'intervenir sur ces tÃ¢ches :Administration :  * Veiller au bon fonctionnement des outils, systÃ¨mes ou rÃ©seaux, * Mettre en oeuvre les outils garantissant la cohÃ©rence des donnÃ©es, * PossÃ©der une vision globale ..."</t>
  </si>
  <si>
    <t>9836,Pilote de Ligne 3*8 H/F,https://www.france-emploi.com/offre-d-emploi/pilote-de-ligne-3-8-h-f-10933860/,07/01/2023,Haute-Savoie,CDI,,,,,"En tant que Pilote de Ligne, vos missions sont les suivantes :  * Conduire les machines (raccords, interventions en cas d'arrÃªt), dÃ©marrage et production, * Assurer le conditionnement en assurant les approvisionnements d'emballages et de film soudure, * ContrÃ´ler les produits et assurer le prÃ©lÃ¨vement des Ã©chantillons, * Veiller au bon respect ..."</t>
  </si>
  <si>
    <t>9837,ChargÃ© de SÃ©curitÃ© Maintenance H/F,https://www.france-emploi.com/offre-d-emploi/charge-de-securite-maintenance-h-f-10933858/,07/01/2023,Morbihan,CDI,,,,,"Au sein du Service Maintenance, vos missions sont :  * Prendre en charge les intervenants extÃ©rieurs (rÃ©alisation de plans de prÃ©vention, visite prÃ©alable au chantier, permis de feu), * ÃŠtre le garant du suivi de la conformitÃ© de notre parc machine (respect de la directive machines). ÃŠtre en lien avec les organismes ..."</t>
  </si>
  <si>
    <t>9838,Technicien R&amp;amp</t>
  </si>
  <si>
    <t>D H/F,https://www.france-emploi.com/offre-d-emploi/technicien-r-amp-d-h-f-10933857/,07/01/2023,Nord,CDI,,,,,"RattachÃ© au Responsable R&amp;D et en tant que Technicien R&amp;D, vos missions sont les suivantes :  * RÃ©aliser les cuissons et mÃ©langes en laboratoire, * Suivi des essais industriels et effectuer les actions prÃ©vues par le responsable dans le dÃ©lai imparti conformÃ©ment au planning, * Enregistrer les paramÃ¨tres de production des ..."</t>
  </si>
  <si>
    <t>9839,Technicien Microbiologie 2x8 ou JournÃ©e H/F,https://www.france-emploi.com/offre-d-emploi/technicien-microbiologie-2x8-ou-journee-h-f-10933856/,07/01/2023,Val-de-Marne,IntÃ©rim,,,,,"En tant que Technicien Microbiologie 2x8 ou JournÃ©e, vous travaillerez sur les produits en cours de productions et produits finis pour :  * RÃ©aliser des dÃ©nombrements microbiologiques, * RÃ©aliser des tests d'endotoxines bactÃ©riennes (LAL), * Ã‰valuer la biocharge sur surface par bioburden, * Participer Ã  la vie de laboratoire (bon fonctionnement des appareils ..."</t>
  </si>
  <si>
    <t>9840,Consultant en Recrutement/Business Developer H/F,https://www.france-emploi.com/offre-d-emploi/consultant-en-recrutement-business-developer-h-f-10933855/,07/01/2023,Paris,CDI,,,,,"AprÃ¨s une pÃ©riode de formation aux diffÃ©rentes techniques commerciales et de recrutement, vous prenez la responsabilitÃ© d'un pÃ©rimÃ¨tre gÃ©ographique dÃ©diÃ© en IDF.En tant que Consultant en Recrutement/Business Developer, vous dÃ©veloppez, accompagnez, conseillez et fidÃ©lisez un rÃ©seau de clients et de candidats, sur les missions suivantes :  * Identification ..."</t>
  </si>
  <si>
    <t>9841,Gestionnaire de Paie H/F,https://www.france-emploi.com/offre-d-emploi/gestionnaire-de-paie-h-f-10933854/,07/01/2023,Gard,CDI,,,,,"Vos missions principales sont :  * Traitement des bulletins des paies et des dÃ©clarations mensuelles, trimestrielles et annuelles dans un environnement multi-conventionnel, * Mission de rÃ©aliser le suivi de l'administration du personnel de l'entrÃ©e Ã  la sortie (rÃ©daction de contrats, dÃ©claration unique Ã  l'embauche, affiliation mutuelle, arrÃªts maladies ..."</t>
  </si>
  <si>
    <t>9842,Architecte Applicatif H/F,https://www.france-emploi.com/offre-d-emploi/architecte-applicatif-h-f-10933853/,07/01/2023,Seine-Saint-Denis,CDI,,,,,"En tant qu'Architecte Applicatif, vous serez directement rattachÃ© Ã  un architecte applicatif expÃ©rimentÃ© responsable de l'Ã©quipe rÃ©silience et placÃ© au sein du bureau SMART. En collaboration avec votre responsable vous serez en charge de rÃ©aliser un Ã©tat des lieux des secours des infrastructures techniques informatiques de la ..."</t>
  </si>
  <si>
    <t>9843,IngÃ©nieur Linux H/F,https://www.france-emploi.com/offre-d-emploi/ingenieur-linux-h-f-10933849/,07/01/2023,Paris,CDI,,,,,"En tant qu'Administrateur SystÃ¨me Unix/Linux, il aura comme missions :Maintenir en condition opÃ©rationnel : * Est responsable de la rÃ©alisation des plans de production, * Est responsable de la rÃ©alisation des sauvegardes des donnÃ©es, * MaÃ®trise le fonctionnement de la solution dans sa partie technique, * RÃ©dige ou contribue Ã  la rÃ©daction ..."</t>
  </si>
  <si>
    <t>9844,Technicien MÃ©trologue H/F,https://www.france-emploi.com/offre-d-emploi/technicien-metrologue-h-f-10933847/,07/01/2023,Bas-Rhin,IntÃ©rim,,,,,"En tant que Technicien MÃ©trologue, vous avez pour principales missions :  * ContrÃ´le et vÃ©rification de la conformitÃ© dimensionnelle ou fonctionnelle de diverses piÃ¨ces suivant les plans, dessins de piÃ¨ces ou normes dans un dÃ©lai spÃ©cifiÃ©, * ResponsabilitÃ© d'effectuer les mesures Ã  l'aide d'Ã©quipements appropriÃ©s et vÃ©rifiÃ©s pour assurer ..."</t>
  </si>
  <si>
    <t>9845,AttachÃ© Technico-Commercial GÃ©nie Climatique - Saint-Ã‰tienne 42 H/F,https://www.france-emploi.com/offre-d-emploi/attache-technico-commercial-genie-climatique-saint-tienne-42-h-f-10933846/,07/01/2023,Loire,CDI,,,,,"RattachÃ© Ã  votre Chef des Ventes du RhÃ´ne, vous prenez en charge et dÃ©veloppez le portefeuille clients de professionnels du gÃ©nie climatique qui vous sera confiÃ© (sur les dÃ©partements 42 et 43), pour la commercialisation de vos gammes de produits et matÃ©riels de traitement de l'air/Ventilation. Vous ..."</t>
  </si>
  <si>
    <t>9846,Technicien de Maintenance H/F,https://www.france-emploi.com/offre-d-emploi/technicien-de-maintenance-h-f-10933845/,07/01/2023,Pas-de-Calais,CDI,,,,,"En tant que Technicien de Maintenance, vous Ãªtes directement rattachÃ© au Responsable de Maintenance.Vos missions sont les suivantes :  * RÃ©aliser la maintenance prÃ©ventive et curative de l'ensemble du parc machines, * Intervenir sur des machines CN, * Ã‰tablir un diagnostic en cas de panne et effectuer la rÃ©paration de 1er ..."</t>
  </si>
  <si>
    <t xml:space="preserve">9847,Technicien de Maintenance ConfirmÃ© H/F,https://www.france-emploi.com/offre-d-emploi/technicien-de-maintenance-confirme-h-f-10933844/,07/01/2023,Nord,CDI,,,,,"Sous la responsabilitÃ© du Responsable Travaux neufs et projets du Site et en tant que Technicien de Maintenance ConfirmÃ©, vous aurez pour principales missions :  * La rÃ©daction de cahiers des charges, la planification et le suivi des chantiers jusqu'Ã  la rÃ©ception des travaux </t>
  </si>
  <si>
    <t xml:space="preserve"> * L'analyse des pannes rÃ©pÃ©titives et ..."</t>
  </si>
  <si>
    <t>9848,Gestionnaire Back Office H/F,https://www.france-emploi.com/offre-d-emploi/gestionnaire-back-office-h-f-10933843/,07/01/2023,Paris,IntÃ©rim,,,,,"Au sein de l'Ã©quipe situÃ©e Ã  Paris, en tant que Gestionnaire Back Office, vous avez pour missions :  * RÃ©aliser les opÃ©rations de production, * Assurer la complÃ©tude et la conformitÃ© des dossiers, * ÃŠtre vigilant quant aux diffÃ©rents risques et anomalies, * ÃŠtre le garant des bonnes pratiques et du respect des ..."</t>
  </si>
  <si>
    <t>9849,Responsable Bureau d&amp;#039</t>
  </si>
  <si>
    <t>Etudes Ã‰lectrotechnique H/F,https://www.france-emploi.com/offre-d-emploi/responsable-bureau-d-039-etudes-lectrotechnique-h-f-10933842/,07/01/2023,RhÃ´ne,CDI,,,,,"En tant que Responsable Bureau d'Ã‰tudes Ã‰lectrotechnique, vous aurez comme missions principales :  * Vous rÃ©alisez les recherches de solutions techniques en Ã©lectricitÃ© pour suivre l'Ã©volution de nos produits, * Vous rÃ©alisez et vous tenez Ã  jour les Ã©tudes Ã©lectriques, schÃ©mas, plans et nomenclatures des vÃ©hicules carrossÃ©s, Ã  terme sur ..."</t>
  </si>
  <si>
    <t>9850,Logisticien H/F - Groupe Airbus,https://www.france-emploi.com/offre-d-emploi/logisticien-h-f-groupe-airbus-10933841/,07/01/2023,Haute-Garonne,IntÃ©rim,,,,,"En tant que Logisticien Magasin Petits Outillages, vos principales missions sont les suivantes : * GÃ©rer et mettre Ã  disposition du FAL (final assembly line) l'outillage dont vous aurez besoin dans le cadre de votre activitÃ©, * GÃ©rer l'inventaire du magasin, mise en stock, retours d'articles, * GÃ©rer le guichet ..."</t>
  </si>
  <si>
    <t xml:space="preserve">9851,Comptable Clients/Recouvrement SAP H/F,https://www.france-emploi.com/offre-d-emploi/comptable-clients-recouvrement-sap-h-f-10933840/,07/01/2023,Seine-Saint-Denis,IntÃ©rim,,,,,"Au sein du PÃ´le Administratif et Financier et rattachÃ© au DAF, vous prenez en charge le suivi des comptes clients.A ce titre, en tant que Comptable Clients/Recouvrement SAP, vos principales missions seront :  * ProcÃ©der Ã  l'enregistrement et le rapprochement des rÃ¨glements </t>
  </si>
  <si>
    <t xml:space="preserve"> * Assurer le recouvrement Ã  l'amiable ..."</t>
  </si>
  <si>
    <t>9852,AttachÃ©(e) Commercial Acceptation Particulier H/F,https://www.france-emploi.com/offre-d-emploi/attachee-commercial-acceptation-particulier-h-f-10933839/,07/01/2023,Paris,CDI,,,,,"RattachÃ© au Chef de Groupe Acceptation Particuliers, il est en charge de l'Ã©tude, de l'analyse et du contrÃ´le des dossiers de financement dans le respect de la gestion commerciale avec les concessionnaires et la maÃ®trise du risque.Missions et activitÃ©s : * Ã‰tudier les dossiers de financement : S'assurer ..."</t>
  </si>
  <si>
    <t>9853,Conseiller Indemnisation Sinistres IARD H/F,https://www.france-emploi.com/offre-d-emploi/conseiller-indemnisation-sinistres-iard-h-f-10933838/,07/01/2023,Loiret,CDI,,,,,"Vos missions :Accompagner nos clients dans la gestion de leurs sinistres :  * Prendre en charge les dÃ©clarations de sinistres des clients : Valider la garantie, dÃ©terminer les responsabilitÃ©s, Ã©valuer les dommages, prÃ©senter un recours auprÃ¨s d'un tiers Responsable, * Conseiller et accompagner les clients : Trouver et proposer les solutions adaptÃ©es, orienter ..."</t>
  </si>
  <si>
    <t>9854,Technicien de Production Pharmaceutique Junior H/F,https://www.france-emploi.com/offre-d-emploi/technicien-de-production-pharmaceutique-junior-h-f-10933837/,07/01/2023,Alpes-Maritimes,CDI,,,,,"En tant que Technicien de Production Pharmaceutique Junior, vous Ãªtes rattachÃ© au Responsable Production StÃ©rile et avez pour missions :Production :  * Effectuer les opÃ©rations de production en respectant les rÃ¨gles des BPF, les rÃ¨gles de sÃ©curitÃ© et les procÃ©dures gÃ©nÃ©rales liÃ©es aux postes de travail (prÃ©paration matÃ©riel, fabrication, lavage et ..."</t>
  </si>
  <si>
    <t>9855,Construction Project Manager H/F,https://www.france-emploi.com/offre-d-emploi/construction-project-manager-h-f-10933836/,07/01/2023,Essonne,CDI,,,,,"En tant que Construction Project Manager et rattachÃ© directement au Regional Manager Global Facilities South Europe, vous prenez en charge le pilotage des projets de construction et de rÃ©novation des bÃ¢timents (tertiaires, logistiques, industriels) en France et en Europe.Vous aurez pour principales missions de :  * RÃ©aliser les Ã©tudes de ..."</t>
  </si>
  <si>
    <t>9856,Technicien de Laboratoire Microbiologie H/F,https://www.france-emploi.com/offre-d-emploi/technicien-de-laboratoire-microbiologie-h-f-10933835/,07/01/2023,Alpes-Maritimes,CDD,,,,,"En tant que Technicien de Laboratoire Microbiologie et sous la responsabilitÃ© du Responsable de Laboratoire, vous aurez pour missions :  * RÃ©aliser les analyses microbiologiques sur les matiÃ¨res premiÃ¨res, articles de conditionnement, produits vrac, produits semi-finis, produits en cours d'Ã©tudes de stabilitÃ©s... * RÃ©aliser les contrÃ´les d'environnements en production ..."</t>
  </si>
  <si>
    <t>9857,Chef de Mission - Le Cannet H/F,https://www.france-emploi.com/offre-d-emploi/chef-de-mission-le-cannet-h-f-10933834/,07/01/2023,Alpes-Maritimes,CDI,,,,,"RattachÃ© Ã  un Expert-Comptable, vous serez en charge de votre portefeuille de clients : TPE, PME, PMI, ETI, Groupe.Vous intÃ©grez une Ã©quipe et vos missions, en tant que Chef de Mission Comptable, sont les suivantes :  * Analyse et recueil des infirmations auprÃ¨s de votre clientÃ¨le, * Gestion et supervision comptables ..."</t>
  </si>
  <si>
    <t>9858,Technico-Commercial MatÃ©riels de Chantier H/F,https://www.france-emploi.com/offre-d-emploi/technico-commercial-materiels-de-chantier-h-f-10933833/,07/01/2023,Aisne,CDI,,,,,"Sur votre secteur gÃ©ographique (ÃŽle de France, Picardie et Champagne - Ardenne), vous Ãªtes, en tant que Technico-Commercial, responsable du dÃ©veloppement commercial de la sociÃ©tÃ© dans ce secteur et de la pÃ©rennitÃ© des relations entre les clients et l'entreprise.Vous Ãªtes rattachÃ© au Responsable de l'Agence et ..."</t>
  </si>
  <si>
    <t>9859,Automaticien H/F,https://www.france-emploi.com/offre-d-emploi/automaticien-h-f-10933831/,07/01/2023,Bouches-du-RhÃ´ne,CDI,,,,,"En tant qu'Automaticien, vous avez pour missions :  * Fiabiliser les unitÃ©s de production (fixes et mobiles) pour contribuer Ã  l'amÃ©lioration du niveau de sÃ©curitÃ©/qualitÃ©/santÃ©/impact environnement et rentabilitÃ© de l'entreprise, * Faire de l'automatisme une ressource interne dans la conception des projets. PrÃ©parer l'intervention ..."</t>
  </si>
  <si>
    <t>9860,Technicien de Laboratoire H/F,https://www.france-emploi.com/offre-d-emploi/technicien-de-laboratoire-h-f-10933830/,07/01/2023,Bas-Rhin,IntÃ©rim,,,,,"En tant que Technicien de Laboratoire, vous avez pour principales missions :  * PrÃ©parer les formules sur papier, * RÃ©aliser les formules, * CaractÃ©riser les formules : PropriÃ©tÃ©s physiques et mÃ©caniques et analyses IR, ATG, DSC... * Comparer les caractÃ©ristiques des formules sur papier et de l'Ã©chantillon rÃ©alisÃ© pour vÃ©rifier que tout correspond.CrÃ©er ..."</t>
  </si>
  <si>
    <t>9861,Chef de Mission H/F,https://www.france-emploi.com/offre-d-emploi/chef-de-mission-h-f-10933829/,07/01/2023,Paris,CDI,,,,,"Directement rattachÃ© Ã  un des AssociÃ©s du cabinet, vous serez amenÃ©, en tant que Chef de Mission, Ã  gÃ©rer un portefeuille de clients (prestataires de services, grosses PME, holdings, industriels avec des CA allant de 1 Ã  40M d'euros).Vous Ã©voluerez au sein d'une Ã©quipe de plusieurs ..."</t>
  </si>
  <si>
    <t>9862,Technicien de Maintenance H/F,https://www.france-emploi.com/offre-d-emploi/technicien-de-maintenance-h-f-10933828/,07/01/2023,Bas-Rhin,IntÃ©rim,,,,,"En tant que Technicien de Maintenance, vous avez pour missions principales :  * Planifier et assurer la rÃ©alisation de la maintenance prÃ©ventive et prÃ©dictive des installations affectÃ©es Ã  l'activitÃ©, notamment Ã  l'aide de la GMAO. Garantir la performance de l'outil industriel par l'optimisation de la maintenance prÃ©ventive ..."</t>
  </si>
  <si>
    <t>9863,IngÃ©nieur Travaux Neufs H/F,https://www.france-emploi.com/offre-d-emploi/ingenieur-travaux-neufs-h-f-10933826/,07/01/2023,NiÃ¨vre,CDI,,,,,"Ce poste de Responsable Travaux neufs requiert que vous :  * Traduisez l'expression de besoin de nos clients internes (qualitÃ©, production, maintenance, process) en spÃ©cifications techniques pour consultation des fournisseurs, * Ã‰valuez les CAPEX + OPEX, * Participez Ã  la conception et la mise en oeuvre des Ã©quipements suivant les rÃ¨gles de santÃ© ..."</t>
  </si>
  <si>
    <t>9864,Chef de Mission ConfirmÃ© H/F,https://www.france-emploi.com/offre-d-emploi/chef-de-mission-confirme-h-f-10933825/,07/01/2023,Vaucluse,CDI,,,,,"En tant que Chef de Mission, vous Ãªtes le rÃ©fÃ©rent technique des Collaborateurs Comptables. Votre sens du management vous permettra d'accompagner votre Ã©quipe et de veiller Ã  la bonne rÃ©alisation des missions qu'elle doit accomplir.Cette liste n'est pas exhaustive.  Votre rigueur, votre sens des responsabilitÃ©s ..."</t>
  </si>
  <si>
    <t>9865,Technicien de Maintenance Ã‰oliennes H/F,https://www.france-emploi.com/offre-d-emploi/technicien-de-maintenance-oliennes-h-f-10933824/,07/01/2023,Haute-Marne,CDI,,,,,"Sous la responsabilitÃ© d'un Superviseur Technique, en tant que Technicien Maintenance Ã‰oliennes, vous Ãªtes en charge, sur la totalitÃ© de votre dÃ©partement, des missions suivantes :  * RÃ©alisation de travaux de maintenance prÃ©ventive, curative et d'amÃ©lioration des Ã©oliennes du parc, * Interface du client sur site, premier contact client et ..."</t>
  </si>
  <si>
    <t>9866,Comptable H/F,https://www.france-emploi.com/offre-d-emploi/comptable-h-f-10933823/,07/01/2023,Bas-Rhin,CDI,,,,,"Au sein d'une Ã©quipe Ã  taille humaine, vous intervenez sur la comptabilitÃ© fournisseurs et gÃ©nÃ©ral du Groupe, Ã  ce titre, vos missions sont les suivantes :  * Saisir les factures fournisseurs en respectant les procÃ©dures internes, * Lettrer et analyser les comptes, * Justifier les comptes fournisseurs en fin de pÃ©riode, * Effectuer ..."</t>
  </si>
  <si>
    <t>9867,IngÃ©nieur SystÃ¨me H/F,https://www.france-emploi.com/offre-d-emploi/ingenieur-systeme-h-f-10933822/,07/01/2023,Nord,CDI,,,,,"En tant qu'IngÃ©nieur SystÃ¨me, vous intÃ©grez une Ã©quipe en mode projet pour faire du dÃ©veloppement de produit.Vos missions sont les suivantes :  * RÃ©aliser l'ingÃ©nierie systÃ¨me avec la partie architecture systÃ¨me des systÃ¨mes d'informations, * Assurer la rÃ©daction de cahier des charges, la rÃ©daction de spÃ©cification systÃ¨me, * Mettre ..."</t>
  </si>
  <si>
    <t>9868,Conducteur de Ligne H/F,https://www.france-emploi.com/offre-d-emploi/conducteur-de-ligne-h-f-10933820/,07/01/2023,CÃ´tes-d'Armor,CDI,,,,,"RattachÃ© au Responsable d'Atelier et au Responsable Conducteurs Machines, vous serez en charge de ces missions :  * PrÃ©parer les Ã©quipements de production afin d'en assurer un fonctionnement optimal : Mise en place des machines et dÃ©marrage des lignes, * Optimiser et contrÃ´ler les rÃ©glages en cours de production afin d ..."</t>
  </si>
  <si>
    <t>9869,Chef de Rayon Poissonnerie H/F,https://www.france-emploi.com/offre-d-emploi/chef-de-rayon-poissonnerie-h-f-10933819/,07/01/2023,Haute-Garonne,CDI,,,,,"Sous l'autoritÃ© de la Direction, vous Ãªtes responsable de l'activitÃ© et de la performance du rayon marÃ©eVous Ãªtes plus particuliÃ¨rement en charge du suivi des rÃ©approvisionnements, de la politique tarifaire, de la mise en place des opÃ©rations commerciales spÃ©cifiques, du respect des normes en vigueur.Vous contribuez ..."</t>
  </si>
  <si>
    <t>9870,OpÃ©rateur Fabrication en Chimie H/F,https://www.france-emploi.com/offre-d-emploi/operateur-fabrication-en-chimie-h-f-10933818/,07/01/2023,Bouches-du-RhÃ´ne,CDI,,,,,"En tant qu'OpÃ©rateur Fabrication en Chimie, vous avez pour missions :  * RÃ©aliser les fabrications en atelier selon le programme Ã©tabli par le Responsable de Planification, * Veiller au respect des exigences en matiÃ¨re de qualitÃ©, de sÃ©curitÃ© et d'environnement, * RÃ©agir aux imprÃ©vues et aux alÃ©as techniques, * Superviser et encadrer ..."</t>
  </si>
  <si>
    <t xml:space="preserve">9871,Architecte SystÃ¨mes et RÃ©seaux Freelance H/F,https://www.france-emploi.com/offre-d-emploi/architecte-systemes-et-reseaux-freelance-h-f-10933817/,07/01/2023,Ille-et-Vilaine,CDD,,,,,"En tant qu'Architecte SystÃ¨mes et RÃ©seaux, vos missions sont les suivantes :  * Concevoir et valider l'architecture technique du systÃ¨me d'information et Ãªtre force de proposition sur son Ã©volution </t>
  </si>
  <si>
    <t xml:space="preserve"> * DÃ©finir un socle technique qui rÃ©pond aux exigences du plan d'urbanisation et promouvoir l'architecture technique retenue auprÃ¨s ..."</t>
  </si>
  <si>
    <t>9872,Chef de Mission Audit H/F,https://www.france-emploi.com/offre-d-emploi/chef-de-mission-audit-h-f-10933816/,07/01/2023,Haut-Rhin,CDI,,,,,"En collaboration avec les associÃ©s du cabinet, vous serez amenÃ© Ã  rÃ©aliser les missions suivantes :RÃ©alisation de mission d'audit lÃ©gal (comptes sociaux et consolidÃ©s) : * Analyse des procÃ©dures de contrÃ´le interne, * ContrÃ´le des comptes, * Supervision des travaux, * Travaux de synthÃ¨se, * PrÃ©paration des rapports.Traitement des missions exceptionnelles (Apports, Transformations ..."</t>
  </si>
  <si>
    <t>9873,Technicien de Maintenance VSD H/F,https://www.france-emploi.com/offre-d-emploi/technicien-de-maintenance-vsd-h-f-10933815/,07/01/2023,Nord,CDI,,,,,"RattachÃ© au Chef d'Ã‰quipe Maintenance et Ã©voluant dans un milieu exigeant, en tant que Technicien de Maintenance VSD, vos missions sont les suivantes :  * Assurer la maintenance curative et prÃ©ventive de l'outil de production, * RÃ©aliser le prÃ©ventif lors des arrÃªts techniques, * RÃ©diger les comptes rendus des interventions, * RÃ©diger ..."</t>
  </si>
  <si>
    <t>9874,Chef de Projet IT - ConformitÃ© H/F,https://www.france-emploi.com/offre-d-emploi/chef-de-projet-it-conformite-h-f-10933813/,07/01/2023,Hauts-de-Seine,CDI,,,,,"En tant que Chef de Projet IT - ConformitÃ©, basÃ© Ã  Montrouge, voici les missions demandÃ©es :  * Cadrer les projets et demandes d'Ã©volution, * Garantir la mise en uvre et veiller au respect des mÃ©thodes projet, * DÃ©finir des plannings, estimations budgÃ©taires, suivi des risques, * Cadrage et spÃ©cifications fonctionnelles/techniques, pilotage de ..."</t>
  </si>
  <si>
    <t>9875,Responsable Client H/F,https://www.france-emploi.com/offre-d-emploi/responsable-client-h-f-10933810/,07/01/2023,Gard,CDI,,,,,"Vos missions vous permettront de participer Ã  3 activitÃ©s principales : ResponsabilitÃ© opÃ©rationnelle, supervision technique de travaux des Assistants, gestion de la relation client et suivi. Vous maÃ®trisez le rÃ©sultat fiscal, ainsi que la fiscalitÃ© personnelle et le rÃ©gime foncier d'imposition.Vos missions sont les suivantes :  * Ã‰laborer les projets ..."</t>
  </si>
  <si>
    <t>9876,DÃ©veloppeur Python H/F,https://www.france-emploi.com/offre-d-emploi/developpeur-python-h-f-10933807/,07/01/2023,Ille-et-Vilaine,CDI,,,,,"En tant que DÃ©veloppeur Python, vos missions sont les suivantes :  * Conception et dÃ©veloppement des solutions, * Participation Ã  l'analyse des besoins utilisateurs et Ã©laboration des spÃ©cifications fonctionnelles et techniques, * DÃ©veloppement, intÃ©gration et rÃ©alisation des tests unitaires et de la documentation, * Mise en place du suivi de la qualitÃ©, * Formation ..."</t>
  </si>
  <si>
    <t>9877,Collaborateur Comptable H/F,https://www.france-emploi.com/offre-d-emploi/collaborateur-comptable-h-f-10933806/,07/01/2023,Bouches-du-RhÃ´ne,CDI,,,,,"En tant que Collaborateur Comptable, vous aurez Ã  votre charge la gestion d'un portefeuille. Vos missions sont les suivantes :  * Saisie comptable, * Lettrage des comptes, * Rapprochement bancaire, * Calcul des TVA et dÃ©clarations, * RÃ©vision des comptes, * PrÃ©paration du bilan.Cette liste n'est pas exhaustive. Le poste est Ã©volutif et ..."</t>
  </si>
  <si>
    <t>9878,Responsable PrÃ©vention SantÃ© SÃ©curitÃ© H/F,https://www.france-emploi.com/offre-d-emploi/responsable-prevention-sante-securite-h-f-10933805/,07/01/2023,Paris,CDD,,,,,"En tant que Responsable PrÃ©vention SantÃ© SÃ©curitÃ©, vous aurez pour missions :  * Participer Ã  l'actualisation du Document Unique d'Ã‰valuation des Risques avec les diffÃ©rentes parties prenantes (RH, CSE...) et traitement des situations dangereuses, * GÃ©rer les AT/Accidents de trajet et les dÃ©clarer sous acciline, * PrÃ©parer et participer, en ..."</t>
  </si>
  <si>
    <t>9879,Responsable Commercial National RHF/CHR Lille H/F,https://www.france-emploi.com/offre-d-emploi/responsable-commercial-national-rhf-chr-lille-h-f-10933804/,07/01/2023,Nord,CDI,,,,,"Dans le cadre de vos fonctions et dans le cadre d'une crÃ©ation de poste, vous Ãªtes chargÃ© de dÃ©velopper la marque auprÃ¨s des rÃ©seaux nationaux de distribution alimentaire RHF. A ce titre, rattachÃ© au Directeur Commercial de l'entreprise, vous :  * Etablissez les premiers contacts avec les acteurs majeurs ..."</t>
  </si>
  <si>
    <t>9880,Expert RÃ©seaux et SÃ©curitÃ© H/F,https://www.france-emploi.com/offre-d-emploi/expert-reseaux-et-securite-h-f-10933803/,07/01/2023,Seine-Saint-Denis,CDI,,,,,"En tant qu'Expert RÃ©seaux et SÃ©curitÃ©, vous Ãªtes le garant du bon fonctionnement et de la qualitÃ© du rÃ©seau du Groupe. Vous participez Ã  sa dÃ©finition et son Ã©volution.Vos principales missions sont les suivantes :  * Participer Ã  la dÃ©finition d'architectures rÃ©seaux LAN, Wan et WLAN, administrer les ..."</t>
  </si>
  <si>
    <t>9881,Conducteur Machines Automatiques H/F,https://www.france-emploi.com/offre-d-emploi/conducteur-machines-automatiques-h-f-10933800/,07/01/2023,Vaucluse,IntÃ©rim,,,,,"En tant que Conducteur Machines Automatiques, vous avez pour missions :  * Assurer la prÃ©paration des matiÃ¨res premiÃ¨res jusqu'Ã  la mise en carton, * Faire du rÃ©glage de la machine et suivre les cadences de faÃ§on autonome, * Mener des auto-contrÃ´les en suivant les ordres de fabrication et alerter en cas ..."</t>
  </si>
  <si>
    <t>9882,Chef de Projet MonÃ©tique H/F,https://www.france-emploi.com/offre-d-emploi/chef-de-projet-monetique-h-f-10933799/,07/01/2023,RhÃ´ne,CDI,,,,,"En tant que Chef de Projet MonÃ©tique, vous accompagnez les Ã©quipes de dÃ©veloppement et vos missions sont :  * Coordonner les besoins des Ã©quipes en termes d'approvisionnement de composants et gÃ©rer le partenariat avec les fournisseurs de matÃ©riel, * Piloter la rÃ©solution des incidents, * Garantir la qualitÃ© logicielle en coordination avec ..."</t>
  </si>
  <si>
    <t>9883,ChargÃ© d&amp;#039</t>
  </si>
  <si>
    <t>Affaire Groupe Ã‰lectrogÃ¨ne H/F,https://www.france-emploi.com/offre-d-emploi/charge-d-039-affaire-groupe-lectrogene-h-f-10933798/,07/01/2023,Bouches-du-RhÃ´ne,CDI,,,,,"En tant que ChargÃ© d'Affaire Groupe Ã‰lectrogÃ¨ne, vous avez pour missions :  * ÃŠtre responsable de la bonne gestion des appels d'offres travaux, * Conseiller, identifier et traiter les demandes clients, * RÃ©diger les offres et participer Ã  leur validation en lien avec votre Responsable, * Suivre les rÃ©clamations clients et le ..."</t>
  </si>
  <si>
    <t>9884,Auditeur Interne H/F,https://www.france-emploi.com/offre-d-emploi/auditeur-interne-h-f-10933797/,07/01/2023,Paris,CDI,,,,,"Au sein du Service Audit et ContrÃ´les des Territoires (SACT), composÃ© de 5 Agents, en charge de la mise en oeuvre et du suivi du contrÃ´le interne tout autant que de l'organisation des campagnes annuelles d'audit, vous rejoignez donc l'Ã©quipe en charge des activitÃ©s d'audit ..."</t>
  </si>
  <si>
    <t xml:space="preserve">9885,Chef de Projets Travaux Neufs H/F,https://www.france-emploi.com/offre-d-emploi/chef-de-projets-travaux-neufs-h-f-10933795/,07/01/2023,Essonne,CDI,,,,,"En tant que Chef de Projets Travaux Neufs, vos missions sont :  * Assurer la liaison technique entre le demandeur et le rÃ©alisateur </t>
  </si>
  <si>
    <t xml:space="preserve"> * Constituer les cahiers des charges conformÃ©ment aux attentes des utilisateurs finaux </t>
  </si>
  <si>
    <t xml:space="preserve"> * RÃ©aliser si besoin des plans, schÃ©mas sous AutoCAD </t>
  </si>
  <si>
    <t xml:space="preserve"> * Animer des rÃ©unions avec les diffÃ©rentes personnes impliquÃ©es dans ..."</t>
  </si>
  <si>
    <t>9886,Directeur de Magasin de Bricolage H/F,https://www.france-emploi.com/offre-d-emploi/directeur-de-magasin-de-bricolage-h-f-10933794/,07/01/2023,Guadeloupe,CDI,,,,,"En tant que Directeur de Magasin de Bricolage, vos responsabilitÃ©s sont les suivantes :  * Animer une Ã©quipe d'une vingtaine de collaborateurs, * Piloter le commerce de votre magasin en accord avec la stratÃ©gie dÃ©finie par le Groupe, * Mettre en place une veille concurrentielle active afin de parfaitement pouvoir rÃ©pondre Ã  ..."</t>
  </si>
  <si>
    <t>9887,Gestionnaire Service Client H/F,https://www.france-emploi.com/offre-d-emploi/gestionnaire-service-client-h-f-10933793/,07/01/2023,Hauts-de-Seine,IntÃ©rim,,,,,"Au sein du DÃ©partement Supply Chain, en tant que Gestionnaire Service Client GMS, vous assurez le traitement opÃ©rationnel des commandes clients dans le respect des procÃ©dures logistiques et la volontÃ© constante de satisfaire nos clients :Vos missions principales sont :  * Saisie et intÃ©gration des commandes EDI, * Gestion des flux de ..."</t>
  </si>
  <si>
    <t>9888,Collaborateur Comptable H/F,https://www.france-emploi.com/offre-d-emploi/collaborateur-comptable-h-f-10933792/,07/01/2023,Bouches-du-RhÃ´ne,CDI,,,,,"En tant que Collaborateur Comptable, vous avez Ã  votre charge la gestion d'un portefeuille de 20/30 dossiers. Vos missions sont les suivantes :  * Saisie comptable, * Lettrage des comptes, * Rapprochement bancaire, * Calcul des TVA et dÃ©clarations, * RÃ©vision des comptes.Cette liste n'est pas exhaustive.  Le profil recherchÃ© doit ..."</t>
  </si>
  <si>
    <t>9889,Comptable Clients H/F,https://www.france-emploi.com/offre-d-emploi/comptable-clients-h-f-10933789/,07/01/2023,Paris,CDI,,,,,"ComptabilitÃ© Clients basÃ© Ã  Paris en CDI.Vos missions :  * Validation des factures des ventes, * PrÃ©paration du dossier de rÃ©vision Â« Compta clients Â», * Saisie des transactions intra-groupe, * Saisie des encaissements, * Remise de chÃ¨ques et effets en banque, * Analyse et pointage des comptes, * Circularisation des tiers, * DÃ©claration d'Ã©change de services ..."</t>
  </si>
  <si>
    <t>9890,OpÃ©rateur Four Ã‰nergie H/F,https://www.france-emploi.com/offre-d-emploi/operateur-four-nergie-h-f-10933785/,07/01/2023,Bouches-du-RhÃ´ne,IntÃ©rim,,,,,"En tant qu'OpÃ©rateur Ã‰nergie, vous avez pour missions :  * Effectuer les rondes et les manoeuvres sur le terrain, * Rendre compte au Pupitreur des dysfonctionnements constatÃ©s, * Appliquer les consignes permanentes et journaliÃ¨res tout en respectant les standards, * Respecter les modes opÃ©ratoires, tant d'exploitation que de procÃ©dÃ©, * Participer aux analyses ..."</t>
  </si>
  <si>
    <t>9891,MÃ©canicien TP H/F,https://www.france-emploi.com/offre-d-emploi/mecanicien-tp-h-f-10933782/,07/01/2023,Bouches-du-RhÃ´ne,CDI,,,,,"En tant que MÃ©canicien TP et au sein de l'atelier, vous rÃ©alisez plusieurs missions :  * RÃ©aliser les opÃ©rations de prÃ©paration, d'entretien et de rÃ©paration d'engins et matÃ©riel TP et BTP (mini-pelle, pelle, tractopelle, chariot tÃ©lescopique, mini-chargeur, BRH, bÃ©tonniÃ¨res, Ã©quipement de compactage...), * Rechercher des pannes d ..."</t>
  </si>
  <si>
    <t>9892,Approvisionneur H/F - Groupe Airbus,https://www.france-emploi.com/offre-d-emploi/approvisionneur-h-f-groupe-airbus-10933781/,07/01/2023,Haute-Garonne,IntÃ©rim,,,,,"En tant qu'Approvisionneur/Gestionnaire de Produits, vos missions sont : * ÃŠtre responsable de la direction du MFT/MDT (avec dÃ©lÃ©gation possible Ã  l'Acheteur), * ÃŠtre le point d'entrÃ©e pour sociÃ©tÃ© de gestion des produits (par produit/services), * Ã‰tablir, mettre en oeuvre et amÃ©liorer la stratÃ©gie des produits, * Mettre ..."</t>
  </si>
  <si>
    <t>9893,Collaborateur Comptable H/F,https://www.france-emploi.com/offre-d-emploi/collaborateur-comptable-h-f-10933780/,07/01/2023,Bouches-du-RhÃ´ne,CDI,,,,,"En tant que Collaborateur Comptable, vous devez Ãªtre autonome jusqu'au bilan : Vous produisez la liasse fiscale. Vous supervisez Ã©galement la saisie des piÃ¨ces comptables rÃ©alisÃ©e par l'Assistant Comptable.Cette liste n'est pas exhaustive.  Le profil recherchÃ© doit bÃ©nÃ©ficier d'autonomie dans la gestion de son portefeuille ..."</t>
  </si>
  <si>
    <t>9894,Outilleur H/F,https://www.france-emploi.com/offre-d-emploi/outilleur-h-f-10933779/,07/01/2023,Eure,CDI,,,,,"En qualitÃ© d'Outilleur, vous intervenez Ã  tous les niveaux des projets sur les sujets de fabrication des outillages. Ã€ ce titre, vos missions sont les suivantes :  * ÃŠtre le moteur dÃ¨s le dÃ©but des nouveaux projets avec l'Ã©quipe technique, dans la relation avec les fournisseurs et dans la ..."</t>
  </si>
  <si>
    <t>9895,Chef de Projet SI H/F,https://www.france-emploi.com/offre-d-emploi/chef-de-projet-si-h-f-10933778/,07/01/2023,Hauts-de-Seine,CDI,,,,,"En tant que Chef de Projet SI, vos missions sont les suivantes :  * ÃŠtre le liant entre le mÃ©tier, les Product Owner et les Ã©quipes de rÃ©alisation et d'intÃ©gration (MOE), * Garantir la qualitÃ© et le dÃ©livery des projets qu'il gÃ¨re, * Garantir l'efficacitÃ© de l'organisation projet et ..."</t>
  </si>
  <si>
    <t>9896,Technicien de Production Salle Blanche H/F,https://www.france-emploi.com/offre-d-emploi/technicien-de-production-salle-blanche-h-f-10933777/,07/01/2023,Essonne,CDI,,,,,"En tant que Technicien de Production Salle Blanche, vos principales missions consistent Ã  :  * RÃ©aliser les opÃ©rations de fabrication de l'atelier mÃ©tallisation : DÃ©pÃ´t mÃ©tal par Ã©vaporation, par faisceau d'ions (DIBS) ou par Ã©lectrolyse, rodage, polissage, recuit des contacts p et n, en respectant les procÃ©dures et le planning ..."</t>
  </si>
  <si>
    <t>9897,Directeur Travaux CVC - Rennes H/F,https://www.france-emploi.com/offre-d-emploi/directeur-travaux-cvc-rennes-h-f-10933776/,07/01/2023,Ille-et-Vilaine,CDI,,,,,"RattachÃ© au Directeur de l'Agence de Rennes, vous gÃ©rez votre portefeuille d'affaires travaux liÃ©s Ã  l'activitÃ© de l'agence (chauffage, ventilation, climatisation) et assurez le dÃ©veloppement commercial de votre pÃ©rimÃ¨tre en lien avec les Responsables d'Exploitation.Vos principales missions :  * RÃ©aliser des devis (Ã©tude technique et ..."</t>
  </si>
  <si>
    <t>9898,OpÃ©rateur Parabarre H/F,https://www.france-emploi.com/offre-d-emploi/operateur-parabarre-h-f-10933775/,07/01/2023,Bouches-du-RhÃ´ne,IntÃ©rim,,,,,"En tant qu'OpÃ©rateur Parabarre, vous avez pour missions :  * Assurer la surveillance et les manoeuvres dans une zone de fabrication dans le cadre de consignes d'exploitation de l'atelier, * Effectuer des opÃ©rations de remplissage ou vidange de citernes routiÃ¨res, * Veiller Ã  la sÃ©curitÃ© des personnes et des installations ..."</t>
  </si>
  <si>
    <t>9899,ChargÃ© Projets Analytiques Chimiques H/F,https://www.france-emploi.com/offre-d-emploi/charge-projets-analytiques-chimiques-h-f-10933774/,07/01/2023,Marne,CDI,,,,,"En tant que ChargÃ© Projets Analytiques Chimiques, votre mission principale sera de superviser des projets de dÃ©veloppement analytique, ceci implique :  * GÃ©rer les plans de dÃ©veloppement analytiques (selon les recommandations ICH Q2 R1) mais Ã©galement de planifier les diffÃ©rentes Ã©tapes et de les suivre pour tenir informÃ© le client rÃ©guliÃ¨rement ..."</t>
  </si>
  <si>
    <t>9900,Ã‰lectrotechnicien H/F,https://www.france-emploi.com/offre-d-emploi/lectrotechnicien-h-f-10933772/,07/01/2023,Morbihan,CDI,,,,,"RattachÃ© au Chef d'Ã‰quipe Ã‰lectricitÃ©, vous effectuez des opÃ©rations de maintenance prÃ©ventive, curative et de fiabilisation sur des Ã©quipements et installations industrielles dans des technologies Ã©lectriques, Ã©lectroniques, hydrauliques, mÃ©caniques, pneumatiques.Vous participez notamment aux activitÃ©s suivantes :  * ContrÃ´ler l'Ã©tat et les rÃ©glages des Ã©lÃ©ments en dysfonctionnement, dÃ©terminer les ..."</t>
  </si>
  <si>
    <t xml:space="preserve">9901,DÃ©veloppeur Java ExpÃ©rimentÃ© H/F,https://www.france-emploi.com/offre-d-emploi/developpeur-java-experimente-h-f-10933771/,07/01/2023,Ille-et-Vilaine,CDI,,,,,"Dans le cadre de ce poste, votre mission principale sera de chiffrer, concevoir et dÃ©velopper de nouveaux projets Ã  destination de leurs clients. Vous serez en charge des missions suivantes :  * Chiffrer les projets potentiels lors de la phase d'avant-vente </t>
  </si>
  <si>
    <t xml:space="preserve"> * Concevoir les solutions recherchÃ©es par les clients </t>
  </si>
  <si>
    <t xml:space="preserve"> * SÃ©lectionner ..."</t>
  </si>
  <si>
    <t>9902,Key Account Manager GMS H/F,https://www.france-emploi.com/offre-d-emploi/key-account-manager-gms-h-f-10933770/,07/01/2023,Alpes-Maritimes,CDI,,,,,"Dans ce poste de Key Account Manager, vos missions principales sont les suivantes :  * NÃ©gociation et suivi de l'exÃ©cution des accords annuels avec les groupements et centrales d'achat pour l'ensemble de la gamme non alimentaire de notre client, * Responsable du P&amp;L de chaque client (CA et ..."</t>
  </si>
  <si>
    <t>9903,OpÃ©rateur PostÃ© Industrie Lourde H/F,https://www.france-emploi.com/offre-d-emploi/operateur-poste-industrie-lourde-h-f-10933767/,07/01/2023,Bouches-du-RhÃ´ne,IntÃ©rim,,,,,"En tant qu'OpÃ©rateur PostÃ© Industrie Lourde, vous avez pour missions :  * RÃ©aliser les tournÃ©es environnementales dans le but de dÃ©tecter les fuites, pannes, anomalies... * Respecter et faire respecter les rÃ¨gles HSE (port des EPI, permis de travail...), * Mettre Ã  disposition les installations pour les travaux de maintenance ou travaux ..."</t>
  </si>
  <si>
    <t>9904,Technicien de Maintenance H/F,https://www.france-emploi.com/offre-d-emploi/technicien-de-maintenance-h-f-10933766/,07/01/2023,Bouches-du-RhÃ´ne,IntÃ©rim,,,,,"Vos missions sont :  * Assurer l'entretien ainsi que la maintenance prÃ©ventive et curative des lignes de production dans le respect des procÃ©dures de qualitÃ©, de sÃ©curitÃ©, d'hygiÃ¨ne et d'environnement, * Se charger du diagnostic, de l'analyse des dysfonctionnements techniques et l'aide Ã  l'amÃ©lioration des systÃ¨mes ..."</t>
  </si>
  <si>
    <t>9905,Technicien Thermicien SAV ItinÃ©rant 91 H/F,https://www.france-emploi.com/offre-d-emploi/technicien-thermicien-sav-itinerant-91-h-f-10933762/,07/01/2023,Essonne,CDI,,,,,"En tant que Technicien SAV ItinÃ©rant, vos missions sont orientÃ©es technique, commerciale et relationnelle, administratif et gestion et seront :  * Assurer la maintenance, le dÃ©pannage et la rÃ©paration du parc de matÃ©riel dont vous avez la charge. ÃŠtre capable de mener un dÃ©pannage fiable : Diagnostic et rÃ©paration. Assurer la satisfaction ..."</t>
  </si>
  <si>
    <t>9906,Responsable CSP Comptable H/F,https://www.france-emploi.com/offre-d-emploi/responsable-csp-comptable-h-f-10933760/,07/01/2023,Val-de-Marne,CDI,,,,,"RattachÃ© Ã  la Direction FinanciÃ¨re Corporate, vous managerez une Ã©quipe d'une dizaine de personnes dont 2 Responsables Comptables et vous aurez la gestion comptable et fiscale de 10 sociÃ©tÃ©s juridiques dont 2 holdings.Dans ce cadre, vos missions sont les suivantes :  * Suivre l'ensemble des tÃ¢ches administratives et ..."</t>
  </si>
  <si>
    <t>9907,IngÃ©nieur Travaux RÃ©habilitation Lourde GO/TCE H/F,https://www.france-emploi.com/offre-d-emploi/ingenieur-travaux-rehabilitation-lourde-go-tce-h-f-10933759/,07/01/2023,Val-de-Marne,CDI,,,,,"Afin de renforcer son Ã©quipe travaux, notre client recrute un Conducteur/IngÃ©nieur Travaux GO d'au moins 5 ans d'expÃ©rience, pour intervenir sur des projets de rÃ©novation de monuments historiques.Vos missions seront les suivantes :  * Consulter les entreprises sous-traitantes, * Participer au planning prÃ©visionnel des opÃ©rations qui vous ..."</t>
  </si>
  <si>
    <t>9908,Chef d&amp;#039</t>
  </si>
  <si>
    <t>Ã‰quipe Maintenance 4x8 H/F,https://www.france-emploi.com/offre-d-emploi/chef-d-039-quipe-maintenance-4x8-h-f-10933758/,07/01/2023,Pas-de-Calais,CDI,,,,,"En tant que Chef d'Ã‰quipe Maintenance 4x8, vous serez rattachÃ© au Responsable Maintenance.Pour cela, vos missions sont :  * Manager une Ã©quipe de 5 Techniciens de Maintenance, * Organiser et assurer la coordination de l'activitÃ© maintenance, * Participer aux projets d'amÃ©lioration continue, * ÃŠtre le garant de l'atteinte des ..."</t>
  </si>
  <si>
    <t>9909,Auditeur H/F,https://www.france-emploi.com/offre-d-emploi/auditeur-h-f-10933757/,07/01/2023,Loire-Atlantique,CDI,,,,,"En tant qu'Auditeur, vous intÃ©grez une Ã©quipe et vous avez pour principales missions :  * Intervention sur des mandats aux secteurs d'activitÃ©s variÃ©s, * PrÃ©paration des dossiers de travail, contrÃ´le des cycles, Ã©tablissement de notes de synthÃ¨ses et rÃ©daction des rapports, * VÃ©rification du juridique annuel, * Participation Ã  des missions exceptionnelles ..."</t>
  </si>
  <si>
    <t>9910,IngÃ©nieur Bureau d&amp;#039</t>
  </si>
  <si>
    <t>Ã‰tudes H/F,https://www.france-emploi.com/offre-d-emploi/ingenieur-bureau-d-039-tudes-h-f-10933754/,07/01/2023,Pas-de-Calais,CDI,,,,,"En tant qu'IngÃ©nieur Bureau d'Ã‰tudes et rattachÃ© au Responsable IngÃ©nierie, vos principales missions sont :  * RÃ©aliser et suivre la documentation technique liÃ©e aux projets (nomenclatures de fabrication, plans clients, notes de calcul, dossier de qualification, manuels de maintenance...) tout en respectant les plannings et les exigences des contrats ..."</t>
  </si>
  <si>
    <t>9911,Gestionnaire de Paie H/F,https://www.france-emploi.com/offre-d-emploi/gestionnaire-de-paie-h-f-10933752/,07/01/2023,Bouches-du-RhÃ´ne,CDI,,,,,"Vos missions principales seront :  * Prendre en charge la gestion de 200/250 bulletins de salaire, rÃ©partis sur 20/30 dossiers, au sein d'un environnement multi-conventionnel, * Conseiller les clients en droit du travail et de gestion du personnel (consultations, rupture des contrats de travail...) en collaboration avec la ..."</t>
  </si>
  <si>
    <t>9912,Ã‰lectromÃ©canicien de Maintenance PostÃ© H/F,https://www.france-emploi.com/offre-d-emploi/lectromecanicien-de-maintenance-poste-h-f-10933751/,07/01/2023,Bouches-du-RhÃ´ne,IntÃ©rim,,,,,"En tant qu'Ã‰lectromÃ©canicien de Maintenance PostÃ©, vous avez pour missions les suivantes :  * DÃ©tecter les pannes et apporter des solutions adaptÃ©es immÃ©diates, * Effectuer le remplacement de piÃ¨ces mÃ©caniques et hydrauliques pour les MÃ©caniciens, * Assurer la remise en Ã©tat de piÃ¨ces de rechange Ã©lectrique pour les Ã‰lectriciens, * Assurer la maintenance ..."</t>
  </si>
  <si>
    <t xml:space="preserve">9913,Chef de Projets Constructions Solaires H/F,https://www.france-emploi.com/offre-d-emploi/chef-de-projets-constructions-solaires-h-f-10933747/,07/01/2023,HÃ©rault,CDI,,,,,"RattachÃ© au Directeur de la Construction, vous pilotez la construction de projets de centrales photovoltaÃ¯ques, au sol ou en toitures, de la finalisation des appels d'offres Ã  la mise en service.Vos principales missions sont :  * Accompagner les Acheteurs Ã  la passation des contrats </t>
  </si>
  <si>
    <t xml:space="preserve"> * Valider et finaliser les Ã©tudes ..."</t>
  </si>
  <si>
    <t>9914,Technicien de Laboratoire en Histologie H/F,https://www.france-emploi.com/offre-d-emploi/technicien-de-laboratoire-en-histologie-h-f-10933746/,07/01/2023,Eure,CDD,,,,,"En tant que Technicien de Laboratoire en Histologie, vos principales missions seront :  * Assurer la rÃ©alisation des autopsies dans les Ã©tudes en toxicologie, * RÃ©aliser la coloration histologique, * Assurer que les rÃ©sultats sont conformes, * Lire les protocoles, avenants et notices en anglais, * Assurer la saisie informatique des rÃ©sultats.  Vous Ãªtes titulaire ..."</t>
  </si>
  <si>
    <t>9915,Gestionnaire ADV SAP H/F,https://www.france-emploi.com/offre-d-emploi/gestionnaire-adv-sap-h-f-10933745/,07/01/2023,Hauts-de-Seine,IntÃ©rim,,,,,"Vous serez rattachÃ© au Service Clients et ADV qui est lui mÃªme dispatchÃ© selon des Divisions Clients et Produits.Au sein d'une des Divisions Produits du Service ADV, vos tÃ¢ches seront les suivantes :  * Traitement des demandes clients (tÃ©lÃ©phone, mail),  * Gestion des commandes sur SAP (EDI, manuelles),  * ContrÃ´le de ..."</t>
  </si>
  <si>
    <t>9916,ContrÃ´leur Technique MÃ©canique AÃ©ronautique H/F,https://www.france-emploi.com/offre-d-emploi/controleur-technique-mecanique-aeronautique-h-f-10933744/,07/01/2023,Essonne,IntÃ©rim,,,,,"En tant que ContrÃ´leur Technique MÃ©canique AÃ©ronautique, vos principales missions sont : Vous effectuez les contrÃ´les techniques de piÃ¨ces mÃ©caniques et aÃ©ronautiques :  * ContrÃ´le dimensionnel de piÃ¨ces aÃ©ronautiques en composite : Utilisation des moyens de contrÃ´le usuels (pied Ã  coulisse, micromÃ¨tre, comparateur...), * ContrÃ´le visuel de piÃ¨ces aÃ©ronautiques en composite (aspect composite), * Suivi ..."</t>
  </si>
  <si>
    <t>9917,Agent de Fabrication Agroalimentaire H/F,https://www.france-emploi.com/offre-d-emploi/agent-de-fabrication-agroalimentaire-h-f-10933743/,07/01/2023,Vaucluse,IntÃ©rim,,,,,"En tant qu'Agent de Fabrication, vous avez pour missions :  * Assurer la prÃ©paration des matiÃ¨res premiÃ¨res si besoin en fonction du planning de production, * Se charger de l'alimentation des machines de fabrication en matiÃ¨res solides et liquides de faÃ§on autonome, * Mener les auto-contrÃ´les des sauces en suivant ..."</t>
  </si>
  <si>
    <t>9918,Collaborateur Comptable H/F,https://www.france-emploi.com/offre-d-emploi/collaborateur-comptable-h-f-10933742/,07/01/2023,HÃ©rault,CDI,,,,,"En tant que Collaborateur Comptable, vous aurez Ã  votre charge la gestion d'un portefeuille de 20 Ã  40 dossiers, selon votre profil, en collaboration avec l'Ã©quipe d'Assistants.Vous pourrez Ãªtre formÃ© afin d'Ã©voluer en compÃ©tences.  Le profil recherchÃ© doit bÃ©nÃ©ficier d'une autonomie sur la ..."</t>
  </si>
  <si>
    <t xml:space="preserve">9919,Comptable Clients H/F,https://www.france-emploi.com/offre-d-emploi/comptable-clients-h-f-10933741/,07/01/2023,Essonne,IntÃ©rim,,,,,"Au sein du PÃ´le Administratif et Financier, vous prenez en charge le suivi des comptes clients.A ce titre, en tant que Comptable Clients, vos principales missions seront :  * Saisie et codification des factures clients </t>
  </si>
  <si>
    <t xml:space="preserve"> * Imputation des Ã©critures comptables clients </t>
  </si>
  <si>
    <t xml:space="preserve"> * Justification du solde des comptes clients </t>
  </si>
  <si>
    <t xml:space="preserve"> * Suivi des crÃ©ances clients ..."</t>
  </si>
  <si>
    <t>9920,Assistant Comptable H/F,https://www.france-emploi.com/offre-d-emploi/assistant-comptable-h-f-10933740/,07/01/2023,Bouches-du-RhÃ´ne,CDI,,,,,"Vos missions vous permettront de participer sur 3 activitÃ©s principales auprÃ¨s des clients : ResponsabilitÃ© opÃ©rationnelle, gestion de la relation client, suivi. Vous avez une maÃ®trise de la comptabilitÃ©, des opÃ©rations courantes, des dÃ©clarations de TVA et de la fiscalitÃ© de premier niveau :  * Saisir les piÃ¨ces comptables, * Effectuer les rapprochements ..."</t>
  </si>
  <si>
    <t>9921,Chef de Mission H/F,https://www.france-emploi.com/offre-d-emploi/chef-de-mission-h-f-10933739/,07/01/2023,Gard,CDI,,,,,"En tant que Chef de Mission, vous prenez en charge de maniÃ¨re autonome un portefeuille de taille significative et rÃ©alisez des missions de rÃ©vision jusqu'Ã  l'Ã©tablissement des Ã©tats financiers. Votre sens du management vous permettra d'accompagner votre Ã©quipe de 2 personnes et de veiller Ã  la ..."</t>
  </si>
  <si>
    <t>9922,SecrÃ©taire Comptable H/F,https://www.france-emploi.com/offre-d-emploi/secretaire-comptable-h-f-10933738/,07/01/2023,Bouches-du-RhÃ´ne,CDI,,,,,"Au quotidien, vous avez les missions suivantes :  * Gestion de l'accueil, * Saisie des piÃ¨ces comptables internes, rapprochements, encaissements, relances paiements, * NumÃ©risation des documents sur le logiciel Dext.Ces missions ne sont pas limitatives.  Vous Ãªtes reconnu pour votre diplomatie, votre relationnel et votre flexibilitÃ©.Vous Ãªtes issu d'une ..."</t>
  </si>
  <si>
    <t>9923,Gestionnaire Paie et ADP - Anglais Courant H/F,https://www.france-emploi.com/offre-d-emploi/gestionnaire-paie-et-adp-anglais-courant-h-f-10933735/,07/01/2023,Var,CDI,,,,,"Directement rattachÃ© au Responsable du Service, vous travaillez en binÃ´me avec un Assistant Paie.Vos principales missions, en tant que Gestionnaire Paie et ADP, sont les suivantes :  * PrÃ©parer et contrÃ´ler la paie sur plusieurs conventions, * Intervenir sur la partie administration du personnel comme les soldes de tout compte, les ..."</t>
  </si>
  <si>
    <t>9924,Gestionnaire Paie H/F,https://www.france-emploi.com/offre-d-emploi/gestionnaire-paie-h-f-10933730/,07/01/2023,Nord,CDI,,,,,"RattachÃ© Ã  l'Expert-Comptable en tant que Gestionnaire Paie sur un portefeuille client variÃ©, vous gÃ©rez la quasi-totalitÃ© des clients du cabinet pour la partie sociale :  * Ã‰tablissement des bulletins de paie, en multi-conventions sur une clientÃ¨le PME, * DÃ©clarations des charges sociales, * Gestion des dossiers d'entrÃ©e ..."</t>
  </si>
  <si>
    <t>9925,Manager Commercial Transport &amp;amp</t>
  </si>
  <si>
    <t xml:space="preserve"> Recyclage H/F,https://www.france-emploi.com/offre-d-emploi/manager-commercial-transport-amp-recyclage-h-f-10933729/,07/01/2023,SaÃ´ne-et-Loire,CDI,,,,,"RattachÃ© au Directeur Commerce Entreprises de la rÃ©gion Bourgogne Auvergne RhÃ´ne-Alpes (BARA), en tant que Manager Commercial Transport et Recyclage, vous avez pour objectif le dÃ©veloppement commercial de la filiale sur le pÃ©rimÃ¨tre attribuÃ© auprÃ¨s d'une clientÃ¨le attribuÃ©e (40%) et de recherche de nouveaux clients (60%).Ã€ ..."</t>
  </si>
  <si>
    <t xml:space="preserve">9926,Responsable du PÃ´le Centre de Service H/F,https://www.france-emploi.com/offre-d-emploi/responsable-du-pole-centre-de-service-h-f-10933728/,07/01/2023,RhÃ´ne,CDI,,,,,"En tant que Responsable du PÃ´le Centre de Service, vous avez les missions suivantes :Transmettre et expliquer les dÃ©cisions stratÃ©giques </t>
  </si>
  <si>
    <t xml:space="preserve">Coordonner, cadrer et suivre la vie de votre Ã©quipe </t>
  </si>
  <si>
    <t>GÃ©rer les projets et les incidents : * RÃ©ceptionner et qualifier les nouvelles activitÃ©s, planifier et affecter les ressources du service sur ..."</t>
  </si>
  <si>
    <t>9927,Technicien SAV ItinÃ©rant H/F,https://www.france-emploi.com/offre-d-emploi/technicien-sav-itinerant-h-f-10933727/,07/01/2023,RhÃ´ne,CDI,,,,,"En tant que Technicien SAV ItinÃ©rant, vous serez amenÃ© Ã  rÃ©aliser les missions suivantes :  * Assurer l'installation, la maintenance et le dÃ©pannage des machines-outils sur sites, * RÃ©aliser la maintenance prÃ©ventive et curative des diffÃ©rentes machines Ã  dominante Ã©lectrique, mÃ©canique, hydraulique et pneumatique, * ÃŠtre l'interlocuteur privilÃ©giÃ© des clients ..."</t>
  </si>
  <si>
    <t>9928,Tender SpÃ©cialitÃ© Chiffrage H/F,https://www.france-emploi.com/offre-d-emploi/tender-specialite-chiffrage-h-f-10933726/,07/01/2023,Bouches-du-RhÃ´ne,CDI,,,,,"Le Tender SpÃ©cialitÃ© Chiffrage prÃ©pare et chiffre les offres techniques et commerciales de l'activitÃ© energy du business Process Automation d'ABB en France, pour des projets de Â« systÃ¨me numÃ©rique de contrÃ´le commande Â» et services associÃ©s (digital et cybersÃ©curitÃ©) et cela depuis nos sites de Marseille, Beynost (Lyon) ou ..."</t>
  </si>
  <si>
    <t>9929,Gestionnaire de Paie H/F,https://www.france-emploi.com/offre-d-emploi/gestionnaire-de-paie-h-f-10933722/,07/01/2023,Gard,CDI,,,,,"Vos missions principales seront :  * Traitement des bulletins des paies et des dÃ©clarations mensuelles, trimestrielles et annuelles dans un environnement multi-conventionnel, * RÃ©alisation du suivi de l'administration du personnel de l'entrÃ©e Ã  la sortie (rÃ©daction de contrats, dÃ©claration unique Ã  l'embauche, affiliation mutuelle, arrÃªts maladies, licenciements...).Cette ..."</t>
  </si>
  <si>
    <t>9930,Technicien Laboratoire Chimie - Pharma H/F,https://www.france-emploi.com/offre-d-emploi/technicien-laboratoire-chimie-pharma-h-f-10933714/,07/01/2023,IsÃ¨re,CDI,,,,,"Dans ce cadre vos missions sont :  * VÃ©rifier la conformitÃ© des produits finis, en rÃ©alisant les analyses (HPLC, CPG, UV, IR...) et en interprÃ©tant les rÃ©sultats dans le respect des dÃ©lais requis, * DÃ©rouler les analyses selon les monographies internes, les procÃ©dures et la pharmacopÃ©e europÃ©enne, * Participer aux maintenances de premier ..."</t>
  </si>
  <si>
    <t>9931,Collaborateur Comptable H/F,https://www.france-emploi.com/offre-d-emploi/collaborateur-comptable-h-f-10933712/,07/01/2023,Gard,CDI,,,,,"En tant que Collaborateur Comptable, vous aurez Ã  votre charge la gestion d'un portefeuille client.Vous effectuez les missions suivantes :  * Tenue et rÃ©vision d'un portefeuille clients (TPE/PME), * Ã‰tablissement des situations mensuelles ou trimestrielles si nÃ©cessaire, * Ã‰tablissement des dÃ©clarations fiscales.Vous pouvez Ãªtre formÃ© afin d'Ã©voluer ..."</t>
  </si>
  <si>
    <t xml:space="preserve">9932,Gestionnaire MarchÃ©s Publics H/F,https://www.france-emploi.com/offre-d-emploi/gestionnaire-marches-publics-h-f-10933710/,07/01/2023,Paris,IntÃ©rim,,,,,Vos missions :PrÃ©parer les Dossiers de Consultation des Entreprises (DCE) :  * RÃ©diger les piÃ¨ces administratives du DCE </t>
  </si>
  <si>
    <t xml:space="preserve"> * Veiller Ã  la cohÃ©rence des piÃ¨ces du DCE.GÃ©rer administrativement les procÃ©dures de passation de marchÃ©s publics :  * Publier les AAPC et mettre en ligne les DCE </t>
  </si>
  <si>
    <t xml:space="preserve"> * Ouvrir les plis de candidatures et d ...</t>
  </si>
  <si>
    <t>9933,Technicien de Maintenance H/F,https://www.france-emploi.com/offre-d-emploi/technicien-de-maintenance-h-f-10933709/,07/01/2023,Bas-Rhin,CDI,,,,,"En tant que Technicien de maintenance, vous aurez pour missions de :  * Assurer la maintenance curative et prÃ©ventive de nos installations industrielles (scies, plaqueuses, centres d'usinage, robots, trieurs) et infrastructures, * DÃ©finir et organiser instantanÃ©ment les ressources/moyens adaptÃ©s aux diffÃ©rentes situations d'intervention * Participer activement Ã  l'amÃ©lioration du ..."</t>
  </si>
  <si>
    <t>9934,Architecte SSI H/F - Naval,https://www.france-emploi.com/offre-d-emploi/architecte-ssi-h-f-naval-10933704/,07/01/2023,Var,CDI,,,,,"Au sein de la Business Unit Armes sous-marines qui dÃ©veloppe, produit, commercialise et assure la maintenance de nombreux Ã©quipements et systÃ¨mes sous-marins, des torpilles aux contre-mesures en passant par les drones et les systÃ¨mes de lancement, vous rejoignez le service ContrÃ´le Senseurs Torpilles. A ce titre ..."</t>
  </si>
  <si>
    <t>9935,Technicien de Maintenance ItinÃ©rant H/F,https://www.france-emploi.com/offre-d-emploi/technicien-de-maintenance-itinerant-h-f-10933700/,07/01/2023,Bouches-du-RhÃ´ne,IntÃ©rim,,,,,"En tant que Technicien de Maintenance ItinÃ©rant, vous avez pour missions les suivantes :  * Assurer la rÃ©paration des matÃ©riels selon les procÃ©dures internes et Constructeurs, * Veiller Ã  la conformitÃ© des Ã©lÃ©ments rÃ©parÃ©s par rapport Ã  la rÃ©glementation en vigueur, * Remonter toute anomalie ou manquement du dÃ©tenteur, * Assurer de la bonne ..."</t>
  </si>
  <si>
    <t xml:space="preserve">9936,Gestionnaire Financier Public H/F - Institution publique,https://www.france-emploi.com/offre-d-emploi/gestionnaire-financier-public-h-f-institution-publique-10933699/,07/01/2023,Paris,IntÃ©rim,,,,,"Vos missions sont :  * Assurer le suivi des factures, tableaux de bords, relances, rejets, etc. * Assurer le suivi des dossiers fournisseurs </t>
  </si>
  <si>
    <t xml:space="preserve"> * Assister la Responsable de DÃ©partement dans la rÃ©daction des comptes rendus de gestion et des budgets rectificatifs </t>
  </si>
  <si>
    <t xml:space="preserve"> * Participer aux opÃ©rations de clÃ´ture </t>
  </si>
  <si>
    <t xml:space="preserve"> * Assurer le lien avec l'agent comptable ..."</t>
  </si>
  <si>
    <t>9937,IngÃ©nieur de Maintenance Industrielle H/F,https://www.france-emploi.com/offre-d-emploi/ingenieur-de-maintenance-industrielle-h-f-10933698/,07/01/2023,Loire,CDI,,,,,"RattachÃ© au Directeur du Site, l'IngÃ©nieur de Maintenance Industrielle participe au dÃ©veloppement et lead le service Maintenance afin d'accompagner le changement dans la standardisation de process et la mise en en place d'une culture d'amÃ©lioration continue.Ã€ ce titre, plusieurs missions peuvent vous Ãªtre confiÃ©es ..."</t>
  </si>
  <si>
    <t>9938,Technicien d&amp;#039</t>
  </si>
  <si>
    <t>Atelier H/F,https://www.france-emploi.com/offre-d-emploi/technicien-d-039-atelier-h-f-10933695/,07/01/2023,Essonne,CDI,,,,,"DotÃ© d'un vÃ©ritable Ã©tat d'esprit Â« service Â», vous conseillez nos clients en matiÃ¨re d'utilisation du matÃ©riel et de son entretien.Votre rigueur et vos compÃ©tences en mÃ©canique, hydraulique, Ã©lectrotechnique ou Ã©lectronique vous permettent de satisfaire au mieux les exigences.Vous participez Ã©galement au dÃ©veloppement des ventes de ..."</t>
  </si>
  <si>
    <t>9939,Office Manager PME H/F - Montreuil,https://www.france-emploi.com/offre-d-emploi/office-manager-pme-h-f-montreuil-10933694/,07/01/2023,Seine-Saint-Denis,CDI,,,,,"Vos missions :Assistanat de Direction:  * Assister le Directeur GÃ©nÃ©ral au quotidien dans la rÃ©alisation de ses missions, * Assurer la gestion de l'agenda de la Direction GÃ©nÃ©rale, * Organiser les rÃ©unions et les dÃ©placements, * RÃ©diger des comptes-rendus et prÃ©parer les prÃ©sentations, * Aider la direction gÃ©nÃ©rale sur la productivitÃ© (relances ..."</t>
  </si>
  <si>
    <t>9940,Technicien Travaux Ã‰lectriques H/F,https://www.france-emploi.com/offre-d-emploi/technicien-travaux-lectriques-h-f-10933688/,07/01/2023,Bouches-du-RhÃ´ne,CDI,,,,,"En tant que Technicien Travaux Ã‰lectriques, vous avez pour missions :  * RÃ©alisation des schÃ©mas de principe Ã©lectrique, * RÃ©alisation des armoires Ã©lectrotechniques, * Essais Ã©ventuels des machines en cours de montage atelier, * Assistance Ã©ventuelle des monteurs sur site ou dÃ©panneurs, * Mise Ã  jour de la documentation Ã©lectrique, * Optimisation des coÃ»ts et dÃ©lais ..."</t>
  </si>
  <si>
    <t>9941,Technicien de Maintenance en 2*8 H/F,https://www.france-emploi.com/offre-d-emploi/technicien-de-maintenance-en-2-8-h-f-10933682/,07/01/2023,CÃ´tes-d'Armor,CDI,,,,,"Directement rattachÃ© au Responsable d'Ã‰quipe Maintenance, vous travaillez sur un parc machine moderne, en perpÃ©tuelle Ã©volution et trÃ¨s diversifiÃ©.Vos missions sont :  * Assurer le bon fonctionnement d'installations comprenant plusieurs technologies, avec une part importante d'Ã©lectrotechnique et d'automatisme, * Prendre en charge les actions de maintenance curative ..."</t>
  </si>
  <si>
    <t>9942,Technicien ItinÃ©rant ChaudiÃ¨res H/F,https://www.france-emploi.com/offre-d-emploi/technicien-itinerant-chaudieres-h-f-10933681/,07/01/2023,Nord,CDI,,,,,"En tant que Technicien Monteur Installation MÃ©canique Chaufferie, vous serez en charge d'effectuer les missions suivantes :  * Assurer des dÃ©pannages sÃ©curisÃ©s, non risquÃ©s et correspondant Ã  la demande du client, * Assurer un rÃ´le de Conseiller et de proposition en recommandant les contrats d'entretien, les nettoyages de cuves et ..."</t>
  </si>
  <si>
    <t>9943,Conducteur d&amp;#039</t>
  </si>
  <si>
    <t>Ã‰quipement H/F,https://www.france-emploi.com/offre-d-emploi/conducteur-d-039-quipement-h-f-10933678/,07/01/2023,Morbihan,CDI,,,,,"Vos principales missions Ã  ce poste sont les suivantes :Technique et rÃ©glage :  * RÃ©gler les paramÃ¨tres de la machine pour garantir la qualitÃ©, la sÃ©curitÃ© et la cadence, * RepÃ©rer les dysfonctionnements techniques simples et faire une premiÃ¨re analyse des causes, * Intervenir si possible et alerter la maintenance si nÃ©cessaire, * Veiller ..."</t>
  </si>
  <si>
    <t>9944,Technicien de Maintenance 2x8 H/F,https://www.france-emploi.com/offre-d-emploi/technicien-de-maintenance-2x8-h-f-10933675/,07/01/2023,Pas-de-Calais,CDI,,,,,"En tant que Technicien de Maintenance 2x8, vous intÃ©grez une Ã©quipe maintenance et vous avez pour missions :  * Respecter les standards (sÃ©curitÃ©, maintenance, consigner les opÃ©rations effectuÃ©es dans l'outil de GMAO) et s'assure de la conformitÃ© 5S en garantissant l'ordre, le rangement et la propretÃ© de son ..."</t>
  </si>
  <si>
    <t>9945,OpÃ©rateur PÃ©trochimie H/F,https://www.france-emploi.com/offre-d-emploi/operateur-petrochimie-h-f-10933674/,07/01/2023,Bouches-du-RhÃ´ne,IntÃ©rim,,,,,"En tant qu'OpÃ©rateur PÃ©trochimie, vos principales missions sont :  * Assurer la surveillance rÃ©guliÃ¨re et contrÃ´ler le fonctionnement des installations, Ã©mettre les demandes d'intervention nÃ©cessaires pour leur maintien en bon Ã©tat de marche et de sÃ©curitÃ©, * ProcÃ©der aux opÃ©rations nÃ©cessaires Ã  la mise en route des pompes et Ã  ..."</t>
  </si>
  <si>
    <t>9946,Chef de Mission H/F,https://www.france-emploi.com/offre-d-emploi/chef-de-mission-h-f-10933666/,07/01/2023,Vaucluse,CDI,,,,,"En tant que Chef de Mission, vous prenez en charge de maniÃ¨re autonome un portefeuille de taille significative et rÃ©alisez des missions de rÃ©vision jusqu'Ã  l'Ã©tablissement des Ã©tats financiers. Votre sens du management vous permettra d'accompagner votre Ã©quipe et de veiller Ã  la bonne rÃ©alisation des ..."</t>
  </si>
  <si>
    <t>9947,Assistant de direction Apres-Vente H/F,https://www.france-emploi.com/offre-d-emploi/assistant-de-direction-apres-vente-h-f-10933630/,07/01/2023,VendÃ©e,CDI,,,,,"Join the team !RCM, distributeur des marques Toyota, Lexus, Mercedes-Benz, Porsche, BÃ©nÃ©teau et Azimut, recrute, au sein de son siÃ¨ge social de Belleville-sur-Vie (85), un Assistant de direction AprÃ¨s-Vente.  En lien Ã©troit avec la direction AprÃ¨s-Vente TOYS MOTORS, vous aurez en charge la Coordination ..."</t>
  </si>
  <si>
    <t xml:space="preserve">9948,Assistant(e) Commerciale (H/F),https://www.france-emploi.com/offre-d-emploi/assistante-commerciale-h-f-10933622/,07/01/2023,Bellevigny,CDI,,,,,"Notre super Ã©quipe commerciale n'attend plus que vous ! </t>
  </si>
  <si>
    <t xml:space="preserve"> A la recherche d'une nouvelle expÃ©rience, ou d'un cadre diffÃ©rent   Envie de dÃ©couvrir un univers passionnant que vous ne connaissez peut-Ãªtre pas encore oÃ¹ la notion de rÃ©ussite collective et d'excellence dans le service apportÃ© aux ..."</t>
  </si>
  <si>
    <t>9949,Menuisier poseur (H/F),https://www.france-emploi.com/offre-d-emploi/menuisier-poseur-h-f-10933621/,07/01/2023,Saint-Aubin-du-Cormier,CDI,,,,,"Manpower RENNES BTP recherche pour son client, un acteur du secteur du BTP, spÃ©cialisÃ© dans la pose de menuiserie extÃ©rieures et du bardage, un Menuisier poseur (H/F), dans le cadre du dÃ©veloppement de l'activitÃ©.</t>
  </si>
  <si>
    <t>La menuiserie extÃ©rieure n'a pas secret pour vous ? Regardez vite la suite ..."</t>
  </si>
  <si>
    <t>9950,OpÃ©rateur de production (H/F),https://www.france-emploi.com/offre-d-emploi/operateur-de-production-h-f-10933620/,07/01/2023,Dinan,IntÃ©rim,,,,,"BasÃ© Ã Â Dinan,Â notre client fabriquant de produits industrielsÂ recherche desÂ OpÃ©rateurs de ProductionÂ H/F. Au sein de l'atelier de productionÂ vous Ãªtes en charge de :Â </t>
  </si>
  <si>
    <t>- RÃ©aliser leÂ montage et l'assemblage des produits,</t>
  </si>
  <si>
    <t>-Â TesterÂ les produits une fois montÃ©e,</t>
  </si>
  <si>
    <t>- Effectuer leÂ contrÃ´le qualitÃ©Â des produitsÂ </t>
  </si>
  <si>
    <t>Devenir ..."</t>
  </si>
  <si>
    <t>9951,"ChargÃ© de mission QualitÃ©, SÃ©curitÃ©, Environnement (H/F)",https://www.france-emploi.com/offre-d-emploi/charge-de-mission-qualite-securite-environnement-h-f-10933619/,07/01/2023,Quessoy,CDI,,,,,"Manpower ST BRIEUC INDUSTRIE TERTIAIRE recherche pour son client, un acteur du secteur des Industries chimique, pÃ©trochimique et miniÃ¨re, un ChargÃ© de mission QualitÃ©, SÃ©curitÃ©, Environnement (H/F) RattachÃ© au Responsable QSE du site de Quessoy en France, vous dÃ©ployez et animez la dÃ©marche QSE au sein de notre ..."</t>
  </si>
  <si>
    <t xml:space="preserve">9952,Assistant qualitÃ© (H/F),https://www.france-emploi.com/offre-d-emploi/assistant-qualite-h-f-10933618/,07/01/2023,Flers,IntÃ©rim,,,,,"Manpower FLERS recherche pour son client, un acteur du secteur de l'Industrie pharmaceutique et cosmÃ©tique , un Assistant qualitÃ© (H/F) </t>
  </si>
  <si>
    <t>Votre missionÂ consiste Ã </t>
  </si>
  <si>
    <t>- saisie informatique sur logiciel interne entreprise .</t>
  </si>
  <si>
    <t>- Vous serez amenerÂ Ã  faire du contrÃ´le sur ligne.Â  Vous DiplÃ´mez dans ce mÃ©tier ..."</t>
  </si>
  <si>
    <t>9953,Tourneur fraiseur (H/F),https://www.france-emploi.com/offre-d-emploi/tourneur-fraiseur-h-f-10933617/,07/01/2023,LonguÃ©-Jumelles,IntÃ©rim,,,,,"Notre client, acteur du dÃ©veloppement d'outils coupants techniques, basÃ© Ã  LonguÃ©-JumellesÂ recherche un FRAISEUR (H/F) sur commande numÃ©rique. Au sein de l'atelier vous serez en charge d'usiner des piÃ¨ces unitaires sur commande numÃ©rique</t>
  </si>
  <si>
    <t>Vous vous occuperez deÂ la gestion votre machine de AÂ Ã  ..."</t>
  </si>
  <si>
    <t>9954,PrÃ©parateur de commandes - 35300 FougÃ¨res (H/F),https://www.france-emploi.com/offre-d-emploi/preparateur-de-commandes-35300-fougeres-h-f-10933616/,07/01/2023,FougÃ¨res,IntÃ©rim,,,,,"La logistique vous intÃ©resse ? Alors ce poste de Magasinier- prÃ©parateurs de commandesÂ (H/F), situÃ© Ã  FougÃ¨res, est pour vous ! Â Sur ce poste, vousÂ prÃ©parez les commandes des clientsÂ en respectant les procÃ©dures internes (qualitÃ©, sÃ©curitÃ©, hygiÃ¨ne) dans les dÃ©lais impartis, vous intervenez sur diffÃ©rents types de commandes : standard ..."</t>
  </si>
  <si>
    <t>9955,Manutentionnaire (H/F),https://www.france-emploi.com/offre-d-emploi/manutentionnaire-h-f-10933615/,07/01/2023,Locqueltas,IntÃ©rim,,,,,"Vous avez envie d'un mÃ©tier qui bouge ?Â </t>
  </si>
  <si>
    <t>Manpower Vannes Industrie recrute 1 Manutentionnaire (H/F) pour un de ses clients leader dans le traitement de surface dÃ©diÃ©e aux industriesÂ </t>
  </si>
  <si>
    <t>Le poste est basÃ© Ã  Locqueltas</t>
  </si>
  <si>
    <t>La mission dÃ©bute le 5 dÃ©cembre 2022, pour 3Â  mois renouvelableÂ  Au sein ..."</t>
  </si>
  <si>
    <t>9956,OpÃ©rateur de production en industrie pharmaceutique  (H/F),https://www.france-emploi.com/offre-d-emploi/operateur-de-production-en-industrie-pharmaceutique-h-f-10933614/,07/01/2023,LuitrÃ©,IntÃ©rim,,,,,"TravaillerÂ en laboratoire industriel pharmaceutiqueÂ  vous intÃ©resse ? Ces postes d'opÃ©rateurs de production en industrie pharmaceutiqueÂ H/FÂ sont basÃ©s surÂ FougÃ¨resÂ (35) !</t>
  </si>
  <si>
    <t>Postulez en 1 clicÂ directement via l'appli MonManpower (gratuite)Â  ou contactez Sabrina Ã  l'AgenceÂ  Â Vous effectuez :</t>
  </si>
  <si>
    <t>- le contrÃ´le visuel de flacons,</t>
  </si>
  <si>
    <t>- l'Ã©tiquetage et ..."</t>
  </si>
  <si>
    <t>9957,Technicien SAV ITINERANT (H/F),https://www.france-emploi.com/offre-d-emploi/technicien-sav-itinerant-h-f-10933613/,07/01/2023,Saint-Brieuc,CDI,,,,,"Votre cabinet de recrutement MANPOWER SAINT-BRIEUC recherche pour l'un de ses clients, un technicien itinÃ©rant (H/F). RattachÃ©(e) au responsable atelier, vous allez intervenir sur les sites de la clientÃ¨le industrielle pour le secteur de Saint-Brieuc et Guingamp. Vos principales missions :</t>
  </si>
  <si>
    <t>RÃ©aliser la maintenance prÃ©ventive ..."</t>
  </si>
  <si>
    <t>9958,Technicien SAV ITINERANT (H/F),https://www.france-emploi.com/offre-d-emploi/technicien-sav-itinerant-h-f-10933612/,07/01/2023,Saint-Brieuc,CDI,,,,,"Votre cabinet de recrutement MANPOWER SAINT-BRIEUC recherche pour l'un de ses clients, un technicien itinÃ©rant (H/F). RattachÃ©(e) au responsable atelier, vous allezÂ intervenirÂ sur les sites de la clientÃ¨le industrielle pour le secteur de Saint-Brieuc et Guingamp. Vos principales missions :</t>
  </si>
  <si>
    <t>9959,Technicien Helpdesk (H/F),https://www.france-emploi.com/offre-d-emploi/technicien-helpdesk-h-f-10933611/,07/01/2023,OrlÃ©ans,IntÃ©rim,,,,,"Manpower NANTES INFORMATIQUE recherche pour son client un Technicien Helpdesk (H/F) Pour ce poste, vos missions seront :Â </t>
  </si>
  <si>
    <t xml:space="preserve"> - Prise en charge des sollicitations tÃ©lÃ©phoniques des utilisateurs sur l'ensemble des pÃ©rimÃ¨tres</t>
  </si>
  <si>
    <t xml:space="preserve"> - RÃ©solution des incidents sur base de connaissance</t>
  </si>
  <si>
    <t xml:space="preserve"> - Apporter votre assistances et vos connaissances informatiques aux utilisateurs</t>
  </si>
  <si>
    <t xml:space="preserve"> - Traitement du ..."</t>
  </si>
  <si>
    <t>9960,Dessinateur projeteur mÃ©canique catia / 3dexperience (H/F),https://www.france-emploi.com/offre-d-emploi/dessinateur-projeteur-mecanique-catia-3dexperience-h-f-10933610/,07/01/2023,La Montagne,IntÃ©rim,,,,,"NAVAL GROUP nous sollicite pour le recrutement de 2 dessinateurs projeteurs mÃ©canique H/F, pour une mission d'un an, avec un premier contrat de 3 mois. Au sein du service Ã‰tudes DÃ©taillÃ©es des Ã‰quipements NuclÃ©aires (15 personnes), vous aurez en charge la conception sous 3D Experience d'un ..."</t>
  </si>
  <si>
    <t>9961,EmployÃ© SAV Garanties (H/F),https://www.france-emploi.com/offre-d-emploi/employe-sav-garanties-h-f-10933609/,07/01/2023,AcignÃ©,IntÃ©rim,,,,,"Vous Ãªtes Ã  la recherche d'un poste en tant qu'assistant SAV GarantiesÂ dans une entreprise ou le respect desÂ valeurs humainesÂ est de mise. Alors, cette mission est faite pour vous. A vos candidatures !Â Â  IntÃ©grÃ©(e) au Services AprÃ¨s-Ventes, Ã©quipe composÃ©e de 10 personnes, vous avez ..."</t>
  </si>
  <si>
    <t>9962,Agent de nettoyage (H/F),https://www.france-emploi.com/offre-d-emploi/agent-de-nettoyage-h-f-10933608/,07/01/2023,Verneuil d'Avre et d'Iton,IntÃ©rim,,,,,"Manpower VERNEUIL SUR AVRE recherche pour son client, un acteur du secteur de l'hÃ´tellerie, un Agent de nettoyage (H/F) RattachÃ©(e) Au Responsable Ã‰quipe Nettoyage, Vous effectuezÂ diverses tÃ¢ches de nettoyage dans les cottagesÂ au travers des missions suivantes :</t>
  </si>
  <si>
    <t>Vous assurez l'entretien des locaux d'affectation ..."</t>
  </si>
  <si>
    <t>9963,Ouvrier agroalimentaire (H/F),https://www.france-emploi.com/offre-d-emploi/ouvrier-agroalimentaire-h-f-10933607/,07/01/2023,JanzÃ©,IntÃ©rim,,,,,"Notre client a pour activitÃ© la transformation et la production de viande hachÃ©e, saucisses, paupiettes...</t>
  </si>
  <si>
    <t>Ces postes deÂ PiÃ©ceursÂ H/F basÃ©s Ã Â JanzÃ©Â sur l'axe Rennes / Angers Ã  25 km (30 min) du centre de Rennes vous intÃ©ressent !</t>
  </si>
  <si>
    <t>Vous avez envie de vous Ã©panouir et d'Ã©voluer ..."</t>
  </si>
  <si>
    <t>9964,Ouvrier IAA (H/F),https://www.france-emploi.com/offre-d-emploi/ouvrier-iaa-h-f-10933606/,07/01/2023,TorcÃ©,IntÃ©rim,,,,,"C'est par ici que ca se passe!</t>
  </si>
  <si>
    <t>Manpower recrute! mais pas pourÂ n'importeÂ qui! Et oui! Nous recrutons pour notre partenaire, basÃ© Ã  TorcÃ©, des ouvriers agroalimentaires, sur de la longue durÃ©e!</t>
  </si>
  <si>
    <t>Industrie boulangÃ¨re depuis des annÃ©es, notre partenaire a besoin de vous pour renforcer son Ã©quipe ..."</t>
  </si>
  <si>
    <t>9965,Technicien ordonnancement Ordonnanceur moyens de tests (H/F),https://www.france-emploi.com/offre-d-emploi/technicien-ordonnancement-ordonnanceur-moyens-de-tests-h-f-10933605/,07/01/2023,Ã‰trelles,CDD,,,,,"BasÃ© Ã  Etrelles (35), nous recherchons un Ordonnanceur moyens de test (H/F) en CDD sur le site Thales d'Etrelles. PossibilitÃ© d'embauche en CDI par la suite.</t>
  </si>
  <si>
    <t>Vous avez envie de vous Ã©panouir et d'Ã©voluer au sein d'uneÂ entreprise leader sur son marchÃ©Â ?</t>
  </si>
  <si>
    <t>IntÃ©grez ces ..."</t>
  </si>
  <si>
    <t>9966,Vendeur en charcuterie (H/F),https://www.france-emploi.com/offre-d-emploi/vendeur-en-charcuterie-h-f-10933604/,07/01/2023,Le Mans,IntÃ©rim,,,,,"Manpower RÃ©fÃ©rence IntÃ©rim LE MANS TERTIAIRE recherche pour son client, un acteur du secteur de la grande distribution, un vendeur en charcuterie (H/F) Vos missions seront les suivantes :Â </t>
  </si>
  <si>
    <t>- De contrÃ´ler la qualitÃ© et le suivi des recettes.</t>
  </si>
  <si>
    <t>- De proposer des innovations afin d'Ã©largir la gamme et d ..."</t>
  </si>
  <si>
    <t>9967,Agent de fabrication polyvalent (H/F),https://www.france-emploi.com/offre-d-emploi/agent-de-fabrication-polyvalent-h-f-10933603/,07/01/2023,Saint-Symphorien-des-BruyÃ¨res,IntÃ©rim,,,,,"Votre agence Manpower de L'AigleÂ recherche pour une entreprise industrielle aux alentours de L'Aigles, plusieurs agents de production (H/F).</t>
  </si>
  <si>
    <t>Â  Vous serez amenÃ©(e) Ã  travailler dans divers ateliers, l'essentiel de la mission sera la suivante :</t>
  </si>
  <si>
    <t>- RÃ©aliser des activitÃ©s de ..."</t>
  </si>
  <si>
    <t xml:space="preserve">9968,Cariste (H/F),https://www.france-emploi.com/offre-d-emploi/cariste-h-f-10933602/,07/01/2023,Reux,IntÃ©rim,,,,,"Manpower HONFLEUR recherche pour son client, un acteur du secteur de l'agroalimentaire, un Cariste (H/F) </t>
  </si>
  <si>
    <t xml:space="preserve"> - Rangement des diffÃ©rents Ã©lÃ©ments dans le hangar</t>
  </si>
  <si>
    <t xml:space="preserve"> - NettoyageÂ </t>
  </si>
  <si>
    <t xml:space="preserve"> - Tenir le chariot propreÂ  Â  Â  Â  Â  Â  Â  Â  Â  Â  Â  Â  Â  Â  Â  Â  Â  Â  Â  Â  Â  Â  Â  Â  Â  Â  Â  Â  Â  Â  Â  Â  Â  Â  Â  Â  Â  Â  Â  Â  Â Â </t>
  </si>
  <si>
    <t xml:space="preserve"> &amp;#127919</t>
  </si>
  <si>
    <t xml:space="preserve"> Vous Ãªtes titulaire desÂ CACES 1.3 et 5</t>
  </si>
  <si>
    <t>Vous savez travailler en Ã©quipe ?Â </t>
  </si>
  <si>
    <t>Vous vous reconnaissez dans le ..."</t>
  </si>
  <si>
    <t>9969,Cariste (H/F),https://www.france-emploi.com/offre-d-emploi/cariste-h-f-10933601/,07/01/2023,DomagnÃ©,IntÃ©rim,,,,,"Manpower recherche unÂ cariste H/F,Â pour son client basÃ© Ã Â DomagnÃ©. SpÃ©cialisÃ©e dans la distribution de cidres et de jus de pommes bretons, l'entreprise souhaite stabiliser son Ã©quipe et avancer pas Ã  pas avec vous!</t>
  </si>
  <si>
    <t>Vous souhaitez dÃ©velopper une offre alimentaire sÃ»re et saine pour tous, crÃ©atrice ..."</t>
  </si>
  <si>
    <t>9970,PrÃ©parateur de commandes grosse coupe de viande  (H/F),https://www.france-emploi.com/offre-d-emploi/preparateur-de-commandes-grosse-coupe-de-viande-h-f-10933600/,07/01/2023,ChÃ¢teaubourg,IntÃ©rim,,,,,"Ces postes deÂ prÃ©parateurs de commandes grosse coupeÂ sont situÃ©s sur l'axe Rennes / LavalÂ Ã Â 30 minutesÂ duÂ centre ville de Rennes.</t>
  </si>
  <si>
    <t>Vous avez envie de vous Ã©panouir et d'Ã©voluer au sein d'une entreprise dynamique et en expansionÂ ?</t>
  </si>
  <si>
    <t>BÃ¢tissez votre carriÃ¨re dans le secteur de l ..."</t>
  </si>
  <si>
    <t>9971,Conducteur de ligne (H/F),https://www.france-emploi.com/offre-d-emploi/conducteur-de-ligne-h-f-10933599/,07/01/2023,TorcÃ©,IntÃ©rim,,,,,"C'est par ici que ca se passe!</t>
  </si>
  <si>
    <t>Manpower recrute! mais pas pourÂ n'importeÂ qui! Et oui! Nous recrutons pour notre partenaire, basÃ© Ã  TorcÃ©, des conducteurs de lignes agroalimentaires H/F, sur de la longue durÃ©e!</t>
  </si>
  <si>
    <t>Industrie boulangÃ¨re depuis des annÃ©es, notre partenaire a besoin de vous ..."</t>
  </si>
  <si>
    <t>9972,Ouvrier agricole polyvalent Ã©levage porcin (H/F),https://www.france-emploi.com/offre-d-emploi/ouvrier-agricole-polyvalent-elevage-porcin-h-f-10933598/,07/01/2023,JanzÃ©,IntÃ©rim,,,,,"Vous aimez les animaux et avez envie de travailler Ã  leur contact?</t>
  </si>
  <si>
    <t>Cela tombe bien car nous avons une offre d'emploi pour vous! En effet, Manpower recherche pour son client basÃ© Ã  JanzÃ©, spÃ©cialisÃ© dans l'insÃ©mination artificielle porcine,Â un agent polyvalent porcin H/F, dÃ¨s que possible ..."</t>
  </si>
  <si>
    <t>9973,Ouvrier IAA (H/F),https://www.france-emploi.com/offre-d-emploi/ouvrier-iaa-h-f-10933597/,07/01/2023,TorcÃ©,IntÃ©rim,,,,,"C'est par ici que ca se passe!</t>
  </si>
  <si>
    <t>9974,RÃ©gisseur de Logements H/F,https://www.france-emploi.com/offre-d-emploi/regisseur-de-logements-h-f-10933593/,07/01/2023,Haute-Savoie,CDI,,,,,"PlacÃ©s sous la responsabilitÃ© de la Directrice People &amp; Culture, le RÃ©gisseur veille opÃ©rationnellement Ã  la bonne organisation et au bon entretien quotidien du parc immobilier Ã  destination des saisonniers et des permanents.Missions principales en saison hivernale et estivale :  * Accueillir et remettre des clÃ©s du personnel logÃ©, * RÃ©aliser l ..."</t>
  </si>
  <si>
    <t>9975,Conseiller BTOC - RÃ©novation Ã‰nergÃ©tique - Carcassonne et Occitanie H/F,https://www.france-emploi.com/offre-d-emploi/conseiller-btoc-renovation-nergetique-carcassonne-et-occitanie-h-f-10933592/,07/01/2023,Aude,CDI,,,,,"Vos missions principales seront les suivantes :  * DÃ©velopper votre portefeuille clients Ã  partir des rendez-vous donnÃ©s par l'entreprise et l'Ã©largir grÃ¢ce Ã  la recommandation aprÃ¨s travaux, * GÃ©nÃ©rer de la vente additionnelle en comprenant les attentes et les besoins de vos futurs clients, * VÃ©hiculer l'image de l ..."</t>
  </si>
  <si>
    <t>9976,Auditeur ConfirmÃ© H/F,https://www.france-emploi.com/offre-d-emploi/auditeur-confirme-h-f-10933591/,07/01/2023,Hauts-de-Seine,CDI,,,,,"RattachÃ© directement avec un Commissaire aux Comptes, vous serez amenÃ© Ã  travailler sur un portefeuille clients haut de gamme et diversifiÃ©. Vos missions principales seront les suivantes :  * Intervenir sur des missions d'audit lÃ©gales et contractuelles, * Participer Ã  l'audit, Ã  la planification et Ã  la rÃ©alisation des missions ..."</t>
  </si>
  <si>
    <t>9977,Responsable Adjoint Magasin - Le Mans - 72 H/F,https://www.france-emploi.com/offre-d-emploi/responsable-adjoint-magasin-le-mans-72-h-f-10933590/,07/01/2023,Sarthe,CDI,,,,,"En collaboration avec le Directeur RÃ©gional, en tant que Responsable Adjoint Boutique, vous pilotez l'activitÃ© de votre point de vente. Vos missions sont les suivantes :  * Pilotage de la performance : Optimiser la rentabilitÃ© du magasin via le suivi des indicateurs commerciaux, gestion du budget, reporting quotidien auprÃ¨s de la ..."</t>
  </si>
  <si>
    <t xml:space="preserve">9978,Gestionnaire de Paie H/F,https://www.france-emploi.com/offre-d-emploi/gestionnaire-de-paie-h-f-10933589/,07/01/2023,Bouches-du-RhÃ´ne,CDI,,,,,"Dans le cadre de vos fonctions de Gestionnaire de Paie, vous serez amenÃ© Ã  gÃ©rer un portefeuille clients relevant de diffÃ©rents secteurs d'activitÃ©.Vos missions seront :  * Prendre en charge la gestion de 300 bulletins de salaire au sein d'un environnement multi-conventionnel </t>
  </si>
  <si>
    <t xml:space="preserve"> * Conseiller les clients sur la ..."</t>
  </si>
  <si>
    <t>9979,Comptable H/F,https://www.france-emploi.com/offre-d-emploi/comptable-h-f-10933587/,07/01/2023,Moselle,CDI,,,,,"Au sein de la Direction Administrative et FinanciÃ¨re, rattachÃ© au Responsable Comptable Sectoriel, vous prendrez en charge la tenue de la comptabilitÃ© gÃ©nÃ©rale. A ce titre, les principales missions du Comptable sont les suivantes :  * Prise en charge de l'ensemble des travaux en lien avec le suivi des comptes ..."</t>
  </si>
  <si>
    <t>9980,Responsable Service Nettoyage des Ateliers HF (H/F),https://www.france-emploi.com/offre-d-emploi/responsable-service-nettoyage-des-ateliers-hf-h-f-10933586/,07/01/2023,Ille-et-Vilaine,CDI,,,,,"Le Responsable du service de nettoyage des ateliers garantit l'application du plan de nettoyage et des procÃ©dures, instructions de travail et enregistrements associÃ©s et participer Ã  sa mise Ã  jour :  * Animation de dÃ©marches sÃ©curitÃ© des aliments, qualitÃ© et environnement sur le pÃ©rimÃ¨tre (certif. IFS, ISO 14001 et ISO ..."</t>
  </si>
  <si>
    <t>9981,ContrÃ´leur QualitÃ© H/F,https://www.france-emploi.com/offre-d-emploi/controleur-qualite-h-f-10933584/,07/01/2023,Meuse,CDI,,,,,"En tant que ContrÃ´leur QualitÃ©, vous Ãªtes rattachÃ© au Responsable QualitÃ© et avez pour mission le contrÃ´le qualitÃ© des matiÃ¨res premiÃ¨res, des emballages, des produits en cours de fabrication et des produits mis sur le marchÃ©.Vous informez des non-conformitÃ©s, dans le respect des procÃ©dures dÃ©finies par la ..."</t>
  </si>
  <si>
    <t>9982,Chef(fe) de Secteur GMS H/F,https://www.france-emploi.com/offre-d-emploi/cheffe-de-secteur-gms-h-f-10933583/,07/01/2023,HÃ©rault,CDI,,,,,"RattachÃ© au Chef de Ventes et en tant que Chef de Secteur GMS dans les secteurs 66, 34, 30 et 11, vous avez pour mission d'accroÃ®tre le chiffre d'affaires de la sociÃ©tÃ© en dÃ©veloppant la visibilitÃ© des produits sein de GMS. Vous dÃ©veloppez et entretenez votre portefeuille ..."</t>
  </si>
  <si>
    <t>9983,Coordinateur Administratif Site Ã‰olien H/F,https://www.france-emploi.com/offre-d-emploi/coordinateur-administratif-site-olien-h-f-10933582/,07/01/2023,Seine-Maritime,IntÃ©rim,,,,,"Vos tÃ¢ches principales seront, entre autres, les suivantes :  * ÃŠtre le premier point de contact (pour les visiteurs et le personnel du site) et coordonner les rÃ©unions, * Coordonner les dispositions logistiques telles que le transport et l'hÃ©bergement du personnel du site, * Organiser et gÃ©rer les changements d'Ã©quipage pour ..."</t>
  </si>
  <si>
    <t>9984,Technicien(ne) Planification H/F,https://www.france-emploi.com/offre-d-emploi/technicienne-planification-h-f-10933581/,07/01/2023,Nord,CDI,,,,,"Au sein du Service 3P, vous intÃ©grez la section planification constituÃ©e d'un Chef de Section et de Planificateurs rÃ©partis sur les PÃ´les Tranches en Marche, ArrÃªt de Tranche et Pluriannuel. Vous intÃ©grez une Ã©quipe constituÃ©e en gÃ©nÃ©ral de 3 Ã  4 Techniciens et animÃ©e par un chargÃ© de ..."</t>
  </si>
  <si>
    <t>9985,Technicien de Maintenance Atelier H/F,https://www.france-emploi.com/offre-d-emploi/technicien-de-maintenance-atelier-h-f-10933580/,07/01/2023,Pas-de-Calais,IntÃ©rim,,,,,"En collaboration avec le Responsable Technique, vous assurerez la maintenance des Ã©quipements en atelier. Pour cela, les missions suivantes vous seront confiÃ©es :  * RÃ©aliser le diagnostic sur les machines afin de maintenir la flotte en bon Ã©tat de fonctionnement, * RÃ©aliser la maintenance prÃ©ventive et curative Ã©lectrique, mÃ©canique, * Intervenir sur des ..."</t>
  </si>
  <si>
    <t>9986,Technicien de Maintenance (2*8) H/F,https://www.france-emploi.com/offre-d-emploi/technicien-de-maintenance-2-8-h-f-10933579/,07/01/2023,Ille-et-Vilaine,CDI,,,,,"Vous avez pour missions :  * RÃ©aliser au quotidien les interventions de maintenance curative et prÃ©ventive des installations, * Assurer le bon fonctionnement des outils en respectant les objectifs de sÃ©curitÃ©, de qualitÃ© et de rendement, * Proposer des actions d'amÃ©lioration sur les installations et participer Ã  leur mise en place, * Participer ..."</t>
  </si>
  <si>
    <t>9987,Assistant Gestion Locative H/F,https://www.france-emploi.com/offre-d-emploi/assistant-gestion-locative-h-f-10933578/,07/01/2023,RhÃ´ne,CDI,,,,,"Vous accompagnez le Gestionnaire Locatif dans la gestion de son portefeuille au niveau technique, administratif et financier. Ã€ ce titre, vous rÃ©alisez les missions principales suivantes :  * Vous assurez l'accueil tÃ©lÃ©phonique et physique, * Vous rÃ©alisez la gestion courante du portefeuille, * Vous gÃ©rez les ordres de service et suivez les ..."</t>
  </si>
  <si>
    <t>9988,Collaborateur Paie H/F,https://www.france-emploi.com/offre-d-emploi/collaborateur-paie-h-f-10933577/,07/01/2023,Loire-Atlantique,CDI,,,,,"RattachÃ© au Responsable du PÃ´le Social et aux Experts-Comptables, en tant que Collaborateur Paie, vos principales missions sont les suivantes :  * La gestion d'un portefeuille clients de TPE et PME en environnement multi-conventionnel, * L'Ã©tablissement des bulletins de paie sur Silae, * L'Ã©laboration des dÃ©clarations des charges ..."</t>
  </si>
  <si>
    <t>9989,MÃ©canicien Poids Lourds H/F,https://www.france-emploi.com/offre-d-emploi/mecanicien-poids-lourds-h-f-10933576/,07/01/2023,RhÃ´ne,CDI,,,,,"En tant que MÃ©canicien Poids Lourds, vous serez amenÃ© Ã  rÃ©aliser les missions suivantes : * RÃ©aliser les opÃ©rations de maintenance prÃ©ventive et corrective sur les poids lourds, vÃ©hicules utilitaires, vÃ©hicules industriels, * RÃ©aliser les entretiens pÃ©riodiques, contrÃ´le et rÃ©glages d'ensemble mÃ©canique, rÃ©fections d'organes et pose d'Ã©quipements spÃ©cifiques, * Effectuer ..."</t>
  </si>
  <si>
    <t>9990,Assistante Administrative Travaux H/F,https://www.france-emploi.com/offre-d-emploi/assistante-administrative-travaux-h-f-10933575/,07/01/2023,Seine-Saint-Denis,IntÃ©rim,,,,,"Vos missions principales sont les suivantes :Administratif technique: * Gestion et transmission des dossiers de demande prÃ©alable de travaux auprÃ¨s des mairies en lien avec l'architecte, * Suivi des dossiers et collecte des informations auprÃ¨s des diffÃ©rents services internes (commercial, technique, client....), * Saisie et mise Ã  jour des donnÃ©es sur ..."</t>
  </si>
  <si>
    <t xml:space="preserve">9991,Gestionnaire Transport H/F,https://www.france-emploi.com/offre-d-emploi/gestionnaire-transport-h-f-10933573/,07/01/2023,IsÃ¨re,CDI,,,,,"En tant que Gestionnaire Transport, vos missions seront les suivantes :  * Assurer la livraison des produits selon les besoins du planning sur la France entiÃ¨re auprÃ¨s de clients distributeurs et chantiers </t>
  </si>
  <si>
    <t xml:space="preserve"> * Repartir les affrÃ¨tements sur une liste de prestataires prÃ©alablement sÃ©lectionnÃ©s </t>
  </si>
  <si>
    <t xml:space="preserve"> * Garantir la fiabilitÃ© des informations prÃ©sentes dans les flux ..."</t>
  </si>
  <si>
    <t>9992,Technicien de Maintenance Ascenseurs Nevers H/F,https://www.france-emploi.com/offre-d-emploi/technicien-de-maintenance-ascenseurs-nevers-h-f-10933572/,07/01/2023,NiÃ¨vre,CDI,,,,,"Vous intÃ©grez l'agence d'OrlÃ©ans et intervenez Ã  Nevers dans la NiÃ¨vre (58) en tant que Technicien de Maintenance en Ascenseurs.Votre prioritÃ© : Assurer la sÃ©curitÃ© des passagers et celle de tous les intervenants techniques en garantissant la maintenance et conformitÃ© des appareils.Au quotidien, vos missions sont ..."</t>
  </si>
  <si>
    <t>9993,Assistant(e) Administratif(ve) - Mi-Temps H/F,https://www.france-emploi.com/offre-d-emploi/assistante-administratifve-mi-temps-h-f-10933571/,07/01/2023,Bouches-du-RhÃ´ne,CDD,,,,,"En qualitÃ© d'Assistant administratif - Mi-Temps, vos missions sont les suivantes :  * Mettre Ã  jour le suivi du budget, * Ã‰tablir et rÃ©ceptionner les bons de commande via le logiciel, * Transmettre les bons de commande et les envoyer aux fournisseurs/prestataires, * Traiter les factures rÃ©ceptionnÃ©es : Rapprochement et vÃ©rification des bons ..."</t>
  </si>
  <si>
    <t>9994,Manager des Ventes - Dijon - 21 H/F,https://www.france-emploi.com/offre-d-emploi/manager-des-ventes-dijon-21-h-f-10933570/,07/01/2023,CÃ´te-d'Or,CDI,,,,,"Avec un fort esprit CommerÃ§ant et en tant que vÃ©ritable chef d'orchestre, vous avez pour missions de gÃ©rer, animer et planifier l'activitÃ© de votre Ã©quipe de Conseillers de Vente, en analysant les leviers de croissance associÃ©s au plan de dÃ©veloppement commercial et humain de son pÃ©rimÃ¨tre de ..."</t>
  </si>
  <si>
    <t>9995,ContrÃ´leur QualitÃ© H/F,https://www.france-emploi.com/offre-d-emploi/controleur-qualite-h-f-10933569/,07/01/2023,Hauts-de-Seine,IntÃ©rim,,,,,"En tant que ContrÃ´leur QualitÃ©, vous travaillez conjointement avec les Ã©quipes en production.A ce titre, vos missions sont :  * RÃ©ceptionner les piÃ¨ces en production, * Effectuer le contrÃ´le, l'Ã©talonnage et les mesures, * Garantir la conformitÃ©, * Mettre Ã  jour les comptes rendus de vos interventions.  De formation technique, vous justifiez ..."</t>
  </si>
  <si>
    <t>9996,Assistant Commercial H/F,https://www.france-emploi.com/offre-d-emploi/assistant-commercial-h-f-10933568/,07/01/2023,Val-de-Marne,IntÃ©rim,,,,,"En tant qu'Assistant Commercial, vous intervenez en renfort pour gÃ©rer la crÃ©ation des comptes clients Ã  travers les missions suivantes :  * Gestion quotidiennes des requÃªtes de crÃ©ation/modifications de comptes (CRM Salesforce), * Modification des informations des comptes commerciaux (ERP SAP), * PrÃ©paration de fichiers Excel pour imports sur SAP avec ..."</t>
  </si>
  <si>
    <t>9997,Technicien d&amp;#039</t>
  </si>
  <si>
    <t>Usinage H/F,https://www.france-emploi.com/offre-d-emploi/technicien-d-039-usinage-h-f-10933566/,07/01/2023,Territoire de Belfort,IntÃ©rim,,,,,"Dans le cadre d'un surcroÃ®t d'activitÃ©, le Technicien d'Usinage des aubes turbines est en charge de :  * Appliquer le standard, * Remonter les anormalitÃ©s en cours de fabrication, * Proposer des amÃ©liorations.Ces activitÃ©s principales sont Ã  mettre en oeuvre sur les domaines d'expertise suivants : Rectification passe profonde ..."</t>
  </si>
  <si>
    <t>9998,ChargÃ© d&amp;#039</t>
  </si>
  <si>
    <t>Affaires Maintenance CVC H/F,https://www.france-emploi.com/offre-d-emploi/charge-d-039-affaires-maintenance-cvc-h-f-10933564/,07/01/2023,Bouches-du-RhÃ´ne,CDI,,,,,"Vos missions sont les suivantes :  * GÃ©rer plusieurs contrats de maintenance : Ressources, planification, coÃ»ts, sÃ©curitÃ©, * Chiffrer et piloter des contrats de maintenance et travaux associÃ©s, * DÃ©velopper de nouveaux contrats, * Garantir les engagements contractuels : Relation client, actions et moyens, * RÃ©pondre aux appels d'offres P1, P2, P3 et CPE, * Proposer des ..."</t>
  </si>
  <si>
    <t>9999,Commercial Terrain Roissy-en-France H/F,https://www.france-emploi.com/offre-d-emploi/commercial-terrain-roissy-en-france-h-f-10933563/,07/01/2023,Val-d'Oise,CDI,,,,,"En tant que Commercial Terrain Roissy-en-France, vous Ãªtes rattachÃ© au Responsable RÃ©gional des Ventes et dans le respect de la stratÃ©gie commerciale, vous dÃ©veloppez un portefeuille de clients et prospects ayant des besoins d'expÃ©dition de colis en express et Ã  l'international (Service de Transport). Vous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</si>
</sst>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566"/>
  <sheetViews>
    <sheetView tabSelected="1" workbookViewId="0"/>
  </sheetViews>
  <sheetFormatPr baseColWidth="10" defaultRowHeight="15" x14ac:dyDescent="0.25"/>
  <sheetData>
    <row r="1" spans="1:1" x14ac:dyDescent="0.25">
      <c r="A1" t="s">
        <v>0</v>
      </c>
    </row>
    <row r="2" spans="1:1" x14ac:dyDescent="0.25">
      <c r="A2" t="s">
        <v>1</v>
      </c>
    </row>
    <row r="4" spans="1:1" x14ac:dyDescent="0.25">
      <c r="A4" t="s">
        <v>2</v>
      </c>
    </row>
    <row r="5" spans="1:1" x14ac:dyDescent="0.25">
      <c r="A5" t="s">
        <v>3</v>
      </c>
    </row>
    <row r="7" spans="1:1" x14ac:dyDescent="0.25">
      <c r="A7" t="s">
        <v>2</v>
      </c>
    </row>
    <row r="8" spans="1:1" x14ac:dyDescent="0.25">
      <c r="A8" t="s">
        <v>4</v>
      </c>
    </row>
    <row r="10" spans="1:1" x14ac:dyDescent="0.25">
      <c r="A10" t="s">
        <v>2</v>
      </c>
    </row>
    <row r="11" spans="1:1" x14ac:dyDescent="0.25">
      <c r="A11" t="s">
        <v>5</v>
      </c>
    </row>
    <row r="13" spans="1:1" x14ac:dyDescent="0.25">
      <c r="A13" t="s">
        <v>6</v>
      </c>
    </row>
    <row r="14" spans="1:1" x14ac:dyDescent="0.25">
      <c r="A14" t="s">
        <v>7</v>
      </c>
    </row>
    <row r="15" spans="1:1" x14ac:dyDescent="0.25">
      <c r="A15" t="s">
        <v>8</v>
      </c>
    </row>
    <row r="17" spans="1:1" x14ac:dyDescent="0.25">
      <c r="A17" t="s">
        <v>9</v>
      </c>
    </row>
    <row r="18" spans="1:1" x14ac:dyDescent="0.25">
      <c r="A18" t="s">
        <v>10</v>
      </c>
    </row>
    <row r="19" spans="1:1" x14ac:dyDescent="0.25">
      <c r="A19" t="s">
        <v>11</v>
      </c>
    </row>
    <row r="20" spans="1:1" x14ac:dyDescent="0.25">
      <c r="A20" t="s">
        <v>12</v>
      </c>
    </row>
    <row r="22" spans="1:1" x14ac:dyDescent="0.25">
      <c r="A22" t="s">
        <v>13</v>
      </c>
    </row>
    <row r="23" spans="1:1" x14ac:dyDescent="0.25">
      <c r="A23" t="s">
        <v>14</v>
      </c>
    </row>
    <row r="25" spans="1:1" x14ac:dyDescent="0.25">
      <c r="A25" t="s">
        <v>15</v>
      </c>
    </row>
    <row r="28" spans="1:1" x14ac:dyDescent="0.25">
      <c r="A28" t="s">
        <v>16</v>
      </c>
    </row>
    <row r="30" spans="1:1" x14ac:dyDescent="0.25">
      <c r="A30" t="e">
        <f>- Aide au lever et au coucher</f>
        <v>#NAME?</v>
      </c>
    </row>
    <row r="31" spans="1:1" x14ac:dyDescent="0.25">
      <c r="A31" t="s">
        <v>17</v>
      </c>
    </row>
    <row r="32" spans="1:1" x14ac:dyDescent="0.25">
      <c r="A32" t="s">
        <v>18</v>
      </c>
    </row>
    <row r="33" spans="1:1" x14ac:dyDescent="0.25">
      <c r="A33" t="s">
        <v>19</v>
      </c>
    </row>
    <row r="35" spans="1:1" x14ac:dyDescent="0.25">
      <c r="A35" t="s">
        <v>9</v>
      </c>
    </row>
    <row r="36" spans="1:1" x14ac:dyDescent="0.25">
      <c r="A36" t="s">
        <v>20</v>
      </c>
    </row>
    <row r="37" spans="1:1" x14ac:dyDescent="0.25">
      <c r="A37" t="s">
        <v>21</v>
      </c>
    </row>
    <row r="38" spans="1:1" x14ac:dyDescent="0.25">
      <c r="A38" t="s">
        <v>22</v>
      </c>
    </row>
    <row r="40" spans="1:1" x14ac:dyDescent="0.25">
      <c r="A40" t="s">
        <v>23</v>
      </c>
    </row>
    <row r="42" spans="1:1" x14ac:dyDescent="0.25">
      <c r="A42" t="s">
        <v>24</v>
      </c>
    </row>
    <row r="43" spans="1:1" x14ac:dyDescent="0.25">
      <c r="A43" t="s">
        <v>25</v>
      </c>
    </row>
    <row r="45" spans="1:1" x14ac:dyDescent="0.25">
      <c r="A45" t="s">
        <v>23</v>
      </c>
    </row>
    <row r="47" spans="1:1" x14ac:dyDescent="0.25">
      <c r="A47" t="s">
        <v>24</v>
      </c>
    </row>
    <row r="48" spans="1:1" x14ac:dyDescent="0.25">
      <c r="A48" t="s">
        <v>26</v>
      </c>
    </row>
    <row r="49" spans="1:1" x14ac:dyDescent="0.25">
      <c r="A49" t="s">
        <v>27</v>
      </c>
    </row>
    <row r="50" spans="1:1" x14ac:dyDescent="0.25">
      <c r="A50" t="s">
        <v>28</v>
      </c>
    </row>
    <row r="51" spans="1:1" x14ac:dyDescent="0.25">
      <c r="A51" t="s">
        <v>29</v>
      </c>
    </row>
    <row r="53" spans="1:1" x14ac:dyDescent="0.25">
      <c r="A53" t="s">
        <v>30</v>
      </c>
    </row>
    <row r="54" spans="1:1" x14ac:dyDescent="0.25">
      <c r="A54" t="s">
        <v>31</v>
      </c>
    </row>
    <row r="56" spans="1:1" x14ac:dyDescent="0.25">
      <c r="A56" t="s">
        <v>23</v>
      </c>
    </row>
    <row r="58" spans="1:1" x14ac:dyDescent="0.25">
      <c r="A58" t="s">
        <v>24</v>
      </c>
    </row>
    <row r="59" spans="1:1" x14ac:dyDescent="0.25">
      <c r="A59" t="s">
        <v>32</v>
      </c>
    </row>
    <row r="61" spans="1:1" x14ac:dyDescent="0.25">
      <c r="A61" t="s">
        <v>23</v>
      </c>
    </row>
    <row r="63" spans="1:1" x14ac:dyDescent="0.25">
      <c r="A63" t="s">
        <v>24</v>
      </c>
    </row>
    <row r="64" spans="1:1" x14ac:dyDescent="0.25">
      <c r="A64" t="s">
        <v>33</v>
      </c>
    </row>
    <row r="66" spans="1:2" x14ac:dyDescent="0.25">
      <c r="A66" t="s">
        <v>34</v>
      </c>
    </row>
    <row r="67" spans="1:2" x14ac:dyDescent="0.25">
      <c r="A67" t="s">
        <v>35</v>
      </c>
    </row>
    <row r="68" spans="1:2" x14ac:dyDescent="0.25">
      <c r="A68" t="s">
        <v>36</v>
      </c>
    </row>
    <row r="69" spans="1:2" x14ac:dyDescent="0.25">
      <c r="A69" t="s">
        <v>37</v>
      </c>
    </row>
    <row r="71" spans="1:2" x14ac:dyDescent="0.25">
      <c r="A71" t="s">
        <v>9</v>
      </c>
    </row>
    <row r="72" spans="1:2" x14ac:dyDescent="0.25">
      <c r="A72" t="s">
        <v>38</v>
      </c>
    </row>
    <row r="73" spans="1:2" x14ac:dyDescent="0.25">
      <c r="A73" t="s">
        <v>39</v>
      </c>
    </row>
    <row r="74" spans="1:2" x14ac:dyDescent="0.25">
      <c r="A74" t="s">
        <v>40</v>
      </c>
    </row>
    <row r="75" spans="1:2" x14ac:dyDescent="0.25">
      <c r="A75" t="s">
        <v>41</v>
      </c>
    </row>
    <row r="76" spans="1:2" x14ac:dyDescent="0.25">
      <c r="A76" t="s">
        <v>42</v>
      </c>
      <c r="B76" t="s">
        <v>43</v>
      </c>
    </row>
    <row r="78" spans="1:2" x14ac:dyDescent="0.25">
      <c r="A78" t="s">
        <v>44</v>
      </c>
    </row>
    <row r="80" spans="1:2" x14ac:dyDescent="0.25">
      <c r="A80" t="e">
        <f>- ponÃ§age</f>
        <v>#NAME?</v>
      </c>
    </row>
    <row r="81" spans="1:1" x14ac:dyDescent="0.25">
      <c r="A81" t="e">
        <f>- rebouchage</f>
        <v>#NAME?</v>
      </c>
    </row>
    <row r="82" spans="1:1" x14ac:dyDescent="0.25">
      <c r="A82" t="e">
        <f>- lustrage</f>
        <v>#NAME?</v>
      </c>
    </row>
    <row r="83" spans="1:1" x14ac:dyDescent="0.25">
      <c r="A83" t="s">
        <v>45</v>
      </c>
    </row>
    <row r="85" spans="1:1" x14ac:dyDescent="0.25">
      <c r="A85" t="s">
        <v>46</v>
      </c>
    </row>
    <row r="87" spans="1:1" x14ac:dyDescent="0.25">
      <c r="A87" t="s">
        <v>47</v>
      </c>
    </row>
    <row r="88" spans="1:1" x14ac:dyDescent="0.25">
      <c r="A88" t="s">
        <v>48</v>
      </c>
    </row>
    <row r="90" spans="1:1" x14ac:dyDescent="0.25">
      <c r="A90" t="s">
        <v>9</v>
      </c>
    </row>
    <row r="92" spans="1:1" x14ac:dyDescent="0.25">
      <c r="A92" t="s">
        <v>49</v>
      </c>
    </row>
    <row r="93" spans="1:1" x14ac:dyDescent="0.25">
      <c r="A93" t="s">
        <v>50</v>
      </c>
    </row>
    <row r="94" spans="1:1" x14ac:dyDescent="0.25">
      <c r="A94" t="s">
        <v>51</v>
      </c>
    </row>
    <row r="96" spans="1:1" x14ac:dyDescent="0.25">
      <c r="A96" t="s">
        <v>52</v>
      </c>
    </row>
    <row r="97" spans="1:1" x14ac:dyDescent="0.25">
      <c r="A97" t="s">
        <v>53</v>
      </c>
    </row>
    <row r="98" spans="1:1" x14ac:dyDescent="0.25">
      <c r="A98" t="s">
        <v>54</v>
      </c>
    </row>
    <row r="99" spans="1:1" x14ac:dyDescent="0.25">
      <c r="A99" t="s">
        <v>55</v>
      </c>
    </row>
    <row r="100" spans="1:1" x14ac:dyDescent="0.25">
      <c r="A100" t="s">
        <v>56</v>
      </c>
    </row>
    <row r="101" spans="1:1" x14ac:dyDescent="0.25">
      <c r="A101" t="s">
        <v>57</v>
      </c>
    </row>
    <row r="102" spans="1:1" x14ac:dyDescent="0.25">
      <c r="A102" t="s">
        <v>58</v>
      </c>
    </row>
    <row r="104" spans="1:1" x14ac:dyDescent="0.25">
      <c r="A104" t="s">
        <v>59</v>
      </c>
    </row>
    <row r="105" spans="1:1" x14ac:dyDescent="0.25">
      <c r="A105" t="s">
        <v>60</v>
      </c>
    </row>
    <row r="106" spans="1:1" x14ac:dyDescent="0.25">
      <c r="A106" t="s">
        <v>61</v>
      </c>
    </row>
    <row r="107" spans="1:1" x14ac:dyDescent="0.25">
      <c r="A107" t="s">
        <v>62</v>
      </c>
    </row>
    <row r="108" spans="1:1" x14ac:dyDescent="0.25">
      <c r="A108" t="s">
        <v>63</v>
      </c>
    </row>
    <row r="109" spans="1:1" x14ac:dyDescent="0.25">
      <c r="A109" t="s">
        <v>64</v>
      </c>
    </row>
    <row r="110" spans="1:1" x14ac:dyDescent="0.25">
      <c r="A110" t="s">
        <v>65</v>
      </c>
    </row>
    <row r="111" spans="1:1" x14ac:dyDescent="0.25">
      <c r="A111" t="s">
        <v>66</v>
      </c>
    </row>
    <row r="112" spans="1:1" x14ac:dyDescent="0.25">
      <c r="A112" t="s">
        <v>67</v>
      </c>
    </row>
    <row r="113" spans="1:1" x14ac:dyDescent="0.25">
      <c r="A113" t="s">
        <v>68</v>
      </c>
    </row>
    <row r="114" spans="1:1" x14ac:dyDescent="0.25">
      <c r="A114" t="s">
        <v>69</v>
      </c>
    </row>
    <row r="116" spans="1:1" x14ac:dyDescent="0.25">
      <c r="A116" t="s">
        <v>70</v>
      </c>
    </row>
    <row r="117" spans="1:1" x14ac:dyDescent="0.25">
      <c r="A117" t="s">
        <v>71</v>
      </c>
    </row>
    <row r="119" spans="1:1" x14ac:dyDescent="0.25">
      <c r="A119" t="s">
        <v>72</v>
      </c>
    </row>
    <row r="121" spans="1:1" x14ac:dyDescent="0.25">
      <c r="A121" t="s">
        <v>73</v>
      </c>
    </row>
    <row r="123" spans="1:1" x14ac:dyDescent="0.25">
      <c r="A123" t="s">
        <v>74</v>
      </c>
    </row>
    <row r="124" spans="1:1" x14ac:dyDescent="0.25">
      <c r="A124" t="s">
        <v>75</v>
      </c>
    </row>
    <row r="125" spans="1:1" x14ac:dyDescent="0.25">
      <c r="A125" t="s">
        <v>76</v>
      </c>
    </row>
    <row r="127" spans="1:1" x14ac:dyDescent="0.25">
      <c r="A127" t="s">
        <v>9</v>
      </c>
    </row>
    <row r="128" spans="1:1" x14ac:dyDescent="0.25">
      <c r="A128" t="s">
        <v>77</v>
      </c>
    </row>
    <row r="129" spans="1:1" x14ac:dyDescent="0.25">
      <c r="A129" t="s">
        <v>78</v>
      </c>
    </row>
    <row r="130" spans="1:1" x14ac:dyDescent="0.25">
      <c r="A130" t="s">
        <v>79</v>
      </c>
    </row>
    <row r="131" spans="1:1" x14ac:dyDescent="0.25">
      <c r="A131" t="s">
        <v>80</v>
      </c>
    </row>
    <row r="132" spans="1:1" x14ac:dyDescent="0.25">
      <c r="A132" t="s">
        <v>81</v>
      </c>
    </row>
    <row r="134" spans="1:1" x14ac:dyDescent="0.25">
      <c r="A134" t="s">
        <v>82</v>
      </c>
    </row>
    <row r="136" spans="1:1" x14ac:dyDescent="0.25">
      <c r="A136" t="s">
        <v>83</v>
      </c>
    </row>
    <row r="138" spans="1:1" x14ac:dyDescent="0.25">
      <c r="A138" t="s">
        <v>84</v>
      </c>
    </row>
    <row r="139" spans="1:1" x14ac:dyDescent="0.25">
      <c r="A139" t="s">
        <v>85</v>
      </c>
    </row>
    <row r="141" spans="1:1" x14ac:dyDescent="0.25">
      <c r="A141" t="s">
        <v>86</v>
      </c>
    </row>
    <row r="143" spans="1:1" x14ac:dyDescent="0.25">
      <c r="A143" t="s">
        <v>87</v>
      </c>
    </row>
    <row r="144" spans="1:1" x14ac:dyDescent="0.25">
      <c r="A144" t="s">
        <v>88</v>
      </c>
    </row>
    <row r="146" spans="1:1" x14ac:dyDescent="0.25">
      <c r="A146" t="s">
        <v>89</v>
      </c>
    </row>
    <row r="148" spans="1:1" x14ac:dyDescent="0.25">
      <c r="A148" t="s">
        <v>90</v>
      </c>
    </row>
    <row r="149" spans="1:1" x14ac:dyDescent="0.25">
      <c r="A149" t="s">
        <v>91</v>
      </c>
    </row>
    <row r="151" spans="1:1" x14ac:dyDescent="0.25">
      <c r="A151" t="s">
        <v>92</v>
      </c>
    </row>
    <row r="152" spans="1:1" x14ac:dyDescent="0.25">
      <c r="A152" t="s">
        <v>93</v>
      </c>
    </row>
    <row r="153" spans="1:1" x14ac:dyDescent="0.25">
      <c r="A153" t="e">
        <f>- La gestion et le contrÃ´le des stocks</f>
        <v>#NAME?</v>
      </c>
    </row>
    <row r="154" spans="1:1" x14ac:dyDescent="0.25">
      <c r="A154" t="s">
        <v>94</v>
      </c>
    </row>
    <row r="155" spans="1:1" x14ac:dyDescent="0.25">
      <c r="A155" t="s">
        <v>95</v>
      </c>
    </row>
    <row r="157" spans="1:1" x14ac:dyDescent="0.25">
      <c r="A157" t="s">
        <v>96</v>
      </c>
    </row>
    <row r="158" spans="1:1" x14ac:dyDescent="0.25">
      <c r="A158" t="s">
        <v>97</v>
      </c>
    </row>
    <row r="160" spans="1:1" x14ac:dyDescent="0.25">
      <c r="A160" t="s">
        <v>98</v>
      </c>
    </row>
    <row r="161" spans="1:1" x14ac:dyDescent="0.25">
      <c r="A161" t="s">
        <v>99</v>
      </c>
    </row>
    <row r="163" spans="1:1" x14ac:dyDescent="0.25">
      <c r="A163" t="s">
        <v>100</v>
      </c>
    </row>
    <row r="164" spans="1:1" x14ac:dyDescent="0.25">
      <c r="A164" t="s">
        <v>101</v>
      </c>
    </row>
    <row r="166" spans="1:1" x14ac:dyDescent="0.25">
      <c r="A166" t="s">
        <v>102</v>
      </c>
    </row>
    <row r="167" spans="1:1" x14ac:dyDescent="0.25">
      <c r="A167" t="e">
        <f>- Organisation de chantier</f>
        <v>#NAME?</v>
      </c>
    </row>
    <row r="168" spans="1:1" x14ac:dyDescent="0.25">
      <c r="A168" t="s">
        <v>103</v>
      </c>
    </row>
    <row r="169" spans="1:1" x14ac:dyDescent="0.25">
      <c r="A169" t="s">
        <v>104</v>
      </c>
    </row>
    <row r="171" spans="1:1" x14ac:dyDescent="0.25">
      <c r="A171" t="s">
        <v>105</v>
      </c>
    </row>
    <row r="172" spans="1:1" x14ac:dyDescent="0.25">
      <c r="A172" t="s">
        <v>106</v>
      </c>
    </row>
    <row r="174" spans="1:1" x14ac:dyDescent="0.25">
      <c r="A174" t="s">
        <v>92</v>
      </c>
    </row>
    <row r="175" spans="1:1" x14ac:dyDescent="0.25">
      <c r="A175" t="s">
        <v>107</v>
      </c>
    </row>
    <row r="176" spans="1:1" x14ac:dyDescent="0.25">
      <c r="A176" t="e">
        <f>- Positionner les cuves sur les balances</f>
        <v>#NAME?</v>
      </c>
    </row>
    <row r="177" spans="1:1" x14ac:dyDescent="0.25">
      <c r="A177" t="s">
        <v>108</v>
      </c>
    </row>
    <row r="178" spans="1:1" x14ac:dyDescent="0.25">
      <c r="A178" t="s">
        <v>109</v>
      </c>
    </row>
    <row r="179" spans="1:1" x14ac:dyDescent="0.25">
      <c r="A179" t="s">
        <v>110</v>
      </c>
    </row>
    <row r="180" spans="1:1" x14ac:dyDescent="0.25">
      <c r="A180" t="s">
        <v>111</v>
      </c>
    </row>
    <row r="181" spans="1:1" x14ac:dyDescent="0.25">
      <c r="A181" t="s">
        <v>112</v>
      </c>
    </row>
    <row r="183" spans="1:1" x14ac:dyDescent="0.25">
      <c r="A183" t="s">
        <v>92</v>
      </c>
    </row>
    <row r="184" spans="1:1" x14ac:dyDescent="0.25">
      <c r="A184" t="s">
        <v>113</v>
      </c>
    </row>
    <row r="185" spans="1:1" x14ac:dyDescent="0.25">
      <c r="A185" t="s">
        <v>114</v>
      </c>
    </row>
    <row r="186" spans="1:1" x14ac:dyDescent="0.25">
      <c r="A186" t="s">
        <v>115</v>
      </c>
    </row>
    <row r="188" spans="1:1" x14ac:dyDescent="0.25">
      <c r="A188" t="s">
        <v>92</v>
      </c>
    </row>
    <row r="189" spans="1:1" x14ac:dyDescent="0.25">
      <c r="A189" t="s">
        <v>116</v>
      </c>
    </row>
    <row r="190" spans="1:1" x14ac:dyDescent="0.25">
      <c r="A190" t="s">
        <v>117</v>
      </c>
    </row>
    <row r="191" spans="1:1" x14ac:dyDescent="0.25">
      <c r="A191" t="s">
        <v>118</v>
      </c>
    </row>
    <row r="193" spans="1:1" x14ac:dyDescent="0.25">
      <c r="A193" t="s">
        <v>92</v>
      </c>
    </row>
    <row r="194" spans="1:1" x14ac:dyDescent="0.25">
      <c r="A194" t="e">
        <f>- Effectuer des travaux de plomberie et sanitaires</f>
        <v>#NAME?</v>
      </c>
    </row>
    <row r="195" spans="1:1" x14ac:dyDescent="0.25">
      <c r="A195" t="s">
        <v>119</v>
      </c>
    </row>
    <row r="196" spans="1:1" x14ac:dyDescent="0.25">
      <c r="A196" t="s">
        <v>120</v>
      </c>
    </row>
    <row r="198" spans="1:1" x14ac:dyDescent="0.25">
      <c r="A198" t="s">
        <v>121</v>
      </c>
    </row>
    <row r="199" spans="1:1" x14ac:dyDescent="0.25">
      <c r="A199" t="s">
        <v>122</v>
      </c>
    </row>
    <row r="200" spans="1:1" x14ac:dyDescent="0.25">
      <c r="A200" t="s">
        <v>123</v>
      </c>
    </row>
    <row r="202" spans="1:1" x14ac:dyDescent="0.25">
      <c r="A202" t="s">
        <v>92</v>
      </c>
    </row>
    <row r="203" spans="1:1" x14ac:dyDescent="0.25">
      <c r="A203" t="s">
        <v>124</v>
      </c>
    </row>
    <row r="204" spans="1:1" x14ac:dyDescent="0.25">
      <c r="A204" t="s">
        <v>125</v>
      </c>
    </row>
    <row r="205" spans="1:1" x14ac:dyDescent="0.25">
      <c r="A205" t="s">
        <v>126</v>
      </c>
    </row>
    <row r="206" spans="1:1" x14ac:dyDescent="0.25">
      <c r="A206" t="s">
        <v>127</v>
      </c>
    </row>
    <row r="208" spans="1:1" x14ac:dyDescent="0.25">
      <c r="A208" t="s">
        <v>92</v>
      </c>
    </row>
    <row r="209" spans="1:1" x14ac:dyDescent="0.25">
      <c r="A209" t="e">
        <f>- assemblage sur machine de portes de douche</f>
        <v>#NAME?</v>
      </c>
    </row>
    <row r="210" spans="1:1" x14ac:dyDescent="0.25">
      <c r="A210" t="s">
        <v>128</v>
      </c>
    </row>
    <row r="211" spans="1:1" x14ac:dyDescent="0.25">
      <c r="A211" t="s">
        <v>129</v>
      </c>
    </row>
    <row r="213" spans="1:1" x14ac:dyDescent="0.25">
      <c r="A213" t="s">
        <v>130</v>
      </c>
    </row>
    <row r="214" spans="1:1" x14ac:dyDescent="0.25">
      <c r="A214" t="s">
        <v>131</v>
      </c>
    </row>
    <row r="216" spans="1:1" x14ac:dyDescent="0.25">
      <c r="A216" t="s">
        <v>130</v>
      </c>
    </row>
    <row r="217" spans="1:1" x14ac:dyDescent="0.25">
      <c r="A217" t="s">
        <v>132</v>
      </c>
    </row>
    <row r="219" spans="1:1" x14ac:dyDescent="0.25">
      <c r="A219" t="s">
        <v>130</v>
      </c>
    </row>
    <row r="220" spans="1:1" x14ac:dyDescent="0.25">
      <c r="A220" t="s">
        <v>133</v>
      </c>
    </row>
    <row r="222" spans="1:1" x14ac:dyDescent="0.25">
      <c r="A222" t="s">
        <v>130</v>
      </c>
    </row>
    <row r="223" spans="1:1" x14ac:dyDescent="0.25">
      <c r="A223" t="s">
        <v>134</v>
      </c>
    </row>
    <row r="225" spans="1:1" x14ac:dyDescent="0.25">
      <c r="A225" t="s">
        <v>130</v>
      </c>
    </row>
    <row r="226" spans="1:1" x14ac:dyDescent="0.25">
      <c r="A226" t="s">
        <v>135</v>
      </c>
    </row>
    <row r="228" spans="1:1" x14ac:dyDescent="0.25">
      <c r="A228" t="s">
        <v>130</v>
      </c>
    </row>
    <row r="229" spans="1:1" x14ac:dyDescent="0.25">
      <c r="A229" t="s">
        <v>136</v>
      </c>
    </row>
    <row r="231" spans="1:1" x14ac:dyDescent="0.25">
      <c r="A231" t="s">
        <v>130</v>
      </c>
    </row>
    <row r="232" spans="1:1" x14ac:dyDescent="0.25">
      <c r="A232" t="s">
        <v>137</v>
      </c>
    </row>
    <row r="234" spans="1:1" x14ac:dyDescent="0.25">
      <c r="A234" t="s">
        <v>130</v>
      </c>
    </row>
    <row r="235" spans="1:1" x14ac:dyDescent="0.25">
      <c r="A235" t="s">
        <v>138</v>
      </c>
    </row>
    <row r="237" spans="1:1" x14ac:dyDescent="0.25">
      <c r="A237" t="s">
        <v>130</v>
      </c>
    </row>
    <row r="238" spans="1:1" x14ac:dyDescent="0.25">
      <c r="A238" t="s">
        <v>139</v>
      </c>
    </row>
    <row r="240" spans="1:1" x14ac:dyDescent="0.25">
      <c r="A240" t="s">
        <v>130</v>
      </c>
    </row>
    <row r="241" spans="1:1" x14ac:dyDescent="0.25">
      <c r="A241" t="s">
        <v>140</v>
      </c>
    </row>
    <row r="243" spans="1:1" x14ac:dyDescent="0.25">
      <c r="A243" t="s">
        <v>130</v>
      </c>
    </row>
    <row r="244" spans="1:1" x14ac:dyDescent="0.25">
      <c r="A244" t="s">
        <v>141</v>
      </c>
    </row>
    <row r="246" spans="1:1" x14ac:dyDescent="0.25">
      <c r="A246" t="s">
        <v>130</v>
      </c>
    </row>
    <row r="247" spans="1:1" x14ac:dyDescent="0.25">
      <c r="A247" t="s">
        <v>142</v>
      </c>
    </row>
    <row r="249" spans="1:1" x14ac:dyDescent="0.25">
      <c r="A249" t="s">
        <v>130</v>
      </c>
    </row>
    <row r="250" spans="1:1" x14ac:dyDescent="0.25">
      <c r="A250" t="s">
        <v>143</v>
      </c>
    </row>
    <row r="252" spans="1:1" x14ac:dyDescent="0.25">
      <c r="A252" t="s">
        <v>130</v>
      </c>
    </row>
    <row r="253" spans="1:1" x14ac:dyDescent="0.25">
      <c r="A253" t="s">
        <v>144</v>
      </c>
    </row>
    <row r="255" spans="1:1" x14ac:dyDescent="0.25">
      <c r="A255" t="s">
        <v>130</v>
      </c>
    </row>
    <row r="256" spans="1:1" x14ac:dyDescent="0.25">
      <c r="A256" t="s">
        <v>145</v>
      </c>
    </row>
    <row r="258" spans="1:1" x14ac:dyDescent="0.25">
      <c r="A258" t="s">
        <v>130</v>
      </c>
    </row>
    <row r="259" spans="1:1" x14ac:dyDescent="0.25">
      <c r="A259" t="s">
        <v>146</v>
      </c>
    </row>
    <row r="261" spans="1:1" x14ac:dyDescent="0.25">
      <c r="A261" t="s">
        <v>130</v>
      </c>
    </row>
    <row r="262" spans="1:1" x14ac:dyDescent="0.25">
      <c r="A262" t="s">
        <v>147</v>
      </c>
    </row>
    <row r="264" spans="1:1" x14ac:dyDescent="0.25">
      <c r="A264" t="s">
        <v>130</v>
      </c>
    </row>
    <row r="265" spans="1:1" x14ac:dyDescent="0.25">
      <c r="A265" t="s">
        <v>148</v>
      </c>
    </row>
    <row r="267" spans="1:1" x14ac:dyDescent="0.25">
      <c r="A267" t="s">
        <v>130</v>
      </c>
    </row>
    <row r="268" spans="1:1" x14ac:dyDescent="0.25">
      <c r="A268" t="s">
        <v>149</v>
      </c>
    </row>
    <row r="270" spans="1:1" x14ac:dyDescent="0.25">
      <c r="A270" t="s">
        <v>130</v>
      </c>
    </row>
    <row r="271" spans="1:1" x14ac:dyDescent="0.25">
      <c r="A271" t="s">
        <v>150</v>
      </c>
    </row>
    <row r="273" spans="1:1" x14ac:dyDescent="0.25">
      <c r="A273" t="s">
        <v>130</v>
      </c>
    </row>
    <row r="274" spans="1:1" x14ac:dyDescent="0.25">
      <c r="A274" t="s">
        <v>151</v>
      </c>
    </row>
    <row r="276" spans="1:1" x14ac:dyDescent="0.25">
      <c r="A276" t="s">
        <v>130</v>
      </c>
    </row>
    <row r="277" spans="1:1" x14ac:dyDescent="0.25">
      <c r="A277" t="s">
        <v>152</v>
      </c>
    </row>
    <row r="279" spans="1:1" x14ac:dyDescent="0.25">
      <c r="A279" t="s">
        <v>130</v>
      </c>
    </row>
    <row r="280" spans="1:1" x14ac:dyDescent="0.25">
      <c r="A280" t="s">
        <v>153</v>
      </c>
    </row>
    <row r="282" spans="1:1" x14ac:dyDescent="0.25">
      <c r="A282" t="s">
        <v>130</v>
      </c>
    </row>
    <row r="283" spans="1:1" x14ac:dyDescent="0.25">
      <c r="A283" t="s">
        <v>154</v>
      </c>
    </row>
    <row r="285" spans="1:1" x14ac:dyDescent="0.25">
      <c r="A285" t="s">
        <v>130</v>
      </c>
    </row>
    <row r="286" spans="1:1" x14ac:dyDescent="0.25">
      <c r="A286" t="s">
        <v>155</v>
      </c>
    </row>
    <row r="288" spans="1:1" x14ac:dyDescent="0.25">
      <c r="A288" t="s">
        <v>130</v>
      </c>
    </row>
    <row r="289" spans="1:1" x14ac:dyDescent="0.25">
      <c r="A289" t="s">
        <v>156</v>
      </c>
    </row>
    <row r="291" spans="1:1" x14ac:dyDescent="0.25">
      <c r="A291" t="s">
        <v>130</v>
      </c>
    </row>
    <row r="292" spans="1:1" x14ac:dyDescent="0.25">
      <c r="A292" t="s">
        <v>157</v>
      </c>
    </row>
    <row r="294" spans="1:1" x14ac:dyDescent="0.25">
      <c r="A294" t="s">
        <v>130</v>
      </c>
    </row>
    <row r="295" spans="1:1" x14ac:dyDescent="0.25">
      <c r="A295" t="s">
        <v>158</v>
      </c>
    </row>
    <row r="297" spans="1:1" x14ac:dyDescent="0.25">
      <c r="A297" t="s">
        <v>130</v>
      </c>
    </row>
    <row r="298" spans="1:1" x14ac:dyDescent="0.25">
      <c r="A298" t="s">
        <v>159</v>
      </c>
    </row>
    <row r="300" spans="1:1" x14ac:dyDescent="0.25">
      <c r="A300" t="s">
        <v>130</v>
      </c>
    </row>
    <row r="301" spans="1:1" x14ac:dyDescent="0.25">
      <c r="A301" t="s">
        <v>160</v>
      </c>
    </row>
    <row r="303" spans="1:1" x14ac:dyDescent="0.25">
      <c r="A303" t="s">
        <v>130</v>
      </c>
    </row>
    <row r="304" spans="1:1" x14ac:dyDescent="0.25">
      <c r="A304" t="s">
        <v>161</v>
      </c>
    </row>
    <row r="306" spans="1:1" x14ac:dyDescent="0.25">
      <c r="A306" t="s">
        <v>130</v>
      </c>
    </row>
    <row r="307" spans="1:1" x14ac:dyDescent="0.25">
      <c r="A307" t="s">
        <v>162</v>
      </c>
    </row>
    <row r="309" spans="1:1" x14ac:dyDescent="0.25">
      <c r="A309" t="s">
        <v>130</v>
      </c>
    </row>
    <row r="310" spans="1:1" x14ac:dyDescent="0.25">
      <c r="A310" t="s">
        <v>163</v>
      </c>
    </row>
    <row r="312" spans="1:1" x14ac:dyDescent="0.25">
      <c r="A312" t="s">
        <v>130</v>
      </c>
    </row>
    <row r="313" spans="1:1" x14ac:dyDescent="0.25">
      <c r="A313" t="s">
        <v>164</v>
      </c>
    </row>
    <row r="315" spans="1:1" x14ac:dyDescent="0.25">
      <c r="A315" t="s">
        <v>130</v>
      </c>
    </row>
    <row r="316" spans="1:1" x14ac:dyDescent="0.25">
      <c r="A316" t="s">
        <v>165</v>
      </c>
    </row>
    <row r="318" spans="1:1" x14ac:dyDescent="0.25">
      <c r="A318" t="s">
        <v>130</v>
      </c>
    </row>
    <row r="319" spans="1:1" x14ac:dyDescent="0.25">
      <c r="A319" t="s">
        <v>166</v>
      </c>
    </row>
    <row r="321" spans="1:1" x14ac:dyDescent="0.25">
      <c r="A321" t="s">
        <v>130</v>
      </c>
    </row>
    <row r="322" spans="1:1" x14ac:dyDescent="0.25">
      <c r="A322" t="s">
        <v>167</v>
      </c>
    </row>
    <row r="324" spans="1:1" x14ac:dyDescent="0.25">
      <c r="A324" t="s">
        <v>130</v>
      </c>
    </row>
    <row r="325" spans="1:1" x14ac:dyDescent="0.25">
      <c r="A325" t="s">
        <v>168</v>
      </c>
    </row>
    <row r="327" spans="1:1" x14ac:dyDescent="0.25">
      <c r="A327" t="s">
        <v>130</v>
      </c>
    </row>
    <row r="328" spans="1:1" x14ac:dyDescent="0.25">
      <c r="A328" t="s">
        <v>169</v>
      </c>
    </row>
    <row r="330" spans="1:1" x14ac:dyDescent="0.25">
      <c r="A330" t="s">
        <v>130</v>
      </c>
    </row>
    <row r="331" spans="1:1" x14ac:dyDescent="0.25">
      <c r="A331" t="s">
        <v>170</v>
      </c>
    </row>
    <row r="333" spans="1:1" x14ac:dyDescent="0.25">
      <c r="A333" t="s">
        <v>130</v>
      </c>
    </row>
    <row r="334" spans="1:1" x14ac:dyDescent="0.25">
      <c r="A334" t="s">
        <v>171</v>
      </c>
    </row>
    <row r="336" spans="1:1" x14ac:dyDescent="0.25">
      <c r="A336" t="s">
        <v>130</v>
      </c>
    </row>
    <row r="337" spans="1:1" x14ac:dyDescent="0.25">
      <c r="A337" t="s">
        <v>172</v>
      </c>
    </row>
    <row r="339" spans="1:1" x14ac:dyDescent="0.25">
      <c r="A339" t="s">
        <v>130</v>
      </c>
    </row>
    <row r="340" spans="1:1" x14ac:dyDescent="0.25">
      <c r="A340" t="s">
        <v>173</v>
      </c>
    </row>
    <row r="342" spans="1:1" x14ac:dyDescent="0.25">
      <c r="A342" t="s">
        <v>130</v>
      </c>
    </row>
    <row r="343" spans="1:1" x14ac:dyDescent="0.25">
      <c r="A343" t="s">
        <v>174</v>
      </c>
    </row>
    <row r="345" spans="1:1" x14ac:dyDescent="0.25">
      <c r="A345" t="s">
        <v>130</v>
      </c>
    </row>
    <row r="346" spans="1:1" x14ac:dyDescent="0.25">
      <c r="A346" t="s">
        <v>175</v>
      </c>
    </row>
    <row r="348" spans="1:1" x14ac:dyDescent="0.25">
      <c r="A348" t="s">
        <v>130</v>
      </c>
    </row>
    <row r="349" spans="1:1" x14ac:dyDescent="0.25">
      <c r="A349" t="s">
        <v>176</v>
      </c>
    </row>
    <row r="351" spans="1:1" x14ac:dyDescent="0.25">
      <c r="A351" t="s">
        <v>130</v>
      </c>
    </row>
    <row r="352" spans="1:1" x14ac:dyDescent="0.25">
      <c r="A352" t="s">
        <v>177</v>
      </c>
    </row>
    <row r="354" spans="1:1" x14ac:dyDescent="0.25">
      <c r="A354" t="s">
        <v>130</v>
      </c>
    </row>
    <row r="355" spans="1:1" x14ac:dyDescent="0.25">
      <c r="A355" t="s">
        <v>178</v>
      </c>
    </row>
    <row r="357" spans="1:1" x14ac:dyDescent="0.25">
      <c r="A357" t="s">
        <v>130</v>
      </c>
    </row>
    <row r="358" spans="1:1" x14ac:dyDescent="0.25">
      <c r="A358" t="s">
        <v>179</v>
      </c>
    </row>
    <row r="360" spans="1:1" x14ac:dyDescent="0.25">
      <c r="A360" t="s">
        <v>130</v>
      </c>
    </row>
    <row r="361" spans="1:1" x14ac:dyDescent="0.25">
      <c r="A361" t="s">
        <v>180</v>
      </c>
    </row>
    <row r="363" spans="1:1" x14ac:dyDescent="0.25">
      <c r="A363" t="s">
        <v>130</v>
      </c>
    </row>
    <row r="364" spans="1:1" x14ac:dyDescent="0.25">
      <c r="A364" t="s">
        <v>181</v>
      </c>
    </row>
    <row r="366" spans="1:1" x14ac:dyDescent="0.25">
      <c r="A366" t="s">
        <v>130</v>
      </c>
    </row>
    <row r="367" spans="1:1" x14ac:dyDescent="0.25">
      <c r="A367" t="s">
        <v>182</v>
      </c>
    </row>
    <row r="369" spans="1:1" x14ac:dyDescent="0.25">
      <c r="A369" t="s">
        <v>130</v>
      </c>
    </row>
    <row r="370" spans="1:1" x14ac:dyDescent="0.25">
      <c r="A370" t="s">
        <v>183</v>
      </c>
    </row>
    <row r="372" spans="1:1" x14ac:dyDescent="0.25">
      <c r="A372" t="s">
        <v>130</v>
      </c>
    </row>
    <row r="373" spans="1:1" x14ac:dyDescent="0.25">
      <c r="A373" t="s">
        <v>184</v>
      </c>
    </row>
    <row r="375" spans="1:1" x14ac:dyDescent="0.25">
      <c r="A375" t="s">
        <v>130</v>
      </c>
    </row>
    <row r="376" spans="1:1" x14ac:dyDescent="0.25">
      <c r="A376" t="s">
        <v>185</v>
      </c>
    </row>
    <row r="378" spans="1:1" x14ac:dyDescent="0.25">
      <c r="A378" t="s">
        <v>130</v>
      </c>
    </row>
    <row r="379" spans="1:1" x14ac:dyDescent="0.25">
      <c r="A379" t="s">
        <v>186</v>
      </c>
    </row>
    <row r="381" spans="1:1" x14ac:dyDescent="0.25">
      <c r="A381" t="s">
        <v>130</v>
      </c>
    </row>
    <row r="382" spans="1:1" x14ac:dyDescent="0.25">
      <c r="A382" t="s">
        <v>187</v>
      </c>
    </row>
    <row r="384" spans="1:1" x14ac:dyDescent="0.25">
      <c r="A384" t="s">
        <v>130</v>
      </c>
    </row>
    <row r="385" spans="1:1" x14ac:dyDescent="0.25">
      <c r="A385" t="s">
        <v>188</v>
      </c>
    </row>
    <row r="387" spans="1:1" x14ac:dyDescent="0.25">
      <c r="A387" t="s">
        <v>130</v>
      </c>
    </row>
    <row r="388" spans="1:1" x14ac:dyDescent="0.25">
      <c r="A388" t="s">
        <v>189</v>
      </c>
    </row>
    <row r="390" spans="1:1" x14ac:dyDescent="0.25">
      <c r="A390" t="s">
        <v>130</v>
      </c>
    </row>
    <row r="391" spans="1:1" x14ac:dyDescent="0.25">
      <c r="A391" t="s">
        <v>190</v>
      </c>
    </row>
    <row r="393" spans="1:1" x14ac:dyDescent="0.25">
      <c r="A393" t="s">
        <v>130</v>
      </c>
    </row>
    <row r="394" spans="1:1" x14ac:dyDescent="0.25">
      <c r="A394" t="s">
        <v>191</v>
      </c>
    </row>
    <row r="396" spans="1:1" x14ac:dyDescent="0.25">
      <c r="A396" t="s">
        <v>130</v>
      </c>
    </row>
    <row r="397" spans="1:1" x14ac:dyDescent="0.25">
      <c r="A397" t="s">
        <v>192</v>
      </c>
    </row>
    <row r="399" spans="1:1" x14ac:dyDescent="0.25">
      <c r="A399" t="s">
        <v>130</v>
      </c>
    </row>
    <row r="400" spans="1:1" x14ac:dyDescent="0.25">
      <c r="A400" t="s">
        <v>193</v>
      </c>
    </row>
    <row r="402" spans="1:1" x14ac:dyDescent="0.25">
      <c r="A402" t="s">
        <v>130</v>
      </c>
    </row>
    <row r="403" spans="1:1" x14ac:dyDescent="0.25">
      <c r="A403" t="s">
        <v>194</v>
      </c>
    </row>
    <row r="405" spans="1:1" x14ac:dyDescent="0.25">
      <c r="A405" t="s">
        <v>130</v>
      </c>
    </row>
    <row r="406" spans="1:1" x14ac:dyDescent="0.25">
      <c r="A406" t="s">
        <v>195</v>
      </c>
    </row>
    <row r="408" spans="1:1" x14ac:dyDescent="0.25">
      <c r="A408" t="s">
        <v>130</v>
      </c>
    </row>
    <row r="409" spans="1:1" x14ac:dyDescent="0.25">
      <c r="A409" t="s">
        <v>196</v>
      </c>
    </row>
    <row r="411" spans="1:1" x14ac:dyDescent="0.25">
      <c r="A411" t="s">
        <v>130</v>
      </c>
    </row>
    <row r="412" spans="1:1" x14ac:dyDescent="0.25">
      <c r="A412" t="s">
        <v>197</v>
      </c>
    </row>
    <row r="414" spans="1:1" x14ac:dyDescent="0.25">
      <c r="A414" t="s">
        <v>130</v>
      </c>
    </row>
    <row r="415" spans="1:1" x14ac:dyDescent="0.25">
      <c r="A415" t="s">
        <v>198</v>
      </c>
    </row>
    <row r="417" spans="1:1" x14ac:dyDescent="0.25">
      <c r="A417" t="s">
        <v>130</v>
      </c>
    </row>
    <row r="418" spans="1:1" x14ac:dyDescent="0.25">
      <c r="A418" t="s">
        <v>199</v>
      </c>
    </row>
    <row r="420" spans="1:1" x14ac:dyDescent="0.25">
      <c r="A420" t="s">
        <v>130</v>
      </c>
    </row>
    <row r="421" spans="1:1" x14ac:dyDescent="0.25">
      <c r="A421" t="s">
        <v>200</v>
      </c>
    </row>
    <row r="423" spans="1:1" x14ac:dyDescent="0.25">
      <c r="A423" t="s">
        <v>130</v>
      </c>
    </row>
    <row r="424" spans="1:1" x14ac:dyDescent="0.25">
      <c r="A424" t="s">
        <v>201</v>
      </c>
    </row>
    <row r="426" spans="1:1" x14ac:dyDescent="0.25">
      <c r="A426" t="s">
        <v>130</v>
      </c>
    </row>
    <row r="427" spans="1:1" x14ac:dyDescent="0.25">
      <c r="A427" t="s">
        <v>202</v>
      </c>
    </row>
    <row r="429" spans="1:1" x14ac:dyDescent="0.25">
      <c r="A429" t="s">
        <v>130</v>
      </c>
    </row>
    <row r="430" spans="1:1" x14ac:dyDescent="0.25">
      <c r="A430" t="s">
        <v>203</v>
      </c>
    </row>
    <row r="432" spans="1:1" x14ac:dyDescent="0.25">
      <c r="A432" t="s">
        <v>130</v>
      </c>
    </row>
    <row r="433" spans="1:1" x14ac:dyDescent="0.25">
      <c r="A433" t="s">
        <v>204</v>
      </c>
    </row>
    <row r="435" spans="1:1" x14ac:dyDescent="0.25">
      <c r="A435" t="s">
        <v>130</v>
      </c>
    </row>
    <row r="436" spans="1:1" x14ac:dyDescent="0.25">
      <c r="A436" t="s">
        <v>205</v>
      </c>
    </row>
    <row r="438" spans="1:1" x14ac:dyDescent="0.25">
      <c r="A438" t="s">
        <v>130</v>
      </c>
    </row>
    <row r="439" spans="1:1" x14ac:dyDescent="0.25">
      <c r="A439" t="s">
        <v>206</v>
      </c>
    </row>
    <row r="441" spans="1:1" x14ac:dyDescent="0.25">
      <c r="A441" t="s">
        <v>130</v>
      </c>
    </row>
    <row r="442" spans="1:1" x14ac:dyDescent="0.25">
      <c r="A442" t="s">
        <v>207</v>
      </c>
    </row>
    <row r="444" spans="1:1" x14ac:dyDescent="0.25">
      <c r="A444" t="s">
        <v>130</v>
      </c>
    </row>
    <row r="445" spans="1:1" x14ac:dyDescent="0.25">
      <c r="A445" t="s">
        <v>208</v>
      </c>
    </row>
    <row r="447" spans="1:1" x14ac:dyDescent="0.25">
      <c r="A447" t="s">
        <v>130</v>
      </c>
    </row>
    <row r="448" spans="1:1" x14ac:dyDescent="0.25">
      <c r="A448" t="s">
        <v>209</v>
      </c>
    </row>
    <row r="450" spans="1:1" x14ac:dyDescent="0.25">
      <c r="A450" t="s">
        <v>130</v>
      </c>
    </row>
    <row r="451" spans="1:1" x14ac:dyDescent="0.25">
      <c r="A451" t="s">
        <v>210</v>
      </c>
    </row>
    <row r="453" spans="1:1" x14ac:dyDescent="0.25">
      <c r="A453" t="s">
        <v>130</v>
      </c>
    </row>
    <row r="454" spans="1:1" x14ac:dyDescent="0.25">
      <c r="A454" t="s">
        <v>211</v>
      </c>
    </row>
    <row r="456" spans="1:1" x14ac:dyDescent="0.25">
      <c r="A456" t="s">
        <v>130</v>
      </c>
    </row>
    <row r="457" spans="1:1" x14ac:dyDescent="0.25">
      <c r="A457" t="s">
        <v>212</v>
      </c>
    </row>
    <row r="459" spans="1:1" x14ac:dyDescent="0.25">
      <c r="A459" t="s">
        <v>130</v>
      </c>
    </row>
    <row r="460" spans="1:1" x14ac:dyDescent="0.25">
      <c r="A460" t="s">
        <v>213</v>
      </c>
    </row>
    <row r="462" spans="1:1" x14ac:dyDescent="0.25">
      <c r="A462" t="s">
        <v>130</v>
      </c>
    </row>
    <row r="463" spans="1:1" x14ac:dyDescent="0.25">
      <c r="A463" t="s">
        <v>214</v>
      </c>
    </row>
    <row r="465" spans="1:1" x14ac:dyDescent="0.25">
      <c r="A465" t="s">
        <v>130</v>
      </c>
    </row>
    <row r="466" spans="1:1" x14ac:dyDescent="0.25">
      <c r="A466" t="s">
        <v>215</v>
      </c>
    </row>
    <row r="468" spans="1:1" x14ac:dyDescent="0.25">
      <c r="A468" t="s">
        <v>130</v>
      </c>
    </row>
    <row r="469" spans="1:1" x14ac:dyDescent="0.25">
      <c r="A469" t="s">
        <v>216</v>
      </c>
    </row>
    <row r="471" spans="1:1" x14ac:dyDescent="0.25">
      <c r="A471" t="s">
        <v>130</v>
      </c>
    </row>
    <row r="472" spans="1:1" x14ac:dyDescent="0.25">
      <c r="A472" t="s">
        <v>217</v>
      </c>
    </row>
    <row r="474" spans="1:1" x14ac:dyDescent="0.25">
      <c r="A474" t="s">
        <v>130</v>
      </c>
    </row>
    <row r="475" spans="1:1" x14ac:dyDescent="0.25">
      <c r="A475" t="s">
        <v>218</v>
      </c>
    </row>
    <row r="477" spans="1:1" x14ac:dyDescent="0.25">
      <c r="A477" t="s">
        <v>130</v>
      </c>
    </row>
    <row r="478" spans="1:1" x14ac:dyDescent="0.25">
      <c r="A478" t="s">
        <v>219</v>
      </c>
    </row>
    <row r="480" spans="1:1" x14ac:dyDescent="0.25">
      <c r="A480" t="s">
        <v>130</v>
      </c>
    </row>
    <row r="481" spans="1:1" x14ac:dyDescent="0.25">
      <c r="A481" t="s">
        <v>220</v>
      </c>
    </row>
    <row r="483" spans="1:1" x14ac:dyDescent="0.25">
      <c r="A483" t="s">
        <v>130</v>
      </c>
    </row>
    <row r="484" spans="1:1" x14ac:dyDescent="0.25">
      <c r="A484" t="s">
        <v>221</v>
      </c>
    </row>
    <row r="486" spans="1:1" x14ac:dyDescent="0.25">
      <c r="A486" t="s">
        <v>130</v>
      </c>
    </row>
    <row r="487" spans="1:1" x14ac:dyDescent="0.25">
      <c r="A487" t="s">
        <v>222</v>
      </c>
    </row>
    <row r="489" spans="1:1" x14ac:dyDescent="0.25">
      <c r="A489" t="s">
        <v>130</v>
      </c>
    </row>
    <row r="490" spans="1:1" x14ac:dyDescent="0.25">
      <c r="A490" t="s">
        <v>223</v>
      </c>
    </row>
    <row r="492" spans="1:1" x14ac:dyDescent="0.25">
      <c r="A492" t="s">
        <v>130</v>
      </c>
    </row>
    <row r="493" spans="1:1" x14ac:dyDescent="0.25">
      <c r="A493" t="s">
        <v>224</v>
      </c>
    </row>
    <row r="495" spans="1:1" x14ac:dyDescent="0.25">
      <c r="A495" t="s">
        <v>130</v>
      </c>
    </row>
    <row r="496" spans="1:1" x14ac:dyDescent="0.25">
      <c r="A496" t="s">
        <v>225</v>
      </c>
    </row>
    <row r="498" spans="1:1" x14ac:dyDescent="0.25">
      <c r="A498" t="s">
        <v>130</v>
      </c>
    </row>
    <row r="499" spans="1:1" x14ac:dyDescent="0.25">
      <c r="A499" t="s">
        <v>226</v>
      </c>
    </row>
    <row r="501" spans="1:1" x14ac:dyDescent="0.25">
      <c r="A501" t="s">
        <v>130</v>
      </c>
    </row>
    <row r="502" spans="1:1" x14ac:dyDescent="0.25">
      <c r="A502" t="s">
        <v>227</v>
      </c>
    </row>
    <row r="504" spans="1:1" x14ac:dyDescent="0.25">
      <c r="A504" t="s">
        <v>130</v>
      </c>
    </row>
    <row r="505" spans="1:1" x14ac:dyDescent="0.25">
      <c r="A505" t="s">
        <v>228</v>
      </c>
    </row>
    <row r="507" spans="1:1" x14ac:dyDescent="0.25">
      <c r="A507" t="s">
        <v>130</v>
      </c>
    </row>
    <row r="508" spans="1:1" x14ac:dyDescent="0.25">
      <c r="A508" t="s">
        <v>229</v>
      </c>
    </row>
    <row r="510" spans="1:1" x14ac:dyDescent="0.25">
      <c r="A510" t="s">
        <v>130</v>
      </c>
    </row>
    <row r="511" spans="1:1" x14ac:dyDescent="0.25">
      <c r="A511" t="s">
        <v>230</v>
      </c>
    </row>
    <row r="513" spans="1:1" x14ac:dyDescent="0.25">
      <c r="A513" t="s">
        <v>130</v>
      </c>
    </row>
    <row r="514" spans="1:1" x14ac:dyDescent="0.25">
      <c r="A514" t="s">
        <v>231</v>
      </c>
    </row>
    <row r="516" spans="1:1" x14ac:dyDescent="0.25">
      <c r="A516" t="s">
        <v>130</v>
      </c>
    </row>
    <row r="517" spans="1:1" x14ac:dyDescent="0.25">
      <c r="A517" t="s">
        <v>232</v>
      </c>
    </row>
    <row r="519" spans="1:1" x14ac:dyDescent="0.25">
      <c r="A519" t="s">
        <v>130</v>
      </c>
    </row>
    <row r="520" spans="1:1" x14ac:dyDescent="0.25">
      <c r="A520" t="s">
        <v>233</v>
      </c>
    </row>
    <row r="522" spans="1:1" x14ac:dyDescent="0.25">
      <c r="A522" t="s">
        <v>130</v>
      </c>
    </row>
    <row r="523" spans="1:1" x14ac:dyDescent="0.25">
      <c r="A523" t="s">
        <v>234</v>
      </c>
    </row>
    <row r="525" spans="1:1" x14ac:dyDescent="0.25">
      <c r="A525" t="s">
        <v>130</v>
      </c>
    </row>
    <row r="526" spans="1:1" x14ac:dyDescent="0.25">
      <c r="A526" t="s">
        <v>235</v>
      </c>
    </row>
    <row r="528" spans="1:1" x14ac:dyDescent="0.25">
      <c r="A528" t="s">
        <v>130</v>
      </c>
    </row>
    <row r="529" spans="1:1" x14ac:dyDescent="0.25">
      <c r="A529" t="s">
        <v>236</v>
      </c>
    </row>
    <row r="531" spans="1:1" x14ac:dyDescent="0.25">
      <c r="A531" t="s">
        <v>130</v>
      </c>
    </row>
    <row r="532" spans="1:1" x14ac:dyDescent="0.25">
      <c r="A532" t="s">
        <v>237</v>
      </c>
    </row>
    <row r="534" spans="1:1" x14ac:dyDescent="0.25">
      <c r="A534" t="s">
        <v>130</v>
      </c>
    </row>
    <row r="535" spans="1:1" x14ac:dyDescent="0.25">
      <c r="A535" t="s">
        <v>238</v>
      </c>
    </row>
    <row r="537" spans="1:1" x14ac:dyDescent="0.25">
      <c r="A537" t="s">
        <v>130</v>
      </c>
    </row>
    <row r="538" spans="1:1" x14ac:dyDescent="0.25">
      <c r="A538" t="s">
        <v>239</v>
      </c>
    </row>
    <row r="540" spans="1:1" x14ac:dyDescent="0.25">
      <c r="A540" t="s">
        <v>130</v>
      </c>
    </row>
    <row r="541" spans="1:1" x14ac:dyDescent="0.25">
      <c r="A541" t="s">
        <v>240</v>
      </c>
    </row>
    <row r="543" spans="1:1" x14ac:dyDescent="0.25">
      <c r="A543" t="s">
        <v>130</v>
      </c>
    </row>
    <row r="544" spans="1:1" x14ac:dyDescent="0.25">
      <c r="A544" t="s">
        <v>241</v>
      </c>
    </row>
    <row r="546" spans="1:1" x14ac:dyDescent="0.25">
      <c r="A546" t="s">
        <v>130</v>
      </c>
    </row>
    <row r="547" spans="1:1" x14ac:dyDescent="0.25">
      <c r="A547" t="s">
        <v>242</v>
      </c>
    </row>
    <row r="549" spans="1:1" x14ac:dyDescent="0.25">
      <c r="A549" t="s">
        <v>130</v>
      </c>
    </row>
    <row r="550" spans="1:1" x14ac:dyDescent="0.25">
      <c r="A550" t="s">
        <v>243</v>
      </c>
    </row>
    <row r="552" spans="1:1" x14ac:dyDescent="0.25">
      <c r="A552" t="s">
        <v>130</v>
      </c>
    </row>
    <row r="553" spans="1:1" x14ac:dyDescent="0.25">
      <c r="A553" t="s">
        <v>244</v>
      </c>
    </row>
    <row r="555" spans="1:1" x14ac:dyDescent="0.25">
      <c r="A555" t="s">
        <v>130</v>
      </c>
    </row>
    <row r="556" spans="1:1" x14ac:dyDescent="0.25">
      <c r="A556" t="s">
        <v>245</v>
      </c>
    </row>
    <row r="558" spans="1:1" x14ac:dyDescent="0.25">
      <c r="A558" t="s">
        <v>130</v>
      </c>
    </row>
    <row r="559" spans="1:1" x14ac:dyDescent="0.25">
      <c r="A559" t="s">
        <v>246</v>
      </c>
    </row>
    <row r="561" spans="1:1" x14ac:dyDescent="0.25">
      <c r="A561" t="s">
        <v>130</v>
      </c>
    </row>
    <row r="562" spans="1:1" x14ac:dyDescent="0.25">
      <c r="A562" t="s">
        <v>247</v>
      </c>
    </row>
    <row r="564" spans="1:1" x14ac:dyDescent="0.25">
      <c r="A564" t="s">
        <v>130</v>
      </c>
    </row>
    <row r="565" spans="1:1" x14ac:dyDescent="0.25">
      <c r="A565" t="s">
        <v>248</v>
      </c>
    </row>
    <row r="567" spans="1:1" x14ac:dyDescent="0.25">
      <c r="A567" t="s">
        <v>130</v>
      </c>
    </row>
    <row r="568" spans="1:1" x14ac:dyDescent="0.25">
      <c r="A568" t="s">
        <v>249</v>
      </c>
    </row>
    <row r="570" spans="1:1" x14ac:dyDescent="0.25">
      <c r="A570" t="s">
        <v>130</v>
      </c>
    </row>
    <row r="571" spans="1:1" x14ac:dyDescent="0.25">
      <c r="A571" t="s">
        <v>250</v>
      </c>
    </row>
    <row r="573" spans="1:1" x14ac:dyDescent="0.25">
      <c r="A573" t="s">
        <v>130</v>
      </c>
    </row>
    <row r="574" spans="1:1" x14ac:dyDescent="0.25">
      <c r="A574" t="s">
        <v>251</v>
      </c>
    </row>
    <row r="576" spans="1:1" x14ac:dyDescent="0.25">
      <c r="A576" t="s">
        <v>130</v>
      </c>
    </row>
    <row r="577" spans="1:1" x14ac:dyDescent="0.25">
      <c r="A577" t="s">
        <v>252</v>
      </c>
    </row>
    <row r="579" spans="1:1" x14ac:dyDescent="0.25">
      <c r="A579" t="s">
        <v>130</v>
      </c>
    </row>
    <row r="580" spans="1:1" x14ac:dyDescent="0.25">
      <c r="A580" t="s">
        <v>253</v>
      </c>
    </row>
    <row r="582" spans="1:1" x14ac:dyDescent="0.25">
      <c r="A582" t="s">
        <v>130</v>
      </c>
    </row>
    <row r="583" spans="1:1" x14ac:dyDescent="0.25">
      <c r="A583" t="s">
        <v>254</v>
      </c>
    </row>
    <row r="585" spans="1:1" x14ac:dyDescent="0.25">
      <c r="A585" t="s">
        <v>130</v>
      </c>
    </row>
    <row r="586" spans="1:1" x14ac:dyDescent="0.25">
      <c r="A586" t="s">
        <v>255</v>
      </c>
    </row>
    <row r="588" spans="1:1" x14ac:dyDescent="0.25">
      <c r="A588" t="s">
        <v>130</v>
      </c>
    </row>
    <row r="589" spans="1:1" x14ac:dyDescent="0.25">
      <c r="A589" t="s">
        <v>256</v>
      </c>
    </row>
    <row r="591" spans="1:1" x14ac:dyDescent="0.25">
      <c r="A591" t="s">
        <v>130</v>
      </c>
    </row>
    <row r="592" spans="1:1" x14ac:dyDescent="0.25">
      <c r="A592" t="s">
        <v>257</v>
      </c>
    </row>
    <row r="594" spans="1:1" x14ac:dyDescent="0.25">
      <c r="A594" t="s">
        <v>130</v>
      </c>
    </row>
    <row r="595" spans="1:1" x14ac:dyDescent="0.25">
      <c r="A595" t="s">
        <v>258</v>
      </c>
    </row>
    <row r="597" spans="1:1" x14ac:dyDescent="0.25">
      <c r="A597" t="s">
        <v>130</v>
      </c>
    </row>
    <row r="598" spans="1:1" x14ac:dyDescent="0.25">
      <c r="A598" t="s">
        <v>259</v>
      </c>
    </row>
    <row r="600" spans="1:1" x14ac:dyDescent="0.25">
      <c r="A600" t="s">
        <v>130</v>
      </c>
    </row>
    <row r="601" spans="1:1" x14ac:dyDescent="0.25">
      <c r="A601" t="s">
        <v>260</v>
      </c>
    </row>
    <row r="603" spans="1:1" x14ac:dyDescent="0.25">
      <c r="A603" t="s">
        <v>130</v>
      </c>
    </row>
    <row r="604" spans="1:1" x14ac:dyDescent="0.25">
      <c r="A604" t="s">
        <v>261</v>
      </c>
    </row>
    <row r="606" spans="1:1" x14ac:dyDescent="0.25">
      <c r="A606" t="s">
        <v>130</v>
      </c>
    </row>
    <row r="607" spans="1:1" x14ac:dyDescent="0.25">
      <c r="A607" t="s">
        <v>262</v>
      </c>
    </row>
    <row r="609" spans="1:1" x14ac:dyDescent="0.25">
      <c r="A609" t="s">
        <v>130</v>
      </c>
    </row>
    <row r="610" spans="1:1" x14ac:dyDescent="0.25">
      <c r="A610" t="s">
        <v>263</v>
      </c>
    </row>
    <row r="612" spans="1:1" x14ac:dyDescent="0.25">
      <c r="A612" t="s">
        <v>130</v>
      </c>
    </row>
    <row r="613" spans="1:1" x14ac:dyDescent="0.25">
      <c r="A613" t="s">
        <v>264</v>
      </c>
    </row>
    <row r="615" spans="1:1" x14ac:dyDescent="0.25">
      <c r="A615" t="s">
        <v>130</v>
      </c>
    </row>
    <row r="616" spans="1:1" x14ac:dyDescent="0.25">
      <c r="A616" t="s">
        <v>265</v>
      </c>
    </row>
    <row r="618" spans="1:1" x14ac:dyDescent="0.25">
      <c r="A618" t="s">
        <v>130</v>
      </c>
    </row>
    <row r="619" spans="1:1" x14ac:dyDescent="0.25">
      <c r="A619" t="s">
        <v>266</v>
      </c>
    </row>
    <row r="621" spans="1:1" x14ac:dyDescent="0.25">
      <c r="A621" t="s">
        <v>130</v>
      </c>
    </row>
    <row r="622" spans="1:1" x14ac:dyDescent="0.25">
      <c r="A622" t="s">
        <v>267</v>
      </c>
    </row>
    <row r="624" spans="1:1" x14ac:dyDescent="0.25">
      <c r="A624" t="s">
        <v>130</v>
      </c>
    </row>
    <row r="625" spans="1:1" x14ac:dyDescent="0.25">
      <c r="A625" t="s">
        <v>268</v>
      </c>
    </row>
    <row r="627" spans="1:1" x14ac:dyDescent="0.25">
      <c r="A627" t="s">
        <v>130</v>
      </c>
    </row>
    <row r="628" spans="1:1" x14ac:dyDescent="0.25">
      <c r="A628" t="s">
        <v>269</v>
      </c>
    </row>
    <row r="630" spans="1:1" x14ac:dyDescent="0.25">
      <c r="A630" t="s">
        <v>130</v>
      </c>
    </row>
    <row r="631" spans="1:1" x14ac:dyDescent="0.25">
      <c r="A631" t="s">
        <v>270</v>
      </c>
    </row>
    <row r="633" spans="1:1" x14ac:dyDescent="0.25">
      <c r="A633" t="s">
        <v>130</v>
      </c>
    </row>
    <row r="634" spans="1:1" x14ac:dyDescent="0.25">
      <c r="A634" t="s">
        <v>271</v>
      </c>
    </row>
    <row r="636" spans="1:1" x14ac:dyDescent="0.25">
      <c r="A636" t="s">
        <v>130</v>
      </c>
    </row>
    <row r="637" spans="1:1" x14ac:dyDescent="0.25">
      <c r="A637" t="s">
        <v>272</v>
      </c>
    </row>
    <row r="639" spans="1:1" x14ac:dyDescent="0.25">
      <c r="A639" t="s">
        <v>130</v>
      </c>
    </row>
    <row r="640" spans="1:1" x14ac:dyDescent="0.25">
      <c r="A640" t="s">
        <v>273</v>
      </c>
    </row>
    <row r="642" spans="1:1" x14ac:dyDescent="0.25">
      <c r="A642" t="s">
        <v>130</v>
      </c>
    </row>
    <row r="643" spans="1:1" x14ac:dyDescent="0.25">
      <c r="A643" t="s">
        <v>274</v>
      </c>
    </row>
    <row r="645" spans="1:1" x14ac:dyDescent="0.25">
      <c r="A645" t="s">
        <v>130</v>
      </c>
    </row>
    <row r="646" spans="1:1" x14ac:dyDescent="0.25">
      <c r="A646" t="s">
        <v>275</v>
      </c>
    </row>
    <row r="648" spans="1:1" x14ac:dyDescent="0.25">
      <c r="A648" t="s">
        <v>130</v>
      </c>
    </row>
    <row r="649" spans="1:1" x14ac:dyDescent="0.25">
      <c r="A649" t="s">
        <v>276</v>
      </c>
    </row>
    <row r="651" spans="1:1" x14ac:dyDescent="0.25">
      <c r="A651" t="s">
        <v>130</v>
      </c>
    </row>
    <row r="652" spans="1:1" x14ac:dyDescent="0.25">
      <c r="A652" t="s">
        <v>277</v>
      </c>
    </row>
    <row r="654" spans="1:1" x14ac:dyDescent="0.25">
      <c r="A654" t="s">
        <v>130</v>
      </c>
    </row>
    <row r="655" spans="1:1" x14ac:dyDescent="0.25">
      <c r="A655" t="s">
        <v>278</v>
      </c>
    </row>
    <row r="657" spans="1:1" x14ac:dyDescent="0.25">
      <c r="A657" t="s">
        <v>130</v>
      </c>
    </row>
    <row r="658" spans="1:1" x14ac:dyDescent="0.25">
      <c r="A658" t="s">
        <v>279</v>
      </c>
    </row>
    <row r="660" spans="1:1" x14ac:dyDescent="0.25">
      <c r="A660" t="s">
        <v>130</v>
      </c>
    </row>
    <row r="661" spans="1:1" x14ac:dyDescent="0.25">
      <c r="A661" t="s">
        <v>280</v>
      </c>
    </row>
    <row r="663" spans="1:1" x14ac:dyDescent="0.25">
      <c r="A663" t="s">
        <v>130</v>
      </c>
    </row>
    <row r="664" spans="1:1" x14ac:dyDescent="0.25">
      <c r="A664" t="s">
        <v>281</v>
      </c>
    </row>
    <row r="666" spans="1:1" x14ac:dyDescent="0.25">
      <c r="A666" t="s">
        <v>130</v>
      </c>
    </row>
    <row r="667" spans="1:1" x14ac:dyDescent="0.25">
      <c r="A667" t="s">
        <v>282</v>
      </c>
    </row>
    <row r="669" spans="1:1" x14ac:dyDescent="0.25">
      <c r="A669" t="s">
        <v>130</v>
      </c>
    </row>
    <row r="670" spans="1:1" x14ac:dyDescent="0.25">
      <c r="A670" t="s">
        <v>283</v>
      </c>
    </row>
    <row r="672" spans="1:1" x14ac:dyDescent="0.25">
      <c r="A672" t="s">
        <v>130</v>
      </c>
    </row>
    <row r="673" spans="1:1" x14ac:dyDescent="0.25">
      <c r="A673" t="s">
        <v>284</v>
      </c>
    </row>
    <row r="675" spans="1:1" x14ac:dyDescent="0.25">
      <c r="A675" t="s">
        <v>130</v>
      </c>
    </row>
    <row r="676" spans="1:1" x14ac:dyDescent="0.25">
      <c r="A676" t="s">
        <v>285</v>
      </c>
    </row>
    <row r="678" spans="1:1" x14ac:dyDescent="0.25">
      <c r="A678" t="s">
        <v>130</v>
      </c>
    </row>
    <row r="679" spans="1:1" x14ac:dyDescent="0.25">
      <c r="A679" t="s">
        <v>286</v>
      </c>
    </row>
    <row r="681" spans="1:1" x14ac:dyDescent="0.25">
      <c r="A681" t="s">
        <v>130</v>
      </c>
    </row>
    <row r="682" spans="1:1" x14ac:dyDescent="0.25">
      <c r="A682" t="s">
        <v>287</v>
      </c>
    </row>
    <row r="684" spans="1:1" x14ac:dyDescent="0.25">
      <c r="A684" t="s">
        <v>130</v>
      </c>
    </row>
    <row r="685" spans="1:1" x14ac:dyDescent="0.25">
      <c r="A685" t="s">
        <v>288</v>
      </c>
    </row>
    <row r="687" spans="1:1" x14ac:dyDescent="0.25">
      <c r="A687" t="s">
        <v>130</v>
      </c>
    </row>
    <row r="688" spans="1:1" x14ac:dyDescent="0.25">
      <c r="A688" t="s">
        <v>289</v>
      </c>
    </row>
    <row r="690" spans="1:1" x14ac:dyDescent="0.25">
      <c r="A690" t="s">
        <v>130</v>
      </c>
    </row>
    <row r="691" spans="1:1" x14ac:dyDescent="0.25">
      <c r="A691" t="s">
        <v>290</v>
      </c>
    </row>
    <row r="693" spans="1:1" x14ac:dyDescent="0.25">
      <c r="A693" t="s">
        <v>130</v>
      </c>
    </row>
    <row r="694" spans="1:1" x14ac:dyDescent="0.25">
      <c r="A694" t="s">
        <v>291</v>
      </c>
    </row>
    <row r="696" spans="1:1" x14ac:dyDescent="0.25">
      <c r="A696" t="s">
        <v>130</v>
      </c>
    </row>
    <row r="697" spans="1:1" x14ac:dyDescent="0.25">
      <c r="A697" t="s">
        <v>292</v>
      </c>
    </row>
    <row r="699" spans="1:1" x14ac:dyDescent="0.25">
      <c r="A699" t="s">
        <v>130</v>
      </c>
    </row>
    <row r="700" spans="1:1" x14ac:dyDescent="0.25">
      <c r="A700" t="s">
        <v>293</v>
      </c>
    </row>
    <row r="702" spans="1:1" x14ac:dyDescent="0.25">
      <c r="A702" t="s">
        <v>130</v>
      </c>
    </row>
    <row r="703" spans="1:1" x14ac:dyDescent="0.25">
      <c r="A703" t="s">
        <v>294</v>
      </c>
    </row>
    <row r="705" spans="1:1" x14ac:dyDescent="0.25">
      <c r="A705" t="s">
        <v>130</v>
      </c>
    </row>
    <row r="706" spans="1:1" x14ac:dyDescent="0.25">
      <c r="A706" t="s">
        <v>295</v>
      </c>
    </row>
    <row r="708" spans="1:1" x14ac:dyDescent="0.25">
      <c r="A708" t="s">
        <v>130</v>
      </c>
    </row>
    <row r="709" spans="1:1" x14ac:dyDescent="0.25">
      <c r="A709" t="s">
        <v>296</v>
      </c>
    </row>
    <row r="711" spans="1:1" x14ac:dyDescent="0.25">
      <c r="A711" t="s">
        <v>130</v>
      </c>
    </row>
    <row r="712" spans="1:1" x14ac:dyDescent="0.25">
      <c r="A712" t="s">
        <v>297</v>
      </c>
    </row>
    <row r="714" spans="1:1" x14ac:dyDescent="0.25">
      <c r="A714" t="s">
        <v>130</v>
      </c>
    </row>
    <row r="715" spans="1:1" x14ac:dyDescent="0.25">
      <c r="A715" t="s">
        <v>298</v>
      </c>
    </row>
    <row r="717" spans="1:1" x14ac:dyDescent="0.25">
      <c r="A717" t="s">
        <v>130</v>
      </c>
    </row>
    <row r="718" spans="1:1" x14ac:dyDescent="0.25">
      <c r="A718" t="s">
        <v>299</v>
      </c>
    </row>
    <row r="720" spans="1:1" x14ac:dyDescent="0.25">
      <c r="A720" t="s">
        <v>130</v>
      </c>
    </row>
    <row r="721" spans="1:1" x14ac:dyDescent="0.25">
      <c r="A721" t="s">
        <v>300</v>
      </c>
    </row>
    <row r="723" spans="1:1" x14ac:dyDescent="0.25">
      <c r="A723" t="s">
        <v>130</v>
      </c>
    </row>
    <row r="724" spans="1:1" x14ac:dyDescent="0.25">
      <c r="A724" t="s">
        <v>301</v>
      </c>
    </row>
    <row r="726" spans="1:1" x14ac:dyDescent="0.25">
      <c r="A726" t="s">
        <v>130</v>
      </c>
    </row>
    <row r="727" spans="1:1" x14ac:dyDescent="0.25">
      <c r="A727" t="s">
        <v>302</v>
      </c>
    </row>
    <row r="729" spans="1:1" x14ac:dyDescent="0.25">
      <c r="A729" t="s">
        <v>130</v>
      </c>
    </row>
    <row r="730" spans="1:1" x14ac:dyDescent="0.25">
      <c r="A730" t="s">
        <v>303</v>
      </c>
    </row>
    <row r="732" spans="1:1" x14ac:dyDescent="0.25">
      <c r="A732" t="s">
        <v>130</v>
      </c>
    </row>
    <row r="733" spans="1:1" x14ac:dyDescent="0.25">
      <c r="A733" t="s">
        <v>304</v>
      </c>
    </row>
    <row r="735" spans="1:1" x14ac:dyDescent="0.25">
      <c r="A735" t="s">
        <v>130</v>
      </c>
    </row>
    <row r="736" spans="1:1" x14ac:dyDescent="0.25">
      <c r="A736" t="s">
        <v>305</v>
      </c>
    </row>
    <row r="738" spans="1:1" x14ac:dyDescent="0.25">
      <c r="A738" t="s">
        <v>130</v>
      </c>
    </row>
    <row r="739" spans="1:1" x14ac:dyDescent="0.25">
      <c r="A739" t="s">
        <v>306</v>
      </c>
    </row>
    <row r="741" spans="1:1" x14ac:dyDescent="0.25">
      <c r="A741" t="s">
        <v>130</v>
      </c>
    </row>
    <row r="742" spans="1:1" x14ac:dyDescent="0.25">
      <c r="A742" t="s">
        <v>307</v>
      </c>
    </row>
    <row r="744" spans="1:1" x14ac:dyDescent="0.25">
      <c r="A744" t="s">
        <v>130</v>
      </c>
    </row>
    <row r="745" spans="1:1" x14ac:dyDescent="0.25">
      <c r="A745" t="s">
        <v>308</v>
      </c>
    </row>
    <row r="747" spans="1:1" x14ac:dyDescent="0.25">
      <c r="A747" t="s">
        <v>130</v>
      </c>
    </row>
    <row r="748" spans="1:1" x14ac:dyDescent="0.25">
      <c r="A748" t="s">
        <v>309</v>
      </c>
    </row>
    <row r="750" spans="1:1" x14ac:dyDescent="0.25">
      <c r="A750" t="s">
        <v>130</v>
      </c>
    </row>
    <row r="751" spans="1:1" x14ac:dyDescent="0.25">
      <c r="A751" t="s">
        <v>310</v>
      </c>
    </row>
    <row r="753" spans="1:1" x14ac:dyDescent="0.25">
      <c r="A753" t="s">
        <v>130</v>
      </c>
    </row>
    <row r="754" spans="1:1" x14ac:dyDescent="0.25">
      <c r="A754" t="s">
        <v>311</v>
      </c>
    </row>
    <row r="756" spans="1:1" x14ac:dyDescent="0.25">
      <c r="A756" t="s">
        <v>130</v>
      </c>
    </row>
    <row r="757" spans="1:1" x14ac:dyDescent="0.25">
      <c r="A757" t="s">
        <v>312</v>
      </c>
    </row>
    <row r="759" spans="1:1" x14ac:dyDescent="0.25">
      <c r="A759" t="s">
        <v>130</v>
      </c>
    </row>
    <row r="760" spans="1:1" x14ac:dyDescent="0.25">
      <c r="A760" t="s">
        <v>313</v>
      </c>
    </row>
    <row r="762" spans="1:1" x14ac:dyDescent="0.25">
      <c r="A762" t="s">
        <v>130</v>
      </c>
    </row>
    <row r="763" spans="1:1" x14ac:dyDescent="0.25">
      <c r="A763" t="s">
        <v>314</v>
      </c>
    </row>
    <row r="765" spans="1:1" x14ac:dyDescent="0.25">
      <c r="A765" t="s">
        <v>130</v>
      </c>
    </row>
    <row r="766" spans="1:1" x14ac:dyDescent="0.25">
      <c r="A766" t="s">
        <v>315</v>
      </c>
    </row>
    <row r="768" spans="1:1" x14ac:dyDescent="0.25">
      <c r="A768" t="s">
        <v>130</v>
      </c>
    </row>
    <row r="769" spans="1:1" x14ac:dyDescent="0.25">
      <c r="A769" t="s">
        <v>316</v>
      </c>
    </row>
    <row r="771" spans="1:1" x14ac:dyDescent="0.25">
      <c r="A771" t="s">
        <v>130</v>
      </c>
    </row>
    <row r="772" spans="1:1" x14ac:dyDescent="0.25">
      <c r="A772" t="s">
        <v>317</v>
      </c>
    </row>
    <row r="774" spans="1:1" x14ac:dyDescent="0.25">
      <c r="A774" t="s">
        <v>130</v>
      </c>
    </row>
    <row r="775" spans="1:1" x14ac:dyDescent="0.25">
      <c r="A775" t="s">
        <v>318</v>
      </c>
    </row>
    <row r="777" spans="1:1" x14ac:dyDescent="0.25">
      <c r="A777" t="s">
        <v>130</v>
      </c>
    </row>
    <row r="778" spans="1:1" x14ac:dyDescent="0.25">
      <c r="A778" t="s">
        <v>319</v>
      </c>
    </row>
    <row r="780" spans="1:1" x14ac:dyDescent="0.25">
      <c r="A780" t="s">
        <v>130</v>
      </c>
    </row>
    <row r="781" spans="1:1" x14ac:dyDescent="0.25">
      <c r="A781" t="s">
        <v>320</v>
      </c>
    </row>
    <row r="783" spans="1:1" x14ac:dyDescent="0.25">
      <c r="A783" t="s">
        <v>130</v>
      </c>
    </row>
    <row r="784" spans="1:1" x14ac:dyDescent="0.25">
      <c r="A784" t="s">
        <v>321</v>
      </c>
    </row>
    <row r="786" spans="1:1" x14ac:dyDescent="0.25">
      <c r="A786" t="s">
        <v>130</v>
      </c>
    </row>
    <row r="787" spans="1:1" x14ac:dyDescent="0.25">
      <c r="A787" t="s">
        <v>322</v>
      </c>
    </row>
    <row r="789" spans="1:1" x14ac:dyDescent="0.25">
      <c r="A789" t="s">
        <v>130</v>
      </c>
    </row>
    <row r="790" spans="1:1" x14ac:dyDescent="0.25">
      <c r="A790" t="s">
        <v>323</v>
      </c>
    </row>
    <row r="792" spans="1:1" x14ac:dyDescent="0.25">
      <c r="A792" t="s">
        <v>130</v>
      </c>
    </row>
    <row r="793" spans="1:1" x14ac:dyDescent="0.25">
      <c r="A793" t="s">
        <v>324</v>
      </c>
    </row>
    <row r="795" spans="1:1" x14ac:dyDescent="0.25">
      <c r="A795" t="s">
        <v>130</v>
      </c>
    </row>
    <row r="796" spans="1:1" x14ac:dyDescent="0.25">
      <c r="A796" t="s">
        <v>325</v>
      </c>
    </row>
    <row r="798" spans="1:1" x14ac:dyDescent="0.25">
      <c r="A798" t="s">
        <v>130</v>
      </c>
    </row>
    <row r="799" spans="1:1" x14ac:dyDescent="0.25">
      <c r="A799" t="s">
        <v>326</v>
      </c>
    </row>
    <row r="801" spans="1:1" x14ac:dyDescent="0.25">
      <c r="A801" t="s">
        <v>130</v>
      </c>
    </row>
    <row r="802" spans="1:1" x14ac:dyDescent="0.25">
      <c r="A802" t="s">
        <v>327</v>
      </c>
    </row>
    <row r="804" spans="1:1" x14ac:dyDescent="0.25">
      <c r="A804" t="s">
        <v>130</v>
      </c>
    </row>
    <row r="805" spans="1:1" x14ac:dyDescent="0.25">
      <c r="A805" t="s">
        <v>328</v>
      </c>
    </row>
    <row r="807" spans="1:1" x14ac:dyDescent="0.25">
      <c r="A807" t="s">
        <v>130</v>
      </c>
    </row>
    <row r="808" spans="1:1" x14ac:dyDescent="0.25">
      <c r="A808" t="s">
        <v>329</v>
      </c>
    </row>
    <row r="810" spans="1:1" x14ac:dyDescent="0.25">
      <c r="A810" t="s">
        <v>130</v>
      </c>
    </row>
    <row r="811" spans="1:1" x14ac:dyDescent="0.25">
      <c r="A811" t="s">
        <v>330</v>
      </c>
    </row>
    <row r="813" spans="1:1" x14ac:dyDescent="0.25">
      <c r="A813" t="s">
        <v>130</v>
      </c>
    </row>
    <row r="814" spans="1:1" x14ac:dyDescent="0.25">
      <c r="A814" t="s">
        <v>331</v>
      </c>
    </row>
    <row r="816" spans="1:1" x14ac:dyDescent="0.25">
      <c r="A816" t="s">
        <v>130</v>
      </c>
    </row>
    <row r="817" spans="1:1" x14ac:dyDescent="0.25">
      <c r="A817" t="s">
        <v>332</v>
      </c>
    </row>
    <row r="819" spans="1:1" x14ac:dyDescent="0.25">
      <c r="A819" t="s">
        <v>130</v>
      </c>
    </row>
    <row r="820" spans="1:1" x14ac:dyDescent="0.25">
      <c r="A820" t="s">
        <v>333</v>
      </c>
    </row>
    <row r="822" spans="1:1" x14ac:dyDescent="0.25">
      <c r="A822" t="s">
        <v>130</v>
      </c>
    </row>
    <row r="823" spans="1:1" x14ac:dyDescent="0.25">
      <c r="A823" t="s">
        <v>334</v>
      </c>
    </row>
    <row r="825" spans="1:1" x14ac:dyDescent="0.25">
      <c r="A825" t="s">
        <v>130</v>
      </c>
    </row>
    <row r="826" spans="1:1" x14ac:dyDescent="0.25">
      <c r="A826" t="s">
        <v>335</v>
      </c>
    </row>
    <row r="828" spans="1:1" x14ac:dyDescent="0.25">
      <c r="A828" t="s">
        <v>130</v>
      </c>
    </row>
    <row r="829" spans="1:1" x14ac:dyDescent="0.25">
      <c r="A829" t="s">
        <v>336</v>
      </c>
    </row>
    <row r="831" spans="1:1" x14ac:dyDescent="0.25">
      <c r="A831" t="s">
        <v>130</v>
      </c>
    </row>
    <row r="832" spans="1:1" x14ac:dyDescent="0.25">
      <c r="A832" t="s">
        <v>337</v>
      </c>
    </row>
    <row r="834" spans="1:1" x14ac:dyDescent="0.25">
      <c r="A834" t="s">
        <v>130</v>
      </c>
    </row>
    <row r="835" spans="1:1" x14ac:dyDescent="0.25">
      <c r="A835" t="s">
        <v>338</v>
      </c>
    </row>
    <row r="837" spans="1:1" x14ac:dyDescent="0.25">
      <c r="A837" t="s">
        <v>130</v>
      </c>
    </row>
    <row r="838" spans="1:1" x14ac:dyDescent="0.25">
      <c r="A838" t="s">
        <v>339</v>
      </c>
    </row>
    <row r="840" spans="1:1" x14ac:dyDescent="0.25">
      <c r="A840" t="s">
        <v>130</v>
      </c>
    </row>
    <row r="841" spans="1:1" x14ac:dyDescent="0.25">
      <c r="A841" t="s">
        <v>340</v>
      </c>
    </row>
    <row r="843" spans="1:1" x14ac:dyDescent="0.25">
      <c r="A843" t="s">
        <v>130</v>
      </c>
    </row>
    <row r="844" spans="1:1" x14ac:dyDescent="0.25">
      <c r="A844" t="s">
        <v>341</v>
      </c>
    </row>
    <row r="846" spans="1:1" x14ac:dyDescent="0.25">
      <c r="A846" t="s">
        <v>130</v>
      </c>
    </row>
    <row r="847" spans="1:1" x14ac:dyDescent="0.25">
      <c r="A847" t="s">
        <v>342</v>
      </c>
    </row>
    <row r="849" spans="1:1" x14ac:dyDescent="0.25">
      <c r="A849" t="s">
        <v>130</v>
      </c>
    </row>
    <row r="850" spans="1:1" x14ac:dyDescent="0.25">
      <c r="A850" t="s">
        <v>343</v>
      </c>
    </row>
    <row r="852" spans="1:1" x14ac:dyDescent="0.25">
      <c r="A852" t="s">
        <v>130</v>
      </c>
    </row>
    <row r="853" spans="1:1" x14ac:dyDescent="0.25">
      <c r="A853" t="s">
        <v>344</v>
      </c>
    </row>
    <row r="855" spans="1:1" x14ac:dyDescent="0.25">
      <c r="A855" t="s">
        <v>130</v>
      </c>
    </row>
    <row r="856" spans="1:1" x14ac:dyDescent="0.25">
      <c r="A856" t="s">
        <v>345</v>
      </c>
    </row>
    <row r="858" spans="1:1" x14ac:dyDescent="0.25">
      <c r="A858" t="s">
        <v>130</v>
      </c>
    </row>
    <row r="859" spans="1:1" x14ac:dyDescent="0.25">
      <c r="A859" t="s">
        <v>346</v>
      </c>
    </row>
    <row r="861" spans="1:1" x14ac:dyDescent="0.25">
      <c r="A861" t="s">
        <v>130</v>
      </c>
    </row>
    <row r="862" spans="1:1" x14ac:dyDescent="0.25">
      <c r="A862" t="s">
        <v>347</v>
      </c>
    </row>
    <row r="864" spans="1:1" x14ac:dyDescent="0.25">
      <c r="A864" t="s">
        <v>130</v>
      </c>
    </row>
    <row r="865" spans="1:1" x14ac:dyDescent="0.25">
      <c r="A865" t="s">
        <v>348</v>
      </c>
    </row>
    <row r="867" spans="1:1" x14ac:dyDescent="0.25">
      <c r="A867" t="s">
        <v>130</v>
      </c>
    </row>
    <row r="868" spans="1:1" x14ac:dyDescent="0.25">
      <c r="A868" t="s">
        <v>349</v>
      </c>
    </row>
    <row r="870" spans="1:1" x14ac:dyDescent="0.25">
      <c r="A870" t="s">
        <v>130</v>
      </c>
    </row>
    <row r="871" spans="1:1" x14ac:dyDescent="0.25">
      <c r="A871" t="s">
        <v>350</v>
      </c>
    </row>
    <row r="873" spans="1:1" x14ac:dyDescent="0.25">
      <c r="A873" t="s">
        <v>130</v>
      </c>
    </row>
    <row r="874" spans="1:1" x14ac:dyDescent="0.25">
      <c r="A874" t="s">
        <v>351</v>
      </c>
    </row>
    <row r="876" spans="1:1" x14ac:dyDescent="0.25">
      <c r="A876" t="s">
        <v>130</v>
      </c>
    </row>
    <row r="877" spans="1:1" x14ac:dyDescent="0.25">
      <c r="A877" t="s">
        <v>352</v>
      </c>
    </row>
    <row r="879" spans="1:1" x14ac:dyDescent="0.25">
      <c r="A879" t="s">
        <v>130</v>
      </c>
    </row>
    <row r="880" spans="1:1" x14ac:dyDescent="0.25">
      <c r="A880" t="s">
        <v>353</v>
      </c>
    </row>
    <row r="882" spans="1:1" x14ac:dyDescent="0.25">
      <c r="A882" t="s">
        <v>130</v>
      </c>
    </row>
    <row r="883" spans="1:1" x14ac:dyDescent="0.25">
      <c r="A883" t="s">
        <v>354</v>
      </c>
    </row>
    <row r="885" spans="1:1" x14ac:dyDescent="0.25">
      <c r="A885" t="s">
        <v>130</v>
      </c>
    </row>
    <row r="886" spans="1:1" x14ac:dyDescent="0.25">
      <c r="A886" t="s">
        <v>355</v>
      </c>
    </row>
    <row r="888" spans="1:1" x14ac:dyDescent="0.25">
      <c r="A888" t="s">
        <v>130</v>
      </c>
    </row>
    <row r="889" spans="1:1" x14ac:dyDescent="0.25">
      <c r="A889" t="s">
        <v>356</v>
      </c>
    </row>
    <row r="891" spans="1:1" x14ac:dyDescent="0.25">
      <c r="A891" t="s">
        <v>130</v>
      </c>
    </row>
    <row r="892" spans="1:1" x14ac:dyDescent="0.25">
      <c r="A892" t="s">
        <v>357</v>
      </c>
    </row>
    <row r="894" spans="1:1" x14ac:dyDescent="0.25">
      <c r="A894" t="s">
        <v>130</v>
      </c>
    </row>
    <row r="895" spans="1:1" x14ac:dyDescent="0.25">
      <c r="A895" t="s">
        <v>358</v>
      </c>
    </row>
    <row r="897" spans="1:1" x14ac:dyDescent="0.25">
      <c r="A897" t="s">
        <v>130</v>
      </c>
    </row>
    <row r="898" spans="1:1" x14ac:dyDescent="0.25">
      <c r="A898" t="s">
        <v>359</v>
      </c>
    </row>
    <row r="900" spans="1:1" x14ac:dyDescent="0.25">
      <c r="A900" t="s">
        <v>130</v>
      </c>
    </row>
    <row r="901" spans="1:1" x14ac:dyDescent="0.25">
      <c r="A901" t="s">
        <v>360</v>
      </c>
    </row>
    <row r="903" spans="1:1" x14ac:dyDescent="0.25">
      <c r="A903" t="s">
        <v>130</v>
      </c>
    </row>
    <row r="904" spans="1:1" x14ac:dyDescent="0.25">
      <c r="A904" t="s">
        <v>361</v>
      </c>
    </row>
    <row r="906" spans="1:1" x14ac:dyDescent="0.25">
      <c r="A906" t="s">
        <v>130</v>
      </c>
    </row>
    <row r="907" spans="1:1" x14ac:dyDescent="0.25">
      <c r="A907" t="s">
        <v>362</v>
      </c>
    </row>
    <row r="909" spans="1:1" x14ac:dyDescent="0.25">
      <c r="A909" t="s">
        <v>130</v>
      </c>
    </row>
    <row r="910" spans="1:1" x14ac:dyDescent="0.25">
      <c r="A910" t="s">
        <v>363</v>
      </c>
    </row>
    <row r="912" spans="1:1" x14ac:dyDescent="0.25">
      <c r="A912" t="s">
        <v>130</v>
      </c>
    </row>
    <row r="913" spans="1:1" x14ac:dyDescent="0.25">
      <c r="A913" t="s">
        <v>364</v>
      </c>
    </row>
    <row r="915" spans="1:1" x14ac:dyDescent="0.25">
      <c r="A915" t="s">
        <v>130</v>
      </c>
    </row>
    <row r="916" spans="1:1" x14ac:dyDescent="0.25">
      <c r="A916" t="s">
        <v>365</v>
      </c>
    </row>
    <row r="918" spans="1:1" x14ac:dyDescent="0.25">
      <c r="A918" t="s">
        <v>130</v>
      </c>
    </row>
    <row r="919" spans="1:1" x14ac:dyDescent="0.25">
      <c r="A919" t="s">
        <v>366</v>
      </c>
    </row>
    <row r="921" spans="1:1" x14ac:dyDescent="0.25">
      <c r="A921" t="s">
        <v>130</v>
      </c>
    </row>
    <row r="922" spans="1:1" x14ac:dyDescent="0.25">
      <c r="A922" t="s">
        <v>367</v>
      </c>
    </row>
    <row r="924" spans="1:1" x14ac:dyDescent="0.25">
      <c r="A924" t="s">
        <v>130</v>
      </c>
    </row>
    <row r="925" spans="1:1" x14ac:dyDescent="0.25">
      <c r="A925" t="s">
        <v>368</v>
      </c>
    </row>
    <row r="927" spans="1:1" x14ac:dyDescent="0.25">
      <c r="A927" t="s">
        <v>130</v>
      </c>
    </row>
    <row r="928" spans="1:1" x14ac:dyDescent="0.25">
      <c r="A928" t="s">
        <v>369</v>
      </c>
    </row>
    <row r="930" spans="1:1" x14ac:dyDescent="0.25">
      <c r="A930" t="s">
        <v>130</v>
      </c>
    </row>
    <row r="931" spans="1:1" x14ac:dyDescent="0.25">
      <c r="A931" t="s">
        <v>370</v>
      </c>
    </row>
    <row r="933" spans="1:1" x14ac:dyDescent="0.25">
      <c r="A933" t="s">
        <v>130</v>
      </c>
    </row>
    <row r="934" spans="1:1" x14ac:dyDescent="0.25">
      <c r="A934" t="s">
        <v>371</v>
      </c>
    </row>
    <row r="936" spans="1:1" x14ac:dyDescent="0.25">
      <c r="A936" t="s">
        <v>130</v>
      </c>
    </row>
    <row r="937" spans="1:1" x14ac:dyDescent="0.25">
      <c r="A937" t="s">
        <v>372</v>
      </c>
    </row>
    <row r="939" spans="1:1" x14ac:dyDescent="0.25">
      <c r="A939" t="s">
        <v>130</v>
      </c>
    </row>
    <row r="940" spans="1:1" x14ac:dyDescent="0.25">
      <c r="A940" t="s">
        <v>373</v>
      </c>
    </row>
    <row r="942" spans="1:1" x14ac:dyDescent="0.25">
      <c r="A942" t="s">
        <v>130</v>
      </c>
    </row>
    <row r="943" spans="1:1" x14ac:dyDescent="0.25">
      <c r="A943" t="s">
        <v>374</v>
      </c>
    </row>
    <row r="945" spans="1:1" x14ac:dyDescent="0.25">
      <c r="A945" t="s">
        <v>130</v>
      </c>
    </row>
    <row r="946" spans="1:1" x14ac:dyDescent="0.25">
      <c r="A946" t="s">
        <v>375</v>
      </c>
    </row>
    <row r="948" spans="1:1" x14ac:dyDescent="0.25">
      <c r="A948" t="s">
        <v>130</v>
      </c>
    </row>
    <row r="949" spans="1:1" x14ac:dyDescent="0.25">
      <c r="A949" t="s">
        <v>376</v>
      </c>
    </row>
    <row r="951" spans="1:1" x14ac:dyDescent="0.25">
      <c r="A951" t="s">
        <v>130</v>
      </c>
    </row>
    <row r="952" spans="1:1" x14ac:dyDescent="0.25">
      <c r="A952" t="s">
        <v>377</v>
      </c>
    </row>
    <row r="954" spans="1:1" x14ac:dyDescent="0.25">
      <c r="A954" t="s">
        <v>130</v>
      </c>
    </row>
    <row r="955" spans="1:1" x14ac:dyDescent="0.25">
      <c r="A955" t="s">
        <v>378</v>
      </c>
    </row>
    <row r="957" spans="1:1" x14ac:dyDescent="0.25">
      <c r="A957" t="s">
        <v>130</v>
      </c>
    </row>
    <row r="958" spans="1:1" x14ac:dyDescent="0.25">
      <c r="A958" t="s">
        <v>379</v>
      </c>
    </row>
    <row r="960" spans="1:1" x14ac:dyDescent="0.25">
      <c r="A960" t="s">
        <v>130</v>
      </c>
    </row>
    <row r="961" spans="1:1" x14ac:dyDescent="0.25">
      <c r="A961" t="s">
        <v>380</v>
      </c>
    </row>
    <row r="963" spans="1:1" x14ac:dyDescent="0.25">
      <c r="A963" t="s">
        <v>130</v>
      </c>
    </row>
    <row r="964" spans="1:1" x14ac:dyDescent="0.25">
      <c r="A964" t="s">
        <v>381</v>
      </c>
    </row>
    <row r="966" spans="1:1" x14ac:dyDescent="0.25">
      <c r="A966" t="s">
        <v>130</v>
      </c>
    </row>
    <row r="967" spans="1:1" x14ac:dyDescent="0.25">
      <c r="A967" t="s">
        <v>382</v>
      </c>
    </row>
    <row r="969" spans="1:1" x14ac:dyDescent="0.25">
      <c r="A969" t="s">
        <v>130</v>
      </c>
    </row>
    <row r="970" spans="1:1" x14ac:dyDescent="0.25">
      <c r="A970" t="s">
        <v>383</v>
      </c>
    </row>
    <row r="972" spans="1:1" x14ac:dyDescent="0.25">
      <c r="A972" t="s">
        <v>130</v>
      </c>
    </row>
    <row r="973" spans="1:1" x14ac:dyDescent="0.25">
      <c r="A973" t="s">
        <v>384</v>
      </c>
    </row>
    <row r="975" spans="1:1" x14ac:dyDescent="0.25">
      <c r="A975" t="s">
        <v>130</v>
      </c>
    </row>
    <row r="976" spans="1:1" x14ac:dyDescent="0.25">
      <c r="A976" t="s">
        <v>385</v>
      </c>
    </row>
    <row r="978" spans="1:1" x14ac:dyDescent="0.25">
      <c r="A978" t="s">
        <v>130</v>
      </c>
    </row>
    <row r="979" spans="1:1" x14ac:dyDescent="0.25">
      <c r="A979" t="s">
        <v>386</v>
      </c>
    </row>
    <row r="981" spans="1:1" x14ac:dyDescent="0.25">
      <c r="A981" t="s">
        <v>130</v>
      </c>
    </row>
    <row r="982" spans="1:1" x14ac:dyDescent="0.25">
      <c r="A982" t="s">
        <v>387</v>
      </c>
    </row>
    <row r="984" spans="1:1" x14ac:dyDescent="0.25">
      <c r="A984" t="s">
        <v>130</v>
      </c>
    </row>
    <row r="985" spans="1:1" x14ac:dyDescent="0.25">
      <c r="A985" t="s">
        <v>388</v>
      </c>
    </row>
    <row r="987" spans="1:1" x14ac:dyDescent="0.25">
      <c r="A987" t="s">
        <v>130</v>
      </c>
    </row>
    <row r="988" spans="1:1" x14ac:dyDescent="0.25">
      <c r="A988" t="s">
        <v>389</v>
      </c>
    </row>
    <row r="990" spans="1:1" x14ac:dyDescent="0.25">
      <c r="A990" t="s">
        <v>130</v>
      </c>
    </row>
    <row r="991" spans="1:1" x14ac:dyDescent="0.25">
      <c r="A991" t="s">
        <v>390</v>
      </c>
    </row>
    <row r="993" spans="1:1" x14ac:dyDescent="0.25">
      <c r="A993" t="s">
        <v>130</v>
      </c>
    </row>
    <row r="994" spans="1:1" x14ac:dyDescent="0.25">
      <c r="A994" t="s">
        <v>391</v>
      </c>
    </row>
    <row r="996" spans="1:1" x14ac:dyDescent="0.25">
      <c r="A996" t="s">
        <v>130</v>
      </c>
    </row>
    <row r="997" spans="1:1" x14ac:dyDescent="0.25">
      <c r="A997" t="s">
        <v>392</v>
      </c>
    </row>
    <row r="999" spans="1:1" x14ac:dyDescent="0.25">
      <c r="A999" t="s">
        <v>130</v>
      </c>
    </row>
    <row r="1000" spans="1:1" x14ac:dyDescent="0.25">
      <c r="A1000" t="s">
        <v>393</v>
      </c>
    </row>
    <row r="1002" spans="1:1" x14ac:dyDescent="0.25">
      <c r="A1002" t="s">
        <v>130</v>
      </c>
    </row>
    <row r="1003" spans="1:1" x14ac:dyDescent="0.25">
      <c r="A1003" t="s">
        <v>394</v>
      </c>
    </row>
    <row r="1005" spans="1:1" x14ac:dyDescent="0.25">
      <c r="A1005" t="s">
        <v>130</v>
      </c>
    </row>
    <row r="1006" spans="1:1" x14ac:dyDescent="0.25">
      <c r="A1006" t="s">
        <v>395</v>
      </c>
    </row>
    <row r="1008" spans="1:1" x14ac:dyDescent="0.25">
      <c r="A1008" t="s">
        <v>130</v>
      </c>
    </row>
    <row r="1009" spans="1:1" x14ac:dyDescent="0.25">
      <c r="A1009" t="s">
        <v>396</v>
      </c>
    </row>
    <row r="1011" spans="1:1" x14ac:dyDescent="0.25">
      <c r="A1011" t="s">
        <v>130</v>
      </c>
    </row>
    <row r="1012" spans="1:1" x14ac:dyDescent="0.25">
      <c r="A1012" t="s">
        <v>397</v>
      </c>
    </row>
    <row r="1014" spans="1:1" x14ac:dyDescent="0.25">
      <c r="A1014" t="s">
        <v>130</v>
      </c>
    </row>
    <row r="1015" spans="1:1" x14ac:dyDescent="0.25">
      <c r="A1015" t="s">
        <v>398</v>
      </c>
    </row>
    <row r="1017" spans="1:1" x14ac:dyDescent="0.25">
      <c r="A1017" t="s">
        <v>130</v>
      </c>
    </row>
    <row r="1018" spans="1:1" x14ac:dyDescent="0.25">
      <c r="A1018" t="s">
        <v>399</v>
      </c>
    </row>
    <row r="1020" spans="1:1" x14ac:dyDescent="0.25">
      <c r="A1020" t="s">
        <v>130</v>
      </c>
    </row>
    <row r="1021" spans="1:1" x14ac:dyDescent="0.25">
      <c r="A1021" t="s">
        <v>400</v>
      </c>
    </row>
    <row r="1023" spans="1:1" x14ac:dyDescent="0.25">
      <c r="A1023" t="s">
        <v>130</v>
      </c>
    </row>
    <row r="1024" spans="1:1" x14ac:dyDescent="0.25">
      <c r="A1024" t="s">
        <v>401</v>
      </c>
    </row>
    <row r="1026" spans="1:1" x14ac:dyDescent="0.25">
      <c r="A1026" t="s">
        <v>130</v>
      </c>
    </row>
    <row r="1027" spans="1:1" x14ac:dyDescent="0.25">
      <c r="A1027" t="s">
        <v>402</v>
      </c>
    </row>
    <row r="1029" spans="1:1" x14ac:dyDescent="0.25">
      <c r="A1029" t="s">
        <v>130</v>
      </c>
    </row>
    <row r="1030" spans="1:1" x14ac:dyDescent="0.25">
      <c r="A1030" t="s">
        <v>403</v>
      </c>
    </row>
    <row r="1032" spans="1:1" x14ac:dyDescent="0.25">
      <c r="A1032" t="s">
        <v>130</v>
      </c>
    </row>
    <row r="1033" spans="1:1" x14ac:dyDescent="0.25">
      <c r="A1033" t="s">
        <v>404</v>
      </c>
    </row>
    <row r="1035" spans="1:1" x14ac:dyDescent="0.25">
      <c r="A1035" t="s">
        <v>130</v>
      </c>
    </row>
    <row r="1036" spans="1:1" x14ac:dyDescent="0.25">
      <c r="A1036" t="s">
        <v>405</v>
      </c>
    </row>
    <row r="1038" spans="1:1" x14ac:dyDescent="0.25">
      <c r="A1038" t="s">
        <v>130</v>
      </c>
    </row>
    <row r="1039" spans="1:1" x14ac:dyDescent="0.25">
      <c r="A1039" t="s">
        <v>406</v>
      </c>
    </row>
    <row r="1041" spans="1:1" x14ac:dyDescent="0.25">
      <c r="A1041" t="s">
        <v>130</v>
      </c>
    </row>
    <row r="1042" spans="1:1" x14ac:dyDescent="0.25">
      <c r="A1042" t="s">
        <v>407</v>
      </c>
    </row>
    <row r="1044" spans="1:1" x14ac:dyDescent="0.25">
      <c r="A1044" t="s">
        <v>130</v>
      </c>
    </row>
    <row r="1045" spans="1:1" x14ac:dyDescent="0.25">
      <c r="A1045" t="s">
        <v>408</v>
      </c>
    </row>
    <row r="1047" spans="1:1" x14ac:dyDescent="0.25">
      <c r="A1047" t="s">
        <v>130</v>
      </c>
    </row>
    <row r="1048" spans="1:1" x14ac:dyDescent="0.25">
      <c r="A1048" t="s">
        <v>409</v>
      </c>
    </row>
    <row r="1050" spans="1:1" x14ac:dyDescent="0.25">
      <c r="A1050" t="s">
        <v>130</v>
      </c>
    </row>
    <row r="1051" spans="1:1" x14ac:dyDescent="0.25">
      <c r="A1051" t="s">
        <v>410</v>
      </c>
    </row>
    <row r="1053" spans="1:1" x14ac:dyDescent="0.25">
      <c r="A1053" t="s">
        <v>130</v>
      </c>
    </row>
    <row r="1054" spans="1:1" x14ac:dyDescent="0.25">
      <c r="A1054" t="s">
        <v>411</v>
      </c>
    </row>
    <row r="1056" spans="1:1" x14ac:dyDescent="0.25">
      <c r="A1056" t="s">
        <v>130</v>
      </c>
    </row>
    <row r="1057" spans="1:1" x14ac:dyDescent="0.25">
      <c r="A1057" t="s">
        <v>412</v>
      </c>
    </row>
    <row r="1059" spans="1:1" x14ac:dyDescent="0.25">
      <c r="A1059" t="s">
        <v>130</v>
      </c>
    </row>
    <row r="1060" spans="1:1" x14ac:dyDescent="0.25">
      <c r="A1060" t="s">
        <v>413</v>
      </c>
    </row>
    <row r="1062" spans="1:1" x14ac:dyDescent="0.25">
      <c r="A1062" t="s">
        <v>130</v>
      </c>
    </row>
    <row r="1063" spans="1:1" x14ac:dyDescent="0.25">
      <c r="A1063" t="s">
        <v>414</v>
      </c>
    </row>
    <row r="1065" spans="1:1" x14ac:dyDescent="0.25">
      <c r="A1065" t="s">
        <v>130</v>
      </c>
    </row>
    <row r="1066" spans="1:1" x14ac:dyDescent="0.25">
      <c r="A1066" t="s">
        <v>415</v>
      </c>
    </row>
    <row r="1068" spans="1:1" x14ac:dyDescent="0.25">
      <c r="A1068" t="s">
        <v>130</v>
      </c>
    </row>
    <row r="1069" spans="1:1" x14ac:dyDescent="0.25">
      <c r="A1069" t="s">
        <v>416</v>
      </c>
    </row>
    <row r="1071" spans="1:1" x14ac:dyDescent="0.25">
      <c r="A1071" t="s">
        <v>130</v>
      </c>
    </row>
    <row r="1072" spans="1:1" x14ac:dyDescent="0.25">
      <c r="A1072" t="s">
        <v>417</v>
      </c>
    </row>
    <row r="1074" spans="1:1" x14ac:dyDescent="0.25">
      <c r="A1074" t="s">
        <v>130</v>
      </c>
    </row>
    <row r="1075" spans="1:1" x14ac:dyDescent="0.25">
      <c r="A1075" t="s">
        <v>418</v>
      </c>
    </row>
    <row r="1077" spans="1:1" x14ac:dyDescent="0.25">
      <c r="A1077" t="s">
        <v>130</v>
      </c>
    </row>
    <row r="1078" spans="1:1" x14ac:dyDescent="0.25">
      <c r="A1078" t="s">
        <v>419</v>
      </c>
    </row>
    <row r="1080" spans="1:1" x14ac:dyDescent="0.25">
      <c r="A1080" t="s">
        <v>130</v>
      </c>
    </row>
    <row r="1081" spans="1:1" x14ac:dyDescent="0.25">
      <c r="A1081" t="s">
        <v>420</v>
      </c>
    </row>
    <row r="1083" spans="1:1" x14ac:dyDescent="0.25">
      <c r="A1083" t="s">
        <v>130</v>
      </c>
    </row>
    <row r="1084" spans="1:1" x14ac:dyDescent="0.25">
      <c r="A1084" t="s">
        <v>421</v>
      </c>
    </row>
    <row r="1086" spans="1:1" x14ac:dyDescent="0.25">
      <c r="A1086" t="s">
        <v>130</v>
      </c>
    </row>
    <row r="1087" spans="1:1" x14ac:dyDescent="0.25">
      <c r="A1087" t="s">
        <v>422</v>
      </c>
    </row>
    <row r="1089" spans="1:1" x14ac:dyDescent="0.25">
      <c r="A1089" t="s">
        <v>130</v>
      </c>
    </row>
    <row r="1090" spans="1:1" x14ac:dyDescent="0.25">
      <c r="A1090" t="s">
        <v>423</v>
      </c>
    </row>
    <row r="1092" spans="1:1" x14ac:dyDescent="0.25">
      <c r="A1092" t="s">
        <v>130</v>
      </c>
    </row>
    <row r="1093" spans="1:1" x14ac:dyDescent="0.25">
      <c r="A1093" t="s">
        <v>424</v>
      </c>
    </row>
    <row r="1095" spans="1:1" x14ac:dyDescent="0.25">
      <c r="A1095" t="s">
        <v>130</v>
      </c>
    </row>
    <row r="1096" spans="1:1" x14ac:dyDescent="0.25">
      <c r="A1096" t="s">
        <v>425</v>
      </c>
    </row>
    <row r="1098" spans="1:1" x14ac:dyDescent="0.25">
      <c r="A1098" t="s">
        <v>130</v>
      </c>
    </row>
    <row r="1099" spans="1:1" x14ac:dyDescent="0.25">
      <c r="A1099" t="s">
        <v>426</v>
      </c>
    </row>
    <row r="1101" spans="1:1" x14ac:dyDescent="0.25">
      <c r="A1101" t="s">
        <v>130</v>
      </c>
    </row>
    <row r="1102" spans="1:1" x14ac:dyDescent="0.25">
      <c r="A1102" t="s">
        <v>427</v>
      </c>
    </row>
    <row r="1104" spans="1:1" x14ac:dyDescent="0.25">
      <c r="A1104" t="s">
        <v>130</v>
      </c>
    </row>
    <row r="1105" spans="1:1" x14ac:dyDescent="0.25">
      <c r="A1105" t="s">
        <v>428</v>
      </c>
    </row>
    <row r="1107" spans="1:1" x14ac:dyDescent="0.25">
      <c r="A1107" t="s">
        <v>130</v>
      </c>
    </row>
    <row r="1108" spans="1:1" x14ac:dyDescent="0.25">
      <c r="A1108" t="s">
        <v>429</v>
      </c>
    </row>
    <row r="1110" spans="1:1" x14ac:dyDescent="0.25">
      <c r="A1110" t="s">
        <v>130</v>
      </c>
    </row>
    <row r="1111" spans="1:1" x14ac:dyDescent="0.25">
      <c r="A1111" t="s">
        <v>430</v>
      </c>
    </row>
    <row r="1113" spans="1:1" x14ac:dyDescent="0.25">
      <c r="A1113" t="s">
        <v>130</v>
      </c>
    </row>
    <row r="1114" spans="1:1" x14ac:dyDescent="0.25">
      <c r="A1114" t="s">
        <v>431</v>
      </c>
    </row>
    <row r="1116" spans="1:1" x14ac:dyDescent="0.25">
      <c r="A1116" t="s">
        <v>130</v>
      </c>
    </row>
    <row r="1117" spans="1:1" x14ac:dyDescent="0.25">
      <c r="A1117" t="s">
        <v>432</v>
      </c>
    </row>
    <row r="1119" spans="1:1" x14ac:dyDescent="0.25">
      <c r="A1119" t="s">
        <v>130</v>
      </c>
    </row>
    <row r="1120" spans="1:1" x14ac:dyDescent="0.25">
      <c r="A1120" t="s">
        <v>433</v>
      </c>
    </row>
    <row r="1122" spans="1:1" x14ac:dyDescent="0.25">
      <c r="A1122" t="s">
        <v>130</v>
      </c>
    </row>
    <row r="1123" spans="1:1" x14ac:dyDescent="0.25">
      <c r="A1123" t="s">
        <v>434</v>
      </c>
    </row>
    <row r="1125" spans="1:1" x14ac:dyDescent="0.25">
      <c r="A1125" t="s">
        <v>130</v>
      </c>
    </row>
    <row r="1126" spans="1:1" x14ac:dyDescent="0.25">
      <c r="A1126" t="s">
        <v>435</v>
      </c>
    </row>
    <row r="1128" spans="1:1" x14ac:dyDescent="0.25">
      <c r="A1128" t="s">
        <v>130</v>
      </c>
    </row>
    <row r="1129" spans="1:1" x14ac:dyDescent="0.25">
      <c r="A1129" t="s">
        <v>436</v>
      </c>
    </row>
    <row r="1131" spans="1:1" x14ac:dyDescent="0.25">
      <c r="A1131" t="s">
        <v>130</v>
      </c>
    </row>
    <row r="1132" spans="1:1" x14ac:dyDescent="0.25">
      <c r="A1132" t="s">
        <v>437</v>
      </c>
    </row>
    <row r="1134" spans="1:1" x14ac:dyDescent="0.25">
      <c r="A1134" t="s">
        <v>130</v>
      </c>
    </row>
    <row r="1135" spans="1:1" x14ac:dyDescent="0.25">
      <c r="A1135" t="s">
        <v>438</v>
      </c>
    </row>
    <row r="1137" spans="1:1" x14ac:dyDescent="0.25">
      <c r="A1137" t="s">
        <v>130</v>
      </c>
    </row>
    <row r="1138" spans="1:1" x14ac:dyDescent="0.25">
      <c r="A1138" t="s">
        <v>439</v>
      </c>
    </row>
    <row r="1140" spans="1:1" x14ac:dyDescent="0.25">
      <c r="A1140" t="s">
        <v>130</v>
      </c>
    </row>
    <row r="1141" spans="1:1" x14ac:dyDescent="0.25">
      <c r="A1141" t="s">
        <v>440</v>
      </c>
    </row>
    <row r="1143" spans="1:1" x14ac:dyDescent="0.25">
      <c r="A1143" t="s">
        <v>130</v>
      </c>
    </row>
    <row r="1144" spans="1:1" x14ac:dyDescent="0.25">
      <c r="A1144" t="s">
        <v>441</v>
      </c>
    </row>
    <row r="1146" spans="1:1" x14ac:dyDescent="0.25">
      <c r="A1146" t="s">
        <v>130</v>
      </c>
    </row>
    <row r="1147" spans="1:1" x14ac:dyDescent="0.25">
      <c r="A1147" t="s">
        <v>442</v>
      </c>
    </row>
    <row r="1149" spans="1:1" x14ac:dyDescent="0.25">
      <c r="A1149" t="s">
        <v>130</v>
      </c>
    </row>
    <row r="1150" spans="1:1" x14ac:dyDescent="0.25">
      <c r="A1150" t="s">
        <v>443</v>
      </c>
    </row>
    <row r="1152" spans="1:1" x14ac:dyDescent="0.25">
      <c r="A1152" t="s">
        <v>130</v>
      </c>
    </row>
    <row r="1153" spans="1:1" x14ac:dyDescent="0.25">
      <c r="A1153" t="s">
        <v>444</v>
      </c>
    </row>
    <row r="1155" spans="1:1" x14ac:dyDescent="0.25">
      <c r="A1155" t="s">
        <v>130</v>
      </c>
    </row>
    <row r="1156" spans="1:1" x14ac:dyDescent="0.25">
      <c r="A1156" t="s">
        <v>445</v>
      </c>
    </row>
    <row r="1158" spans="1:1" x14ac:dyDescent="0.25">
      <c r="A1158" t="s">
        <v>130</v>
      </c>
    </row>
    <row r="1159" spans="1:1" x14ac:dyDescent="0.25">
      <c r="A1159" t="s">
        <v>446</v>
      </c>
    </row>
    <row r="1161" spans="1:1" x14ac:dyDescent="0.25">
      <c r="A1161" t="s">
        <v>130</v>
      </c>
    </row>
    <row r="1162" spans="1:1" x14ac:dyDescent="0.25">
      <c r="A1162" t="s">
        <v>447</v>
      </c>
    </row>
    <row r="1164" spans="1:1" x14ac:dyDescent="0.25">
      <c r="A1164" t="s">
        <v>130</v>
      </c>
    </row>
    <row r="1165" spans="1:1" x14ac:dyDescent="0.25">
      <c r="A1165" t="s">
        <v>448</v>
      </c>
    </row>
    <row r="1167" spans="1:1" x14ac:dyDescent="0.25">
      <c r="A1167" t="s">
        <v>130</v>
      </c>
    </row>
    <row r="1168" spans="1:1" x14ac:dyDescent="0.25">
      <c r="A1168" t="s">
        <v>449</v>
      </c>
    </row>
    <row r="1170" spans="1:1" x14ac:dyDescent="0.25">
      <c r="A1170" t="s">
        <v>130</v>
      </c>
    </row>
    <row r="1171" spans="1:1" x14ac:dyDescent="0.25">
      <c r="A1171" t="s">
        <v>450</v>
      </c>
    </row>
    <row r="1173" spans="1:1" x14ac:dyDescent="0.25">
      <c r="A1173" t="s">
        <v>130</v>
      </c>
    </row>
    <row r="1174" spans="1:1" x14ac:dyDescent="0.25">
      <c r="A1174" t="s">
        <v>451</v>
      </c>
    </row>
    <row r="1176" spans="1:1" x14ac:dyDescent="0.25">
      <c r="A1176" t="s">
        <v>130</v>
      </c>
    </row>
    <row r="1177" spans="1:1" x14ac:dyDescent="0.25">
      <c r="A1177" t="s">
        <v>452</v>
      </c>
    </row>
    <row r="1179" spans="1:1" x14ac:dyDescent="0.25">
      <c r="A1179" t="s">
        <v>130</v>
      </c>
    </row>
    <row r="1180" spans="1:1" x14ac:dyDescent="0.25">
      <c r="A1180" t="s">
        <v>453</v>
      </c>
    </row>
    <row r="1182" spans="1:1" x14ac:dyDescent="0.25">
      <c r="A1182" t="s">
        <v>130</v>
      </c>
    </row>
    <row r="1183" spans="1:1" x14ac:dyDescent="0.25">
      <c r="A1183" t="s">
        <v>454</v>
      </c>
    </row>
    <row r="1185" spans="1:1" x14ac:dyDescent="0.25">
      <c r="A1185" t="s">
        <v>130</v>
      </c>
    </row>
    <row r="1186" spans="1:1" x14ac:dyDescent="0.25">
      <c r="A1186" t="s">
        <v>455</v>
      </c>
    </row>
    <row r="1188" spans="1:1" x14ac:dyDescent="0.25">
      <c r="A1188" t="s">
        <v>130</v>
      </c>
    </row>
    <row r="1189" spans="1:1" x14ac:dyDescent="0.25">
      <c r="A1189" t="s">
        <v>456</v>
      </c>
    </row>
    <row r="1191" spans="1:1" x14ac:dyDescent="0.25">
      <c r="A1191" t="s">
        <v>130</v>
      </c>
    </row>
    <row r="1192" spans="1:1" x14ac:dyDescent="0.25">
      <c r="A1192" t="s">
        <v>457</v>
      </c>
    </row>
    <row r="1194" spans="1:1" x14ac:dyDescent="0.25">
      <c r="A1194" t="s">
        <v>130</v>
      </c>
    </row>
    <row r="1195" spans="1:1" x14ac:dyDescent="0.25">
      <c r="A1195" t="s">
        <v>458</v>
      </c>
    </row>
    <row r="1197" spans="1:1" x14ac:dyDescent="0.25">
      <c r="A1197" t="s">
        <v>130</v>
      </c>
    </row>
    <row r="1198" spans="1:1" x14ac:dyDescent="0.25">
      <c r="A1198" t="s">
        <v>459</v>
      </c>
    </row>
    <row r="1200" spans="1:1" x14ac:dyDescent="0.25">
      <c r="A1200" t="s">
        <v>130</v>
      </c>
    </row>
    <row r="1201" spans="1:1" x14ac:dyDescent="0.25">
      <c r="A1201" t="s">
        <v>460</v>
      </c>
    </row>
    <row r="1203" spans="1:1" x14ac:dyDescent="0.25">
      <c r="A1203" t="s">
        <v>130</v>
      </c>
    </row>
    <row r="1204" spans="1:1" x14ac:dyDescent="0.25">
      <c r="A1204" t="s">
        <v>461</v>
      </c>
    </row>
    <row r="1206" spans="1:1" x14ac:dyDescent="0.25">
      <c r="A1206" t="s">
        <v>130</v>
      </c>
    </row>
    <row r="1207" spans="1:1" x14ac:dyDescent="0.25">
      <c r="A1207" t="s">
        <v>462</v>
      </c>
    </row>
    <row r="1209" spans="1:1" x14ac:dyDescent="0.25">
      <c r="A1209" t="s">
        <v>130</v>
      </c>
    </row>
    <row r="1210" spans="1:1" x14ac:dyDescent="0.25">
      <c r="A1210" t="s">
        <v>463</v>
      </c>
    </row>
    <row r="1212" spans="1:1" x14ac:dyDescent="0.25">
      <c r="A1212" t="s">
        <v>130</v>
      </c>
    </row>
    <row r="1213" spans="1:1" x14ac:dyDescent="0.25">
      <c r="A1213" t="s">
        <v>464</v>
      </c>
    </row>
    <row r="1215" spans="1:1" x14ac:dyDescent="0.25">
      <c r="A1215" t="s">
        <v>130</v>
      </c>
    </row>
    <row r="1216" spans="1:1" x14ac:dyDescent="0.25">
      <c r="A1216" t="s">
        <v>465</v>
      </c>
    </row>
    <row r="1218" spans="1:1" x14ac:dyDescent="0.25">
      <c r="A1218" t="s">
        <v>130</v>
      </c>
    </row>
    <row r="1219" spans="1:1" x14ac:dyDescent="0.25">
      <c r="A1219" t="s">
        <v>466</v>
      </c>
    </row>
    <row r="1221" spans="1:1" x14ac:dyDescent="0.25">
      <c r="A1221" t="s">
        <v>130</v>
      </c>
    </row>
    <row r="1222" spans="1:1" x14ac:dyDescent="0.25">
      <c r="A1222" t="s">
        <v>467</v>
      </c>
    </row>
    <row r="1224" spans="1:1" x14ac:dyDescent="0.25">
      <c r="A1224" t="s">
        <v>130</v>
      </c>
    </row>
    <row r="1225" spans="1:1" x14ac:dyDescent="0.25">
      <c r="A1225" t="s">
        <v>468</v>
      </c>
    </row>
    <row r="1227" spans="1:1" x14ac:dyDescent="0.25">
      <c r="A1227" t="s">
        <v>130</v>
      </c>
    </row>
    <row r="1228" spans="1:1" x14ac:dyDescent="0.25">
      <c r="A1228" t="s">
        <v>469</v>
      </c>
    </row>
    <row r="1230" spans="1:1" x14ac:dyDescent="0.25">
      <c r="A1230" t="s">
        <v>130</v>
      </c>
    </row>
    <row r="1231" spans="1:1" x14ac:dyDescent="0.25">
      <c r="A1231" t="s">
        <v>470</v>
      </c>
    </row>
    <row r="1233" spans="1:1" x14ac:dyDescent="0.25">
      <c r="A1233" t="s">
        <v>130</v>
      </c>
    </row>
    <row r="1234" spans="1:1" x14ac:dyDescent="0.25">
      <c r="A1234" t="s">
        <v>471</v>
      </c>
    </row>
    <row r="1236" spans="1:1" x14ac:dyDescent="0.25">
      <c r="A1236" t="s">
        <v>130</v>
      </c>
    </row>
    <row r="1237" spans="1:1" x14ac:dyDescent="0.25">
      <c r="A1237" t="s">
        <v>472</v>
      </c>
    </row>
    <row r="1239" spans="1:1" x14ac:dyDescent="0.25">
      <c r="A1239" t="s">
        <v>130</v>
      </c>
    </row>
    <row r="1240" spans="1:1" x14ac:dyDescent="0.25">
      <c r="A1240" t="s">
        <v>473</v>
      </c>
    </row>
    <row r="1242" spans="1:1" x14ac:dyDescent="0.25">
      <c r="A1242" t="s">
        <v>130</v>
      </c>
    </row>
    <row r="1243" spans="1:1" x14ac:dyDescent="0.25">
      <c r="A1243" t="s">
        <v>474</v>
      </c>
    </row>
    <row r="1245" spans="1:1" x14ac:dyDescent="0.25">
      <c r="A1245" t="s">
        <v>130</v>
      </c>
    </row>
    <row r="1246" spans="1:1" x14ac:dyDescent="0.25">
      <c r="A1246" t="s">
        <v>475</v>
      </c>
    </row>
    <row r="1248" spans="1:1" x14ac:dyDescent="0.25">
      <c r="A1248" t="s">
        <v>130</v>
      </c>
    </row>
    <row r="1249" spans="1:1" x14ac:dyDescent="0.25">
      <c r="A1249" t="s">
        <v>476</v>
      </c>
    </row>
    <row r="1251" spans="1:1" x14ac:dyDescent="0.25">
      <c r="A1251" t="s">
        <v>130</v>
      </c>
    </row>
    <row r="1252" spans="1:1" x14ac:dyDescent="0.25">
      <c r="A1252" t="s">
        <v>477</v>
      </c>
    </row>
    <row r="1254" spans="1:1" x14ac:dyDescent="0.25">
      <c r="A1254" t="s">
        <v>130</v>
      </c>
    </row>
    <row r="1255" spans="1:1" x14ac:dyDescent="0.25">
      <c r="A1255" t="s">
        <v>478</v>
      </c>
    </row>
    <row r="1257" spans="1:1" x14ac:dyDescent="0.25">
      <c r="A1257" t="s">
        <v>130</v>
      </c>
    </row>
    <row r="1258" spans="1:1" x14ac:dyDescent="0.25">
      <c r="A1258" t="s">
        <v>479</v>
      </c>
    </row>
    <row r="1260" spans="1:1" x14ac:dyDescent="0.25">
      <c r="A1260" t="s">
        <v>130</v>
      </c>
    </row>
    <row r="1261" spans="1:1" x14ac:dyDescent="0.25">
      <c r="A1261" t="s">
        <v>480</v>
      </c>
    </row>
    <row r="1263" spans="1:1" x14ac:dyDescent="0.25">
      <c r="A1263" t="s">
        <v>130</v>
      </c>
    </row>
    <row r="1264" spans="1:1" x14ac:dyDescent="0.25">
      <c r="A1264" t="s">
        <v>481</v>
      </c>
    </row>
    <row r="1266" spans="1:1" x14ac:dyDescent="0.25">
      <c r="A1266" t="s">
        <v>130</v>
      </c>
    </row>
    <row r="1267" spans="1:1" x14ac:dyDescent="0.25">
      <c r="A1267" t="s">
        <v>482</v>
      </c>
    </row>
    <row r="1269" spans="1:1" x14ac:dyDescent="0.25">
      <c r="A1269" t="s">
        <v>130</v>
      </c>
    </row>
    <row r="1270" spans="1:1" x14ac:dyDescent="0.25">
      <c r="A1270" t="s">
        <v>483</v>
      </c>
    </row>
    <row r="1272" spans="1:1" x14ac:dyDescent="0.25">
      <c r="A1272" t="s">
        <v>130</v>
      </c>
    </row>
    <row r="1273" spans="1:1" x14ac:dyDescent="0.25">
      <c r="A1273" t="s">
        <v>484</v>
      </c>
    </row>
    <row r="1275" spans="1:1" x14ac:dyDescent="0.25">
      <c r="A1275" t="s">
        <v>130</v>
      </c>
    </row>
    <row r="1276" spans="1:1" x14ac:dyDescent="0.25">
      <c r="A1276" t="s">
        <v>485</v>
      </c>
    </row>
    <row r="1278" spans="1:1" x14ac:dyDescent="0.25">
      <c r="A1278" t="s">
        <v>130</v>
      </c>
    </row>
    <row r="1279" spans="1:1" x14ac:dyDescent="0.25">
      <c r="A1279" t="s">
        <v>486</v>
      </c>
    </row>
    <row r="1281" spans="1:1" x14ac:dyDescent="0.25">
      <c r="A1281" t="s">
        <v>130</v>
      </c>
    </row>
    <row r="1282" spans="1:1" x14ac:dyDescent="0.25">
      <c r="A1282" t="s">
        <v>487</v>
      </c>
    </row>
    <row r="1284" spans="1:1" x14ac:dyDescent="0.25">
      <c r="A1284" t="s">
        <v>130</v>
      </c>
    </row>
    <row r="1285" spans="1:1" x14ac:dyDescent="0.25">
      <c r="A1285" t="s">
        <v>488</v>
      </c>
    </row>
    <row r="1287" spans="1:1" x14ac:dyDescent="0.25">
      <c r="A1287" t="s">
        <v>130</v>
      </c>
    </row>
    <row r="1288" spans="1:1" x14ac:dyDescent="0.25">
      <c r="A1288" t="s">
        <v>489</v>
      </c>
    </row>
    <row r="1290" spans="1:1" x14ac:dyDescent="0.25">
      <c r="A1290" t="s">
        <v>130</v>
      </c>
    </row>
    <row r="1291" spans="1:1" x14ac:dyDescent="0.25">
      <c r="A1291" t="s">
        <v>490</v>
      </c>
    </row>
    <row r="1293" spans="1:1" x14ac:dyDescent="0.25">
      <c r="A1293" t="s">
        <v>130</v>
      </c>
    </row>
    <row r="1294" spans="1:1" x14ac:dyDescent="0.25">
      <c r="A1294" t="s">
        <v>491</v>
      </c>
    </row>
    <row r="1296" spans="1:1" x14ac:dyDescent="0.25">
      <c r="A1296" t="s">
        <v>130</v>
      </c>
    </row>
    <row r="1297" spans="1:1" x14ac:dyDescent="0.25">
      <c r="A1297" t="s">
        <v>492</v>
      </c>
    </row>
    <row r="1299" spans="1:1" x14ac:dyDescent="0.25">
      <c r="A1299" t="s">
        <v>130</v>
      </c>
    </row>
    <row r="1300" spans="1:1" x14ac:dyDescent="0.25">
      <c r="A1300" t="s">
        <v>493</v>
      </c>
    </row>
    <row r="1302" spans="1:1" x14ac:dyDescent="0.25">
      <c r="A1302" t="s">
        <v>130</v>
      </c>
    </row>
    <row r="1303" spans="1:1" x14ac:dyDescent="0.25">
      <c r="A1303" t="s">
        <v>494</v>
      </c>
    </row>
    <row r="1305" spans="1:1" x14ac:dyDescent="0.25">
      <c r="A1305" t="s">
        <v>130</v>
      </c>
    </row>
    <row r="1306" spans="1:1" x14ac:dyDescent="0.25">
      <c r="A1306" t="s">
        <v>495</v>
      </c>
    </row>
    <row r="1308" spans="1:1" x14ac:dyDescent="0.25">
      <c r="A1308" t="s">
        <v>130</v>
      </c>
    </row>
    <row r="1309" spans="1:1" x14ac:dyDescent="0.25">
      <c r="A1309" t="s">
        <v>496</v>
      </c>
    </row>
    <row r="1311" spans="1:1" x14ac:dyDescent="0.25">
      <c r="A1311" t="s">
        <v>130</v>
      </c>
    </row>
    <row r="1312" spans="1:1" x14ac:dyDescent="0.25">
      <c r="A1312" t="s">
        <v>497</v>
      </c>
    </row>
    <row r="1314" spans="1:1" x14ac:dyDescent="0.25">
      <c r="A1314" t="s">
        <v>130</v>
      </c>
    </row>
    <row r="1315" spans="1:1" x14ac:dyDescent="0.25">
      <c r="A1315" t="s">
        <v>498</v>
      </c>
    </row>
    <row r="1317" spans="1:1" x14ac:dyDescent="0.25">
      <c r="A1317" t="s">
        <v>130</v>
      </c>
    </row>
    <row r="1318" spans="1:1" x14ac:dyDescent="0.25">
      <c r="A1318" t="s">
        <v>499</v>
      </c>
    </row>
    <row r="1320" spans="1:1" x14ac:dyDescent="0.25">
      <c r="A1320" t="s">
        <v>130</v>
      </c>
    </row>
    <row r="1321" spans="1:1" x14ac:dyDescent="0.25">
      <c r="A1321" t="s">
        <v>500</v>
      </c>
    </row>
    <row r="1323" spans="1:1" x14ac:dyDescent="0.25">
      <c r="A1323" t="s">
        <v>130</v>
      </c>
    </row>
    <row r="1324" spans="1:1" x14ac:dyDescent="0.25">
      <c r="A1324" t="s">
        <v>501</v>
      </c>
    </row>
    <row r="1326" spans="1:1" x14ac:dyDescent="0.25">
      <c r="A1326" t="s">
        <v>130</v>
      </c>
    </row>
    <row r="1327" spans="1:1" x14ac:dyDescent="0.25">
      <c r="A1327" t="s">
        <v>502</v>
      </c>
    </row>
    <row r="1329" spans="1:1" x14ac:dyDescent="0.25">
      <c r="A1329" t="s">
        <v>130</v>
      </c>
    </row>
    <row r="1330" spans="1:1" x14ac:dyDescent="0.25">
      <c r="A1330" t="s">
        <v>503</v>
      </c>
    </row>
    <row r="1332" spans="1:1" x14ac:dyDescent="0.25">
      <c r="A1332" t="s">
        <v>130</v>
      </c>
    </row>
    <row r="1333" spans="1:1" x14ac:dyDescent="0.25">
      <c r="A1333" t="s">
        <v>504</v>
      </c>
    </row>
    <row r="1335" spans="1:1" x14ac:dyDescent="0.25">
      <c r="A1335" t="s">
        <v>130</v>
      </c>
    </row>
    <row r="1336" spans="1:1" x14ac:dyDescent="0.25">
      <c r="A1336" t="s">
        <v>505</v>
      </c>
    </row>
    <row r="1338" spans="1:1" x14ac:dyDescent="0.25">
      <c r="A1338" t="s">
        <v>130</v>
      </c>
    </row>
    <row r="1339" spans="1:1" x14ac:dyDescent="0.25">
      <c r="A1339" t="s">
        <v>506</v>
      </c>
    </row>
    <row r="1341" spans="1:1" x14ac:dyDescent="0.25">
      <c r="A1341" t="s">
        <v>130</v>
      </c>
    </row>
    <row r="1342" spans="1:1" x14ac:dyDescent="0.25">
      <c r="A1342" t="s">
        <v>507</v>
      </c>
    </row>
    <row r="1344" spans="1:1" x14ac:dyDescent="0.25">
      <c r="A1344" t="s">
        <v>130</v>
      </c>
    </row>
    <row r="1345" spans="1:1" x14ac:dyDescent="0.25">
      <c r="A1345" t="s">
        <v>508</v>
      </c>
    </row>
    <row r="1347" spans="1:1" x14ac:dyDescent="0.25">
      <c r="A1347" t="s">
        <v>130</v>
      </c>
    </row>
    <row r="1348" spans="1:1" x14ac:dyDescent="0.25">
      <c r="A1348" t="s">
        <v>509</v>
      </c>
    </row>
    <row r="1350" spans="1:1" x14ac:dyDescent="0.25">
      <c r="A1350" t="s">
        <v>130</v>
      </c>
    </row>
    <row r="1351" spans="1:1" x14ac:dyDescent="0.25">
      <c r="A1351" t="s">
        <v>510</v>
      </c>
    </row>
    <row r="1353" spans="1:1" x14ac:dyDescent="0.25">
      <c r="A1353" t="s">
        <v>130</v>
      </c>
    </row>
    <row r="1354" spans="1:1" x14ac:dyDescent="0.25">
      <c r="A1354" t="s">
        <v>511</v>
      </c>
    </row>
    <row r="1356" spans="1:1" x14ac:dyDescent="0.25">
      <c r="A1356" t="s">
        <v>130</v>
      </c>
    </row>
    <row r="1357" spans="1:1" x14ac:dyDescent="0.25">
      <c r="A1357" t="s">
        <v>512</v>
      </c>
    </row>
    <row r="1359" spans="1:1" x14ac:dyDescent="0.25">
      <c r="A1359" t="s">
        <v>130</v>
      </c>
    </row>
    <row r="1360" spans="1:1" x14ac:dyDescent="0.25">
      <c r="A1360" t="s">
        <v>513</v>
      </c>
    </row>
    <row r="1362" spans="1:1" x14ac:dyDescent="0.25">
      <c r="A1362" t="s">
        <v>130</v>
      </c>
    </row>
    <row r="1363" spans="1:1" x14ac:dyDescent="0.25">
      <c r="A1363" t="s">
        <v>514</v>
      </c>
    </row>
    <row r="1365" spans="1:1" x14ac:dyDescent="0.25">
      <c r="A1365" t="s">
        <v>130</v>
      </c>
    </row>
    <row r="1366" spans="1:1" x14ac:dyDescent="0.25">
      <c r="A1366" t="s">
        <v>515</v>
      </c>
    </row>
    <row r="1368" spans="1:1" x14ac:dyDescent="0.25">
      <c r="A1368" t="s">
        <v>130</v>
      </c>
    </row>
    <row r="1369" spans="1:1" x14ac:dyDescent="0.25">
      <c r="A1369" t="s">
        <v>516</v>
      </c>
    </row>
    <row r="1371" spans="1:1" x14ac:dyDescent="0.25">
      <c r="A1371" t="s">
        <v>130</v>
      </c>
    </row>
    <row r="1372" spans="1:1" x14ac:dyDescent="0.25">
      <c r="A1372" t="s">
        <v>517</v>
      </c>
    </row>
    <row r="1374" spans="1:1" x14ac:dyDescent="0.25">
      <c r="A1374" t="s">
        <v>130</v>
      </c>
    </row>
    <row r="1375" spans="1:1" x14ac:dyDescent="0.25">
      <c r="A1375" t="s">
        <v>518</v>
      </c>
    </row>
    <row r="1377" spans="1:1" x14ac:dyDescent="0.25">
      <c r="A1377" t="s">
        <v>130</v>
      </c>
    </row>
    <row r="1378" spans="1:1" x14ac:dyDescent="0.25">
      <c r="A1378" t="s">
        <v>519</v>
      </c>
    </row>
    <row r="1380" spans="1:1" x14ac:dyDescent="0.25">
      <c r="A1380" t="s">
        <v>130</v>
      </c>
    </row>
    <row r="1381" spans="1:1" x14ac:dyDescent="0.25">
      <c r="A1381" t="s">
        <v>520</v>
      </c>
    </row>
    <row r="1383" spans="1:1" x14ac:dyDescent="0.25">
      <c r="A1383" t="s">
        <v>130</v>
      </c>
    </row>
    <row r="1384" spans="1:1" x14ac:dyDescent="0.25">
      <c r="A1384" t="s">
        <v>521</v>
      </c>
    </row>
    <row r="1386" spans="1:1" x14ac:dyDescent="0.25">
      <c r="A1386" t="s">
        <v>130</v>
      </c>
    </row>
    <row r="1387" spans="1:1" x14ac:dyDescent="0.25">
      <c r="A1387" t="s">
        <v>522</v>
      </c>
    </row>
    <row r="1389" spans="1:1" x14ac:dyDescent="0.25">
      <c r="A1389" t="s">
        <v>130</v>
      </c>
    </row>
    <row r="1390" spans="1:1" x14ac:dyDescent="0.25">
      <c r="A1390" t="s">
        <v>523</v>
      </c>
    </row>
    <row r="1392" spans="1:1" x14ac:dyDescent="0.25">
      <c r="A1392" t="s">
        <v>130</v>
      </c>
    </row>
    <row r="1393" spans="1:1" x14ac:dyDescent="0.25">
      <c r="A1393" t="s">
        <v>524</v>
      </c>
    </row>
    <row r="1395" spans="1:1" x14ac:dyDescent="0.25">
      <c r="A1395" t="s">
        <v>130</v>
      </c>
    </row>
    <row r="1396" spans="1:1" x14ac:dyDescent="0.25">
      <c r="A1396" t="s">
        <v>525</v>
      </c>
    </row>
    <row r="1398" spans="1:1" x14ac:dyDescent="0.25">
      <c r="A1398" t="s">
        <v>130</v>
      </c>
    </row>
    <row r="1399" spans="1:1" x14ac:dyDescent="0.25">
      <c r="A1399" t="s">
        <v>526</v>
      </c>
    </row>
    <row r="1401" spans="1:1" x14ac:dyDescent="0.25">
      <c r="A1401" t="s">
        <v>130</v>
      </c>
    </row>
    <row r="1402" spans="1:1" x14ac:dyDescent="0.25">
      <c r="A1402" t="s">
        <v>527</v>
      </c>
    </row>
    <row r="1404" spans="1:1" x14ac:dyDescent="0.25">
      <c r="A1404" t="s">
        <v>130</v>
      </c>
    </row>
    <row r="1405" spans="1:1" x14ac:dyDescent="0.25">
      <c r="A1405" t="s">
        <v>528</v>
      </c>
    </row>
    <row r="1407" spans="1:1" x14ac:dyDescent="0.25">
      <c r="A1407" t="s">
        <v>130</v>
      </c>
    </row>
    <row r="1408" spans="1:1" x14ac:dyDescent="0.25">
      <c r="A1408" t="s">
        <v>529</v>
      </c>
    </row>
    <row r="1410" spans="1:1" x14ac:dyDescent="0.25">
      <c r="A1410" t="s">
        <v>130</v>
      </c>
    </row>
    <row r="1411" spans="1:1" x14ac:dyDescent="0.25">
      <c r="A1411" t="s">
        <v>530</v>
      </c>
    </row>
    <row r="1413" spans="1:1" x14ac:dyDescent="0.25">
      <c r="A1413" t="s">
        <v>130</v>
      </c>
    </row>
    <row r="1414" spans="1:1" x14ac:dyDescent="0.25">
      <c r="A1414" t="s">
        <v>531</v>
      </c>
    </row>
    <row r="1416" spans="1:1" x14ac:dyDescent="0.25">
      <c r="A1416" t="s">
        <v>130</v>
      </c>
    </row>
    <row r="1417" spans="1:1" x14ac:dyDescent="0.25">
      <c r="A1417" t="s">
        <v>532</v>
      </c>
    </row>
    <row r="1419" spans="1:1" x14ac:dyDescent="0.25">
      <c r="A1419" t="s">
        <v>130</v>
      </c>
    </row>
    <row r="1420" spans="1:1" x14ac:dyDescent="0.25">
      <c r="A1420" t="s">
        <v>533</v>
      </c>
    </row>
    <row r="1422" spans="1:1" x14ac:dyDescent="0.25">
      <c r="A1422" t="s">
        <v>130</v>
      </c>
    </row>
    <row r="1423" spans="1:1" x14ac:dyDescent="0.25">
      <c r="A1423" t="s">
        <v>534</v>
      </c>
    </row>
    <row r="1425" spans="1:1" x14ac:dyDescent="0.25">
      <c r="A1425" t="s">
        <v>130</v>
      </c>
    </row>
    <row r="1426" spans="1:1" x14ac:dyDescent="0.25">
      <c r="A1426" t="s">
        <v>535</v>
      </c>
    </row>
    <row r="1428" spans="1:1" x14ac:dyDescent="0.25">
      <c r="A1428" t="s">
        <v>130</v>
      </c>
    </row>
    <row r="1429" spans="1:1" x14ac:dyDescent="0.25">
      <c r="A1429" t="s">
        <v>536</v>
      </c>
    </row>
    <row r="1431" spans="1:1" x14ac:dyDescent="0.25">
      <c r="A1431" t="s">
        <v>130</v>
      </c>
    </row>
    <row r="1432" spans="1:1" x14ac:dyDescent="0.25">
      <c r="A1432" t="s">
        <v>537</v>
      </c>
    </row>
    <row r="1434" spans="1:1" x14ac:dyDescent="0.25">
      <c r="A1434" t="s">
        <v>130</v>
      </c>
    </row>
    <row r="1435" spans="1:1" x14ac:dyDescent="0.25">
      <c r="A1435" t="s">
        <v>538</v>
      </c>
    </row>
    <row r="1437" spans="1:1" x14ac:dyDescent="0.25">
      <c r="A1437" t="s">
        <v>130</v>
      </c>
    </row>
    <row r="1438" spans="1:1" x14ac:dyDescent="0.25">
      <c r="A1438" t="s">
        <v>539</v>
      </c>
    </row>
    <row r="1440" spans="1:1" x14ac:dyDescent="0.25">
      <c r="A1440" t="s">
        <v>130</v>
      </c>
    </row>
    <row r="1441" spans="1:1" x14ac:dyDescent="0.25">
      <c r="A1441" t="s">
        <v>540</v>
      </c>
    </row>
    <row r="1443" spans="1:1" x14ac:dyDescent="0.25">
      <c r="A1443" t="s">
        <v>130</v>
      </c>
    </row>
    <row r="1444" spans="1:1" x14ac:dyDescent="0.25">
      <c r="A1444" t="s">
        <v>541</v>
      </c>
    </row>
    <row r="1446" spans="1:1" x14ac:dyDescent="0.25">
      <c r="A1446" t="s">
        <v>130</v>
      </c>
    </row>
    <row r="1447" spans="1:1" x14ac:dyDescent="0.25">
      <c r="A1447" t="s">
        <v>542</v>
      </c>
    </row>
    <row r="1449" spans="1:1" x14ac:dyDescent="0.25">
      <c r="A1449" t="s">
        <v>130</v>
      </c>
    </row>
    <row r="1450" spans="1:1" x14ac:dyDescent="0.25">
      <c r="A1450" t="s">
        <v>543</v>
      </c>
    </row>
    <row r="1452" spans="1:1" x14ac:dyDescent="0.25">
      <c r="A1452" t="s">
        <v>130</v>
      </c>
    </row>
    <row r="1453" spans="1:1" x14ac:dyDescent="0.25">
      <c r="A1453" t="s">
        <v>544</v>
      </c>
    </row>
    <row r="1455" spans="1:1" x14ac:dyDescent="0.25">
      <c r="A1455" t="s">
        <v>130</v>
      </c>
    </row>
    <row r="1456" spans="1:1" x14ac:dyDescent="0.25">
      <c r="A1456" t="s">
        <v>545</v>
      </c>
    </row>
    <row r="1458" spans="1:1" x14ac:dyDescent="0.25">
      <c r="A1458" t="s">
        <v>130</v>
      </c>
    </row>
    <row r="1459" spans="1:1" x14ac:dyDescent="0.25">
      <c r="A1459" t="s">
        <v>546</v>
      </c>
    </row>
    <row r="1461" spans="1:1" x14ac:dyDescent="0.25">
      <c r="A1461" t="s">
        <v>130</v>
      </c>
    </row>
    <row r="1462" spans="1:1" x14ac:dyDescent="0.25">
      <c r="A1462" t="s">
        <v>547</v>
      </c>
    </row>
    <row r="1464" spans="1:1" x14ac:dyDescent="0.25">
      <c r="A1464" t="s">
        <v>130</v>
      </c>
    </row>
    <row r="1465" spans="1:1" x14ac:dyDescent="0.25">
      <c r="A1465" t="s">
        <v>548</v>
      </c>
    </row>
    <row r="1467" spans="1:1" x14ac:dyDescent="0.25">
      <c r="A1467" t="s">
        <v>130</v>
      </c>
    </row>
    <row r="1468" spans="1:1" x14ac:dyDescent="0.25">
      <c r="A1468" t="s">
        <v>549</v>
      </c>
    </row>
    <row r="1470" spans="1:1" x14ac:dyDescent="0.25">
      <c r="A1470" t="s">
        <v>130</v>
      </c>
    </row>
    <row r="1471" spans="1:1" x14ac:dyDescent="0.25">
      <c r="A1471" t="s">
        <v>550</v>
      </c>
    </row>
    <row r="1473" spans="1:1" x14ac:dyDescent="0.25">
      <c r="A1473" t="s">
        <v>130</v>
      </c>
    </row>
    <row r="1474" spans="1:1" x14ac:dyDescent="0.25">
      <c r="A1474" t="s">
        <v>551</v>
      </c>
    </row>
    <row r="1476" spans="1:1" x14ac:dyDescent="0.25">
      <c r="A1476" t="s">
        <v>130</v>
      </c>
    </row>
    <row r="1477" spans="1:1" x14ac:dyDescent="0.25">
      <c r="A1477" t="s">
        <v>552</v>
      </c>
    </row>
    <row r="1479" spans="1:1" x14ac:dyDescent="0.25">
      <c r="A1479" t="s">
        <v>130</v>
      </c>
    </row>
    <row r="1480" spans="1:1" x14ac:dyDescent="0.25">
      <c r="A1480" t="s">
        <v>553</v>
      </c>
    </row>
    <row r="1482" spans="1:1" x14ac:dyDescent="0.25">
      <c r="A1482" t="s">
        <v>130</v>
      </c>
    </row>
    <row r="1483" spans="1:1" x14ac:dyDescent="0.25">
      <c r="A1483" t="s">
        <v>554</v>
      </c>
    </row>
    <row r="1485" spans="1:1" x14ac:dyDescent="0.25">
      <c r="A1485" t="s">
        <v>130</v>
      </c>
    </row>
    <row r="1486" spans="1:1" x14ac:dyDescent="0.25">
      <c r="A1486" t="s">
        <v>555</v>
      </c>
    </row>
    <row r="1488" spans="1:1" x14ac:dyDescent="0.25">
      <c r="A1488" t="s">
        <v>130</v>
      </c>
    </row>
    <row r="1489" spans="1:1" x14ac:dyDescent="0.25">
      <c r="A1489" t="s">
        <v>556</v>
      </c>
    </row>
    <row r="1491" spans="1:1" x14ac:dyDescent="0.25">
      <c r="A1491" t="s">
        <v>130</v>
      </c>
    </row>
    <row r="1492" spans="1:1" x14ac:dyDescent="0.25">
      <c r="A1492" t="s">
        <v>557</v>
      </c>
    </row>
    <row r="1494" spans="1:1" x14ac:dyDescent="0.25">
      <c r="A1494" t="s">
        <v>130</v>
      </c>
    </row>
    <row r="1495" spans="1:1" x14ac:dyDescent="0.25">
      <c r="A1495" t="s">
        <v>558</v>
      </c>
    </row>
    <row r="1497" spans="1:1" x14ac:dyDescent="0.25">
      <c r="A1497" t="s">
        <v>130</v>
      </c>
    </row>
    <row r="1498" spans="1:1" x14ac:dyDescent="0.25">
      <c r="A1498" t="s">
        <v>559</v>
      </c>
    </row>
    <row r="1500" spans="1:1" x14ac:dyDescent="0.25">
      <c r="A1500" t="s">
        <v>130</v>
      </c>
    </row>
    <row r="1501" spans="1:1" x14ac:dyDescent="0.25">
      <c r="A1501" t="s">
        <v>560</v>
      </c>
    </row>
    <row r="1503" spans="1:1" x14ac:dyDescent="0.25">
      <c r="A1503" t="s">
        <v>130</v>
      </c>
    </row>
    <row r="1504" spans="1:1" x14ac:dyDescent="0.25">
      <c r="A1504" t="s">
        <v>561</v>
      </c>
    </row>
    <row r="1506" spans="1:1" x14ac:dyDescent="0.25">
      <c r="A1506" t="s">
        <v>130</v>
      </c>
    </row>
    <row r="1507" spans="1:1" x14ac:dyDescent="0.25">
      <c r="A1507" t="s">
        <v>562</v>
      </c>
    </row>
    <row r="1509" spans="1:1" x14ac:dyDescent="0.25">
      <c r="A1509" t="s">
        <v>130</v>
      </c>
    </row>
    <row r="1510" spans="1:1" x14ac:dyDescent="0.25">
      <c r="A1510" t="s">
        <v>563</v>
      </c>
    </row>
    <row r="1512" spans="1:1" x14ac:dyDescent="0.25">
      <c r="A1512" t="s">
        <v>130</v>
      </c>
    </row>
    <row r="1513" spans="1:1" x14ac:dyDescent="0.25">
      <c r="A1513" t="s">
        <v>564</v>
      </c>
    </row>
    <row r="1515" spans="1:1" x14ac:dyDescent="0.25">
      <c r="A1515" t="s">
        <v>130</v>
      </c>
    </row>
    <row r="1516" spans="1:1" x14ac:dyDescent="0.25">
      <c r="A1516" t="s">
        <v>565</v>
      </c>
    </row>
    <row r="1518" spans="1:1" x14ac:dyDescent="0.25">
      <c r="A1518" t="s">
        <v>130</v>
      </c>
    </row>
    <row r="1519" spans="1:1" x14ac:dyDescent="0.25">
      <c r="A1519" t="s">
        <v>566</v>
      </c>
    </row>
    <row r="1521" spans="1:1" x14ac:dyDescent="0.25">
      <c r="A1521" t="s">
        <v>130</v>
      </c>
    </row>
    <row r="1522" spans="1:1" x14ac:dyDescent="0.25">
      <c r="A1522" t="s">
        <v>567</v>
      </c>
    </row>
    <row r="1524" spans="1:1" x14ac:dyDescent="0.25">
      <c r="A1524" t="s">
        <v>130</v>
      </c>
    </row>
    <row r="1525" spans="1:1" x14ac:dyDescent="0.25">
      <c r="A1525" t="s">
        <v>568</v>
      </c>
    </row>
    <row r="1527" spans="1:1" x14ac:dyDescent="0.25">
      <c r="A1527" t="s">
        <v>130</v>
      </c>
    </row>
    <row r="1528" spans="1:1" x14ac:dyDescent="0.25">
      <c r="A1528" t="s">
        <v>569</v>
      </c>
    </row>
    <row r="1530" spans="1:1" x14ac:dyDescent="0.25">
      <c r="A1530" t="s">
        <v>130</v>
      </c>
    </row>
    <row r="1531" spans="1:1" x14ac:dyDescent="0.25">
      <c r="A1531" t="s">
        <v>570</v>
      </c>
    </row>
    <row r="1533" spans="1:1" x14ac:dyDescent="0.25">
      <c r="A1533" t="s">
        <v>130</v>
      </c>
    </row>
    <row r="1534" spans="1:1" x14ac:dyDescent="0.25">
      <c r="A1534" t="s">
        <v>571</v>
      </c>
    </row>
    <row r="1536" spans="1:1" x14ac:dyDescent="0.25">
      <c r="A1536" t="s">
        <v>130</v>
      </c>
    </row>
    <row r="1537" spans="1:1" x14ac:dyDescent="0.25">
      <c r="A1537" t="s">
        <v>572</v>
      </c>
    </row>
    <row r="1539" spans="1:1" x14ac:dyDescent="0.25">
      <c r="A1539" t="s">
        <v>130</v>
      </c>
    </row>
    <row r="1540" spans="1:1" x14ac:dyDescent="0.25">
      <c r="A1540" t="s">
        <v>573</v>
      </c>
    </row>
    <row r="1542" spans="1:1" x14ac:dyDescent="0.25">
      <c r="A1542" t="s">
        <v>130</v>
      </c>
    </row>
    <row r="1543" spans="1:1" x14ac:dyDescent="0.25">
      <c r="A1543" t="s">
        <v>574</v>
      </c>
    </row>
    <row r="1545" spans="1:1" x14ac:dyDescent="0.25">
      <c r="A1545" t="s">
        <v>130</v>
      </c>
    </row>
    <row r="1546" spans="1:1" x14ac:dyDescent="0.25">
      <c r="A1546" t="s">
        <v>575</v>
      </c>
    </row>
    <row r="1548" spans="1:1" x14ac:dyDescent="0.25">
      <c r="A1548" t="s">
        <v>130</v>
      </c>
    </row>
    <row r="1549" spans="1:1" x14ac:dyDescent="0.25">
      <c r="A1549" t="s">
        <v>576</v>
      </c>
    </row>
    <row r="1551" spans="1:1" x14ac:dyDescent="0.25">
      <c r="A1551" t="s">
        <v>130</v>
      </c>
    </row>
    <row r="1552" spans="1:1" x14ac:dyDescent="0.25">
      <c r="A1552" t="s">
        <v>577</v>
      </c>
    </row>
    <row r="1554" spans="1:1" x14ac:dyDescent="0.25">
      <c r="A1554" t="s">
        <v>130</v>
      </c>
    </row>
    <row r="1555" spans="1:1" x14ac:dyDescent="0.25">
      <c r="A1555" t="s">
        <v>578</v>
      </c>
    </row>
    <row r="1557" spans="1:1" x14ac:dyDescent="0.25">
      <c r="A1557" t="s">
        <v>130</v>
      </c>
    </row>
    <row r="1558" spans="1:1" x14ac:dyDescent="0.25">
      <c r="A1558" t="s">
        <v>579</v>
      </c>
    </row>
    <row r="1560" spans="1:1" x14ac:dyDescent="0.25">
      <c r="A1560" t="s">
        <v>130</v>
      </c>
    </row>
    <row r="1561" spans="1:1" x14ac:dyDescent="0.25">
      <c r="A1561" t="s">
        <v>580</v>
      </c>
    </row>
    <row r="1563" spans="1:1" x14ac:dyDescent="0.25">
      <c r="A1563" t="s">
        <v>130</v>
      </c>
    </row>
    <row r="1564" spans="1:1" x14ac:dyDescent="0.25">
      <c r="A1564" t="s">
        <v>581</v>
      </c>
    </row>
    <row r="1566" spans="1:1" x14ac:dyDescent="0.25">
      <c r="A1566" t="s">
        <v>130</v>
      </c>
    </row>
    <row r="1567" spans="1:1" x14ac:dyDescent="0.25">
      <c r="A1567" t="s">
        <v>582</v>
      </c>
    </row>
    <row r="1569" spans="1:1" x14ac:dyDescent="0.25">
      <c r="A1569" t="s">
        <v>130</v>
      </c>
    </row>
    <row r="1570" spans="1:1" x14ac:dyDescent="0.25">
      <c r="A1570" t="s">
        <v>583</v>
      </c>
    </row>
    <row r="1572" spans="1:1" x14ac:dyDescent="0.25">
      <c r="A1572" t="s">
        <v>130</v>
      </c>
    </row>
    <row r="1573" spans="1:1" x14ac:dyDescent="0.25">
      <c r="A1573" t="s">
        <v>584</v>
      </c>
    </row>
    <row r="1575" spans="1:1" x14ac:dyDescent="0.25">
      <c r="A1575" t="s">
        <v>130</v>
      </c>
    </row>
    <row r="1576" spans="1:1" x14ac:dyDescent="0.25">
      <c r="A1576" t="s">
        <v>585</v>
      </c>
    </row>
    <row r="1578" spans="1:1" x14ac:dyDescent="0.25">
      <c r="A1578" t="s">
        <v>130</v>
      </c>
    </row>
    <row r="1579" spans="1:1" x14ac:dyDescent="0.25">
      <c r="A1579" t="s">
        <v>586</v>
      </c>
    </row>
    <row r="1581" spans="1:1" x14ac:dyDescent="0.25">
      <c r="A1581" t="s">
        <v>130</v>
      </c>
    </row>
    <row r="1582" spans="1:1" x14ac:dyDescent="0.25">
      <c r="A1582" t="s">
        <v>587</v>
      </c>
    </row>
    <row r="1584" spans="1:1" x14ac:dyDescent="0.25">
      <c r="A1584" t="s">
        <v>130</v>
      </c>
    </row>
    <row r="1585" spans="1:1" x14ac:dyDescent="0.25">
      <c r="A1585" t="s">
        <v>588</v>
      </c>
    </row>
    <row r="1587" spans="1:1" x14ac:dyDescent="0.25">
      <c r="A1587" t="s">
        <v>130</v>
      </c>
    </row>
    <row r="1588" spans="1:1" x14ac:dyDescent="0.25">
      <c r="A1588" t="s">
        <v>589</v>
      </c>
    </row>
    <row r="1590" spans="1:1" x14ac:dyDescent="0.25">
      <c r="A1590" t="s">
        <v>130</v>
      </c>
    </row>
    <row r="1591" spans="1:1" x14ac:dyDescent="0.25">
      <c r="A1591" t="s">
        <v>590</v>
      </c>
    </row>
    <row r="1593" spans="1:1" x14ac:dyDescent="0.25">
      <c r="A1593" t="s">
        <v>130</v>
      </c>
    </row>
    <row r="1594" spans="1:1" x14ac:dyDescent="0.25">
      <c r="A1594" t="s">
        <v>591</v>
      </c>
    </row>
    <row r="1596" spans="1:1" x14ac:dyDescent="0.25">
      <c r="A1596" t="s">
        <v>130</v>
      </c>
    </row>
    <row r="1597" spans="1:1" x14ac:dyDescent="0.25">
      <c r="A1597" t="s">
        <v>592</v>
      </c>
    </row>
    <row r="1599" spans="1:1" x14ac:dyDescent="0.25">
      <c r="A1599" t="s">
        <v>130</v>
      </c>
    </row>
    <row r="1600" spans="1:1" x14ac:dyDescent="0.25">
      <c r="A1600" t="s">
        <v>593</v>
      </c>
    </row>
    <row r="1602" spans="1:1" x14ac:dyDescent="0.25">
      <c r="A1602" t="s">
        <v>130</v>
      </c>
    </row>
    <row r="1603" spans="1:1" x14ac:dyDescent="0.25">
      <c r="A1603" t="s">
        <v>594</v>
      </c>
    </row>
    <row r="1605" spans="1:1" x14ac:dyDescent="0.25">
      <c r="A1605" t="s">
        <v>130</v>
      </c>
    </row>
    <row r="1606" spans="1:1" x14ac:dyDescent="0.25">
      <c r="A1606" t="s">
        <v>595</v>
      </c>
    </row>
    <row r="1608" spans="1:1" x14ac:dyDescent="0.25">
      <c r="A1608" t="s">
        <v>130</v>
      </c>
    </row>
    <row r="1609" spans="1:1" x14ac:dyDescent="0.25">
      <c r="A1609" t="s">
        <v>596</v>
      </c>
    </row>
    <row r="1611" spans="1:1" x14ac:dyDescent="0.25">
      <c r="A1611" t="s">
        <v>130</v>
      </c>
    </row>
    <row r="1612" spans="1:1" x14ac:dyDescent="0.25">
      <c r="A1612" t="s">
        <v>597</v>
      </c>
    </row>
    <row r="1614" spans="1:1" x14ac:dyDescent="0.25">
      <c r="A1614" t="s">
        <v>130</v>
      </c>
    </row>
    <row r="1615" spans="1:1" x14ac:dyDescent="0.25">
      <c r="A1615" t="s">
        <v>598</v>
      </c>
    </row>
    <row r="1617" spans="1:1" x14ac:dyDescent="0.25">
      <c r="A1617" t="s">
        <v>130</v>
      </c>
    </row>
    <row r="1618" spans="1:1" x14ac:dyDescent="0.25">
      <c r="A1618" t="s">
        <v>599</v>
      </c>
    </row>
    <row r="1620" spans="1:1" x14ac:dyDescent="0.25">
      <c r="A1620" t="s">
        <v>130</v>
      </c>
    </row>
    <row r="1621" spans="1:1" x14ac:dyDescent="0.25">
      <c r="A1621" t="s">
        <v>600</v>
      </c>
    </row>
    <row r="1623" spans="1:1" x14ac:dyDescent="0.25">
      <c r="A1623" t="s">
        <v>130</v>
      </c>
    </row>
    <row r="1624" spans="1:1" x14ac:dyDescent="0.25">
      <c r="A1624" t="s">
        <v>601</v>
      </c>
    </row>
    <row r="1626" spans="1:1" x14ac:dyDescent="0.25">
      <c r="A1626" t="s">
        <v>130</v>
      </c>
    </row>
    <row r="1627" spans="1:1" x14ac:dyDescent="0.25">
      <c r="A1627" t="s">
        <v>602</v>
      </c>
    </row>
    <row r="1629" spans="1:1" x14ac:dyDescent="0.25">
      <c r="A1629" t="s">
        <v>130</v>
      </c>
    </row>
    <row r="1630" spans="1:1" x14ac:dyDescent="0.25">
      <c r="A1630" t="s">
        <v>603</v>
      </c>
    </row>
    <row r="1632" spans="1:1" x14ac:dyDescent="0.25">
      <c r="A1632" t="s">
        <v>130</v>
      </c>
    </row>
    <row r="1633" spans="1:1" x14ac:dyDescent="0.25">
      <c r="A1633" t="s">
        <v>604</v>
      </c>
    </row>
    <row r="1635" spans="1:1" x14ac:dyDescent="0.25">
      <c r="A1635" t="s">
        <v>130</v>
      </c>
    </row>
    <row r="1636" spans="1:1" x14ac:dyDescent="0.25">
      <c r="A1636" t="s">
        <v>605</v>
      </c>
    </row>
    <row r="1638" spans="1:1" x14ac:dyDescent="0.25">
      <c r="A1638" t="s">
        <v>130</v>
      </c>
    </row>
    <row r="1639" spans="1:1" x14ac:dyDescent="0.25">
      <c r="A1639" t="s">
        <v>606</v>
      </c>
    </row>
    <row r="1641" spans="1:1" x14ac:dyDescent="0.25">
      <c r="A1641" t="s">
        <v>130</v>
      </c>
    </row>
    <row r="1642" spans="1:1" x14ac:dyDescent="0.25">
      <c r="A1642" t="s">
        <v>607</v>
      </c>
    </row>
    <row r="1644" spans="1:1" x14ac:dyDescent="0.25">
      <c r="A1644" t="s">
        <v>130</v>
      </c>
    </row>
    <row r="1645" spans="1:1" x14ac:dyDescent="0.25">
      <c r="A1645" t="s">
        <v>608</v>
      </c>
    </row>
    <row r="1647" spans="1:1" x14ac:dyDescent="0.25">
      <c r="A1647" t="s">
        <v>130</v>
      </c>
    </row>
    <row r="1648" spans="1:1" x14ac:dyDescent="0.25">
      <c r="A1648" t="s">
        <v>609</v>
      </c>
    </row>
    <row r="1650" spans="1:1" x14ac:dyDescent="0.25">
      <c r="A1650" t="s">
        <v>130</v>
      </c>
    </row>
    <row r="1651" spans="1:1" x14ac:dyDescent="0.25">
      <c r="A1651" t="s">
        <v>610</v>
      </c>
    </row>
    <row r="1653" spans="1:1" x14ac:dyDescent="0.25">
      <c r="A1653" t="s">
        <v>130</v>
      </c>
    </row>
    <row r="1654" spans="1:1" x14ac:dyDescent="0.25">
      <c r="A1654" t="s">
        <v>611</v>
      </c>
    </row>
    <row r="1656" spans="1:1" x14ac:dyDescent="0.25">
      <c r="A1656" t="s">
        <v>130</v>
      </c>
    </row>
    <row r="1657" spans="1:1" x14ac:dyDescent="0.25">
      <c r="A1657" t="s">
        <v>612</v>
      </c>
    </row>
    <row r="1659" spans="1:1" x14ac:dyDescent="0.25">
      <c r="A1659" t="s">
        <v>130</v>
      </c>
    </row>
    <row r="1660" spans="1:1" x14ac:dyDescent="0.25">
      <c r="A1660" t="s">
        <v>613</v>
      </c>
    </row>
    <row r="1662" spans="1:1" x14ac:dyDescent="0.25">
      <c r="A1662" t="s">
        <v>130</v>
      </c>
    </row>
    <row r="1663" spans="1:1" x14ac:dyDescent="0.25">
      <c r="A1663" t="s">
        <v>614</v>
      </c>
    </row>
    <row r="1665" spans="1:1" x14ac:dyDescent="0.25">
      <c r="A1665" t="s">
        <v>130</v>
      </c>
    </row>
    <row r="1666" spans="1:1" x14ac:dyDescent="0.25">
      <c r="A1666" t="s">
        <v>615</v>
      </c>
    </row>
    <row r="1668" spans="1:1" x14ac:dyDescent="0.25">
      <c r="A1668" t="s">
        <v>130</v>
      </c>
    </row>
    <row r="1669" spans="1:1" x14ac:dyDescent="0.25">
      <c r="A1669" t="s">
        <v>616</v>
      </c>
    </row>
    <row r="1671" spans="1:1" x14ac:dyDescent="0.25">
      <c r="A1671" t="s">
        <v>130</v>
      </c>
    </row>
    <row r="1672" spans="1:1" x14ac:dyDescent="0.25">
      <c r="A1672" t="s">
        <v>617</v>
      </c>
    </row>
    <row r="1674" spans="1:1" x14ac:dyDescent="0.25">
      <c r="A1674" t="s">
        <v>130</v>
      </c>
    </row>
    <row r="1675" spans="1:1" x14ac:dyDescent="0.25">
      <c r="A1675" t="s">
        <v>618</v>
      </c>
    </row>
    <row r="1677" spans="1:1" x14ac:dyDescent="0.25">
      <c r="A1677" t="s">
        <v>130</v>
      </c>
    </row>
    <row r="1678" spans="1:1" x14ac:dyDescent="0.25">
      <c r="A1678" t="s">
        <v>619</v>
      </c>
    </row>
    <row r="1680" spans="1:1" x14ac:dyDescent="0.25">
      <c r="A1680" t="s">
        <v>130</v>
      </c>
    </row>
    <row r="1681" spans="1:1" x14ac:dyDescent="0.25">
      <c r="A1681" t="s">
        <v>620</v>
      </c>
    </row>
    <row r="1683" spans="1:1" x14ac:dyDescent="0.25">
      <c r="A1683" t="s">
        <v>130</v>
      </c>
    </row>
    <row r="1684" spans="1:1" x14ac:dyDescent="0.25">
      <c r="A1684" t="s">
        <v>621</v>
      </c>
    </row>
    <row r="1686" spans="1:1" x14ac:dyDescent="0.25">
      <c r="A1686" t="s">
        <v>130</v>
      </c>
    </row>
    <row r="1687" spans="1:1" x14ac:dyDescent="0.25">
      <c r="A1687" t="s">
        <v>622</v>
      </c>
    </row>
    <row r="1689" spans="1:1" x14ac:dyDescent="0.25">
      <c r="A1689" t="s">
        <v>130</v>
      </c>
    </row>
    <row r="1690" spans="1:1" x14ac:dyDescent="0.25">
      <c r="A1690" t="s">
        <v>623</v>
      </c>
    </row>
    <row r="1692" spans="1:1" x14ac:dyDescent="0.25">
      <c r="A1692" t="s">
        <v>130</v>
      </c>
    </row>
    <row r="1693" spans="1:1" x14ac:dyDescent="0.25">
      <c r="A1693" t="s">
        <v>624</v>
      </c>
    </row>
    <row r="1695" spans="1:1" x14ac:dyDescent="0.25">
      <c r="A1695" t="s">
        <v>130</v>
      </c>
    </row>
    <row r="1696" spans="1:1" x14ac:dyDescent="0.25">
      <c r="A1696" t="s">
        <v>625</v>
      </c>
    </row>
    <row r="1698" spans="1:1" x14ac:dyDescent="0.25">
      <c r="A1698" t="s">
        <v>130</v>
      </c>
    </row>
    <row r="1699" spans="1:1" x14ac:dyDescent="0.25">
      <c r="A1699" t="s">
        <v>626</v>
      </c>
    </row>
    <row r="1701" spans="1:1" x14ac:dyDescent="0.25">
      <c r="A1701" t="s">
        <v>130</v>
      </c>
    </row>
    <row r="1702" spans="1:1" x14ac:dyDescent="0.25">
      <c r="A1702" t="s">
        <v>627</v>
      </c>
    </row>
    <row r="1704" spans="1:1" x14ac:dyDescent="0.25">
      <c r="A1704" t="s">
        <v>130</v>
      </c>
    </row>
    <row r="1705" spans="1:1" x14ac:dyDescent="0.25">
      <c r="A1705" t="s">
        <v>628</v>
      </c>
    </row>
    <row r="1707" spans="1:1" x14ac:dyDescent="0.25">
      <c r="A1707" t="s">
        <v>130</v>
      </c>
    </row>
    <row r="1708" spans="1:1" x14ac:dyDescent="0.25">
      <c r="A1708" t="s">
        <v>629</v>
      </c>
    </row>
    <row r="1710" spans="1:1" x14ac:dyDescent="0.25">
      <c r="A1710" t="s">
        <v>130</v>
      </c>
    </row>
    <row r="1711" spans="1:1" x14ac:dyDescent="0.25">
      <c r="A1711" t="s">
        <v>630</v>
      </c>
    </row>
    <row r="1713" spans="1:1" x14ac:dyDescent="0.25">
      <c r="A1713" t="s">
        <v>130</v>
      </c>
    </row>
    <row r="1714" spans="1:1" x14ac:dyDescent="0.25">
      <c r="A1714" t="s">
        <v>631</v>
      </c>
    </row>
    <row r="1716" spans="1:1" x14ac:dyDescent="0.25">
      <c r="A1716" t="s">
        <v>130</v>
      </c>
    </row>
    <row r="1717" spans="1:1" x14ac:dyDescent="0.25">
      <c r="A1717" t="s">
        <v>632</v>
      </c>
    </row>
    <row r="1719" spans="1:1" x14ac:dyDescent="0.25">
      <c r="A1719" t="s">
        <v>130</v>
      </c>
    </row>
    <row r="1720" spans="1:1" x14ac:dyDescent="0.25">
      <c r="A1720" t="s">
        <v>633</v>
      </c>
    </row>
    <row r="1722" spans="1:1" x14ac:dyDescent="0.25">
      <c r="A1722" t="s">
        <v>130</v>
      </c>
    </row>
    <row r="1723" spans="1:1" x14ac:dyDescent="0.25">
      <c r="A1723" t="s">
        <v>634</v>
      </c>
    </row>
    <row r="1725" spans="1:1" x14ac:dyDescent="0.25">
      <c r="A1725" t="s">
        <v>130</v>
      </c>
    </row>
    <row r="1726" spans="1:1" x14ac:dyDescent="0.25">
      <c r="A1726" t="s">
        <v>635</v>
      </c>
    </row>
    <row r="1728" spans="1:1" x14ac:dyDescent="0.25">
      <c r="A1728" t="s">
        <v>130</v>
      </c>
    </row>
    <row r="1729" spans="1:1" x14ac:dyDescent="0.25">
      <c r="A1729" t="s">
        <v>636</v>
      </c>
    </row>
    <row r="1731" spans="1:1" x14ac:dyDescent="0.25">
      <c r="A1731" t="s">
        <v>130</v>
      </c>
    </row>
    <row r="1732" spans="1:1" x14ac:dyDescent="0.25">
      <c r="A1732" t="s">
        <v>637</v>
      </c>
    </row>
    <row r="1734" spans="1:1" x14ac:dyDescent="0.25">
      <c r="A1734" t="s">
        <v>130</v>
      </c>
    </row>
    <row r="1735" spans="1:1" x14ac:dyDescent="0.25">
      <c r="A1735" t="s">
        <v>638</v>
      </c>
    </row>
    <row r="1737" spans="1:1" x14ac:dyDescent="0.25">
      <c r="A1737" t="s">
        <v>130</v>
      </c>
    </row>
    <row r="1738" spans="1:1" x14ac:dyDescent="0.25">
      <c r="A1738" t="s">
        <v>639</v>
      </c>
    </row>
    <row r="1740" spans="1:1" x14ac:dyDescent="0.25">
      <c r="A1740" t="s">
        <v>130</v>
      </c>
    </row>
    <row r="1741" spans="1:1" x14ac:dyDescent="0.25">
      <c r="A1741" t="s">
        <v>640</v>
      </c>
    </row>
    <row r="1743" spans="1:1" x14ac:dyDescent="0.25">
      <c r="A1743" t="s">
        <v>130</v>
      </c>
    </row>
    <row r="1744" spans="1:1" x14ac:dyDescent="0.25">
      <c r="A1744" t="s">
        <v>641</v>
      </c>
    </row>
    <row r="1746" spans="1:1" x14ac:dyDescent="0.25">
      <c r="A1746" t="s">
        <v>130</v>
      </c>
    </row>
    <row r="1747" spans="1:1" x14ac:dyDescent="0.25">
      <c r="A1747" t="s">
        <v>642</v>
      </c>
    </row>
    <row r="1749" spans="1:1" x14ac:dyDescent="0.25">
      <c r="A1749" t="s">
        <v>130</v>
      </c>
    </row>
    <row r="1750" spans="1:1" x14ac:dyDescent="0.25">
      <c r="A1750" t="s">
        <v>643</v>
      </c>
    </row>
    <row r="1752" spans="1:1" x14ac:dyDescent="0.25">
      <c r="A1752" t="s">
        <v>130</v>
      </c>
    </row>
    <row r="1753" spans="1:1" x14ac:dyDescent="0.25">
      <c r="A1753" t="s">
        <v>644</v>
      </c>
    </row>
    <row r="1755" spans="1:1" x14ac:dyDescent="0.25">
      <c r="A1755" t="s">
        <v>130</v>
      </c>
    </row>
    <row r="1756" spans="1:1" x14ac:dyDescent="0.25">
      <c r="A1756" t="s">
        <v>645</v>
      </c>
    </row>
    <row r="1758" spans="1:1" x14ac:dyDescent="0.25">
      <c r="A1758" t="s">
        <v>130</v>
      </c>
    </row>
    <row r="1759" spans="1:1" x14ac:dyDescent="0.25">
      <c r="A1759" t="s">
        <v>646</v>
      </c>
    </row>
    <row r="1761" spans="1:1" x14ac:dyDescent="0.25">
      <c r="A1761" t="s">
        <v>130</v>
      </c>
    </row>
    <row r="1762" spans="1:1" x14ac:dyDescent="0.25">
      <c r="A1762" t="s">
        <v>647</v>
      </c>
    </row>
    <row r="1764" spans="1:1" x14ac:dyDescent="0.25">
      <c r="A1764" t="s">
        <v>130</v>
      </c>
    </row>
    <row r="1765" spans="1:1" x14ac:dyDescent="0.25">
      <c r="A1765" t="s">
        <v>648</v>
      </c>
    </row>
    <row r="1767" spans="1:1" x14ac:dyDescent="0.25">
      <c r="A1767" t="s">
        <v>130</v>
      </c>
    </row>
    <row r="1768" spans="1:1" x14ac:dyDescent="0.25">
      <c r="A1768" t="s">
        <v>649</v>
      </c>
    </row>
    <row r="1770" spans="1:1" x14ac:dyDescent="0.25">
      <c r="A1770" t="s">
        <v>130</v>
      </c>
    </row>
    <row r="1771" spans="1:1" x14ac:dyDescent="0.25">
      <c r="A1771" t="s">
        <v>650</v>
      </c>
    </row>
    <row r="1773" spans="1:1" x14ac:dyDescent="0.25">
      <c r="A1773" t="s">
        <v>651</v>
      </c>
    </row>
    <row r="1775" spans="1:1" x14ac:dyDescent="0.25">
      <c r="A1775" t="s">
        <v>652</v>
      </c>
    </row>
    <row r="1776" spans="1:1" x14ac:dyDescent="0.25">
      <c r="A1776" t="s">
        <v>653</v>
      </c>
    </row>
    <row r="1777" spans="1:1" x14ac:dyDescent="0.25">
      <c r="A1777" t="s">
        <v>654</v>
      </c>
    </row>
    <row r="1778" spans="1:1" x14ac:dyDescent="0.25">
      <c r="A1778" t="s">
        <v>655</v>
      </c>
    </row>
    <row r="1779" spans="1:1" x14ac:dyDescent="0.25">
      <c r="A1779" t="s">
        <v>656</v>
      </c>
    </row>
    <row r="1780" spans="1:1" x14ac:dyDescent="0.25">
      <c r="A1780" t="s">
        <v>657</v>
      </c>
    </row>
    <row r="1781" spans="1:1" x14ac:dyDescent="0.25">
      <c r="A1781" t="s">
        <v>658</v>
      </c>
    </row>
    <row r="1782" spans="1:1" x14ac:dyDescent="0.25">
      <c r="A1782" t="s">
        <v>659</v>
      </c>
    </row>
    <row r="1783" spans="1:1" x14ac:dyDescent="0.25">
      <c r="A1783" t="s">
        <v>660</v>
      </c>
    </row>
    <row r="1784" spans="1:1" x14ac:dyDescent="0.25">
      <c r="A1784" t="s">
        <v>657</v>
      </c>
    </row>
    <row r="1785" spans="1:1" x14ac:dyDescent="0.25">
      <c r="A1785" t="s">
        <v>658</v>
      </c>
    </row>
    <row r="1786" spans="1:1" x14ac:dyDescent="0.25">
      <c r="A1786" t="s">
        <v>659</v>
      </c>
    </row>
    <row r="1787" spans="1:1" x14ac:dyDescent="0.25">
      <c r="A1787" t="s">
        <v>661</v>
      </c>
    </row>
    <row r="1788" spans="1:1" x14ac:dyDescent="0.25">
      <c r="A1788" t="s">
        <v>657</v>
      </c>
    </row>
    <row r="1789" spans="1:1" x14ac:dyDescent="0.25">
      <c r="A1789" t="s">
        <v>658</v>
      </c>
    </row>
    <row r="1790" spans="1:1" x14ac:dyDescent="0.25">
      <c r="A1790" t="s">
        <v>659</v>
      </c>
    </row>
    <row r="1791" spans="1:1" x14ac:dyDescent="0.25">
      <c r="A1791" t="s">
        <v>662</v>
      </c>
    </row>
    <row r="1792" spans="1:1" x14ac:dyDescent="0.25">
      <c r="A1792" t="s">
        <v>657</v>
      </c>
    </row>
    <row r="1793" spans="1:1" x14ac:dyDescent="0.25">
      <c r="A1793" t="s">
        <v>658</v>
      </c>
    </row>
    <row r="1794" spans="1:1" x14ac:dyDescent="0.25">
      <c r="A1794" t="s">
        <v>663</v>
      </c>
    </row>
    <row r="1795" spans="1:1" x14ac:dyDescent="0.25">
      <c r="A1795" t="s">
        <v>664</v>
      </c>
    </row>
    <row r="1796" spans="1:1" x14ac:dyDescent="0.25">
      <c r="A1796" t="s">
        <v>657</v>
      </c>
    </row>
    <row r="1797" spans="1:1" x14ac:dyDescent="0.25">
      <c r="A1797" t="s">
        <v>658</v>
      </c>
    </row>
    <row r="1798" spans="1:1" x14ac:dyDescent="0.25">
      <c r="A1798" t="s">
        <v>663</v>
      </c>
    </row>
    <row r="1799" spans="1:1" x14ac:dyDescent="0.25">
      <c r="A1799" t="s">
        <v>665</v>
      </c>
    </row>
    <row r="1800" spans="1:1" x14ac:dyDescent="0.25">
      <c r="A1800" t="s">
        <v>657</v>
      </c>
    </row>
    <row r="1801" spans="1:1" x14ac:dyDescent="0.25">
      <c r="A1801" t="s">
        <v>658</v>
      </c>
    </row>
    <row r="1802" spans="1:1" x14ac:dyDescent="0.25">
      <c r="A1802" t="s">
        <v>663</v>
      </c>
    </row>
    <row r="1803" spans="1:1" x14ac:dyDescent="0.25">
      <c r="A1803" t="s">
        <v>666</v>
      </c>
    </row>
    <row r="1804" spans="1:1" x14ac:dyDescent="0.25">
      <c r="A1804" t="s">
        <v>657</v>
      </c>
    </row>
    <row r="1805" spans="1:1" x14ac:dyDescent="0.25">
      <c r="A1805" t="s">
        <v>658</v>
      </c>
    </row>
    <row r="1806" spans="1:1" x14ac:dyDescent="0.25">
      <c r="A1806" t="s">
        <v>667</v>
      </c>
    </row>
    <row r="1807" spans="1:1" x14ac:dyDescent="0.25">
      <c r="A1807" t="s">
        <v>668</v>
      </c>
    </row>
    <row r="1808" spans="1:1" x14ac:dyDescent="0.25">
      <c r="A1808" t="s">
        <v>657</v>
      </c>
    </row>
    <row r="1809" spans="1:1" x14ac:dyDescent="0.25">
      <c r="A1809" t="s">
        <v>658</v>
      </c>
    </row>
    <row r="1810" spans="1:1" x14ac:dyDescent="0.25">
      <c r="A1810" t="s">
        <v>667</v>
      </c>
    </row>
    <row r="1811" spans="1:1" x14ac:dyDescent="0.25">
      <c r="A1811" t="s">
        <v>669</v>
      </c>
    </row>
    <row r="1812" spans="1:1" x14ac:dyDescent="0.25">
      <c r="A1812" t="s">
        <v>657</v>
      </c>
    </row>
    <row r="1813" spans="1:1" x14ac:dyDescent="0.25">
      <c r="A1813" t="s">
        <v>658</v>
      </c>
    </row>
    <row r="1814" spans="1:1" x14ac:dyDescent="0.25">
      <c r="A1814" t="s">
        <v>667</v>
      </c>
    </row>
    <row r="1815" spans="1:1" x14ac:dyDescent="0.25">
      <c r="A1815" t="s">
        <v>670</v>
      </c>
    </row>
    <row r="1816" spans="1:1" x14ac:dyDescent="0.25">
      <c r="A1816" t="s">
        <v>657</v>
      </c>
    </row>
    <row r="1817" spans="1:1" x14ac:dyDescent="0.25">
      <c r="A1817" t="s">
        <v>671</v>
      </c>
    </row>
    <row r="1818" spans="1:1" x14ac:dyDescent="0.25">
      <c r="A1818" t="s">
        <v>659</v>
      </c>
    </row>
    <row r="1819" spans="1:1" x14ac:dyDescent="0.25">
      <c r="A1819" t="s">
        <v>672</v>
      </c>
    </row>
    <row r="1820" spans="1:1" x14ac:dyDescent="0.25">
      <c r="A1820" t="s">
        <v>657</v>
      </c>
    </row>
    <row r="1821" spans="1:1" x14ac:dyDescent="0.25">
      <c r="A1821" t="s">
        <v>671</v>
      </c>
    </row>
    <row r="1822" spans="1:1" x14ac:dyDescent="0.25">
      <c r="A1822" t="s">
        <v>659</v>
      </c>
    </row>
    <row r="1823" spans="1:1" x14ac:dyDescent="0.25">
      <c r="A1823" t="s">
        <v>673</v>
      </c>
    </row>
    <row r="1824" spans="1:1" x14ac:dyDescent="0.25">
      <c r="A1824" t="s">
        <v>657</v>
      </c>
    </row>
    <row r="1825" spans="1:1" x14ac:dyDescent="0.25">
      <c r="A1825" t="s">
        <v>671</v>
      </c>
    </row>
    <row r="1826" spans="1:1" x14ac:dyDescent="0.25">
      <c r="A1826" t="s">
        <v>659</v>
      </c>
    </row>
    <row r="1827" spans="1:1" x14ac:dyDescent="0.25">
      <c r="A1827" t="s">
        <v>674</v>
      </c>
    </row>
    <row r="1828" spans="1:1" x14ac:dyDescent="0.25">
      <c r="A1828" t="s">
        <v>657</v>
      </c>
    </row>
    <row r="1829" spans="1:1" x14ac:dyDescent="0.25">
      <c r="A1829" t="s">
        <v>658</v>
      </c>
    </row>
    <row r="1830" spans="1:1" x14ac:dyDescent="0.25">
      <c r="A1830" t="s">
        <v>659</v>
      </c>
    </row>
    <row r="1831" spans="1:1" x14ac:dyDescent="0.25">
      <c r="A1831" t="s">
        <v>675</v>
      </c>
    </row>
    <row r="1832" spans="1:1" x14ac:dyDescent="0.25">
      <c r="A1832" t="s">
        <v>657</v>
      </c>
    </row>
    <row r="1833" spans="1:1" x14ac:dyDescent="0.25">
      <c r="A1833" t="s">
        <v>658</v>
      </c>
    </row>
    <row r="1834" spans="1:1" x14ac:dyDescent="0.25">
      <c r="A1834" t="s">
        <v>659</v>
      </c>
    </row>
    <row r="1835" spans="1:1" x14ac:dyDescent="0.25">
      <c r="A1835" t="s">
        <v>676</v>
      </c>
    </row>
    <row r="1836" spans="1:1" x14ac:dyDescent="0.25">
      <c r="A1836" t="s">
        <v>657</v>
      </c>
    </row>
    <row r="1837" spans="1:1" x14ac:dyDescent="0.25">
      <c r="A1837" t="s">
        <v>658</v>
      </c>
    </row>
    <row r="1838" spans="1:1" x14ac:dyDescent="0.25">
      <c r="A1838" t="s">
        <v>659</v>
      </c>
    </row>
    <row r="1839" spans="1:1" x14ac:dyDescent="0.25">
      <c r="A1839" t="s">
        <v>677</v>
      </c>
    </row>
    <row r="1841" spans="1:1" x14ac:dyDescent="0.25">
      <c r="A1841" t="s">
        <v>678</v>
      </c>
    </row>
    <row r="1842" spans="1:1" x14ac:dyDescent="0.25">
      <c r="A1842" t="s">
        <v>679</v>
      </c>
    </row>
    <row r="1844" spans="1:1" x14ac:dyDescent="0.25">
      <c r="A1844" t="s">
        <v>678</v>
      </c>
    </row>
    <row r="1845" spans="1:1" x14ac:dyDescent="0.25">
      <c r="A1845" t="s">
        <v>680</v>
      </c>
    </row>
    <row r="1847" spans="1:1" x14ac:dyDescent="0.25">
      <c r="A1847" t="s">
        <v>681</v>
      </c>
    </row>
    <row r="1848" spans="1:1" x14ac:dyDescent="0.25">
      <c r="A1848" t="s">
        <v>682</v>
      </c>
    </row>
    <row r="1850" spans="1:1" x14ac:dyDescent="0.25">
      <c r="A1850" t="s">
        <v>683</v>
      </c>
    </row>
    <row r="1851" spans="1:1" x14ac:dyDescent="0.25">
      <c r="A1851" t="s">
        <v>684</v>
      </c>
    </row>
    <row r="1852" spans="1:1" x14ac:dyDescent="0.25">
      <c r="A1852" t="s">
        <v>685</v>
      </c>
    </row>
    <row r="1854" spans="1:1" x14ac:dyDescent="0.25">
      <c r="A1854" t="s">
        <v>686</v>
      </c>
    </row>
    <row r="1855" spans="1:1" x14ac:dyDescent="0.25">
      <c r="A1855" t="s">
        <v>687</v>
      </c>
    </row>
    <row r="1857" spans="1:1" x14ac:dyDescent="0.25">
      <c r="A1857" t="s">
        <v>686</v>
      </c>
    </row>
    <row r="1858" spans="1:1" x14ac:dyDescent="0.25">
      <c r="A1858" t="s">
        <v>688</v>
      </c>
    </row>
    <row r="1860" spans="1:1" x14ac:dyDescent="0.25">
      <c r="A1860" t="s">
        <v>686</v>
      </c>
    </row>
    <row r="1861" spans="1:1" x14ac:dyDescent="0.25">
      <c r="A1861" t="s">
        <v>689</v>
      </c>
    </row>
    <row r="1863" spans="1:1" x14ac:dyDescent="0.25">
      <c r="A1863" t="s">
        <v>686</v>
      </c>
    </row>
    <row r="1864" spans="1:1" x14ac:dyDescent="0.25">
      <c r="A1864" t="s">
        <v>690</v>
      </c>
    </row>
    <row r="1866" spans="1:1" x14ac:dyDescent="0.25">
      <c r="A1866" t="s">
        <v>686</v>
      </c>
    </row>
    <row r="1867" spans="1:1" x14ac:dyDescent="0.25">
      <c r="A1867" t="s">
        <v>691</v>
      </c>
    </row>
    <row r="1868" spans="1:1" x14ac:dyDescent="0.25">
      <c r="A1868" t="s">
        <v>692</v>
      </c>
    </row>
    <row r="1869" spans="1:1" x14ac:dyDescent="0.25">
      <c r="A1869" t="s">
        <v>693</v>
      </c>
    </row>
    <row r="1870" spans="1:1" x14ac:dyDescent="0.25">
      <c r="A1870" t="s">
        <v>694</v>
      </c>
    </row>
    <row r="1871" spans="1:1" x14ac:dyDescent="0.25">
      <c r="A1871" t="s">
        <v>692</v>
      </c>
    </row>
    <row r="1872" spans="1:1" x14ac:dyDescent="0.25">
      <c r="A1872" t="s">
        <v>693</v>
      </c>
    </row>
    <row r="1873" spans="1:1" x14ac:dyDescent="0.25">
      <c r="A1873" t="s">
        <v>695</v>
      </c>
    </row>
    <row r="1874" spans="1:1" x14ac:dyDescent="0.25">
      <c r="A1874" t="s">
        <v>692</v>
      </c>
    </row>
    <row r="1875" spans="1:1" x14ac:dyDescent="0.25">
      <c r="A1875" t="s">
        <v>693</v>
      </c>
    </row>
    <row r="1876" spans="1:1" x14ac:dyDescent="0.25">
      <c r="A1876" t="s">
        <v>696</v>
      </c>
    </row>
    <row r="1877" spans="1:1" x14ac:dyDescent="0.25">
      <c r="A1877" t="s">
        <v>697</v>
      </c>
    </row>
    <row r="1878" spans="1:1" x14ac:dyDescent="0.25">
      <c r="A1878" t="s">
        <v>698</v>
      </c>
    </row>
    <row r="1879" spans="1:1" x14ac:dyDescent="0.25">
      <c r="A1879" t="s">
        <v>699</v>
      </c>
    </row>
    <row r="1880" spans="1:1" x14ac:dyDescent="0.25">
      <c r="A1880" t="s">
        <v>700</v>
      </c>
    </row>
    <row r="1881" spans="1:1" x14ac:dyDescent="0.25">
      <c r="A1881" t="s">
        <v>701</v>
      </c>
    </row>
    <row r="1882" spans="1:1" x14ac:dyDescent="0.25">
      <c r="A1882" t="s">
        <v>702</v>
      </c>
    </row>
    <row r="1883" spans="1:1" x14ac:dyDescent="0.25">
      <c r="A1883" t="s">
        <v>703</v>
      </c>
    </row>
    <row r="1885" spans="1:1" x14ac:dyDescent="0.25">
      <c r="A1885" t="s">
        <v>704</v>
      </c>
    </row>
    <row r="1887" spans="1:1" x14ac:dyDescent="0.25">
      <c r="A1887" t="s">
        <v>705</v>
      </c>
    </row>
    <row r="1889" spans="1:1" x14ac:dyDescent="0.25">
      <c r="A1889" t="s">
        <v>706</v>
      </c>
    </row>
    <row r="1890" spans="1:1" x14ac:dyDescent="0.25">
      <c r="A1890" t="s">
        <v>707</v>
      </c>
    </row>
    <row r="1892" spans="1:1" x14ac:dyDescent="0.25">
      <c r="A1892" t="s">
        <v>708</v>
      </c>
    </row>
    <row r="1893" spans="1:1" x14ac:dyDescent="0.25">
      <c r="A1893" t="s">
        <v>709</v>
      </c>
    </row>
    <row r="1894" spans="1:1" x14ac:dyDescent="0.25">
      <c r="A1894" t="s">
        <v>710</v>
      </c>
    </row>
    <row r="1895" spans="1:1" x14ac:dyDescent="0.25">
      <c r="A1895" t="s">
        <v>711</v>
      </c>
    </row>
    <row r="1896" spans="1:1" x14ac:dyDescent="0.25">
      <c r="A1896" t="s">
        <v>712</v>
      </c>
    </row>
    <row r="1898" spans="1:1" x14ac:dyDescent="0.25">
      <c r="A1898" t="s">
        <v>713</v>
      </c>
    </row>
    <row r="1899" spans="1:1" x14ac:dyDescent="0.25">
      <c r="A1899" t="s">
        <v>714</v>
      </c>
    </row>
    <row r="1900" spans="1:1" x14ac:dyDescent="0.25">
      <c r="A1900" t="s">
        <v>715</v>
      </c>
    </row>
    <row r="1901" spans="1:1" x14ac:dyDescent="0.25">
      <c r="A1901" t="s">
        <v>716</v>
      </c>
    </row>
    <row r="1902" spans="1:1" x14ac:dyDescent="0.25">
      <c r="A1902" t="s">
        <v>717</v>
      </c>
    </row>
    <row r="1903" spans="1:1" x14ac:dyDescent="0.25">
      <c r="A1903" t="s">
        <v>718</v>
      </c>
    </row>
    <row r="1904" spans="1:1" x14ac:dyDescent="0.25">
      <c r="A1904" t="s">
        <v>719</v>
      </c>
    </row>
    <row r="1905" spans="1:1" x14ac:dyDescent="0.25">
      <c r="A1905" t="s">
        <v>720</v>
      </c>
    </row>
    <row r="1906" spans="1:1" x14ac:dyDescent="0.25">
      <c r="A1906" t="s">
        <v>721</v>
      </c>
    </row>
    <row r="1908" spans="1:1" x14ac:dyDescent="0.25">
      <c r="A1908" t="s">
        <v>722</v>
      </c>
    </row>
    <row r="1910" spans="1:1" x14ac:dyDescent="0.25">
      <c r="A1910" t="s">
        <v>723</v>
      </c>
    </row>
    <row r="1911" spans="1:1" x14ac:dyDescent="0.25">
      <c r="A1911" t="s">
        <v>724</v>
      </c>
    </row>
    <row r="1913" spans="1:1" x14ac:dyDescent="0.25">
      <c r="A1913" t="s">
        <v>725</v>
      </c>
    </row>
    <row r="1915" spans="1:1" x14ac:dyDescent="0.25">
      <c r="A1915" t="s">
        <v>726</v>
      </c>
    </row>
    <row r="1917" spans="1:1" x14ac:dyDescent="0.25">
      <c r="A1917" t="s">
        <v>727</v>
      </c>
    </row>
    <row r="1918" spans="1:1" x14ac:dyDescent="0.25">
      <c r="A1918" t="s">
        <v>728</v>
      </c>
    </row>
    <row r="1919" spans="1:1" x14ac:dyDescent="0.25">
      <c r="A1919" t="s">
        <v>729</v>
      </c>
    </row>
    <row r="1921" spans="1:1" x14ac:dyDescent="0.25">
      <c r="A1921" t="s">
        <v>730</v>
      </c>
    </row>
    <row r="1924" spans="1:1" x14ac:dyDescent="0.25">
      <c r="A1924" t="s">
        <v>121</v>
      </c>
    </row>
    <row r="1926" spans="1:1" x14ac:dyDescent="0.25">
      <c r="A1926" t="s">
        <v>731</v>
      </c>
    </row>
    <row r="1927" spans="1:1" x14ac:dyDescent="0.25">
      <c r="A1927" t="s">
        <v>732</v>
      </c>
    </row>
    <row r="1929" spans="1:1" x14ac:dyDescent="0.25">
      <c r="A1929" t="s">
        <v>733</v>
      </c>
    </row>
    <row r="1931" spans="1:1" x14ac:dyDescent="0.25">
      <c r="A1931" t="s">
        <v>734</v>
      </c>
    </row>
    <row r="1932" spans="1:1" x14ac:dyDescent="0.25">
      <c r="A1932" t="s">
        <v>735</v>
      </c>
    </row>
    <row r="1933" spans="1:1" x14ac:dyDescent="0.25">
      <c r="A1933" t="s">
        <v>736</v>
      </c>
    </row>
    <row r="1934" spans="1:1" x14ac:dyDescent="0.25">
      <c r="A1934" t="s">
        <v>737</v>
      </c>
    </row>
    <row r="1936" spans="1:1" x14ac:dyDescent="0.25">
      <c r="A1936" t="s">
        <v>738</v>
      </c>
    </row>
    <row r="1938" spans="1:1" x14ac:dyDescent="0.25">
      <c r="A1938" t="s">
        <v>739</v>
      </c>
    </row>
    <row r="1939" spans="1:1" x14ac:dyDescent="0.25">
      <c r="A1939" t="s">
        <v>740</v>
      </c>
    </row>
    <row r="1940" spans="1:1" x14ac:dyDescent="0.25">
      <c r="A1940" t="s">
        <v>741</v>
      </c>
    </row>
    <row r="1941" spans="1:1" x14ac:dyDescent="0.25">
      <c r="A1941" t="s">
        <v>742</v>
      </c>
    </row>
    <row r="1943" spans="1:1" x14ac:dyDescent="0.25">
      <c r="A1943" t="s">
        <v>743</v>
      </c>
    </row>
    <row r="1944" spans="1:1" x14ac:dyDescent="0.25">
      <c r="A1944" t="s">
        <v>744</v>
      </c>
    </row>
    <row r="1946" spans="1:1" x14ac:dyDescent="0.25">
      <c r="A1946" t="s">
        <v>651</v>
      </c>
    </row>
    <row r="1949" spans="1:1" x14ac:dyDescent="0.25">
      <c r="A1949" t="s">
        <v>745</v>
      </c>
    </row>
    <row r="1950" spans="1:1" x14ac:dyDescent="0.25">
      <c r="A1950" t="s">
        <v>746</v>
      </c>
    </row>
    <row r="1952" spans="1:1" x14ac:dyDescent="0.25">
      <c r="A1952" t="s">
        <v>747</v>
      </c>
    </row>
    <row r="1954" spans="1:2" x14ac:dyDescent="0.25">
      <c r="A1954" t="s">
        <v>748</v>
      </c>
      <c r="B1954" t="s">
        <v>749</v>
      </c>
    </row>
    <row r="1955" spans="1:2" x14ac:dyDescent="0.25">
      <c r="A1955" t="s">
        <v>750</v>
      </c>
    </row>
    <row r="1957" spans="1:2" x14ac:dyDescent="0.25">
      <c r="A1957" t="s">
        <v>751</v>
      </c>
    </row>
    <row r="1960" spans="1:2" x14ac:dyDescent="0.25">
      <c r="A1960" t="s">
        <v>752</v>
      </c>
    </row>
    <row r="1961" spans="1:2" x14ac:dyDescent="0.25">
      <c r="A1961" t="s">
        <v>753</v>
      </c>
    </row>
    <row r="1963" spans="1:2" x14ac:dyDescent="0.25">
      <c r="A1963" t="s">
        <v>754</v>
      </c>
    </row>
    <row r="1965" spans="1:2" x14ac:dyDescent="0.25">
      <c r="A1965" t="s">
        <v>755</v>
      </c>
    </row>
    <row r="1966" spans="1:2" x14ac:dyDescent="0.25">
      <c r="A1966" t="s">
        <v>756</v>
      </c>
    </row>
    <row r="1967" spans="1:2" x14ac:dyDescent="0.25">
      <c r="A1967" t="s">
        <v>757</v>
      </c>
    </row>
    <row r="1968" spans="1:2" x14ac:dyDescent="0.25">
      <c r="A1968" t="s">
        <v>758</v>
      </c>
    </row>
    <row r="1969" spans="1:1" x14ac:dyDescent="0.25">
      <c r="A1969" t="s">
        <v>759</v>
      </c>
    </row>
    <row r="1971" spans="1:1" x14ac:dyDescent="0.25">
      <c r="A1971" t="s">
        <v>760</v>
      </c>
    </row>
    <row r="1973" spans="1:1" x14ac:dyDescent="0.25">
      <c r="A1973" t="s">
        <v>761</v>
      </c>
    </row>
    <row r="1975" spans="1:1" x14ac:dyDescent="0.25">
      <c r="A1975" t="s">
        <v>762</v>
      </c>
    </row>
    <row r="1976" spans="1:1" x14ac:dyDescent="0.25">
      <c r="A1976" t="s">
        <v>763</v>
      </c>
    </row>
    <row r="1977" spans="1:1" x14ac:dyDescent="0.25">
      <c r="A1977" t="s">
        <v>764</v>
      </c>
    </row>
    <row r="1978" spans="1:1" x14ac:dyDescent="0.25">
      <c r="A1978" t="s">
        <v>765</v>
      </c>
    </row>
    <row r="1979" spans="1:1" x14ac:dyDescent="0.25">
      <c r="A1979" t="s">
        <v>764</v>
      </c>
    </row>
    <row r="1980" spans="1:1" x14ac:dyDescent="0.25">
      <c r="A1980" t="s">
        <v>766</v>
      </c>
    </row>
    <row r="1981" spans="1:1" x14ac:dyDescent="0.25">
      <c r="A1981" t="s">
        <v>764</v>
      </c>
    </row>
    <row r="1982" spans="1:1" x14ac:dyDescent="0.25">
      <c r="A1982" t="s">
        <v>767</v>
      </c>
    </row>
    <row r="1983" spans="1:1" x14ac:dyDescent="0.25">
      <c r="A1983" t="s">
        <v>764</v>
      </c>
    </row>
    <row r="1984" spans="1:1" x14ac:dyDescent="0.25">
      <c r="A1984" t="s">
        <v>768</v>
      </c>
    </row>
    <row r="1985" spans="1:1" x14ac:dyDescent="0.25">
      <c r="A1985" t="s">
        <v>764</v>
      </c>
    </row>
    <row r="1986" spans="1:1" x14ac:dyDescent="0.25">
      <c r="A1986" t="s">
        <v>769</v>
      </c>
    </row>
    <row r="1988" spans="1:1" x14ac:dyDescent="0.25">
      <c r="A1988" t="s">
        <v>770</v>
      </c>
    </row>
    <row r="1990" spans="1:1" x14ac:dyDescent="0.25">
      <c r="A1990" t="s">
        <v>771</v>
      </c>
    </row>
    <row r="1992" spans="1:1" x14ac:dyDescent="0.25">
      <c r="A1992" t="s">
        <v>772</v>
      </c>
    </row>
    <row r="1994" spans="1:1" x14ac:dyDescent="0.25">
      <c r="A1994" t="e">
        <f>- Aide au lever et au coucher</f>
        <v>#NAME?</v>
      </c>
    </row>
    <row r="1996" spans="1:1" x14ac:dyDescent="0.25">
      <c r="A1996" t="s">
        <v>773</v>
      </c>
    </row>
    <row r="1998" spans="1:1" x14ac:dyDescent="0.25">
      <c r="A1998" t="e">
        <f>- Assurer les transferts</f>
        <v>#NAME?</v>
      </c>
    </row>
    <row r="2000" spans="1:1" x14ac:dyDescent="0.25">
      <c r="A2000" t="s">
        <v>774</v>
      </c>
    </row>
    <row r="2001" spans="1:1" x14ac:dyDescent="0.25">
      <c r="A2001" t="s">
        <v>775</v>
      </c>
    </row>
    <row r="2003" spans="1:1" x14ac:dyDescent="0.25">
      <c r="A2003" t="s">
        <v>770</v>
      </c>
    </row>
    <row r="2005" spans="1:1" x14ac:dyDescent="0.25">
      <c r="A2005" t="s">
        <v>771</v>
      </c>
    </row>
    <row r="2007" spans="1:1" x14ac:dyDescent="0.25">
      <c r="A2007" t="s">
        <v>772</v>
      </c>
    </row>
    <row r="2009" spans="1:1" x14ac:dyDescent="0.25">
      <c r="A2009" t="e">
        <f>- Aide au lever et au coucher</f>
        <v>#NAME?</v>
      </c>
    </row>
    <row r="2011" spans="1:1" x14ac:dyDescent="0.25">
      <c r="A2011" t="s">
        <v>773</v>
      </c>
    </row>
    <row r="2013" spans="1:1" x14ac:dyDescent="0.25">
      <c r="A2013" t="e">
        <f>- Assurer les transferts</f>
        <v>#NAME?</v>
      </c>
    </row>
    <row r="2015" spans="1:1" x14ac:dyDescent="0.25">
      <c r="A2015" t="s">
        <v>774</v>
      </c>
    </row>
    <row r="2016" spans="1:1" x14ac:dyDescent="0.25">
      <c r="A2016" t="s">
        <v>776</v>
      </c>
    </row>
    <row r="2018" spans="1:1" x14ac:dyDescent="0.25">
      <c r="A2018" t="s">
        <v>770</v>
      </c>
    </row>
    <row r="2020" spans="1:1" x14ac:dyDescent="0.25">
      <c r="A2020" t="s">
        <v>771</v>
      </c>
    </row>
    <row r="2022" spans="1:1" x14ac:dyDescent="0.25">
      <c r="A2022" t="s">
        <v>772</v>
      </c>
    </row>
    <row r="2024" spans="1:1" x14ac:dyDescent="0.25">
      <c r="A2024" t="e">
        <f>- Aide au lever et au coucher</f>
        <v>#NAME?</v>
      </c>
    </row>
    <row r="2026" spans="1:1" x14ac:dyDescent="0.25">
      <c r="A2026" t="s">
        <v>773</v>
      </c>
    </row>
    <row r="2028" spans="1:1" x14ac:dyDescent="0.25">
      <c r="A2028" t="e">
        <f>- Assurer les transferts</f>
        <v>#NAME?</v>
      </c>
    </row>
    <row r="2030" spans="1:1" x14ac:dyDescent="0.25">
      <c r="A2030" t="s">
        <v>774</v>
      </c>
    </row>
    <row r="2031" spans="1:1" x14ac:dyDescent="0.25">
      <c r="A2031" t="s">
        <v>777</v>
      </c>
    </row>
    <row r="2033" spans="1:1" x14ac:dyDescent="0.25">
      <c r="A2033" t="s">
        <v>770</v>
      </c>
    </row>
    <row r="2035" spans="1:1" x14ac:dyDescent="0.25">
      <c r="A2035" t="s">
        <v>771</v>
      </c>
    </row>
    <row r="2037" spans="1:1" x14ac:dyDescent="0.25">
      <c r="A2037" t="s">
        <v>772</v>
      </c>
    </row>
    <row r="2039" spans="1:1" x14ac:dyDescent="0.25">
      <c r="A2039" t="e">
        <f>- Aide au lever et au coucher</f>
        <v>#NAME?</v>
      </c>
    </row>
    <row r="2041" spans="1:1" x14ac:dyDescent="0.25">
      <c r="A2041" t="s">
        <v>773</v>
      </c>
    </row>
    <row r="2043" spans="1:1" x14ac:dyDescent="0.25">
      <c r="A2043" t="e">
        <f>- Assurer les transferts</f>
        <v>#NAME?</v>
      </c>
    </row>
    <row r="2045" spans="1:1" x14ac:dyDescent="0.25">
      <c r="A2045" t="s">
        <v>774</v>
      </c>
    </row>
    <row r="2046" spans="1:1" x14ac:dyDescent="0.25">
      <c r="A2046" t="s">
        <v>778</v>
      </c>
    </row>
    <row r="2048" spans="1:1" x14ac:dyDescent="0.25">
      <c r="A2048" t="s">
        <v>770</v>
      </c>
    </row>
    <row r="2050" spans="1:1" x14ac:dyDescent="0.25">
      <c r="A2050" t="s">
        <v>771</v>
      </c>
    </row>
    <row r="2052" spans="1:1" x14ac:dyDescent="0.25">
      <c r="A2052" t="s">
        <v>772</v>
      </c>
    </row>
    <row r="2054" spans="1:1" x14ac:dyDescent="0.25">
      <c r="A2054" t="e">
        <f>- Aide au lever et au coucher</f>
        <v>#NAME?</v>
      </c>
    </row>
    <row r="2056" spans="1:1" x14ac:dyDescent="0.25">
      <c r="A2056" t="s">
        <v>773</v>
      </c>
    </row>
    <row r="2058" spans="1:1" x14ac:dyDescent="0.25">
      <c r="A2058" t="e">
        <f>- Assurer les transferts</f>
        <v>#NAME?</v>
      </c>
    </row>
    <row r="2060" spans="1:1" x14ac:dyDescent="0.25">
      <c r="A2060" t="s">
        <v>774</v>
      </c>
    </row>
    <row r="2061" spans="1:1" x14ac:dyDescent="0.25">
      <c r="A2061" t="s">
        <v>779</v>
      </c>
    </row>
    <row r="2062" spans="1:1" x14ac:dyDescent="0.25">
      <c r="A2062" t="s">
        <v>764</v>
      </c>
    </row>
    <row r="2063" spans="1:1" x14ac:dyDescent="0.25">
      <c r="A2063" t="s">
        <v>780</v>
      </c>
    </row>
    <row r="2064" spans="1:1" x14ac:dyDescent="0.25">
      <c r="A2064" t="s">
        <v>764</v>
      </c>
    </row>
    <row r="2065" spans="1:1" x14ac:dyDescent="0.25">
      <c r="A2065" t="s">
        <v>781</v>
      </c>
    </row>
    <row r="2066" spans="1:1" x14ac:dyDescent="0.25">
      <c r="A2066" t="s">
        <v>764</v>
      </c>
    </row>
    <row r="2067" spans="1:1" x14ac:dyDescent="0.25">
      <c r="A2067" t="s">
        <v>782</v>
      </c>
    </row>
    <row r="2068" spans="1:1" x14ac:dyDescent="0.25">
      <c r="A2068" t="s">
        <v>764</v>
      </c>
    </row>
    <row r="2069" spans="1:1" x14ac:dyDescent="0.25">
      <c r="A2069" t="s">
        <v>783</v>
      </c>
    </row>
    <row r="2070" spans="1:1" x14ac:dyDescent="0.25">
      <c r="A2070" t="s">
        <v>764</v>
      </c>
    </row>
    <row r="2071" spans="1:1" x14ac:dyDescent="0.25">
      <c r="A2071" t="s">
        <v>784</v>
      </c>
    </row>
    <row r="2072" spans="1:1" x14ac:dyDescent="0.25">
      <c r="A2072" t="s">
        <v>785</v>
      </c>
    </row>
    <row r="2073" spans="1:1" x14ac:dyDescent="0.25">
      <c r="A2073" t="s">
        <v>786</v>
      </c>
    </row>
    <row r="2074" spans="1:1" x14ac:dyDescent="0.25">
      <c r="A2074" t="s">
        <v>92</v>
      </c>
    </row>
    <row r="2075" spans="1:1" x14ac:dyDescent="0.25">
      <c r="A2075" t="s">
        <v>787</v>
      </c>
    </row>
    <row r="2076" spans="1:1" x14ac:dyDescent="0.25">
      <c r="A2076" t="s">
        <v>788</v>
      </c>
    </row>
    <row r="2077" spans="1:1" x14ac:dyDescent="0.25">
      <c r="A2077" t="s">
        <v>789</v>
      </c>
    </row>
    <row r="2078" spans="1:1" x14ac:dyDescent="0.25">
      <c r="A2078" t="s">
        <v>790</v>
      </c>
    </row>
    <row r="2079" spans="1:1" x14ac:dyDescent="0.25">
      <c r="A2079" t="e">
        <f>- Connaissance en programmation</f>
        <v>#NAME?</v>
      </c>
    </row>
    <row r="2080" spans="1:1" x14ac:dyDescent="0.25">
      <c r="A2080" t="s">
        <v>791</v>
      </c>
    </row>
    <row r="2081" spans="1:1" x14ac:dyDescent="0.25">
      <c r="A2081" t="e">
        <f>- Usinage sur piÃ¨ces de grandes dimensions</f>
        <v>#NAME?</v>
      </c>
    </row>
    <row r="2082" spans="1:1" x14ac:dyDescent="0.25">
      <c r="A2082" t="s">
        <v>792</v>
      </c>
    </row>
    <row r="2084" spans="1:1" x14ac:dyDescent="0.25">
      <c r="A2084" t="s">
        <v>793</v>
      </c>
    </row>
    <row r="2085" spans="1:1" x14ac:dyDescent="0.25">
      <c r="A2085" t="s">
        <v>794</v>
      </c>
    </row>
    <row r="2086" spans="1:1" x14ac:dyDescent="0.25">
      <c r="A2086" t="s">
        <v>795</v>
      </c>
    </row>
    <row r="2087" spans="1:1" x14ac:dyDescent="0.25">
      <c r="A2087" t="s">
        <v>796</v>
      </c>
    </row>
    <row r="2088" spans="1:1" x14ac:dyDescent="0.25">
      <c r="A2088" t="s">
        <v>797</v>
      </c>
    </row>
    <row r="2089" spans="1:1" x14ac:dyDescent="0.25">
      <c r="A2089" t="s">
        <v>798</v>
      </c>
    </row>
    <row r="2090" spans="1:1" x14ac:dyDescent="0.25">
      <c r="A2090" t="s">
        <v>799</v>
      </c>
    </row>
    <row r="2091" spans="1:1" x14ac:dyDescent="0.25">
      <c r="A2091" t="e">
        <f>- Estimer les travaux</f>
        <v>#NAME?</v>
      </c>
    </row>
    <row r="2092" spans="1:1" x14ac:dyDescent="0.25">
      <c r="A2092" t="s">
        <v>800</v>
      </c>
    </row>
    <row r="2093" spans="1:1" x14ac:dyDescent="0.25">
      <c r="A2093" t="e">
        <f>- contrÃ´le et Analyse devis</f>
        <v>#NAME?</v>
      </c>
    </row>
    <row r="2094" spans="1:1" x14ac:dyDescent="0.25">
      <c r="A2094" t="s">
        <v>801</v>
      </c>
    </row>
    <row r="2095" spans="1:1" x14ac:dyDescent="0.25">
      <c r="A2095" t="s">
        <v>802</v>
      </c>
    </row>
    <row r="2096" spans="1:1" x14ac:dyDescent="0.25">
      <c r="A2096" t="s">
        <v>803</v>
      </c>
    </row>
    <row r="2097" spans="1:1" x14ac:dyDescent="0.25">
      <c r="A2097" t="s">
        <v>804</v>
      </c>
    </row>
    <row r="2098" spans="1:1" x14ac:dyDescent="0.25">
      <c r="A2098" t="s">
        <v>805</v>
      </c>
    </row>
    <row r="2099" spans="1:1" x14ac:dyDescent="0.25">
      <c r="A2099" t="s">
        <v>806</v>
      </c>
    </row>
    <row r="2100" spans="1:1" x14ac:dyDescent="0.25">
      <c r="A2100" t="s">
        <v>807</v>
      </c>
    </row>
    <row r="2101" spans="1:1" x14ac:dyDescent="0.25">
      <c r="A2101" t="s">
        <v>808</v>
      </c>
    </row>
    <row r="2102" spans="1:1" x14ac:dyDescent="0.25">
      <c r="A2102" t="s">
        <v>809</v>
      </c>
    </row>
    <row r="2103" spans="1:1" x14ac:dyDescent="0.25">
      <c r="A2103" t="s">
        <v>810</v>
      </c>
    </row>
    <row r="2104" spans="1:1" x14ac:dyDescent="0.25">
      <c r="A2104" t="s">
        <v>811</v>
      </c>
    </row>
    <row r="2105" spans="1:1" x14ac:dyDescent="0.25">
      <c r="A2105" t="s">
        <v>812</v>
      </c>
    </row>
    <row r="2106" spans="1:1" x14ac:dyDescent="0.25">
      <c r="A2106" t="s">
        <v>813</v>
      </c>
    </row>
    <row r="2107" spans="1:1" x14ac:dyDescent="0.25">
      <c r="A2107" t="s">
        <v>814</v>
      </c>
    </row>
    <row r="2108" spans="1:1" x14ac:dyDescent="0.25">
      <c r="A2108" t="s">
        <v>815</v>
      </c>
    </row>
    <row r="2109" spans="1:1" x14ac:dyDescent="0.25">
      <c r="A2109" t="s">
        <v>816</v>
      </c>
    </row>
    <row r="2110" spans="1:1" x14ac:dyDescent="0.25">
      <c r="A2110" t="s">
        <v>817</v>
      </c>
    </row>
    <row r="2111" spans="1:1" x14ac:dyDescent="0.25">
      <c r="A2111" t="s">
        <v>818</v>
      </c>
    </row>
    <row r="2112" spans="1:1" x14ac:dyDescent="0.25">
      <c r="A2112" t="s">
        <v>819</v>
      </c>
    </row>
    <row r="2113" spans="1:1" x14ac:dyDescent="0.25">
      <c r="A2113" t="s">
        <v>820</v>
      </c>
    </row>
    <row r="2115" spans="1:1" x14ac:dyDescent="0.25">
      <c r="A2115" t="s">
        <v>821</v>
      </c>
    </row>
    <row r="2116" spans="1:1" x14ac:dyDescent="0.25">
      <c r="A2116" t="s">
        <v>822</v>
      </c>
    </row>
    <row r="2117" spans="1:1" x14ac:dyDescent="0.25">
      <c r="A2117" t="s">
        <v>823</v>
      </c>
    </row>
    <row r="2119" spans="1:1" x14ac:dyDescent="0.25">
      <c r="A2119" t="s">
        <v>824</v>
      </c>
    </row>
    <row r="2120" spans="1:1" x14ac:dyDescent="0.25">
      <c r="A2120" t="s">
        <v>825</v>
      </c>
    </row>
    <row r="2121" spans="1:1" x14ac:dyDescent="0.25">
      <c r="A2121" t="s">
        <v>826</v>
      </c>
    </row>
    <row r="2122" spans="1:1" x14ac:dyDescent="0.25">
      <c r="A2122" t="s">
        <v>827</v>
      </c>
    </row>
    <row r="2123" spans="1:1" x14ac:dyDescent="0.25">
      <c r="A2123" t="s">
        <v>828</v>
      </c>
    </row>
    <row r="2124" spans="1:1" x14ac:dyDescent="0.25">
      <c r="A2124" t="s">
        <v>829</v>
      </c>
    </row>
    <row r="2125" spans="1:1" x14ac:dyDescent="0.25">
      <c r="A2125" t="s">
        <v>830</v>
      </c>
    </row>
    <row r="2126" spans="1:1" x14ac:dyDescent="0.25">
      <c r="A2126" t="s">
        <v>831</v>
      </c>
    </row>
    <row r="2127" spans="1:1" x14ac:dyDescent="0.25">
      <c r="A2127" t="s">
        <v>832</v>
      </c>
    </row>
    <row r="2128" spans="1:1" x14ac:dyDescent="0.25">
      <c r="A2128" t="s">
        <v>833</v>
      </c>
    </row>
    <row r="2129" spans="1:1" x14ac:dyDescent="0.25">
      <c r="A2129" t="s">
        <v>834</v>
      </c>
    </row>
    <row r="2131" spans="1:1" x14ac:dyDescent="0.25">
      <c r="A2131" t="s">
        <v>835</v>
      </c>
    </row>
    <row r="2132" spans="1:1" x14ac:dyDescent="0.25">
      <c r="A2132" t="s">
        <v>836</v>
      </c>
    </row>
    <row r="2133" spans="1:1" x14ac:dyDescent="0.25">
      <c r="A2133" t="s">
        <v>837</v>
      </c>
    </row>
    <row r="2134" spans="1:1" x14ac:dyDescent="0.25">
      <c r="A2134" t="s">
        <v>838</v>
      </c>
    </row>
    <row r="2135" spans="1:1" x14ac:dyDescent="0.25">
      <c r="A2135" t="s">
        <v>839</v>
      </c>
    </row>
    <row r="2136" spans="1:1" x14ac:dyDescent="0.25">
      <c r="A2136" t="s">
        <v>840</v>
      </c>
    </row>
    <row r="2137" spans="1:1" x14ac:dyDescent="0.25">
      <c r="A2137" t="s">
        <v>841</v>
      </c>
    </row>
    <row r="2138" spans="1:1" x14ac:dyDescent="0.25">
      <c r="A2138" t="s">
        <v>842</v>
      </c>
    </row>
    <row r="2139" spans="1:1" x14ac:dyDescent="0.25">
      <c r="A2139" t="s">
        <v>843</v>
      </c>
    </row>
    <row r="2140" spans="1:1" x14ac:dyDescent="0.25">
      <c r="A2140" t="s">
        <v>844</v>
      </c>
    </row>
    <row r="2141" spans="1:1" x14ac:dyDescent="0.25">
      <c r="A2141" t="s">
        <v>836</v>
      </c>
    </row>
    <row r="2142" spans="1:1" x14ac:dyDescent="0.25">
      <c r="A2142" t="s">
        <v>845</v>
      </c>
    </row>
    <row r="2143" spans="1:1" x14ac:dyDescent="0.25">
      <c r="A2143" t="s">
        <v>846</v>
      </c>
    </row>
    <row r="2144" spans="1:1" x14ac:dyDescent="0.25">
      <c r="A2144" t="s">
        <v>847</v>
      </c>
    </row>
    <row r="2145" spans="1:1" x14ac:dyDescent="0.25">
      <c r="A2145" t="s">
        <v>848</v>
      </c>
    </row>
    <row r="2146" spans="1:1" x14ac:dyDescent="0.25">
      <c r="A2146" t="s">
        <v>849</v>
      </c>
    </row>
    <row r="2147" spans="1:1" x14ac:dyDescent="0.25">
      <c r="A2147" t="s">
        <v>850</v>
      </c>
    </row>
    <row r="2148" spans="1:1" x14ac:dyDescent="0.25">
      <c r="A2148" t="s">
        <v>851</v>
      </c>
    </row>
    <row r="2150" spans="1:1" x14ac:dyDescent="0.25">
      <c r="A2150" t="s">
        <v>852</v>
      </c>
    </row>
    <row r="2151" spans="1:1" x14ac:dyDescent="0.25">
      <c r="A2151" t="s">
        <v>853</v>
      </c>
    </row>
    <row r="2153" spans="1:1" x14ac:dyDescent="0.25">
      <c r="A2153" t="s">
        <v>854</v>
      </c>
    </row>
    <row r="2155" spans="1:1" x14ac:dyDescent="0.25">
      <c r="A2155" t="s">
        <v>855</v>
      </c>
    </row>
    <row r="2156" spans="1:1" x14ac:dyDescent="0.25">
      <c r="A2156" t="s">
        <v>856</v>
      </c>
    </row>
    <row r="2158" spans="1:1" x14ac:dyDescent="0.25">
      <c r="A2158" t="s">
        <v>857</v>
      </c>
    </row>
    <row r="2160" spans="1:1" x14ac:dyDescent="0.25">
      <c r="A2160" t="s">
        <v>858</v>
      </c>
    </row>
    <row r="2161" spans="1:1" x14ac:dyDescent="0.25">
      <c r="A2161" t="s">
        <v>859</v>
      </c>
    </row>
    <row r="2162" spans="1:1" x14ac:dyDescent="0.25">
      <c r="A2162" t="s">
        <v>860</v>
      </c>
    </row>
    <row r="2163" spans="1:1" x14ac:dyDescent="0.25">
      <c r="A2163" t="s">
        <v>861</v>
      </c>
    </row>
    <row r="2164" spans="1:1" x14ac:dyDescent="0.25">
      <c r="A2164" t="s">
        <v>862</v>
      </c>
    </row>
    <row r="2166" spans="1:1" x14ac:dyDescent="0.25">
      <c r="A2166" t="s">
        <v>863</v>
      </c>
    </row>
    <row r="2168" spans="1:1" x14ac:dyDescent="0.25">
      <c r="A2168" t="s">
        <v>864</v>
      </c>
    </row>
    <row r="2169" spans="1:1" x14ac:dyDescent="0.25">
      <c r="A2169" t="s">
        <v>865</v>
      </c>
    </row>
    <row r="2170" spans="1:1" x14ac:dyDescent="0.25">
      <c r="A2170" t="s">
        <v>866</v>
      </c>
    </row>
    <row r="2171" spans="1:1" x14ac:dyDescent="0.25">
      <c r="A2171" t="s">
        <v>867</v>
      </c>
    </row>
    <row r="2172" spans="1:1" x14ac:dyDescent="0.25">
      <c r="A2172" t="s">
        <v>868</v>
      </c>
    </row>
    <row r="2173" spans="1:1" x14ac:dyDescent="0.25">
      <c r="A2173" t="s">
        <v>869</v>
      </c>
    </row>
    <row r="2174" spans="1:1" x14ac:dyDescent="0.25">
      <c r="A2174" t="s">
        <v>870</v>
      </c>
    </row>
    <row r="2176" spans="1:1" x14ac:dyDescent="0.25">
      <c r="A2176" t="s">
        <v>871</v>
      </c>
    </row>
    <row r="2178" spans="1:1" x14ac:dyDescent="0.25">
      <c r="A2178" t="s">
        <v>872</v>
      </c>
    </row>
    <row r="2179" spans="1:1" x14ac:dyDescent="0.25">
      <c r="A2179" t="s">
        <v>873</v>
      </c>
    </row>
    <row r="2180" spans="1:1" x14ac:dyDescent="0.25">
      <c r="A2180" t="s">
        <v>874</v>
      </c>
    </row>
    <row r="2181" spans="1:1" x14ac:dyDescent="0.25">
      <c r="A2181" t="s">
        <v>875</v>
      </c>
    </row>
    <row r="2182" spans="1:1" x14ac:dyDescent="0.25">
      <c r="A2182" t="s">
        <v>876</v>
      </c>
    </row>
    <row r="2188" spans="1:1" x14ac:dyDescent="0.25">
      <c r="A2188" t="s">
        <v>877</v>
      </c>
    </row>
    <row r="2189" spans="1:1" x14ac:dyDescent="0.25">
      <c r="A2189" t="s">
        <v>878</v>
      </c>
    </row>
    <row r="2191" spans="1:1" x14ac:dyDescent="0.25">
      <c r="A2191" t="s">
        <v>879</v>
      </c>
    </row>
    <row r="2192" spans="1:1" x14ac:dyDescent="0.25">
      <c r="A2192" t="s">
        <v>880</v>
      </c>
    </row>
    <row r="2193" spans="1:1" x14ac:dyDescent="0.25">
      <c r="A2193" t="s">
        <v>881</v>
      </c>
    </row>
    <row r="2194" spans="1:1" x14ac:dyDescent="0.25">
      <c r="A2194" t="s">
        <v>882</v>
      </c>
    </row>
    <row r="2195" spans="1:1" x14ac:dyDescent="0.25">
      <c r="A2195" t="s">
        <v>883</v>
      </c>
    </row>
    <row r="2196" spans="1:1" x14ac:dyDescent="0.25">
      <c r="A2196" t="s">
        <v>884</v>
      </c>
    </row>
    <row r="2198" spans="1:1" x14ac:dyDescent="0.25">
      <c r="A2198" t="s">
        <v>6</v>
      </c>
    </row>
    <row r="2199" spans="1:1" x14ac:dyDescent="0.25">
      <c r="A2199" t="s">
        <v>885</v>
      </c>
    </row>
    <row r="2201" spans="1:1" x14ac:dyDescent="0.25">
      <c r="A2201" t="s">
        <v>886</v>
      </c>
    </row>
    <row r="2202" spans="1:1" x14ac:dyDescent="0.25">
      <c r="A2202" t="s">
        <v>887</v>
      </c>
    </row>
    <row r="2203" spans="1:1" x14ac:dyDescent="0.25">
      <c r="A2203" t="s">
        <v>888</v>
      </c>
    </row>
    <row r="2205" spans="1:1" x14ac:dyDescent="0.25">
      <c r="A2205" t="s">
        <v>886</v>
      </c>
    </row>
    <row r="2206" spans="1:1" x14ac:dyDescent="0.25">
      <c r="A2206" t="s">
        <v>887</v>
      </c>
    </row>
    <row r="2207" spans="1:1" x14ac:dyDescent="0.25">
      <c r="A2207" t="s">
        <v>889</v>
      </c>
    </row>
    <row r="2209" spans="1:1" x14ac:dyDescent="0.25">
      <c r="A2209" t="s">
        <v>886</v>
      </c>
    </row>
    <row r="2210" spans="1:1" x14ac:dyDescent="0.25">
      <c r="A2210" t="s">
        <v>887</v>
      </c>
    </row>
    <row r="2211" spans="1:1" x14ac:dyDescent="0.25">
      <c r="A2211" t="s">
        <v>890</v>
      </c>
    </row>
    <row r="2213" spans="1:1" x14ac:dyDescent="0.25">
      <c r="A2213" t="s">
        <v>886</v>
      </c>
    </row>
    <row r="2214" spans="1:1" x14ac:dyDescent="0.25">
      <c r="A2214" t="s">
        <v>887</v>
      </c>
    </row>
    <row r="2215" spans="1:1" x14ac:dyDescent="0.25">
      <c r="A2215" t="s">
        <v>891</v>
      </c>
    </row>
    <row r="2217" spans="1:1" x14ac:dyDescent="0.25">
      <c r="A2217" t="s">
        <v>886</v>
      </c>
    </row>
    <row r="2218" spans="1:1" x14ac:dyDescent="0.25">
      <c r="A2218" t="s">
        <v>887</v>
      </c>
    </row>
    <row r="2219" spans="1:1" x14ac:dyDescent="0.25">
      <c r="A2219" t="s">
        <v>892</v>
      </c>
    </row>
    <row r="2220" spans="1:1" x14ac:dyDescent="0.25">
      <c r="A2220" t="s">
        <v>893</v>
      </c>
    </row>
    <row r="2221" spans="1:1" x14ac:dyDescent="0.25">
      <c r="A2221" t="s">
        <v>894</v>
      </c>
    </row>
    <row r="2223" spans="1:1" x14ac:dyDescent="0.25">
      <c r="A2223" t="s">
        <v>895</v>
      </c>
    </row>
    <row r="2224" spans="1:1" x14ac:dyDescent="0.25">
      <c r="A2224" t="s">
        <v>896</v>
      </c>
    </row>
    <row r="2225" spans="1:1" x14ac:dyDescent="0.25">
      <c r="A2225" t="s">
        <v>897</v>
      </c>
    </row>
    <row r="2227" spans="1:1" x14ac:dyDescent="0.25">
      <c r="A2227" t="s">
        <v>895</v>
      </c>
    </row>
    <row r="2228" spans="1:1" x14ac:dyDescent="0.25">
      <c r="A2228" t="s">
        <v>896</v>
      </c>
    </row>
    <row r="2229" spans="1:1" x14ac:dyDescent="0.25">
      <c r="A2229" t="s">
        <v>898</v>
      </c>
    </row>
    <row r="2230" spans="1:1" x14ac:dyDescent="0.25">
      <c r="A2230" t="s">
        <v>899</v>
      </c>
    </row>
    <row r="2231" spans="1:1" x14ac:dyDescent="0.25">
      <c r="A2231" t="s">
        <v>900</v>
      </c>
    </row>
    <row r="2232" spans="1:1" x14ac:dyDescent="0.25">
      <c r="A2232" t="s">
        <v>901</v>
      </c>
    </row>
    <row r="2233" spans="1:1" x14ac:dyDescent="0.25">
      <c r="A2233" t="s">
        <v>902</v>
      </c>
    </row>
    <row r="2234" spans="1:1" x14ac:dyDescent="0.25">
      <c r="A2234" t="s">
        <v>903</v>
      </c>
    </row>
    <row r="2236" spans="1:1" x14ac:dyDescent="0.25">
      <c r="A2236" t="s">
        <v>904</v>
      </c>
    </row>
    <row r="2237" spans="1:1" x14ac:dyDescent="0.25">
      <c r="A2237" t="s">
        <v>905</v>
      </c>
    </row>
    <row r="2238" spans="1:1" x14ac:dyDescent="0.25">
      <c r="A2238" t="s">
        <v>906</v>
      </c>
    </row>
    <row r="2239" spans="1:1" x14ac:dyDescent="0.25">
      <c r="A2239" t="s">
        <v>907</v>
      </c>
    </row>
    <row r="2240" spans="1:1" x14ac:dyDescent="0.25">
      <c r="A2240" t="s">
        <v>908</v>
      </c>
    </row>
    <row r="2241" spans="1:1" x14ac:dyDescent="0.25">
      <c r="A2241" t="s">
        <v>43</v>
      </c>
    </row>
    <row r="2242" spans="1:1" x14ac:dyDescent="0.25">
      <c r="A2242" t="s">
        <v>909</v>
      </c>
    </row>
    <row r="2243" spans="1:1" x14ac:dyDescent="0.25">
      <c r="A2243" t="s">
        <v>910</v>
      </c>
    </row>
    <row r="2244" spans="1:1" x14ac:dyDescent="0.25">
      <c r="A2244" t="s">
        <v>911</v>
      </c>
    </row>
    <row r="2245" spans="1:1" x14ac:dyDescent="0.25">
      <c r="A2245" t="s">
        <v>912</v>
      </c>
    </row>
    <row r="2246" spans="1:1" x14ac:dyDescent="0.25">
      <c r="A2246" t="s">
        <v>43</v>
      </c>
    </row>
    <row r="2247" spans="1:1" x14ac:dyDescent="0.25">
      <c r="A2247" t="s">
        <v>913</v>
      </c>
    </row>
    <row r="2248" spans="1:1" x14ac:dyDescent="0.25">
      <c r="A2248" t="s">
        <v>914</v>
      </c>
    </row>
    <row r="2249" spans="1:1" x14ac:dyDescent="0.25">
      <c r="A2249" t="s">
        <v>915</v>
      </c>
    </row>
    <row r="2250" spans="1:1" x14ac:dyDescent="0.25">
      <c r="A2250" t="s">
        <v>916</v>
      </c>
    </row>
    <row r="2251" spans="1:1" x14ac:dyDescent="0.25">
      <c r="A2251" t="s">
        <v>917</v>
      </c>
    </row>
    <row r="2253" spans="1:1" x14ac:dyDescent="0.25">
      <c r="A2253" t="s">
        <v>918</v>
      </c>
    </row>
    <row r="2254" spans="1:1" x14ac:dyDescent="0.25">
      <c r="A2254" t="s">
        <v>919</v>
      </c>
    </row>
    <row r="2255" spans="1:1" x14ac:dyDescent="0.25">
      <c r="A2255" t="s">
        <v>920</v>
      </c>
    </row>
    <row r="2256" spans="1:1" x14ac:dyDescent="0.25">
      <c r="A2256" t="s">
        <v>921</v>
      </c>
    </row>
    <row r="2257" spans="1:1" x14ac:dyDescent="0.25">
      <c r="A2257" t="s">
        <v>922</v>
      </c>
    </row>
    <row r="2258" spans="1:1" x14ac:dyDescent="0.25">
      <c r="A2258" t="s">
        <v>923</v>
      </c>
    </row>
    <row r="2259" spans="1:1" x14ac:dyDescent="0.25">
      <c r="A2259" t="s">
        <v>924</v>
      </c>
    </row>
    <row r="2260" spans="1:1" x14ac:dyDescent="0.25">
      <c r="A2260" t="s">
        <v>925</v>
      </c>
    </row>
    <row r="2261" spans="1:1" x14ac:dyDescent="0.25">
      <c r="A2261" t="s">
        <v>926</v>
      </c>
    </row>
    <row r="2262" spans="1:1" x14ac:dyDescent="0.25">
      <c r="A2262" t="s">
        <v>927</v>
      </c>
    </row>
    <row r="2263" spans="1:1" x14ac:dyDescent="0.25">
      <c r="A2263" t="s">
        <v>928</v>
      </c>
    </row>
    <row r="2264" spans="1:1" x14ac:dyDescent="0.25">
      <c r="A2264" t="s">
        <v>929</v>
      </c>
    </row>
    <row r="2265" spans="1:1" x14ac:dyDescent="0.25">
      <c r="A2265" t="s">
        <v>930</v>
      </c>
    </row>
    <row r="2266" spans="1:1" x14ac:dyDescent="0.25">
      <c r="A2266" t="s">
        <v>931</v>
      </c>
    </row>
    <row r="2267" spans="1:1" x14ac:dyDescent="0.25">
      <c r="A2267" t="s">
        <v>932</v>
      </c>
    </row>
    <row r="2268" spans="1:1" x14ac:dyDescent="0.25">
      <c r="A2268" t="s">
        <v>919</v>
      </c>
    </row>
    <row r="2269" spans="1:1" x14ac:dyDescent="0.25">
      <c r="A2269" t="s">
        <v>933</v>
      </c>
    </row>
    <row r="2270" spans="1:1" x14ac:dyDescent="0.25">
      <c r="A2270" t="s">
        <v>934</v>
      </c>
    </row>
    <row r="2272" spans="1:1" x14ac:dyDescent="0.25">
      <c r="A2272" t="s">
        <v>935</v>
      </c>
    </row>
    <row r="2273" spans="1:1" x14ac:dyDescent="0.25">
      <c r="A2273" t="e">
        <f>- Implantation</f>
        <v>#NAME?</v>
      </c>
    </row>
    <row r="2274" spans="1:1" x14ac:dyDescent="0.25">
      <c r="A2274" t="e">
        <f>- Pose de rail</f>
        <v>#NAME?</v>
      </c>
    </row>
    <row r="2275" spans="1:1" x14ac:dyDescent="0.25">
      <c r="A2275" t="s">
        <v>936</v>
      </c>
    </row>
    <row r="2276" spans="1:1" x14ac:dyDescent="0.25">
      <c r="A2276" t="s">
        <v>937</v>
      </c>
    </row>
    <row r="2277" spans="1:1" x14ac:dyDescent="0.25">
      <c r="A2277" t="s">
        <v>938</v>
      </c>
    </row>
    <row r="2278" spans="1:1" x14ac:dyDescent="0.25">
      <c r="A2278" t="e">
        <f>- Lecture de plan</f>
        <v>#NAME?</v>
      </c>
    </row>
    <row r="2280" spans="1:1" x14ac:dyDescent="0.25">
      <c r="A2280" t="s">
        <v>939</v>
      </c>
    </row>
    <row r="2284" spans="1:1" x14ac:dyDescent="0.25">
      <c r="A2284" t="s">
        <v>940</v>
      </c>
    </row>
    <row r="2285" spans="1:1" x14ac:dyDescent="0.25">
      <c r="A2285" t="s">
        <v>941</v>
      </c>
    </row>
    <row r="2286" spans="1:1" x14ac:dyDescent="0.25">
      <c r="A2286" t="s">
        <v>942</v>
      </c>
    </row>
    <row r="2288" spans="1:1" x14ac:dyDescent="0.25">
      <c r="A2288" t="s">
        <v>943</v>
      </c>
    </row>
    <row r="2289" spans="1:1" x14ac:dyDescent="0.25">
      <c r="A2289" t="s">
        <v>944</v>
      </c>
    </row>
    <row r="2290" spans="1:1" x14ac:dyDescent="0.25">
      <c r="A2290" t="s">
        <v>719</v>
      </c>
    </row>
    <row r="2291" spans="1:1" x14ac:dyDescent="0.25">
      <c r="A2291" t="s">
        <v>720</v>
      </c>
    </row>
    <row r="2292" spans="1:1" x14ac:dyDescent="0.25">
      <c r="A2292" t="s">
        <v>721</v>
      </c>
    </row>
    <row r="2294" spans="1:1" x14ac:dyDescent="0.25">
      <c r="A2294" t="s">
        <v>945</v>
      </c>
    </row>
    <row r="2295" spans="1:1" x14ac:dyDescent="0.25">
      <c r="A2295" t="s">
        <v>946</v>
      </c>
    </row>
    <row r="2297" spans="1:1" x14ac:dyDescent="0.25">
      <c r="A2297" t="s">
        <v>947</v>
      </c>
    </row>
    <row r="2299" spans="1:1" x14ac:dyDescent="0.25">
      <c r="A2299" t="s">
        <v>948</v>
      </c>
    </row>
    <row r="2301" spans="1:1" x14ac:dyDescent="0.25">
      <c r="A2301" t="s">
        <v>949</v>
      </c>
    </row>
    <row r="2302" spans="1:1" x14ac:dyDescent="0.25">
      <c r="A2302" t="s">
        <v>950</v>
      </c>
    </row>
    <row r="2304" spans="1:1" x14ac:dyDescent="0.25">
      <c r="A2304" t="s">
        <v>951</v>
      </c>
    </row>
    <row r="2306" spans="1:1" x14ac:dyDescent="0.25">
      <c r="A2306" t="s">
        <v>948</v>
      </c>
    </row>
    <row r="2308" spans="1:1" x14ac:dyDescent="0.25">
      <c r="A2308" t="s">
        <v>952</v>
      </c>
    </row>
    <row r="2309" spans="1:1" x14ac:dyDescent="0.25">
      <c r="A2309" t="s">
        <v>953</v>
      </c>
    </row>
    <row r="2311" spans="1:1" x14ac:dyDescent="0.25">
      <c r="A2311" t="s">
        <v>954</v>
      </c>
    </row>
    <row r="2312" spans="1:1" x14ac:dyDescent="0.25">
      <c r="A2312" t="s">
        <v>955</v>
      </c>
    </row>
    <row r="2313" spans="1:1" x14ac:dyDescent="0.25">
      <c r="A2313" t="s">
        <v>956</v>
      </c>
    </row>
    <row r="2314" spans="1:1" x14ac:dyDescent="0.25">
      <c r="A2314" t="s">
        <v>957</v>
      </c>
    </row>
    <row r="2316" spans="1:1" x14ac:dyDescent="0.25">
      <c r="A2316" t="s">
        <v>947</v>
      </c>
    </row>
    <row r="2318" spans="1:1" x14ac:dyDescent="0.25">
      <c r="A2318" t="s">
        <v>948</v>
      </c>
    </row>
    <row r="2320" spans="1:1" x14ac:dyDescent="0.25">
      <c r="A2320" t="s">
        <v>949</v>
      </c>
    </row>
    <row r="2321" spans="1:1" x14ac:dyDescent="0.25">
      <c r="A2321" t="s">
        <v>958</v>
      </c>
    </row>
    <row r="2323" spans="1:1" x14ac:dyDescent="0.25">
      <c r="A2323" t="s">
        <v>959</v>
      </c>
    </row>
    <row r="2325" spans="1:1" x14ac:dyDescent="0.25">
      <c r="A2325" t="s">
        <v>948</v>
      </c>
    </row>
    <row r="2327" spans="1:1" x14ac:dyDescent="0.25">
      <c r="A2327" t="s">
        <v>949</v>
      </c>
    </row>
    <row r="2328" spans="1:1" x14ac:dyDescent="0.25">
      <c r="A2328" t="s">
        <v>960</v>
      </c>
    </row>
    <row r="2330" spans="1:1" x14ac:dyDescent="0.25">
      <c r="A2330" t="s">
        <v>959</v>
      </c>
    </row>
    <row r="2332" spans="1:1" x14ac:dyDescent="0.25">
      <c r="A2332" t="s">
        <v>948</v>
      </c>
    </row>
    <row r="2334" spans="1:1" x14ac:dyDescent="0.25">
      <c r="A2334" t="s">
        <v>949</v>
      </c>
    </row>
    <row r="2335" spans="1:1" x14ac:dyDescent="0.25">
      <c r="A2335" t="s">
        <v>961</v>
      </c>
    </row>
    <row r="2337" spans="1:1" x14ac:dyDescent="0.25">
      <c r="A2337" t="s">
        <v>947</v>
      </c>
    </row>
    <row r="2339" spans="1:1" x14ac:dyDescent="0.25">
      <c r="A2339" t="s">
        <v>948</v>
      </c>
    </row>
    <row r="2341" spans="1:1" x14ac:dyDescent="0.25">
      <c r="A2341" t="s">
        <v>949</v>
      </c>
    </row>
    <row r="2342" spans="1:1" x14ac:dyDescent="0.25">
      <c r="A2342" t="s">
        <v>962</v>
      </c>
    </row>
    <row r="2343" spans="1:1" x14ac:dyDescent="0.25">
      <c r="A2343" t="s">
        <v>43</v>
      </c>
    </row>
    <row r="2344" spans="1:1" x14ac:dyDescent="0.25">
      <c r="A2344" t="s">
        <v>963</v>
      </c>
    </row>
    <row r="2345" spans="1:1" x14ac:dyDescent="0.25">
      <c r="A2345" t="s">
        <v>43</v>
      </c>
    </row>
    <row r="2346" spans="1:1" x14ac:dyDescent="0.25">
      <c r="A2346" t="s">
        <v>964</v>
      </c>
    </row>
    <row r="2347" spans="1:1" x14ac:dyDescent="0.25">
      <c r="A2347" t="s">
        <v>965</v>
      </c>
    </row>
    <row r="2348" spans="1:1" x14ac:dyDescent="0.25">
      <c r="A2348" t="s">
        <v>966</v>
      </c>
    </row>
    <row r="2349" spans="1:1" x14ac:dyDescent="0.25">
      <c r="A2349" t="s">
        <v>967</v>
      </c>
    </row>
    <row r="2350" spans="1:1" x14ac:dyDescent="0.25">
      <c r="A2350" t="s">
        <v>968</v>
      </c>
    </row>
    <row r="2351" spans="1:1" x14ac:dyDescent="0.25">
      <c r="A2351" t="s">
        <v>969</v>
      </c>
    </row>
    <row r="2352" spans="1:1" x14ac:dyDescent="0.25">
      <c r="A2352" t="s">
        <v>970</v>
      </c>
    </row>
    <row r="2353" spans="1:1" x14ac:dyDescent="0.25">
      <c r="A2353" t="s">
        <v>971</v>
      </c>
    </row>
    <row r="2354" spans="1:1" x14ac:dyDescent="0.25">
      <c r="A2354" t="s">
        <v>972</v>
      </c>
    </row>
    <row r="2355" spans="1:1" x14ac:dyDescent="0.25">
      <c r="A2355" t="s">
        <v>973</v>
      </c>
    </row>
    <row r="2356" spans="1:1" x14ac:dyDescent="0.25">
      <c r="A2356" t="s">
        <v>974</v>
      </c>
    </row>
    <row r="2358" spans="1:1" x14ac:dyDescent="0.25">
      <c r="A2358" t="s">
        <v>975</v>
      </c>
    </row>
    <row r="2359" spans="1:1" x14ac:dyDescent="0.25">
      <c r="A2359" t="s">
        <v>976</v>
      </c>
    </row>
    <row r="2361" spans="1:1" x14ac:dyDescent="0.25">
      <c r="A2361" t="s">
        <v>975</v>
      </c>
    </row>
    <row r="2362" spans="1:1" x14ac:dyDescent="0.25">
      <c r="A2362" t="s">
        <v>977</v>
      </c>
    </row>
    <row r="2364" spans="1:1" x14ac:dyDescent="0.25">
      <c r="A2364" t="s">
        <v>978</v>
      </c>
    </row>
    <row r="2366" spans="1:1" x14ac:dyDescent="0.25">
      <c r="A2366" t="s">
        <v>979</v>
      </c>
    </row>
    <row r="2367" spans="1:1" x14ac:dyDescent="0.25">
      <c r="A2367" t="s">
        <v>980</v>
      </c>
    </row>
    <row r="2369" spans="1:1" x14ac:dyDescent="0.25">
      <c r="A2369" t="s">
        <v>981</v>
      </c>
    </row>
    <row r="2371" spans="1:1" x14ac:dyDescent="0.25">
      <c r="A2371" t="s">
        <v>948</v>
      </c>
    </row>
    <row r="2373" spans="1:1" x14ac:dyDescent="0.25">
      <c r="A2373" t="s">
        <v>982</v>
      </c>
    </row>
    <row r="2374" spans="1:1" x14ac:dyDescent="0.25">
      <c r="A2374" t="s">
        <v>983</v>
      </c>
    </row>
    <row r="2376" spans="1:1" x14ac:dyDescent="0.25">
      <c r="A2376" t="s">
        <v>981</v>
      </c>
    </row>
    <row r="2378" spans="1:1" x14ac:dyDescent="0.25">
      <c r="A2378" t="s">
        <v>948</v>
      </c>
    </row>
    <row r="2380" spans="1:1" x14ac:dyDescent="0.25">
      <c r="A2380" t="s">
        <v>982</v>
      </c>
    </row>
    <row r="2381" spans="1:1" x14ac:dyDescent="0.25">
      <c r="A2381" t="s">
        <v>984</v>
      </c>
    </row>
    <row r="2382" spans="1:1" x14ac:dyDescent="0.25">
      <c r="A2382" t="s">
        <v>43</v>
      </c>
    </row>
    <row r="2383" spans="1:1" x14ac:dyDescent="0.25">
      <c r="A2383" t="s">
        <v>909</v>
      </c>
    </row>
    <row r="2384" spans="1:1" x14ac:dyDescent="0.25">
      <c r="A2384" t="s">
        <v>910</v>
      </c>
    </row>
    <row r="2385" spans="1:1" x14ac:dyDescent="0.25">
      <c r="A2385" t="s">
        <v>911</v>
      </c>
    </row>
    <row r="2386" spans="1:1" x14ac:dyDescent="0.25">
      <c r="A2386" t="s">
        <v>985</v>
      </c>
    </row>
    <row r="2387" spans="1:1" x14ac:dyDescent="0.25">
      <c r="A2387" t="s">
        <v>43</v>
      </c>
    </row>
    <row r="2388" spans="1:1" x14ac:dyDescent="0.25">
      <c r="A2388" t="s">
        <v>913</v>
      </c>
    </row>
    <row r="2389" spans="1:1" x14ac:dyDescent="0.25">
      <c r="A2389" t="s">
        <v>914</v>
      </c>
    </row>
    <row r="2390" spans="1:1" x14ac:dyDescent="0.25">
      <c r="A2390" t="s">
        <v>915</v>
      </c>
    </row>
    <row r="2391" spans="1:1" x14ac:dyDescent="0.25">
      <c r="A2391" t="s">
        <v>916</v>
      </c>
    </row>
    <row r="2392" spans="1:1" x14ac:dyDescent="0.25">
      <c r="A2392" t="s">
        <v>986</v>
      </c>
    </row>
    <row r="2394" spans="1:1" x14ac:dyDescent="0.25">
      <c r="A2394" t="s">
        <v>987</v>
      </c>
    </row>
    <row r="2396" spans="1:1" x14ac:dyDescent="0.25">
      <c r="A2396" t="s">
        <v>988</v>
      </c>
    </row>
    <row r="2397" spans="1:1" x14ac:dyDescent="0.25">
      <c r="A2397" t="s">
        <v>989</v>
      </c>
    </row>
    <row r="2398" spans="1:1" x14ac:dyDescent="0.25">
      <c r="A2398" t="s">
        <v>43</v>
      </c>
    </row>
    <row r="2399" spans="1:1" x14ac:dyDescent="0.25">
      <c r="A2399" t="s">
        <v>990</v>
      </c>
    </row>
    <row r="2400" spans="1:1" x14ac:dyDescent="0.25">
      <c r="A2400" t="s">
        <v>43</v>
      </c>
    </row>
    <row r="2401" spans="1:1" x14ac:dyDescent="0.25">
      <c r="A2401" t="s">
        <v>991</v>
      </c>
    </row>
    <row r="2402" spans="1:1" x14ac:dyDescent="0.25">
      <c r="A2402" t="s">
        <v>992</v>
      </c>
    </row>
    <row r="2403" spans="1:1" x14ac:dyDescent="0.25">
      <c r="A2403" t="s">
        <v>993</v>
      </c>
    </row>
    <row r="2405" spans="1:1" x14ac:dyDescent="0.25">
      <c r="A2405" t="s">
        <v>994</v>
      </c>
    </row>
    <row r="2407" spans="1:1" x14ac:dyDescent="0.25">
      <c r="A2407" t="s">
        <v>995</v>
      </c>
    </row>
    <row r="2408" spans="1:1" x14ac:dyDescent="0.25">
      <c r="A2408" t="s">
        <v>996</v>
      </c>
    </row>
    <row r="2409" spans="1:1" x14ac:dyDescent="0.25">
      <c r="A2409" t="s">
        <v>997</v>
      </c>
    </row>
    <row r="2410" spans="1:1" x14ac:dyDescent="0.25">
      <c r="A2410" t="s">
        <v>998</v>
      </c>
    </row>
    <row r="2411" spans="1:1" x14ac:dyDescent="0.25">
      <c r="A2411" t="s">
        <v>999</v>
      </c>
    </row>
    <row r="2413" spans="1:1" x14ac:dyDescent="0.25">
      <c r="A2413" t="s">
        <v>1000</v>
      </c>
    </row>
    <row r="2415" spans="1:1" x14ac:dyDescent="0.25">
      <c r="A2415" t="s">
        <v>1001</v>
      </c>
    </row>
    <row r="2416" spans="1:1" x14ac:dyDescent="0.25">
      <c r="A2416" t="s">
        <v>1002</v>
      </c>
    </row>
    <row r="2418" spans="1:1" x14ac:dyDescent="0.25">
      <c r="A2418" t="s">
        <v>1000</v>
      </c>
    </row>
    <row r="2420" spans="1:1" x14ac:dyDescent="0.25">
      <c r="A2420" t="s">
        <v>1001</v>
      </c>
    </row>
    <row r="2421" spans="1:1" x14ac:dyDescent="0.25">
      <c r="A2421" t="s">
        <v>1003</v>
      </c>
    </row>
    <row r="2423" spans="1:1" x14ac:dyDescent="0.25">
      <c r="A2423" t="s">
        <v>1000</v>
      </c>
    </row>
    <row r="2425" spans="1:1" x14ac:dyDescent="0.25">
      <c r="A2425" t="s">
        <v>1001</v>
      </c>
    </row>
    <row r="2426" spans="1:1" x14ac:dyDescent="0.25">
      <c r="A2426" t="s">
        <v>1004</v>
      </c>
    </row>
    <row r="2428" spans="1:1" x14ac:dyDescent="0.25">
      <c r="A2428" t="s">
        <v>1000</v>
      </c>
    </row>
    <row r="2430" spans="1:1" x14ac:dyDescent="0.25">
      <c r="A2430" t="s">
        <v>1001</v>
      </c>
    </row>
    <row r="2431" spans="1:1" x14ac:dyDescent="0.25">
      <c r="A2431" t="s">
        <v>1005</v>
      </c>
    </row>
    <row r="2433" spans="1:1" x14ac:dyDescent="0.25">
      <c r="A2433" t="s">
        <v>1006</v>
      </c>
    </row>
    <row r="2435" spans="1:1" x14ac:dyDescent="0.25">
      <c r="A2435" t="s">
        <v>1007</v>
      </c>
    </row>
    <row r="2436" spans="1:1" x14ac:dyDescent="0.25">
      <c r="A2436" t="s">
        <v>1008</v>
      </c>
    </row>
    <row r="2438" spans="1:1" x14ac:dyDescent="0.25">
      <c r="A2438" t="s">
        <v>1006</v>
      </c>
    </row>
    <row r="2440" spans="1:1" x14ac:dyDescent="0.25">
      <c r="A2440" t="s">
        <v>1007</v>
      </c>
    </row>
    <row r="2441" spans="1:1" x14ac:dyDescent="0.25">
      <c r="A2441" t="s">
        <v>1009</v>
      </c>
    </row>
    <row r="2443" spans="1:1" x14ac:dyDescent="0.25">
      <c r="A2443" t="s">
        <v>1006</v>
      </c>
    </row>
    <row r="2445" spans="1:1" x14ac:dyDescent="0.25">
      <c r="A2445" t="s">
        <v>1007</v>
      </c>
    </row>
    <row r="2446" spans="1:1" x14ac:dyDescent="0.25">
      <c r="A2446" t="s">
        <v>1010</v>
      </c>
    </row>
    <row r="2448" spans="1:1" x14ac:dyDescent="0.25">
      <c r="A2448" t="s">
        <v>1006</v>
      </c>
    </row>
    <row r="2450" spans="1:1" x14ac:dyDescent="0.25">
      <c r="A2450" t="s">
        <v>1007</v>
      </c>
    </row>
    <row r="2451" spans="1:1" x14ac:dyDescent="0.25">
      <c r="A2451" t="s">
        <v>1011</v>
      </c>
    </row>
    <row r="2453" spans="1:1" x14ac:dyDescent="0.25">
      <c r="A2453" t="s">
        <v>1012</v>
      </c>
    </row>
    <row r="2455" spans="1:1" x14ac:dyDescent="0.25">
      <c r="A2455" t="s">
        <v>1013</v>
      </c>
    </row>
    <row r="2457" spans="1:1" x14ac:dyDescent="0.25">
      <c r="A2457" t="s">
        <v>1014</v>
      </c>
    </row>
    <row r="2458" spans="1:1" x14ac:dyDescent="0.25">
      <c r="A2458" t="s">
        <v>1015</v>
      </c>
    </row>
    <row r="2460" spans="1:1" x14ac:dyDescent="0.25">
      <c r="A2460" t="s">
        <v>1012</v>
      </c>
    </row>
    <row r="2462" spans="1:1" x14ac:dyDescent="0.25">
      <c r="A2462" t="s">
        <v>1013</v>
      </c>
    </row>
    <row r="2464" spans="1:1" x14ac:dyDescent="0.25">
      <c r="A2464" t="s">
        <v>1014</v>
      </c>
    </row>
    <row r="2465" spans="1:1" x14ac:dyDescent="0.25">
      <c r="A2465" t="s">
        <v>1016</v>
      </c>
    </row>
    <row r="2467" spans="1:1" x14ac:dyDescent="0.25">
      <c r="A2467" t="s">
        <v>1017</v>
      </c>
    </row>
    <row r="2469" spans="1:1" x14ac:dyDescent="0.25">
      <c r="A2469" t="s">
        <v>1018</v>
      </c>
    </row>
    <row r="2470" spans="1:1" x14ac:dyDescent="0.25">
      <c r="A2470" t="s">
        <v>1019</v>
      </c>
    </row>
    <row r="2472" spans="1:1" x14ac:dyDescent="0.25">
      <c r="A2472" t="s">
        <v>1017</v>
      </c>
    </row>
    <row r="2474" spans="1:1" x14ac:dyDescent="0.25">
      <c r="A2474" t="s">
        <v>1018</v>
      </c>
    </row>
    <row r="2475" spans="1:1" x14ac:dyDescent="0.25">
      <c r="A2475" t="s">
        <v>1020</v>
      </c>
    </row>
    <row r="2476" spans="1:1" x14ac:dyDescent="0.25">
      <c r="A2476" t="s">
        <v>43</v>
      </c>
    </row>
    <row r="2477" spans="1:1" x14ac:dyDescent="0.25">
      <c r="A2477" t="s">
        <v>1021</v>
      </c>
    </row>
    <row r="2478" spans="1:1" x14ac:dyDescent="0.25">
      <c r="A2478" t="s">
        <v>1022</v>
      </c>
    </row>
    <row r="2479" spans="1:1" x14ac:dyDescent="0.25">
      <c r="A2479" t="s">
        <v>1023</v>
      </c>
    </row>
    <row r="2480" spans="1:1" x14ac:dyDescent="0.25">
      <c r="A2480" t="s">
        <v>1024</v>
      </c>
    </row>
    <row r="2481" spans="1:2" x14ac:dyDescent="0.25">
      <c r="A2481" t="s">
        <v>1025</v>
      </c>
    </row>
    <row r="2482" spans="1:2" x14ac:dyDescent="0.25">
      <c r="A2482" t="s">
        <v>1026</v>
      </c>
    </row>
    <row r="2484" spans="1:2" x14ac:dyDescent="0.25">
      <c r="A2484" t="s">
        <v>1027</v>
      </c>
    </row>
    <row r="2485" spans="1:2" x14ac:dyDescent="0.25">
      <c r="A2485" t="s">
        <v>1028</v>
      </c>
    </row>
    <row r="2486" spans="1:2" x14ac:dyDescent="0.25">
      <c r="A2486" t="s">
        <v>1029</v>
      </c>
    </row>
    <row r="2487" spans="1:2" x14ac:dyDescent="0.25">
      <c r="A2487" t="s">
        <v>1030</v>
      </c>
    </row>
    <row r="2488" spans="1:2" x14ac:dyDescent="0.25">
      <c r="A2488" t="s">
        <v>1031</v>
      </c>
      <c r="B2488" t="s">
        <v>43</v>
      </c>
    </row>
    <row r="2489" spans="1:2" x14ac:dyDescent="0.25">
      <c r="A2489" t="e">
        <f>- ContrÃ´ler et comptabiliser les factures fournisseurs</f>
        <v>#NAME?</v>
      </c>
      <c r="B2489" t="s">
        <v>43</v>
      </c>
    </row>
    <row r="2490" spans="1:2" x14ac:dyDescent="0.25">
      <c r="A2490" t="s">
        <v>1032</v>
      </c>
    </row>
    <row r="2491" spans="1:2" x14ac:dyDescent="0.25">
      <c r="A2491" t="s">
        <v>1033</v>
      </c>
    </row>
    <row r="2492" spans="1:2" x14ac:dyDescent="0.25">
      <c r="A2492" t="s">
        <v>1034</v>
      </c>
    </row>
    <row r="2494" spans="1:2" x14ac:dyDescent="0.25">
      <c r="A2494" t="s">
        <v>1035</v>
      </c>
    </row>
    <row r="2496" spans="1:2" x14ac:dyDescent="0.25">
      <c r="A2496" t="s">
        <v>1036</v>
      </c>
    </row>
    <row r="2497" spans="1:1" x14ac:dyDescent="0.25">
      <c r="A2497" t="s">
        <v>1037</v>
      </c>
    </row>
    <row r="2498" spans="1:1" x14ac:dyDescent="0.25">
      <c r="A2498" t="s">
        <v>1038</v>
      </c>
    </row>
    <row r="2499" spans="1:1" x14ac:dyDescent="0.25">
      <c r="A2499" t="s">
        <v>1039</v>
      </c>
    </row>
    <row r="2500" spans="1:1" x14ac:dyDescent="0.25">
      <c r="A2500" t="s">
        <v>1040</v>
      </c>
    </row>
    <row r="2501" spans="1:1" x14ac:dyDescent="0.25">
      <c r="A2501" t="s">
        <v>1041</v>
      </c>
    </row>
    <row r="2502" spans="1:1" x14ac:dyDescent="0.25">
      <c r="A2502" t="s">
        <v>1042</v>
      </c>
    </row>
    <row r="2504" spans="1:1" x14ac:dyDescent="0.25">
      <c r="A2504" t="s">
        <v>1043</v>
      </c>
    </row>
    <row r="2505" spans="1:1" x14ac:dyDescent="0.25">
      <c r="A2505" t="s">
        <v>1044</v>
      </c>
    </row>
    <row r="2506" spans="1:1" x14ac:dyDescent="0.25">
      <c r="A2506" t="s">
        <v>1045</v>
      </c>
    </row>
    <row r="2507" spans="1:1" x14ac:dyDescent="0.25">
      <c r="A2507" t="s">
        <v>1046</v>
      </c>
    </row>
    <row r="2508" spans="1:1" x14ac:dyDescent="0.25">
      <c r="A2508" t="s">
        <v>1047</v>
      </c>
    </row>
    <row r="2509" spans="1:1" x14ac:dyDescent="0.25">
      <c r="A2509" t="s">
        <v>1048</v>
      </c>
    </row>
    <row r="2510" spans="1:1" x14ac:dyDescent="0.25">
      <c r="A2510" t="s">
        <v>1049</v>
      </c>
    </row>
    <row r="2511" spans="1:1" x14ac:dyDescent="0.25">
      <c r="A2511" t="s">
        <v>1050</v>
      </c>
    </row>
    <row r="2513" spans="1:1" x14ac:dyDescent="0.25">
      <c r="A2513" t="s">
        <v>1051</v>
      </c>
    </row>
    <row r="2514" spans="1:1" x14ac:dyDescent="0.25">
      <c r="A2514" t="s">
        <v>1052</v>
      </c>
    </row>
    <row r="2515" spans="1:1" x14ac:dyDescent="0.25">
      <c r="A2515" t="s">
        <v>1053</v>
      </c>
    </row>
    <row r="2516" spans="1:1" x14ac:dyDescent="0.25">
      <c r="A2516" t="s">
        <v>1054</v>
      </c>
    </row>
    <row r="2517" spans="1:1" x14ac:dyDescent="0.25">
      <c r="A2517" t="s">
        <v>1055</v>
      </c>
    </row>
    <row r="2518" spans="1:1" x14ac:dyDescent="0.25">
      <c r="A2518" t="s">
        <v>1056</v>
      </c>
    </row>
    <row r="2519" spans="1:1" x14ac:dyDescent="0.25">
      <c r="A2519" t="s">
        <v>1057</v>
      </c>
    </row>
    <row r="2521" spans="1:1" x14ac:dyDescent="0.25">
      <c r="A2521" t="s">
        <v>130</v>
      </c>
    </row>
    <row r="2522" spans="1:1" x14ac:dyDescent="0.25">
      <c r="A2522" t="s">
        <v>1058</v>
      </c>
    </row>
    <row r="2524" spans="1:1" x14ac:dyDescent="0.25">
      <c r="A2524" t="s">
        <v>130</v>
      </c>
    </row>
    <row r="2525" spans="1:1" x14ac:dyDescent="0.25">
      <c r="A2525" t="s">
        <v>1059</v>
      </c>
    </row>
    <row r="2527" spans="1:1" x14ac:dyDescent="0.25">
      <c r="A2527" t="s">
        <v>130</v>
      </c>
    </row>
    <row r="2528" spans="1:1" x14ac:dyDescent="0.25">
      <c r="A2528" t="s">
        <v>1060</v>
      </c>
    </row>
    <row r="2530" spans="1:1" x14ac:dyDescent="0.25">
      <c r="A2530" t="s">
        <v>130</v>
      </c>
    </row>
    <row r="2531" spans="1:1" x14ac:dyDescent="0.25">
      <c r="A2531" t="s">
        <v>1061</v>
      </c>
    </row>
    <row r="2533" spans="1:1" x14ac:dyDescent="0.25">
      <c r="A2533" t="s">
        <v>130</v>
      </c>
    </row>
    <row r="2534" spans="1:1" x14ac:dyDescent="0.25">
      <c r="A2534" t="s">
        <v>1062</v>
      </c>
    </row>
    <row r="2536" spans="1:1" x14ac:dyDescent="0.25">
      <c r="A2536" t="s">
        <v>130</v>
      </c>
    </row>
    <row r="2537" spans="1:1" x14ac:dyDescent="0.25">
      <c r="A2537" t="s">
        <v>1063</v>
      </c>
    </row>
    <row r="2539" spans="1:1" x14ac:dyDescent="0.25">
      <c r="A2539" t="s">
        <v>130</v>
      </c>
    </row>
    <row r="2540" spans="1:1" x14ac:dyDescent="0.25">
      <c r="A2540" t="s">
        <v>1064</v>
      </c>
    </row>
    <row r="2542" spans="1:1" x14ac:dyDescent="0.25">
      <c r="A2542" t="s">
        <v>130</v>
      </c>
    </row>
    <row r="2543" spans="1:1" x14ac:dyDescent="0.25">
      <c r="A2543" t="s">
        <v>1065</v>
      </c>
    </row>
    <row r="2545" spans="1:1" x14ac:dyDescent="0.25">
      <c r="A2545" t="s">
        <v>130</v>
      </c>
    </row>
    <row r="2546" spans="1:1" x14ac:dyDescent="0.25">
      <c r="A2546" t="s">
        <v>1066</v>
      </c>
    </row>
    <row r="2548" spans="1:1" x14ac:dyDescent="0.25">
      <c r="A2548" t="s">
        <v>130</v>
      </c>
    </row>
    <row r="2549" spans="1:1" x14ac:dyDescent="0.25">
      <c r="A2549" t="s">
        <v>1067</v>
      </c>
    </row>
    <row r="2551" spans="1:1" x14ac:dyDescent="0.25">
      <c r="A2551" t="s">
        <v>130</v>
      </c>
    </row>
    <row r="2552" spans="1:1" x14ac:dyDescent="0.25">
      <c r="A2552" t="s">
        <v>1068</v>
      </c>
    </row>
    <row r="2554" spans="1:1" x14ac:dyDescent="0.25">
      <c r="A2554" t="s">
        <v>130</v>
      </c>
    </row>
    <row r="2555" spans="1:1" x14ac:dyDescent="0.25">
      <c r="A2555" t="s">
        <v>1069</v>
      </c>
    </row>
    <row r="2557" spans="1:1" x14ac:dyDescent="0.25">
      <c r="A2557" t="s">
        <v>130</v>
      </c>
    </row>
    <row r="2558" spans="1:1" x14ac:dyDescent="0.25">
      <c r="A2558" t="s">
        <v>1070</v>
      </c>
    </row>
    <row r="2560" spans="1:1" x14ac:dyDescent="0.25">
      <c r="A2560" t="s">
        <v>130</v>
      </c>
    </row>
    <row r="2561" spans="1:1" x14ac:dyDescent="0.25">
      <c r="A2561" t="s">
        <v>1071</v>
      </c>
    </row>
    <row r="2563" spans="1:1" x14ac:dyDescent="0.25">
      <c r="A2563" t="s">
        <v>130</v>
      </c>
    </row>
    <row r="2564" spans="1:1" x14ac:dyDescent="0.25">
      <c r="A2564" t="s">
        <v>1072</v>
      </c>
    </row>
    <row r="2566" spans="1:1" x14ac:dyDescent="0.25">
      <c r="A2566" t="s">
        <v>130</v>
      </c>
    </row>
    <row r="2567" spans="1:1" x14ac:dyDescent="0.25">
      <c r="A2567" t="s">
        <v>1073</v>
      </c>
    </row>
    <row r="2569" spans="1:1" x14ac:dyDescent="0.25">
      <c r="A2569" t="s">
        <v>130</v>
      </c>
    </row>
    <row r="2570" spans="1:1" x14ac:dyDescent="0.25">
      <c r="A2570" t="s">
        <v>1074</v>
      </c>
    </row>
    <row r="2572" spans="1:1" x14ac:dyDescent="0.25">
      <c r="A2572" t="s">
        <v>130</v>
      </c>
    </row>
    <row r="2573" spans="1:1" x14ac:dyDescent="0.25">
      <c r="A2573" t="s">
        <v>1075</v>
      </c>
    </row>
    <row r="2575" spans="1:1" x14ac:dyDescent="0.25">
      <c r="A2575" t="s">
        <v>130</v>
      </c>
    </row>
    <row r="2576" spans="1:1" x14ac:dyDescent="0.25">
      <c r="A2576" t="s">
        <v>1076</v>
      </c>
    </row>
    <row r="2578" spans="1:1" x14ac:dyDescent="0.25">
      <c r="A2578" t="s">
        <v>130</v>
      </c>
    </row>
    <row r="2579" spans="1:1" x14ac:dyDescent="0.25">
      <c r="A2579" t="s">
        <v>1077</v>
      </c>
    </row>
    <row r="2581" spans="1:1" x14ac:dyDescent="0.25">
      <c r="A2581" t="s">
        <v>130</v>
      </c>
    </row>
    <row r="2582" spans="1:1" x14ac:dyDescent="0.25">
      <c r="A2582" t="s">
        <v>1078</v>
      </c>
    </row>
    <row r="2584" spans="1:1" x14ac:dyDescent="0.25">
      <c r="A2584" t="s">
        <v>130</v>
      </c>
    </row>
    <row r="2585" spans="1:1" x14ac:dyDescent="0.25">
      <c r="A2585" t="s">
        <v>1079</v>
      </c>
    </row>
    <row r="2587" spans="1:1" x14ac:dyDescent="0.25">
      <c r="A2587" t="s">
        <v>130</v>
      </c>
    </row>
    <row r="2588" spans="1:1" x14ac:dyDescent="0.25">
      <c r="A2588" t="s">
        <v>1080</v>
      </c>
    </row>
    <row r="2590" spans="1:1" x14ac:dyDescent="0.25">
      <c r="A2590" t="s">
        <v>130</v>
      </c>
    </row>
    <row r="2591" spans="1:1" x14ac:dyDescent="0.25">
      <c r="A2591" t="s">
        <v>1081</v>
      </c>
    </row>
    <row r="2593" spans="1:1" x14ac:dyDescent="0.25">
      <c r="A2593" t="s">
        <v>130</v>
      </c>
    </row>
    <row r="2594" spans="1:1" x14ac:dyDescent="0.25">
      <c r="A2594" t="s">
        <v>1082</v>
      </c>
    </row>
    <row r="2596" spans="1:1" x14ac:dyDescent="0.25">
      <c r="A2596" t="s">
        <v>130</v>
      </c>
    </row>
    <row r="2597" spans="1:1" x14ac:dyDescent="0.25">
      <c r="A2597" t="s">
        <v>1083</v>
      </c>
    </row>
    <row r="2599" spans="1:1" x14ac:dyDescent="0.25">
      <c r="A2599" t="s">
        <v>130</v>
      </c>
    </row>
    <row r="2600" spans="1:1" x14ac:dyDescent="0.25">
      <c r="A2600" t="s">
        <v>1084</v>
      </c>
    </row>
    <row r="2602" spans="1:1" x14ac:dyDescent="0.25">
      <c r="A2602" t="s">
        <v>130</v>
      </c>
    </row>
    <row r="2603" spans="1:1" x14ac:dyDescent="0.25">
      <c r="A2603" t="s">
        <v>1085</v>
      </c>
    </row>
    <row r="2605" spans="1:1" x14ac:dyDescent="0.25">
      <c r="A2605" t="s">
        <v>130</v>
      </c>
    </row>
    <row r="2606" spans="1:1" x14ac:dyDescent="0.25">
      <c r="A2606" t="s">
        <v>1086</v>
      </c>
    </row>
    <row r="2608" spans="1:1" x14ac:dyDescent="0.25">
      <c r="A2608" t="s">
        <v>130</v>
      </c>
    </row>
    <row r="2609" spans="1:1" x14ac:dyDescent="0.25">
      <c r="A2609" t="s">
        <v>1087</v>
      </c>
    </row>
    <row r="2611" spans="1:1" x14ac:dyDescent="0.25">
      <c r="A2611" t="s">
        <v>130</v>
      </c>
    </row>
    <row r="2612" spans="1:1" x14ac:dyDescent="0.25">
      <c r="A2612" t="s">
        <v>1088</v>
      </c>
    </row>
    <row r="2614" spans="1:1" x14ac:dyDescent="0.25">
      <c r="A2614" t="s">
        <v>130</v>
      </c>
    </row>
    <row r="2615" spans="1:1" x14ac:dyDescent="0.25">
      <c r="A2615" t="s">
        <v>1089</v>
      </c>
    </row>
    <row r="2617" spans="1:1" x14ac:dyDescent="0.25">
      <c r="A2617" t="s">
        <v>130</v>
      </c>
    </row>
    <row r="2618" spans="1:1" x14ac:dyDescent="0.25">
      <c r="A2618" t="s">
        <v>1090</v>
      </c>
    </row>
    <row r="2620" spans="1:1" x14ac:dyDescent="0.25">
      <c r="A2620" t="s">
        <v>130</v>
      </c>
    </row>
    <row r="2621" spans="1:1" x14ac:dyDescent="0.25">
      <c r="A2621" t="s">
        <v>1091</v>
      </c>
    </row>
    <row r="2623" spans="1:1" x14ac:dyDescent="0.25">
      <c r="A2623" t="s">
        <v>130</v>
      </c>
    </row>
    <row r="2624" spans="1:1" x14ac:dyDescent="0.25">
      <c r="A2624" t="s">
        <v>1092</v>
      </c>
    </row>
    <row r="2626" spans="1:1" x14ac:dyDescent="0.25">
      <c r="A2626" t="s">
        <v>130</v>
      </c>
    </row>
    <row r="2627" spans="1:1" x14ac:dyDescent="0.25">
      <c r="A2627" t="s">
        <v>1093</v>
      </c>
    </row>
    <row r="2629" spans="1:1" x14ac:dyDescent="0.25">
      <c r="A2629" t="s">
        <v>130</v>
      </c>
    </row>
    <row r="2630" spans="1:1" x14ac:dyDescent="0.25">
      <c r="A2630" t="s">
        <v>1094</v>
      </c>
    </row>
    <row r="2632" spans="1:1" x14ac:dyDescent="0.25">
      <c r="A2632" t="s">
        <v>130</v>
      </c>
    </row>
    <row r="2633" spans="1:1" x14ac:dyDescent="0.25">
      <c r="A2633" t="s">
        <v>1095</v>
      </c>
    </row>
    <row r="2635" spans="1:1" x14ac:dyDescent="0.25">
      <c r="A2635" t="s">
        <v>130</v>
      </c>
    </row>
    <row r="2636" spans="1:1" x14ac:dyDescent="0.25">
      <c r="A2636" t="s">
        <v>1096</v>
      </c>
    </row>
    <row r="2638" spans="1:1" x14ac:dyDescent="0.25">
      <c r="A2638" t="s">
        <v>130</v>
      </c>
    </row>
    <row r="2639" spans="1:1" x14ac:dyDescent="0.25">
      <c r="A2639" t="s">
        <v>1097</v>
      </c>
    </row>
    <row r="2641" spans="1:1" x14ac:dyDescent="0.25">
      <c r="A2641" t="s">
        <v>130</v>
      </c>
    </row>
    <row r="2642" spans="1:1" x14ac:dyDescent="0.25">
      <c r="A2642" t="s">
        <v>1098</v>
      </c>
    </row>
    <row r="2644" spans="1:1" x14ac:dyDescent="0.25">
      <c r="A2644" t="s">
        <v>130</v>
      </c>
    </row>
    <row r="2645" spans="1:1" x14ac:dyDescent="0.25">
      <c r="A2645" t="s">
        <v>1099</v>
      </c>
    </row>
    <row r="2647" spans="1:1" x14ac:dyDescent="0.25">
      <c r="A2647" t="s">
        <v>130</v>
      </c>
    </row>
    <row r="2648" spans="1:1" x14ac:dyDescent="0.25">
      <c r="A2648" t="s">
        <v>1100</v>
      </c>
    </row>
    <row r="2650" spans="1:1" x14ac:dyDescent="0.25">
      <c r="A2650" t="s">
        <v>130</v>
      </c>
    </row>
    <row r="2651" spans="1:1" x14ac:dyDescent="0.25">
      <c r="A2651" t="s">
        <v>1101</v>
      </c>
    </row>
    <row r="2653" spans="1:1" x14ac:dyDescent="0.25">
      <c r="A2653" t="s">
        <v>130</v>
      </c>
    </row>
    <row r="2654" spans="1:1" x14ac:dyDescent="0.25">
      <c r="A2654" t="s">
        <v>1102</v>
      </c>
    </row>
    <row r="2656" spans="1:1" x14ac:dyDescent="0.25">
      <c r="A2656" t="s">
        <v>130</v>
      </c>
    </row>
    <row r="2657" spans="1:1" x14ac:dyDescent="0.25">
      <c r="A2657" t="s">
        <v>1103</v>
      </c>
    </row>
    <row r="2659" spans="1:1" x14ac:dyDescent="0.25">
      <c r="A2659" t="s">
        <v>130</v>
      </c>
    </row>
    <row r="2660" spans="1:1" x14ac:dyDescent="0.25">
      <c r="A2660" t="s">
        <v>1104</v>
      </c>
    </row>
    <row r="2662" spans="1:1" x14ac:dyDescent="0.25">
      <c r="A2662" t="s">
        <v>130</v>
      </c>
    </row>
    <row r="2663" spans="1:1" x14ac:dyDescent="0.25">
      <c r="A2663" t="s">
        <v>1105</v>
      </c>
    </row>
    <row r="2665" spans="1:1" x14ac:dyDescent="0.25">
      <c r="A2665" t="s">
        <v>130</v>
      </c>
    </row>
    <row r="2666" spans="1:1" x14ac:dyDescent="0.25">
      <c r="A2666" t="s">
        <v>1106</v>
      </c>
    </row>
    <row r="2668" spans="1:1" x14ac:dyDescent="0.25">
      <c r="A2668" t="s">
        <v>130</v>
      </c>
    </row>
    <row r="2669" spans="1:1" x14ac:dyDescent="0.25">
      <c r="A2669" t="s">
        <v>1107</v>
      </c>
    </row>
    <row r="2671" spans="1:1" x14ac:dyDescent="0.25">
      <c r="A2671" t="s">
        <v>130</v>
      </c>
    </row>
    <row r="2672" spans="1:1" x14ac:dyDescent="0.25">
      <c r="A2672" t="s">
        <v>1108</v>
      </c>
    </row>
    <row r="2674" spans="1:1" x14ac:dyDescent="0.25">
      <c r="A2674" t="s">
        <v>130</v>
      </c>
    </row>
    <row r="2675" spans="1:1" x14ac:dyDescent="0.25">
      <c r="A2675" t="s">
        <v>1109</v>
      </c>
    </row>
    <row r="2677" spans="1:1" x14ac:dyDescent="0.25">
      <c r="A2677" t="s">
        <v>130</v>
      </c>
    </row>
    <row r="2678" spans="1:1" x14ac:dyDescent="0.25">
      <c r="A2678" t="s">
        <v>1110</v>
      </c>
    </row>
    <row r="2680" spans="1:1" x14ac:dyDescent="0.25">
      <c r="A2680" t="s">
        <v>130</v>
      </c>
    </row>
    <row r="2681" spans="1:1" x14ac:dyDescent="0.25">
      <c r="A2681" t="s">
        <v>1111</v>
      </c>
    </row>
    <row r="2683" spans="1:1" x14ac:dyDescent="0.25">
      <c r="A2683" t="s">
        <v>130</v>
      </c>
    </row>
    <row r="2684" spans="1:1" x14ac:dyDescent="0.25">
      <c r="A2684" t="s">
        <v>1112</v>
      </c>
    </row>
    <row r="2686" spans="1:1" x14ac:dyDescent="0.25">
      <c r="A2686" t="s">
        <v>130</v>
      </c>
    </row>
    <row r="2687" spans="1:1" x14ac:dyDescent="0.25">
      <c r="A2687" t="s">
        <v>1113</v>
      </c>
    </row>
    <row r="2689" spans="1:1" x14ac:dyDescent="0.25">
      <c r="A2689" t="s">
        <v>130</v>
      </c>
    </row>
    <row r="2690" spans="1:1" x14ac:dyDescent="0.25">
      <c r="A2690" t="s">
        <v>1114</v>
      </c>
    </row>
    <row r="2692" spans="1:1" x14ac:dyDescent="0.25">
      <c r="A2692" t="s">
        <v>130</v>
      </c>
    </row>
    <row r="2693" spans="1:1" x14ac:dyDescent="0.25">
      <c r="A2693" t="s">
        <v>1115</v>
      </c>
    </row>
    <row r="2695" spans="1:1" x14ac:dyDescent="0.25">
      <c r="A2695" t="s">
        <v>130</v>
      </c>
    </row>
    <row r="2696" spans="1:1" x14ac:dyDescent="0.25">
      <c r="A2696" t="s">
        <v>1116</v>
      </c>
    </row>
    <row r="2698" spans="1:1" x14ac:dyDescent="0.25">
      <c r="A2698" t="s">
        <v>130</v>
      </c>
    </row>
    <row r="2699" spans="1:1" x14ac:dyDescent="0.25">
      <c r="A2699" t="s">
        <v>1117</v>
      </c>
    </row>
    <row r="2701" spans="1:1" x14ac:dyDescent="0.25">
      <c r="A2701" t="s">
        <v>130</v>
      </c>
    </row>
    <row r="2702" spans="1:1" x14ac:dyDescent="0.25">
      <c r="A2702" t="s">
        <v>1118</v>
      </c>
    </row>
    <row r="2704" spans="1:1" x14ac:dyDescent="0.25">
      <c r="A2704" t="s">
        <v>130</v>
      </c>
    </row>
    <row r="2705" spans="1:1" x14ac:dyDescent="0.25">
      <c r="A2705" t="s">
        <v>1119</v>
      </c>
    </row>
    <row r="2707" spans="1:1" x14ac:dyDescent="0.25">
      <c r="A2707" t="s">
        <v>130</v>
      </c>
    </row>
    <row r="2708" spans="1:1" x14ac:dyDescent="0.25">
      <c r="A2708" t="s">
        <v>1120</v>
      </c>
    </row>
    <row r="2710" spans="1:1" x14ac:dyDescent="0.25">
      <c r="A2710" t="s">
        <v>130</v>
      </c>
    </row>
    <row r="2711" spans="1:1" x14ac:dyDescent="0.25">
      <c r="A2711" t="s">
        <v>1121</v>
      </c>
    </row>
    <row r="2713" spans="1:1" x14ac:dyDescent="0.25">
      <c r="A2713" t="s">
        <v>130</v>
      </c>
    </row>
    <row r="2714" spans="1:1" x14ac:dyDescent="0.25">
      <c r="A2714" t="s">
        <v>1122</v>
      </c>
    </row>
    <row r="2716" spans="1:1" x14ac:dyDescent="0.25">
      <c r="A2716" t="s">
        <v>130</v>
      </c>
    </row>
    <row r="2717" spans="1:1" x14ac:dyDescent="0.25">
      <c r="A2717" t="s">
        <v>1123</v>
      </c>
    </row>
    <row r="2719" spans="1:1" x14ac:dyDescent="0.25">
      <c r="A2719" t="s">
        <v>130</v>
      </c>
    </row>
    <row r="2720" spans="1:1" x14ac:dyDescent="0.25">
      <c r="A2720" t="s">
        <v>1124</v>
      </c>
    </row>
    <row r="2722" spans="1:1" x14ac:dyDescent="0.25">
      <c r="A2722" t="s">
        <v>130</v>
      </c>
    </row>
    <row r="2723" spans="1:1" x14ac:dyDescent="0.25">
      <c r="A2723" t="s">
        <v>1125</v>
      </c>
    </row>
    <row r="2725" spans="1:1" x14ac:dyDescent="0.25">
      <c r="A2725" t="s">
        <v>130</v>
      </c>
    </row>
    <row r="2726" spans="1:1" x14ac:dyDescent="0.25">
      <c r="A2726" t="s">
        <v>1126</v>
      </c>
    </row>
    <row r="2728" spans="1:1" x14ac:dyDescent="0.25">
      <c r="A2728" t="s">
        <v>130</v>
      </c>
    </row>
    <row r="2729" spans="1:1" x14ac:dyDescent="0.25">
      <c r="A2729" t="s">
        <v>1127</v>
      </c>
    </row>
    <row r="2731" spans="1:1" x14ac:dyDescent="0.25">
      <c r="A2731" t="s">
        <v>130</v>
      </c>
    </row>
    <row r="2732" spans="1:1" x14ac:dyDescent="0.25">
      <c r="A2732" t="s">
        <v>1128</v>
      </c>
    </row>
    <row r="2734" spans="1:1" x14ac:dyDescent="0.25">
      <c r="A2734" t="s">
        <v>130</v>
      </c>
    </row>
    <row r="2735" spans="1:1" x14ac:dyDescent="0.25">
      <c r="A2735" t="s">
        <v>1129</v>
      </c>
    </row>
    <row r="2737" spans="1:1" x14ac:dyDescent="0.25">
      <c r="A2737" t="s">
        <v>130</v>
      </c>
    </row>
    <row r="2738" spans="1:1" x14ac:dyDescent="0.25">
      <c r="A2738" t="s">
        <v>1130</v>
      </c>
    </row>
    <row r="2740" spans="1:1" x14ac:dyDescent="0.25">
      <c r="A2740" t="s">
        <v>130</v>
      </c>
    </row>
    <row r="2741" spans="1:1" x14ac:dyDescent="0.25">
      <c r="A2741" t="s">
        <v>1131</v>
      </c>
    </row>
    <row r="2743" spans="1:1" x14ac:dyDescent="0.25">
      <c r="A2743" t="s">
        <v>130</v>
      </c>
    </row>
    <row r="2744" spans="1:1" x14ac:dyDescent="0.25">
      <c r="A2744" t="s">
        <v>1132</v>
      </c>
    </row>
    <row r="2746" spans="1:1" x14ac:dyDescent="0.25">
      <c r="A2746" t="s">
        <v>130</v>
      </c>
    </row>
    <row r="2747" spans="1:1" x14ac:dyDescent="0.25">
      <c r="A2747" t="s">
        <v>1133</v>
      </c>
    </row>
    <row r="2748" spans="1:1" x14ac:dyDescent="0.25">
      <c r="A2748" t="s">
        <v>1134</v>
      </c>
    </row>
    <row r="2749" spans="1:1" x14ac:dyDescent="0.25">
      <c r="A2749" t="s">
        <v>1135</v>
      </c>
    </row>
    <row r="2750" spans="1:1" x14ac:dyDescent="0.25">
      <c r="A2750" t="s">
        <v>1136</v>
      </c>
    </row>
    <row r="2751" spans="1:1" x14ac:dyDescent="0.25">
      <c r="A2751" t="s">
        <v>1137</v>
      </c>
    </row>
    <row r="2752" spans="1:1" x14ac:dyDescent="0.25">
      <c r="A2752" t="s">
        <v>1138</v>
      </c>
    </row>
    <row r="2753" spans="1:1" x14ac:dyDescent="0.25">
      <c r="A2753" t="s">
        <v>1139</v>
      </c>
    </row>
    <row r="2754" spans="1:1" x14ac:dyDescent="0.25">
      <c r="A2754" t="s">
        <v>1140</v>
      </c>
    </row>
    <row r="2756" spans="1:1" x14ac:dyDescent="0.25">
      <c r="A2756" t="s">
        <v>92</v>
      </c>
    </row>
    <row r="2757" spans="1:1" x14ac:dyDescent="0.25">
      <c r="A2757" t="e">
        <f>- Branchement des flexibles hydrauliques suivant un plan</f>
        <v>#NAME?</v>
      </c>
    </row>
    <row r="2758" spans="1:1" x14ac:dyDescent="0.25">
      <c r="A2758" t="s">
        <v>1141</v>
      </c>
    </row>
    <row r="2759" spans="1:1" x14ac:dyDescent="0.25">
      <c r="A2759" t="s">
        <v>1142</v>
      </c>
    </row>
    <row r="2760" spans="1:1" x14ac:dyDescent="0.25">
      <c r="A2760" t="e">
        <f>- Lecture des plans hydrauliques</f>
        <v>#NAME?</v>
      </c>
    </row>
    <row r="2762" spans="1:1" x14ac:dyDescent="0.25">
      <c r="A2762" t="s">
        <v>1143</v>
      </c>
    </row>
    <row r="2763" spans="1:1" x14ac:dyDescent="0.25">
      <c r="A2763" t="s">
        <v>1144</v>
      </c>
    </row>
    <row r="2764" spans="1:1" x14ac:dyDescent="0.25">
      <c r="A2764" t="s">
        <v>43</v>
      </c>
    </row>
    <row r="2765" spans="1:1" x14ac:dyDescent="0.25">
      <c r="A2765" t="s">
        <v>1145</v>
      </c>
    </row>
    <row r="2766" spans="1:1" x14ac:dyDescent="0.25">
      <c r="A2766" t="s">
        <v>1146</v>
      </c>
    </row>
    <row r="2768" spans="1:1" x14ac:dyDescent="0.25">
      <c r="A2768" t="s">
        <v>1147</v>
      </c>
    </row>
    <row r="2769" spans="1:1" x14ac:dyDescent="0.25">
      <c r="A2769" t="e">
        <f>- Manutentions diverses</f>
        <v>#NAME?</v>
      </c>
    </row>
    <row r="2770" spans="1:1" x14ac:dyDescent="0.25">
      <c r="A2770" t="s">
        <v>1148</v>
      </c>
    </row>
    <row r="2771" spans="1:1" x14ac:dyDescent="0.25">
      <c r="A2771" t="s">
        <v>1149</v>
      </c>
    </row>
    <row r="2773" spans="1:1" x14ac:dyDescent="0.25">
      <c r="A2773" t="s">
        <v>1150</v>
      </c>
    </row>
    <row r="2775" spans="1:1" x14ac:dyDescent="0.25">
      <c r="A2775" t="s">
        <v>1151</v>
      </c>
    </row>
    <row r="2776" spans="1:1" x14ac:dyDescent="0.25">
      <c r="A2776" t="s">
        <v>1152</v>
      </c>
    </row>
    <row r="2777" spans="1:1" x14ac:dyDescent="0.25">
      <c r="A2777" t="s">
        <v>1153</v>
      </c>
    </row>
    <row r="2778" spans="1:1" x14ac:dyDescent="0.25">
      <c r="A2778" t="s">
        <v>1154</v>
      </c>
    </row>
    <row r="2779" spans="1:1" x14ac:dyDescent="0.25">
      <c r="A2779" t="e">
        <f>- accueillir et prendre les commandes des clients</f>
        <v>#NAME?</v>
      </c>
    </row>
    <row r="2780" spans="1:1" x14ac:dyDescent="0.25">
      <c r="A2780" t="s">
        <v>1155</v>
      </c>
    </row>
    <row r="2781" spans="1:1" x14ac:dyDescent="0.25">
      <c r="A2781" t="s">
        <v>1156</v>
      </c>
    </row>
    <row r="2782" spans="1:1" x14ac:dyDescent="0.25">
      <c r="A2782" t="s">
        <v>1154</v>
      </c>
    </row>
    <row r="2783" spans="1:1" x14ac:dyDescent="0.25">
      <c r="A2783" t="e">
        <f>- accueillir et prendre les commandes des clients</f>
        <v>#NAME?</v>
      </c>
    </row>
    <row r="2784" spans="1:1" x14ac:dyDescent="0.25">
      <c r="A2784" t="s">
        <v>1155</v>
      </c>
    </row>
    <row r="2785" spans="1:1" x14ac:dyDescent="0.25">
      <c r="A2785" t="s">
        <v>1157</v>
      </c>
    </row>
    <row r="2786" spans="1:1" x14ac:dyDescent="0.25">
      <c r="A2786" t="s">
        <v>1158</v>
      </c>
    </row>
    <row r="2787" spans="1:1" x14ac:dyDescent="0.25">
      <c r="A2787" t="s">
        <v>1159</v>
      </c>
    </row>
    <row r="2788" spans="1:1" x14ac:dyDescent="0.25">
      <c r="A2788" t="s">
        <v>1160</v>
      </c>
    </row>
    <row r="2789" spans="1:1" x14ac:dyDescent="0.25">
      <c r="A2789" t="s">
        <v>1161</v>
      </c>
    </row>
    <row r="2790" spans="1:1" x14ac:dyDescent="0.25">
      <c r="A2790" t="s">
        <v>1162</v>
      </c>
    </row>
    <row r="2791" spans="1:1" x14ac:dyDescent="0.25">
      <c r="A2791" t="s">
        <v>1163</v>
      </c>
    </row>
    <row r="2793" spans="1:1" x14ac:dyDescent="0.25">
      <c r="A2793" t="s">
        <v>1164</v>
      </c>
    </row>
    <row r="2795" spans="1:1" x14ac:dyDescent="0.25">
      <c r="A2795" t="s">
        <v>1165</v>
      </c>
    </row>
    <row r="2796" spans="1:1" x14ac:dyDescent="0.25">
      <c r="A2796" t="s">
        <v>1166</v>
      </c>
    </row>
    <row r="2797" spans="1:1" x14ac:dyDescent="0.25">
      <c r="A2797" t="s">
        <v>1167</v>
      </c>
    </row>
    <row r="2798" spans="1:1" x14ac:dyDescent="0.25">
      <c r="A2798" t="s">
        <v>1168</v>
      </c>
    </row>
    <row r="2799" spans="1:1" x14ac:dyDescent="0.25">
      <c r="A2799" t="s">
        <v>1169</v>
      </c>
    </row>
    <row r="2801" spans="1:1" x14ac:dyDescent="0.25">
      <c r="A2801" t="s">
        <v>1164</v>
      </c>
    </row>
    <row r="2803" spans="1:1" x14ac:dyDescent="0.25">
      <c r="A2803" t="s">
        <v>1165</v>
      </c>
    </row>
    <row r="2804" spans="1:1" x14ac:dyDescent="0.25">
      <c r="A2804" t="s">
        <v>1166</v>
      </c>
    </row>
    <row r="2805" spans="1:1" x14ac:dyDescent="0.25">
      <c r="A2805" t="s">
        <v>1167</v>
      </c>
    </row>
    <row r="2806" spans="1:1" x14ac:dyDescent="0.25">
      <c r="A2806" t="s">
        <v>1168</v>
      </c>
    </row>
    <row r="2807" spans="1:1" x14ac:dyDescent="0.25">
      <c r="A2807" t="s">
        <v>1170</v>
      </c>
    </row>
    <row r="2808" spans="1:1" x14ac:dyDescent="0.25">
      <c r="A2808" t="s">
        <v>1171</v>
      </c>
    </row>
    <row r="2809" spans="1:1" x14ac:dyDescent="0.25">
      <c r="A2809" t="s">
        <v>1172</v>
      </c>
    </row>
    <row r="2810" spans="1:1" x14ac:dyDescent="0.25">
      <c r="A2810" t="s">
        <v>1173</v>
      </c>
    </row>
    <row r="2811" spans="1:1" x14ac:dyDescent="0.25">
      <c r="A2811" t="s">
        <v>1174</v>
      </c>
    </row>
    <row r="2812" spans="1:1" x14ac:dyDescent="0.25">
      <c r="A2812" t="s">
        <v>1175</v>
      </c>
    </row>
    <row r="2813" spans="1:1" x14ac:dyDescent="0.25">
      <c r="A2813" t="s">
        <v>1176</v>
      </c>
    </row>
    <row r="2814" spans="1:1" x14ac:dyDescent="0.25">
      <c r="A2814" t="s">
        <v>1177</v>
      </c>
    </row>
    <row r="2815" spans="1:1" x14ac:dyDescent="0.25">
      <c r="A2815" t="s">
        <v>1178</v>
      </c>
    </row>
    <row r="2816" spans="1:1" x14ac:dyDescent="0.25">
      <c r="A2816" t="s">
        <v>1179</v>
      </c>
    </row>
    <row r="2817" spans="1:1" x14ac:dyDescent="0.25">
      <c r="A2817" t="s">
        <v>1180</v>
      </c>
    </row>
    <row r="2818" spans="1:1" x14ac:dyDescent="0.25">
      <c r="A2818" t="s">
        <v>1181</v>
      </c>
    </row>
    <row r="2819" spans="1:1" x14ac:dyDescent="0.25">
      <c r="A2819" t="s">
        <v>1182</v>
      </c>
    </row>
    <row r="2821" spans="1:1" x14ac:dyDescent="0.25">
      <c r="A2821" t="s">
        <v>1183</v>
      </c>
    </row>
    <row r="2822" spans="1:1" x14ac:dyDescent="0.25">
      <c r="A2822" t="s">
        <v>1184</v>
      </c>
    </row>
    <row r="2823" spans="1:1" x14ac:dyDescent="0.25">
      <c r="A2823" t="s">
        <v>1185</v>
      </c>
    </row>
    <row r="2825" spans="1:1" x14ac:dyDescent="0.25">
      <c r="A2825" t="s">
        <v>1186</v>
      </c>
    </row>
    <row r="2826" spans="1:1" x14ac:dyDescent="0.25">
      <c r="A2826" t="s">
        <v>1187</v>
      </c>
    </row>
    <row r="2827" spans="1:1" x14ac:dyDescent="0.25">
      <c r="A2827" t="s">
        <v>1188</v>
      </c>
    </row>
    <row r="2828" spans="1:1" x14ac:dyDescent="0.25">
      <c r="A2828" t="s">
        <v>1189</v>
      </c>
    </row>
    <row r="2829" spans="1:1" x14ac:dyDescent="0.25">
      <c r="A2829" t="s">
        <v>1190</v>
      </c>
    </row>
    <row r="2830" spans="1:1" x14ac:dyDescent="0.25">
      <c r="A2830" t="s">
        <v>1191</v>
      </c>
    </row>
    <row r="2831" spans="1:1" x14ac:dyDescent="0.25">
      <c r="A2831" t="s">
        <v>1192</v>
      </c>
    </row>
    <row r="2832" spans="1:1" x14ac:dyDescent="0.25">
      <c r="A2832" t="s">
        <v>1193</v>
      </c>
    </row>
    <row r="2833" spans="1:1" x14ac:dyDescent="0.25">
      <c r="A2833" t="s">
        <v>1194</v>
      </c>
    </row>
    <row r="2834" spans="1:1" x14ac:dyDescent="0.25">
      <c r="A2834" t="s">
        <v>1195</v>
      </c>
    </row>
    <row r="2835" spans="1:1" x14ac:dyDescent="0.25">
      <c r="A2835" t="s">
        <v>1196</v>
      </c>
    </row>
    <row r="2836" spans="1:1" x14ac:dyDescent="0.25">
      <c r="A2836" t="s">
        <v>1197</v>
      </c>
    </row>
    <row r="2838" spans="1:1" x14ac:dyDescent="0.25">
      <c r="A2838" t="s">
        <v>1198</v>
      </c>
    </row>
    <row r="2839" spans="1:1" x14ac:dyDescent="0.25">
      <c r="A2839" t="s">
        <v>1199</v>
      </c>
    </row>
    <row r="2840" spans="1:1" x14ac:dyDescent="0.25">
      <c r="A2840" t="s">
        <v>1200</v>
      </c>
    </row>
    <row r="2841" spans="1:1" x14ac:dyDescent="0.25">
      <c r="A2841" t="s">
        <v>1201</v>
      </c>
    </row>
    <row r="2842" spans="1:1" x14ac:dyDescent="0.25">
      <c r="A2842" t="e">
        <f>- accueil des clients</f>
        <v>#NAME?</v>
      </c>
    </row>
    <row r="2843" spans="1:1" x14ac:dyDescent="0.25">
      <c r="A2843" t="e">
        <f>- prise de commande</f>
        <v>#NAME?</v>
      </c>
    </row>
    <row r="2844" spans="1:1" x14ac:dyDescent="0.25">
      <c r="A2844" t="s">
        <v>1202</v>
      </c>
    </row>
    <row r="2845" spans="1:1" x14ac:dyDescent="0.25">
      <c r="A2845" t="s">
        <v>1203</v>
      </c>
    </row>
    <row r="2846" spans="1:1" x14ac:dyDescent="0.25">
      <c r="A2846" t="s">
        <v>1204</v>
      </c>
    </row>
    <row r="2847" spans="1:1" x14ac:dyDescent="0.25">
      <c r="A2847" t="s">
        <v>1205</v>
      </c>
    </row>
    <row r="2848" spans="1:1" x14ac:dyDescent="0.25">
      <c r="A2848" t="s">
        <v>1206</v>
      </c>
    </row>
    <row r="2849" spans="1:1" x14ac:dyDescent="0.25">
      <c r="A2849" t="s">
        <v>1207</v>
      </c>
    </row>
    <row r="2850" spans="1:1" x14ac:dyDescent="0.25">
      <c r="A2850" t="s">
        <v>1208</v>
      </c>
    </row>
    <row r="2851" spans="1:1" x14ac:dyDescent="0.25">
      <c r="A2851" t="e">
        <f>- Inventaires</f>
        <v>#NAME?</v>
      </c>
    </row>
    <row r="2852" spans="1:1" x14ac:dyDescent="0.25">
      <c r="A2852" t="e">
        <f>- manutention</f>
        <v>#NAME?</v>
      </c>
    </row>
    <row r="2853" spans="1:1" x14ac:dyDescent="0.25">
      <c r="A2853" t="s">
        <v>1209</v>
      </c>
    </row>
    <row r="2854" spans="1:1" x14ac:dyDescent="0.25">
      <c r="A2854" t="s">
        <v>1210</v>
      </c>
    </row>
    <row r="2855" spans="1:1" x14ac:dyDescent="0.25">
      <c r="A2855" t="s">
        <v>1211</v>
      </c>
    </row>
    <row r="2856" spans="1:1" x14ac:dyDescent="0.25">
      <c r="A2856" t="s">
        <v>1212</v>
      </c>
    </row>
    <row r="2857" spans="1:1" x14ac:dyDescent="0.25">
      <c r="A2857" t="s">
        <v>1213</v>
      </c>
    </row>
    <row r="2858" spans="1:1" x14ac:dyDescent="0.25">
      <c r="A2858" t="s">
        <v>1214</v>
      </c>
    </row>
    <row r="2859" spans="1:1" x14ac:dyDescent="0.25">
      <c r="A2859" t="s">
        <v>1215</v>
      </c>
    </row>
    <row r="2861" spans="1:1" x14ac:dyDescent="0.25">
      <c r="A2861" t="s">
        <v>1216</v>
      </c>
    </row>
    <row r="2863" spans="1:1" x14ac:dyDescent="0.25">
      <c r="A2863" t="s">
        <v>1217</v>
      </c>
    </row>
    <row r="2864" spans="1:1" x14ac:dyDescent="0.25">
      <c r="A2864" t="e">
        <f>- Mise en place dâ€™un ERP selon le cahier des charges</f>
        <v>#NAME?</v>
      </c>
    </row>
    <row r="2865" spans="1:1" x14ac:dyDescent="0.25">
      <c r="A2865" t="s">
        <v>1218</v>
      </c>
    </row>
    <row r="2866" spans="1:1" x14ac:dyDescent="0.25">
      <c r="A2866" t="s">
        <v>1219</v>
      </c>
    </row>
    <row r="2867" spans="1:1" x14ac:dyDescent="0.25">
      <c r="A2867" t="s">
        <v>1220</v>
      </c>
    </row>
    <row r="2869" spans="1:1" x14ac:dyDescent="0.25">
      <c r="A2869" t="s">
        <v>1221</v>
      </c>
    </row>
    <row r="2871" spans="1:1" x14ac:dyDescent="0.25">
      <c r="A2871" t="s">
        <v>1222</v>
      </c>
    </row>
    <row r="2872" spans="1:1" x14ac:dyDescent="0.25">
      <c r="A2872" t="s">
        <v>1223</v>
      </c>
    </row>
    <row r="2874" spans="1:1" x14ac:dyDescent="0.25">
      <c r="A2874" t="s">
        <v>1224</v>
      </c>
    </row>
    <row r="2876" spans="1:1" x14ac:dyDescent="0.25">
      <c r="A2876" t="s">
        <v>1225</v>
      </c>
    </row>
    <row r="2877" spans="1:1" x14ac:dyDescent="0.25">
      <c r="A2877" t="s">
        <v>1226</v>
      </c>
    </row>
    <row r="2878" spans="1:1" x14ac:dyDescent="0.25">
      <c r="A2878" t="s">
        <v>1227</v>
      </c>
    </row>
    <row r="2879" spans="1:1" x14ac:dyDescent="0.25">
      <c r="A2879" t="s">
        <v>1228</v>
      </c>
    </row>
    <row r="2881" spans="1:1" x14ac:dyDescent="0.25">
      <c r="A2881" t="s">
        <v>1229</v>
      </c>
    </row>
    <row r="2883" spans="1:1" x14ac:dyDescent="0.25">
      <c r="A2883" t="e">
        <f>- Mise en oeuvre structure horizontale</f>
        <v>#NAME?</v>
      </c>
    </row>
    <row r="2884" spans="1:1" x14ac:dyDescent="0.25">
      <c r="A2884" t="s">
        <v>1230</v>
      </c>
    </row>
    <row r="2885" spans="1:1" x14ac:dyDescent="0.25">
      <c r="A2885" t="s">
        <v>1231</v>
      </c>
    </row>
    <row r="2887" spans="1:1" x14ac:dyDescent="0.25">
      <c r="A2887" t="s">
        <v>1232</v>
      </c>
    </row>
    <row r="2888" spans="1:1" x14ac:dyDescent="0.25">
      <c r="A2888" t="s">
        <v>1233</v>
      </c>
    </row>
    <row r="2889" spans="1:1" x14ac:dyDescent="0.25">
      <c r="A2889" t="s">
        <v>1234</v>
      </c>
    </row>
    <row r="2890" spans="1:1" x14ac:dyDescent="0.25">
      <c r="A2890" t="s">
        <v>1235</v>
      </c>
    </row>
    <row r="2891" spans="1:1" x14ac:dyDescent="0.25">
      <c r="A2891" t="s">
        <v>1236</v>
      </c>
    </row>
    <row r="2892" spans="1:1" x14ac:dyDescent="0.25">
      <c r="A2892" t="s">
        <v>1237</v>
      </c>
    </row>
    <row r="2893" spans="1:1" x14ac:dyDescent="0.25">
      <c r="A2893" t="s">
        <v>1238</v>
      </c>
    </row>
    <row r="2894" spans="1:1" x14ac:dyDescent="0.25">
      <c r="A2894" t="s">
        <v>1239</v>
      </c>
    </row>
    <row r="2895" spans="1:1" x14ac:dyDescent="0.25">
      <c r="A2895" t="s">
        <v>1240</v>
      </c>
    </row>
    <row r="2896" spans="1:1" x14ac:dyDescent="0.25">
      <c r="A2896" t="s">
        <v>1241</v>
      </c>
    </row>
    <row r="2897" spans="1:1" x14ac:dyDescent="0.25">
      <c r="A2897" t="s">
        <v>1242</v>
      </c>
    </row>
    <row r="2898" spans="1:1" x14ac:dyDescent="0.25">
      <c r="A2898" t="s">
        <v>1243</v>
      </c>
    </row>
    <row r="2900" spans="1:1" x14ac:dyDescent="0.25">
      <c r="A2900" t="s">
        <v>1244</v>
      </c>
    </row>
    <row r="2902" spans="1:1" x14ac:dyDescent="0.25">
      <c r="A2902" t="s">
        <v>1245</v>
      </c>
    </row>
    <row r="2904" spans="1:1" x14ac:dyDescent="0.25">
      <c r="A2904" t="s">
        <v>1246</v>
      </c>
    </row>
    <row r="2905" spans="1:1" x14ac:dyDescent="0.25">
      <c r="A2905" t="s">
        <v>1247</v>
      </c>
    </row>
    <row r="2907" spans="1:1" x14ac:dyDescent="0.25">
      <c r="A2907" t="s">
        <v>1248</v>
      </c>
    </row>
    <row r="2909" spans="1:1" x14ac:dyDescent="0.25">
      <c r="A2909" t="s">
        <v>1249</v>
      </c>
    </row>
    <row r="2911" spans="1:1" x14ac:dyDescent="0.25">
      <c r="A2911" t="s">
        <v>1250</v>
      </c>
    </row>
    <row r="2912" spans="1:1" x14ac:dyDescent="0.25">
      <c r="A2912" t="s">
        <v>1251</v>
      </c>
    </row>
    <row r="2913" spans="1:1" x14ac:dyDescent="0.25">
      <c r="A2913" t="s">
        <v>1252</v>
      </c>
    </row>
    <row r="2914" spans="1:1" x14ac:dyDescent="0.25">
      <c r="A2914" t="s">
        <v>1253</v>
      </c>
    </row>
    <row r="2915" spans="1:1" x14ac:dyDescent="0.25">
      <c r="A2915" t="s">
        <v>1254</v>
      </c>
    </row>
    <row r="2917" spans="1:1" x14ac:dyDescent="0.25">
      <c r="A2917" t="s">
        <v>1255</v>
      </c>
    </row>
    <row r="2919" spans="1:1" x14ac:dyDescent="0.25">
      <c r="A2919" t="s">
        <v>1256</v>
      </c>
    </row>
    <row r="2920" spans="1:1" x14ac:dyDescent="0.25">
      <c r="A2920" t="s">
        <v>1257</v>
      </c>
    </row>
    <row r="2922" spans="1:1" x14ac:dyDescent="0.25">
      <c r="A2922" t="s">
        <v>1258</v>
      </c>
    </row>
    <row r="2924" spans="1:1" x14ac:dyDescent="0.25">
      <c r="A2924" t="s">
        <v>1259</v>
      </c>
    </row>
    <row r="2925" spans="1:1" x14ac:dyDescent="0.25">
      <c r="A2925" t="s">
        <v>1260</v>
      </c>
    </row>
    <row r="2927" spans="1:1" x14ac:dyDescent="0.25">
      <c r="A2927" t="s">
        <v>1258</v>
      </c>
    </row>
    <row r="2929" spans="1:1" x14ac:dyDescent="0.25">
      <c r="A2929" t="s">
        <v>1259</v>
      </c>
    </row>
    <row r="2930" spans="1:1" x14ac:dyDescent="0.25">
      <c r="A2930" t="s">
        <v>1261</v>
      </c>
    </row>
    <row r="2932" spans="1:1" x14ac:dyDescent="0.25">
      <c r="A2932" t="s">
        <v>1258</v>
      </c>
    </row>
    <row r="2934" spans="1:1" x14ac:dyDescent="0.25">
      <c r="A2934" t="s">
        <v>1259</v>
      </c>
    </row>
    <row r="2935" spans="1:1" x14ac:dyDescent="0.25">
      <c r="A2935" t="s">
        <v>1262</v>
      </c>
    </row>
    <row r="2937" spans="1:1" x14ac:dyDescent="0.25">
      <c r="A2937" t="s">
        <v>1258</v>
      </c>
    </row>
    <row r="2939" spans="1:1" x14ac:dyDescent="0.25">
      <c r="A2939" t="s">
        <v>1259</v>
      </c>
    </row>
    <row r="2940" spans="1:1" x14ac:dyDescent="0.25">
      <c r="A2940" t="s">
        <v>1263</v>
      </c>
    </row>
    <row r="2942" spans="1:1" x14ac:dyDescent="0.25">
      <c r="A2942" t="s">
        <v>1258</v>
      </c>
    </row>
    <row r="2944" spans="1:1" x14ac:dyDescent="0.25">
      <c r="A2944" t="s">
        <v>1259</v>
      </c>
    </row>
    <row r="2945" spans="1:1" x14ac:dyDescent="0.25">
      <c r="A2945" t="s">
        <v>1264</v>
      </c>
    </row>
    <row r="2947" spans="1:1" x14ac:dyDescent="0.25">
      <c r="A2947" t="s">
        <v>1255</v>
      </c>
    </row>
    <row r="2949" spans="1:1" x14ac:dyDescent="0.25">
      <c r="A2949" t="s">
        <v>1256</v>
      </c>
    </row>
    <row r="2950" spans="1:1" x14ac:dyDescent="0.25">
      <c r="A2950" t="s">
        <v>1265</v>
      </c>
    </row>
    <row r="2952" spans="1:1" x14ac:dyDescent="0.25">
      <c r="A2952" t="s">
        <v>1266</v>
      </c>
    </row>
    <row r="2953" spans="1:1" x14ac:dyDescent="0.25">
      <c r="A2953" t="s">
        <v>1267</v>
      </c>
    </row>
    <row r="2955" spans="1:1" x14ac:dyDescent="0.25">
      <c r="A2955" t="s">
        <v>1266</v>
      </c>
    </row>
    <row r="2956" spans="1:1" x14ac:dyDescent="0.25">
      <c r="A2956" t="s">
        <v>1268</v>
      </c>
    </row>
    <row r="2958" spans="1:1" x14ac:dyDescent="0.25">
      <c r="A2958" t="s">
        <v>130</v>
      </c>
    </row>
    <row r="2959" spans="1:1" x14ac:dyDescent="0.25">
      <c r="A2959" t="s">
        <v>1269</v>
      </c>
    </row>
    <row r="2961" spans="1:1" x14ac:dyDescent="0.25">
      <c r="A2961" t="s">
        <v>130</v>
      </c>
    </row>
    <row r="2962" spans="1:1" x14ac:dyDescent="0.25">
      <c r="A2962" t="s">
        <v>1270</v>
      </c>
    </row>
    <row r="2964" spans="1:1" x14ac:dyDescent="0.25">
      <c r="A2964" t="s">
        <v>130</v>
      </c>
    </row>
    <row r="2965" spans="1:1" x14ac:dyDescent="0.25">
      <c r="A2965" t="s">
        <v>1271</v>
      </c>
    </row>
    <row r="2967" spans="1:1" x14ac:dyDescent="0.25">
      <c r="A2967" t="s">
        <v>130</v>
      </c>
    </row>
    <row r="2968" spans="1:1" x14ac:dyDescent="0.25">
      <c r="A2968" t="s">
        <v>1272</v>
      </c>
    </row>
    <row r="2970" spans="1:1" x14ac:dyDescent="0.25">
      <c r="A2970" t="s">
        <v>130</v>
      </c>
    </row>
    <row r="2971" spans="1:1" x14ac:dyDescent="0.25">
      <c r="A2971" t="s">
        <v>1273</v>
      </c>
    </row>
    <row r="2973" spans="1:1" x14ac:dyDescent="0.25">
      <c r="A2973" t="s">
        <v>130</v>
      </c>
    </row>
    <row r="2974" spans="1:1" x14ac:dyDescent="0.25">
      <c r="A2974" t="s">
        <v>1274</v>
      </c>
    </row>
    <row r="2976" spans="1:1" x14ac:dyDescent="0.25">
      <c r="A2976" t="s">
        <v>130</v>
      </c>
    </row>
    <row r="2977" spans="1:1" x14ac:dyDescent="0.25">
      <c r="A2977" t="s">
        <v>1275</v>
      </c>
    </row>
    <row r="2979" spans="1:1" x14ac:dyDescent="0.25">
      <c r="A2979" t="s">
        <v>130</v>
      </c>
    </row>
    <row r="2980" spans="1:1" x14ac:dyDescent="0.25">
      <c r="A2980" t="s">
        <v>1276</v>
      </c>
    </row>
    <row r="2982" spans="1:1" x14ac:dyDescent="0.25">
      <c r="A2982" t="s">
        <v>130</v>
      </c>
    </row>
    <row r="2983" spans="1:1" x14ac:dyDescent="0.25">
      <c r="A2983" t="s">
        <v>1277</v>
      </c>
    </row>
    <row r="2985" spans="1:1" x14ac:dyDescent="0.25">
      <c r="A2985" t="s">
        <v>130</v>
      </c>
    </row>
    <row r="2986" spans="1:1" x14ac:dyDescent="0.25">
      <c r="A2986" t="s">
        <v>1278</v>
      </c>
    </row>
    <row r="2988" spans="1:1" x14ac:dyDescent="0.25">
      <c r="A2988" t="s">
        <v>130</v>
      </c>
    </row>
    <row r="2989" spans="1:1" x14ac:dyDescent="0.25">
      <c r="A2989" t="s">
        <v>1279</v>
      </c>
    </row>
    <row r="2991" spans="1:1" x14ac:dyDescent="0.25">
      <c r="A2991" t="s">
        <v>130</v>
      </c>
    </row>
    <row r="2992" spans="1:1" x14ac:dyDescent="0.25">
      <c r="A2992" t="s">
        <v>1280</v>
      </c>
    </row>
    <row r="2994" spans="1:1" x14ac:dyDescent="0.25">
      <c r="A2994" t="s">
        <v>130</v>
      </c>
    </row>
    <row r="2995" spans="1:1" x14ac:dyDescent="0.25">
      <c r="A2995" t="s">
        <v>1281</v>
      </c>
    </row>
    <row r="2997" spans="1:1" x14ac:dyDescent="0.25">
      <c r="A2997" t="s">
        <v>130</v>
      </c>
    </row>
    <row r="2998" spans="1:1" x14ac:dyDescent="0.25">
      <c r="A2998" t="s">
        <v>1282</v>
      </c>
    </row>
    <row r="3000" spans="1:1" x14ac:dyDescent="0.25">
      <c r="A3000" t="s">
        <v>130</v>
      </c>
    </row>
    <row r="3001" spans="1:1" x14ac:dyDescent="0.25">
      <c r="A3001" t="s">
        <v>1283</v>
      </c>
    </row>
    <row r="3003" spans="1:1" x14ac:dyDescent="0.25">
      <c r="A3003" t="s">
        <v>130</v>
      </c>
    </row>
    <row r="3004" spans="1:1" x14ac:dyDescent="0.25">
      <c r="A3004" t="s">
        <v>1284</v>
      </c>
    </row>
    <row r="3006" spans="1:1" x14ac:dyDescent="0.25">
      <c r="A3006" t="s">
        <v>130</v>
      </c>
    </row>
    <row r="3007" spans="1:1" x14ac:dyDescent="0.25">
      <c r="A3007" t="s">
        <v>1285</v>
      </c>
    </row>
    <row r="3009" spans="1:1" x14ac:dyDescent="0.25">
      <c r="A3009" t="s">
        <v>130</v>
      </c>
    </row>
    <row r="3010" spans="1:1" x14ac:dyDescent="0.25">
      <c r="A3010" t="s">
        <v>1286</v>
      </c>
    </row>
    <row r="3012" spans="1:1" x14ac:dyDescent="0.25">
      <c r="A3012" t="s">
        <v>130</v>
      </c>
    </row>
    <row r="3013" spans="1:1" x14ac:dyDescent="0.25">
      <c r="A3013" t="s">
        <v>1287</v>
      </c>
    </row>
    <row r="3015" spans="1:1" x14ac:dyDescent="0.25">
      <c r="A3015" t="s">
        <v>130</v>
      </c>
    </row>
    <row r="3016" spans="1:1" x14ac:dyDescent="0.25">
      <c r="A3016" t="s">
        <v>1288</v>
      </c>
    </row>
    <row r="3018" spans="1:1" x14ac:dyDescent="0.25">
      <c r="A3018" t="s">
        <v>130</v>
      </c>
    </row>
    <row r="3019" spans="1:1" x14ac:dyDescent="0.25">
      <c r="A3019" t="s">
        <v>1289</v>
      </c>
    </row>
    <row r="3021" spans="1:1" x14ac:dyDescent="0.25">
      <c r="A3021" t="s">
        <v>130</v>
      </c>
    </row>
    <row r="3022" spans="1:1" x14ac:dyDescent="0.25">
      <c r="A3022" t="s">
        <v>1290</v>
      </c>
    </row>
    <row r="3024" spans="1:1" x14ac:dyDescent="0.25">
      <c r="A3024" t="s">
        <v>130</v>
      </c>
    </row>
    <row r="3025" spans="1:1" x14ac:dyDescent="0.25">
      <c r="A3025" t="s">
        <v>1291</v>
      </c>
    </row>
    <row r="3027" spans="1:1" x14ac:dyDescent="0.25">
      <c r="A3027" t="s">
        <v>130</v>
      </c>
    </row>
    <row r="3028" spans="1:1" x14ac:dyDescent="0.25">
      <c r="A3028" t="s">
        <v>1292</v>
      </c>
    </row>
    <row r="3030" spans="1:1" x14ac:dyDescent="0.25">
      <c r="A3030" t="s">
        <v>130</v>
      </c>
    </row>
    <row r="3031" spans="1:1" x14ac:dyDescent="0.25">
      <c r="A3031" t="s">
        <v>1293</v>
      </c>
    </row>
    <row r="3033" spans="1:1" x14ac:dyDescent="0.25">
      <c r="A3033" t="s">
        <v>130</v>
      </c>
    </row>
    <row r="3034" spans="1:1" x14ac:dyDescent="0.25">
      <c r="A3034" t="s">
        <v>1294</v>
      </c>
    </row>
    <row r="3036" spans="1:1" x14ac:dyDescent="0.25">
      <c r="A3036" t="s">
        <v>130</v>
      </c>
    </row>
    <row r="3037" spans="1:1" x14ac:dyDescent="0.25">
      <c r="A3037" t="s">
        <v>1295</v>
      </c>
    </row>
    <row r="3039" spans="1:1" x14ac:dyDescent="0.25">
      <c r="A3039" t="s">
        <v>130</v>
      </c>
    </row>
    <row r="3040" spans="1:1" x14ac:dyDescent="0.25">
      <c r="A3040" t="s">
        <v>1296</v>
      </c>
    </row>
    <row r="3042" spans="1:1" x14ac:dyDescent="0.25">
      <c r="A3042" t="s">
        <v>130</v>
      </c>
    </row>
    <row r="3043" spans="1:1" x14ac:dyDescent="0.25">
      <c r="A3043" t="s">
        <v>1297</v>
      </c>
    </row>
    <row r="3045" spans="1:1" x14ac:dyDescent="0.25">
      <c r="A3045" t="s">
        <v>130</v>
      </c>
    </row>
    <row r="3046" spans="1:1" x14ac:dyDescent="0.25">
      <c r="A3046" t="s">
        <v>1298</v>
      </c>
    </row>
    <row r="3048" spans="1:1" x14ac:dyDescent="0.25">
      <c r="A3048" t="s">
        <v>130</v>
      </c>
    </row>
    <row r="3049" spans="1:1" x14ac:dyDescent="0.25">
      <c r="A3049" t="s">
        <v>1299</v>
      </c>
    </row>
    <row r="3051" spans="1:1" x14ac:dyDescent="0.25">
      <c r="A3051" t="s">
        <v>130</v>
      </c>
    </row>
    <row r="3052" spans="1:1" x14ac:dyDescent="0.25">
      <c r="A3052" t="s">
        <v>1300</v>
      </c>
    </row>
    <row r="3054" spans="1:1" x14ac:dyDescent="0.25">
      <c r="A3054" t="s">
        <v>130</v>
      </c>
    </row>
    <row r="3055" spans="1:1" x14ac:dyDescent="0.25">
      <c r="A3055" t="s">
        <v>1301</v>
      </c>
    </row>
    <row r="3057" spans="1:1" x14ac:dyDescent="0.25">
      <c r="A3057" t="s">
        <v>130</v>
      </c>
    </row>
    <row r="3058" spans="1:1" x14ac:dyDescent="0.25">
      <c r="A3058" t="s">
        <v>1302</v>
      </c>
    </row>
    <row r="3060" spans="1:1" x14ac:dyDescent="0.25">
      <c r="A3060" t="s">
        <v>130</v>
      </c>
    </row>
    <row r="3061" spans="1:1" x14ac:dyDescent="0.25">
      <c r="A3061" t="s">
        <v>1303</v>
      </c>
    </row>
    <row r="3063" spans="1:1" x14ac:dyDescent="0.25">
      <c r="A3063" t="s">
        <v>130</v>
      </c>
    </row>
    <row r="3064" spans="1:1" x14ac:dyDescent="0.25">
      <c r="A3064" t="s">
        <v>1304</v>
      </c>
    </row>
    <row r="3066" spans="1:1" x14ac:dyDescent="0.25">
      <c r="A3066" t="s">
        <v>130</v>
      </c>
    </row>
    <row r="3067" spans="1:1" x14ac:dyDescent="0.25">
      <c r="A3067" t="s">
        <v>1305</v>
      </c>
    </row>
    <row r="3069" spans="1:1" x14ac:dyDescent="0.25">
      <c r="A3069" t="s">
        <v>130</v>
      </c>
    </row>
    <row r="3070" spans="1:1" x14ac:dyDescent="0.25">
      <c r="A3070" t="s">
        <v>1306</v>
      </c>
    </row>
    <row r="3072" spans="1:1" x14ac:dyDescent="0.25">
      <c r="A3072" t="s">
        <v>130</v>
      </c>
    </row>
    <row r="3073" spans="1:1" x14ac:dyDescent="0.25">
      <c r="A3073" t="s">
        <v>1307</v>
      </c>
    </row>
    <row r="3075" spans="1:1" x14ac:dyDescent="0.25">
      <c r="A3075" t="s">
        <v>130</v>
      </c>
    </row>
    <row r="3076" spans="1:1" x14ac:dyDescent="0.25">
      <c r="A3076" t="s">
        <v>1308</v>
      </c>
    </row>
    <row r="3078" spans="1:1" x14ac:dyDescent="0.25">
      <c r="A3078" t="s">
        <v>130</v>
      </c>
    </row>
    <row r="3079" spans="1:1" x14ac:dyDescent="0.25">
      <c r="A3079" t="s">
        <v>1309</v>
      </c>
    </row>
    <row r="3081" spans="1:1" x14ac:dyDescent="0.25">
      <c r="A3081" t="s">
        <v>130</v>
      </c>
    </row>
    <row r="3082" spans="1:1" x14ac:dyDescent="0.25">
      <c r="A3082" t="s">
        <v>1310</v>
      </c>
    </row>
    <row r="3084" spans="1:1" x14ac:dyDescent="0.25">
      <c r="A3084" t="s">
        <v>130</v>
      </c>
    </row>
    <row r="3085" spans="1:1" x14ac:dyDescent="0.25">
      <c r="A3085" t="s">
        <v>1311</v>
      </c>
    </row>
    <row r="3087" spans="1:1" x14ac:dyDescent="0.25">
      <c r="A3087" t="s">
        <v>130</v>
      </c>
    </row>
    <row r="3088" spans="1:1" x14ac:dyDescent="0.25">
      <c r="A3088" t="s">
        <v>1312</v>
      </c>
    </row>
    <row r="3090" spans="1:1" x14ac:dyDescent="0.25">
      <c r="A3090" t="s">
        <v>130</v>
      </c>
    </row>
    <row r="3091" spans="1:1" x14ac:dyDescent="0.25">
      <c r="A3091" t="s">
        <v>1313</v>
      </c>
    </row>
    <row r="3093" spans="1:1" x14ac:dyDescent="0.25">
      <c r="A3093" t="s">
        <v>130</v>
      </c>
    </row>
    <row r="3094" spans="1:1" x14ac:dyDescent="0.25">
      <c r="A3094" t="s">
        <v>1314</v>
      </c>
    </row>
    <row r="3096" spans="1:1" x14ac:dyDescent="0.25">
      <c r="A3096" t="s">
        <v>130</v>
      </c>
    </row>
    <row r="3097" spans="1:1" x14ac:dyDescent="0.25">
      <c r="A3097" t="s">
        <v>1315</v>
      </c>
    </row>
    <row r="3099" spans="1:1" x14ac:dyDescent="0.25">
      <c r="A3099" t="s">
        <v>130</v>
      </c>
    </row>
    <row r="3100" spans="1:1" x14ac:dyDescent="0.25">
      <c r="A3100" t="s">
        <v>1316</v>
      </c>
    </row>
    <row r="3102" spans="1:1" x14ac:dyDescent="0.25">
      <c r="A3102" t="s">
        <v>130</v>
      </c>
    </row>
    <row r="3103" spans="1:1" x14ac:dyDescent="0.25">
      <c r="A3103" t="s">
        <v>1317</v>
      </c>
    </row>
    <row r="3105" spans="1:1" x14ac:dyDescent="0.25">
      <c r="A3105" t="s">
        <v>130</v>
      </c>
    </row>
    <row r="3106" spans="1:1" x14ac:dyDescent="0.25">
      <c r="A3106" t="s">
        <v>1318</v>
      </c>
    </row>
    <row r="3108" spans="1:1" x14ac:dyDescent="0.25">
      <c r="A3108" t="s">
        <v>130</v>
      </c>
    </row>
    <row r="3109" spans="1:1" x14ac:dyDescent="0.25">
      <c r="A3109" t="s">
        <v>1319</v>
      </c>
    </row>
    <row r="3111" spans="1:1" x14ac:dyDescent="0.25">
      <c r="A3111" t="s">
        <v>130</v>
      </c>
    </row>
    <row r="3112" spans="1:1" x14ac:dyDescent="0.25">
      <c r="A3112" t="s">
        <v>1320</v>
      </c>
    </row>
    <row r="3114" spans="1:1" x14ac:dyDescent="0.25">
      <c r="A3114" t="s">
        <v>130</v>
      </c>
    </row>
    <row r="3115" spans="1:1" x14ac:dyDescent="0.25">
      <c r="A3115" t="s">
        <v>1321</v>
      </c>
    </row>
    <row r="3117" spans="1:1" x14ac:dyDescent="0.25">
      <c r="A3117" t="s">
        <v>130</v>
      </c>
    </row>
    <row r="3118" spans="1:1" x14ac:dyDescent="0.25">
      <c r="A3118" t="s">
        <v>1322</v>
      </c>
    </row>
    <row r="3120" spans="1:1" x14ac:dyDescent="0.25">
      <c r="A3120" t="s">
        <v>130</v>
      </c>
    </row>
    <row r="3121" spans="1:1" x14ac:dyDescent="0.25">
      <c r="A3121" t="s">
        <v>1323</v>
      </c>
    </row>
    <row r="3123" spans="1:1" x14ac:dyDescent="0.25">
      <c r="A3123" t="s">
        <v>130</v>
      </c>
    </row>
    <row r="3124" spans="1:1" x14ac:dyDescent="0.25">
      <c r="A3124" t="s">
        <v>1324</v>
      </c>
    </row>
    <row r="3126" spans="1:1" x14ac:dyDescent="0.25">
      <c r="A3126" t="s">
        <v>130</v>
      </c>
    </row>
    <row r="3127" spans="1:1" x14ac:dyDescent="0.25">
      <c r="A3127" t="s">
        <v>1325</v>
      </c>
    </row>
    <row r="3129" spans="1:1" x14ac:dyDescent="0.25">
      <c r="A3129" t="s">
        <v>130</v>
      </c>
    </row>
    <row r="3130" spans="1:1" x14ac:dyDescent="0.25">
      <c r="A3130" t="s">
        <v>1326</v>
      </c>
    </row>
    <row r="3132" spans="1:1" x14ac:dyDescent="0.25">
      <c r="A3132" t="s">
        <v>130</v>
      </c>
    </row>
    <row r="3133" spans="1:1" x14ac:dyDescent="0.25">
      <c r="A3133" t="s">
        <v>1327</v>
      </c>
    </row>
    <row r="3135" spans="1:1" x14ac:dyDescent="0.25">
      <c r="A3135" t="s">
        <v>130</v>
      </c>
    </row>
    <row r="3136" spans="1:1" x14ac:dyDescent="0.25">
      <c r="A3136" t="s">
        <v>1328</v>
      </c>
    </row>
    <row r="3138" spans="1:1" x14ac:dyDescent="0.25">
      <c r="A3138" t="s">
        <v>130</v>
      </c>
    </row>
    <row r="3139" spans="1:1" x14ac:dyDescent="0.25">
      <c r="A3139" t="s">
        <v>1329</v>
      </c>
    </row>
    <row r="3141" spans="1:1" x14ac:dyDescent="0.25">
      <c r="A3141" t="s">
        <v>130</v>
      </c>
    </row>
    <row r="3142" spans="1:1" x14ac:dyDescent="0.25">
      <c r="A3142" t="s">
        <v>1330</v>
      </c>
    </row>
    <row r="3144" spans="1:1" x14ac:dyDescent="0.25">
      <c r="A3144" t="s">
        <v>130</v>
      </c>
    </row>
    <row r="3145" spans="1:1" x14ac:dyDescent="0.25">
      <c r="A3145" t="s">
        <v>1331</v>
      </c>
    </row>
    <row r="3147" spans="1:1" x14ac:dyDescent="0.25">
      <c r="A3147" t="s">
        <v>130</v>
      </c>
    </row>
    <row r="3148" spans="1:1" x14ac:dyDescent="0.25">
      <c r="A3148" t="s">
        <v>1332</v>
      </c>
    </row>
    <row r="3150" spans="1:1" x14ac:dyDescent="0.25">
      <c r="A3150" t="s">
        <v>130</v>
      </c>
    </row>
    <row r="3151" spans="1:1" x14ac:dyDescent="0.25">
      <c r="A3151" t="s">
        <v>1333</v>
      </c>
    </row>
    <row r="3153" spans="1:1" x14ac:dyDescent="0.25">
      <c r="A3153" t="s">
        <v>130</v>
      </c>
    </row>
    <row r="3154" spans="1:1" x14ac:dyDescent="0.25">
      <c r="A3154" t="s">
        <v>1334</v>
      </c>
    </row>
    <row r="3156" spans="1:1" x14ac:dyDescent="0.25">
      <c r="A3156" t="s">
        <v>130</v>
      </c>
    </row>
    <row r="3157" spans="1:1" x14ac:dyDescent="0.25">
      <c r="A3157" t="s">
        <v>1335</v>
      </c>
    </row>
    <row r="3159" spans="1:1" x14ac:dyDescent="0.25">
      <c r="A3159" t="s">
        <v>130</v>
      </c>
    </row>
    <row r="3160" spans="1:1" x14ac:dyDescent="0.25">
      <c r="A3160" t="s">
        <v>1336</v>
      </c>
    </row>
    <row r="3162" spans="1:1" x14ac:dyDescent="0.25">
      <c r="A3162" t="s">
        <v>130</v>
      </c>
    </row>
    <row r="3163" spans="1:1" x14ac:dyDescent="0.25">
      <c r="A3163" t="s">
        <v>1337</v>
      </c>
    </row>
    <row r="3165" spans="1:1" x14ac:dyDescent="0.25">
      <c r="A3165" t="s">
        <v>130</v>
      </c>
    </row>
    <row r="3166" spans="1:1" x14ac:dyDescent="0.25">
      <c r="A3166" t="s">
        <v>1338</v>
      </c>
    </row>
    <row r="3168" spans="1:1" x14ac:dyDescent="0.25">
      <c r="A3168" t="s">
        <v>130</v>
      </c>
    </row>
    <row r="3169" spans="1:1" x14ac:dyDescent="0.25">
      <c r="A3169" t="s">
        <v>1339</v>
      </c>
    </row>
    <row r="3171" spans="1:1" x14ac:dyDescent="0.25">
      <c r="A3171" t="s">
        <v>130</v>
      </c>
    </row>
    <row r="3172" spans="1:1" x14ac:dyDescent="0.25">
      <c r="A3172" t="s">
        <v>1340</v>
      </c>
    </row>
    <row r="3174" spans="1:1" x14ac:dyDescent="0.25">
      <c r="A3174" t="s">
        <v>130</v>
      </c>
    </row>
    <row r="3175" spans="1:1" x14ac:dyDescent="0.25">
      <c r="A3175" t="s">
        <v>1341</v>
      </c>
    </row>
    <row r="3177" spans="1:1" x14ac:dyDescent="0.25">
      <c r="A3177" t="s">
        <v>130</v>
      </c>
    </row>
    <row r="3178" spans="1:1" x14ac:dyDescent="0.25">
      <c r="A3178" t="s">
        <v>1342</v>
      </c>
    </row>
    <row r="3180" spans="1:1" x14ac:dyDescent="0.25">
      <c r="A3180" t="s">
        <v>130</v>
      </c>
    </row>
    <row r="3181" spans="1:1" x14ac:dyDescent="0.25">
      <c r="A3181" t="s">
        <v>1343</v>
      </c>
    </row>
    <row r="3183" spans="1:1" x14ac:dyDescent="0.25">
      <c r="A3183" t="s">
        <v>130</v>
      </c>
    </row>
    <row r="3184" spans="1:1" x14ac:dyDescent="0.25">
      <c r="A3184" t="s">
        <v>1344</v>
      </c>
    </row>
    <row r="3186" spans="1:1" x14ac:dyDescent="0.25">
      <c r="A3186" t="s">
        <v>130</v>
      </c>
    </row>
    <row r="3187" spans="1:1" x14ac:dyDescent="0.25">
      <c r="A3187" t="s">
        <v>1345</v>
      </c>
    </row>
    <row r="3189" spans="1:1" x14ac:dyDescent="0.25">
      <c r="A3189" t="s">
        <v>130</v>
      </c>
    </row>
    <row r="3190" spans="1:1" x14ac:dyDescent="0.25">
      <c r="A3190" t="s">
        <v>1346</v>
      </c>
    </row>
    <row r="3192" spans="1:1" x14ac:dyDescent="0.25">
      <c r="A3192" t="s">
        <v>130</v>
      </c>
    </row>
    <row r="3193" spans="1:1" x14ac:dyDescent="0.25">
      <c r="A3193" t="s">
        <v>1347</v>
      </c>
    </row>
    <row r="3195" spans="1:1" x14ac:dyDescent="0.25">
      <c r="A3195" t="s">
        <v>130</v>
      </c>
    </row>
    <row r="3196" spans="1:1" x14ac:dyDescent="0.25">
      <c r="A3196" t="s">
        <v>1348</v>
      </c>
    </row>
    <row r="3198" spans="1:1" x14ac:dyDescent="0.25">
      <c r="A3198" t="s">
        <v>130</v>
      </c>
    </row>
    <row r="3199" spans="1:1" x14ac:dyDescent="0.25">
      <c r="A3199" t="s">
        <v>1349</v>
      </c>
    </row>
    <row r="3201" spans="1:1" x14ac:dyDescent="0.25">
      <c r="A3201" t="s">
        <v>130</v>
      </c>
    </row>
    <row r="3202" spans="1:1" x14ac:dyDescent="0.25">
      <c r="A3202" t="s">
        <v>1350</v>
      </c>
    </row>
    <row r="3204" spans="1:1" x14ac:dyDescent="0.25">
      <c r="A3204" t="s">
        <v>130</v>
      </c>
    </row>
    <row r="3205" spans="1:1" x14ac:dyDescent="0.25">
      <c r="A3205" t="s">
        <v>1351</v>
      </c>
    </row>
    <row r="3207" spans="1:1" x14ac:dyDescent="0.25">
      <c r="A3207" t="s">
        <v>130</v>
      </c>
    </row>
    <row r="3208" spans="1:1" x14ac:dyDescent="0.25">
      <c r="A3208" t="s">
        <v>1352</v>
      </c>
    </row>
    <row r="3210" spans="1:1" x14ac:dyDescent="0.25">
      <c r="A3210" t="s">
        <v>130</v>
      </c>
    </row>
    <row r="3211" spans="1:1" x14ac:dyDescent="0.25">
      <c r="A3211" t="s">
        <v>1353</v>
      </c>
    </row>
    <row r="3213" spans="1:1" x14ac:dyDescent="0.25">
      <c r="A3213" t="s">
        <v>130</v>
      </c>
    </row>
    <row r="3214" spans="1:1" x14ac:dyDescent="0.25">
      <c r="A3214" t="s">
        <v>1354</v>
      </c>
    </row>
    <row r="3216" spans="1:1" x14ac:dyDescent="0.25">
      <c r="A3216" t="s">
        <v>130</v>
      </c>
    </row>
    <row r="3217" spans="1:1" x14ac:dyDescent="0.25">
      <c r="A3217" t="s">
        <v>1355</v>
      </c>
    </row>
    <row r="3219" spans="1:1" x14ac:dyDescent="0.25">
      <c r="A3219" t="s">
        <v>130</v>
      </c>
    </row>
    <row r="3220" spans="1:1" x14ac:dyDescent="0.25">
      <c r="A3220" t="s">
        <v>1356</v>
      </c>
    </row>
    <row r="3222" spans="1:1" x14ac:dyDescent="0.25">
      <c r="A3222" t="s">
        <v>130</v>
      </c>
    </row>
    <row r="3223" spans="1:1" x14ac:dyDescent="0.25">
      <c r="A3223" t="s">
        <v>1357</v>
      </c>
    </row>
    <row r="3225" spans="1:1" x14ac:dyDescent="0.25">
      <c r="A3225" t="s">
        <v>130</v>
      </c>
    </row>
    <row r="3226" spans="1:1" x14ac:dyDescent="0.25">
      <c r="A3226" t="s">
        <v>1358</v>
      </c>
    </row>
    <row r="3228" spans="1:1" x14ac:dyDescent="0.25">
      <c r="A3228" t="s">
        <v>130</v>
      </c>
    </row>
    <row r="3229" spans="1:1" x14ac:dyDescent="0.25">
      <c r="A3229" t="s">
        <v>1359</v>
      </c>
    </row>
    <row r="3231" spans="1:1" x14ac:dyDescent="0.25">
      <c r="A3231" t="s">
        <v>130</v>
      </c>
    </row>
    <row r="3232" spans="1:1" x14ac:dyDescent="0.25">
      <c r="A3232" t="s">
        <v>1360</v>
      </c>
    </row>
    <row r="3234" spans="1:1" x14ac:dyDescent="0.25">
      <c r="A3234" t="s">
        <v>130</v>
      </c>
    </row>
    <row r="3235" spans="1:1" x14ac:dyDescent="0.25">
      <c r="A3235" t="s">
        <v>1361</v>
      </c>
    </row>
    <row r="3237" spans="1:1" x14ac:dyDescent="0.25">
      <c r="A3237" t="s">
        <v>130</v>
      </c>
    </row>
    <row r="3238" spans="1:1" x14ac:dyDescent="0.25">
      <c r="A3238" t="s">
        <v>1362</v>
      </c>
    </row>
    <row r="3240" spans="1:1" x14ac:dyDescent="0.25">
      <c r="A3240" t="s">
        <v>130</v>
      </c>
    </row>
    <row r="3241" spans="1:1" x14ac:dyDescent="0.25">
      <c r="A3241" t="s">
        <v>1363</v>
      </c>
    </row>
    <row r="3243" spans="1:1" x14ac:dyDescent="0.25">
      <c r="A3243" t="s">
        <v>130</v>
      </c>
    </row>
    <row r="3244" spans="1:1" x14ac:dyDescent="0.25">
      <c r="A3244" t="s">
        <v>1364</v>
      </c>
    </row>
    <row r="3246" spans="1:1" x14ac:dyDescent="0.25">
      <c r="A3246" t="s">
        <v>130</v>
      </c>
    </row>
    <row r="3247" spans="1:1" x14ac:dyDescent="0.25">
      <c r="A3247" t="s">
        <v>1365</v>
      </c>
    </row>
    <row r="3249" spans="1:1" x14ac:dyDescent="0.25">
      <c r="A3249" t="s">
        <v>130</v>
      </c>
    </row>
    <row r="3250" spans="1:1" x14ac:dyDescent="0.25">
      <c r="A3250" t="s">
        <v>1366</v>
      </c>
    </row>
    <row r="3252" spans="1:1" x14ac:dyDescent="0.25">
      <c r="A3252" t="s">
        <v>130</v>
      </c>
    </row>
    <row r="3253" spans="1:1" x14ac:dyDescent="0.25">
      <c r="A3253" t="s">
        <v>1367</v>
      </c>
    </row>
    <row r="3255" spans="1:1" x14ac:dyDescent="0.25">
      <c r="A3255" t="s">
        <v>130</v>
      </c>
    </row>
    <row r="3256" spans="1:1" x14ac:dyDescent="0.25">
      <c r="A3256" t="s">
        <v>1368</v>
      </c>
    </row>
    <row r="3258" spans="1:1" x14ac:dyDescent="0.25">
      <c r="A3258" t="s">
        <v>130</v>
      </c>
    </row>
    <row r="3259" spans="1:1" x14ac:dyDescent="0.25">
      <c r="A3259" t="s">
        <v>1369</v>
      </c>
    </row>
    <row r="3261" spans="1:1" x14ac:dyDescent="0.25">
      <c r="A3261" t="s">
        <v>130</v>
      </c>
    </row>
    <row r="3262" spans="1:1" x14ac:dyDescent="0.25">
      <c r="A3262" t="s">
        <v>1370</v>
      </c>
    </row>
    <row r="3264" spans="1:1" x14ac:dyDescent="0.25">
      <c r="A3264" t="s">
        <v>130</v>
      </c>
    </row>
    <row r="3265" spans="1:1" x14ac:dyDescent="0.25">
      <c r="A3265" t="s">
        <v>1371</v>
      </c>
    </row>
    <row r="3267" spans="1:1" x14ac:dyDescent="0.25">
      <c r="A3267" t="s">
        <v>130</v>
      </c>
    </row>
    <row r="3268" spans="1:1" x14ac:dyDescent="0.25">
      <c r="A3268" t="s">
        <v>1372</v>
      </c>
    </row>
    <row r="3270" spans="1:1" x14ac:dyDescent="0.25">
      <c r="A3270" t="s">
        <v>130</v>
      </c>
    </row>
    <row r="3271" spans="1:1" x14ac:dyDescent="0.25">
      <c r="A3271" t="s">
        <v>1373</v>
      </c>
    </row>
    <row r="3273" spans="1:1" x14ac:dyDescent="0.25">
      <c r="A3273" t="s">
        <v>130</v>
      </c>
    </row>
    <row r="3274" spans="1:1" x14ac:dyDescent="0.25">
      <c r="A3274" t="s">
        <v>1374</v>
      </c>
    </row>
    <row r="3276" spans="1:1" x14ac:dyDescent="0.25">
      <c r="A3276" t="s">
        <v>130</v>
      </c>
    </row>
    <row r="3277" spans="1:1" x14ac:dyDescent="0.25">
      <c r="A3277" t="s">
        <v>1375</v>
      </c>
    </row>
    <row r="3279" spans="1:1" x14ac:dyDescent="0.25">
      <c r="A3279" t="s">
        <v>130</v>
      </c>
    </row>
    <row r="3280" spans="1:1" x14ac:dyDescent="0.25">
      <c r="A3280" t="s">
        <v>1376</v>
      </c>
    </row>
    <row r="3282" spans="1:1" x14ac:dyDescent="0.25">
      <c r="A3282" t="s">
        <v>130</v>
      </c>
    </row>
    <row r="3283" spans="1:1" x14ac:dyDescent="0.25">
      <c r="A3283" t="s">
        <v>1377</v>
      </c>
    </row>
    <row r="3285" spans="1:1" x14ac:dyDescent="0.25">
      <c r="A3285" t="s">
        <v>130</v>
      </c>
    </row>
    <row r="3286" spans="1:1" x14ac:dyDescent="0.25">
      <c r="A3286" t="s">
        <v>1378</v>
      </c>
    </row>
    <row r="3288" spans="1:1" x14ac:dyDescent="0.25">
      <c r="A3288" t="s">
        <v>130</v>
      </c>
    </row>
    <row r="3289" spans="1:1" x14ac:dyDescent="0.25">
      <c r="A3289" t="s">
        <v>1379</v>
      </c>
    </row>
    <row r="3291" spans="1:1" x14ac:dyDescent="0.25">
      <c r="A3291" t="s">
        <v>130</v>
      </c>
    </row>
    <row r="3292" spans="1:1" x14ac:dyDescent="0.25">
      <c r="A3292" t="s">
        <v>1380</v>
      </c>
    </row>
    <row r="3294" spans="1:1" x14ac:dyDescent="0.25">
      <c r="A3294" t="s">
        <v>130</v>
      </c>
    </row>
    <row r="3295" spans="1:1" x14ac:dyDescent="0.25">
      <c r="A3295" t="s">
        <v>1381</v>
      </c>
    </row>
    <row r="3297" spans="1:1" x14ac:dyDescent="0.25">
      <c r="A3297" t="s">
        <v>130</v>
      </c>
    </row>
    <row r="3298" spans="1:1" x14ac:dyDescent="0.25">
      <c r="A3298" t="s">
        <v>1382</v>
      </c>
    </row>
    <row r="3300" spans="1:1" x14ac:dyDescent="0.25">
      <c r="A3300" t="s">
        <v>130</v>
      </c>
    </row>
    <row r="3301" spans="1:1" x14ac:dyDescent="0.25">
      <c r="A3301" t="s">
        <v>1383</v>
      </c>
    </row>
    <row r="3303" spans="1:1" x14ac:dyDescent="0.25">
      <c r="A3303" t="s">
        <v>130</v>
      </c>
    </row>
    <row r="3304" spans="1:1" x14ac:dyDescent="0.25">
      <c r="A3304" t="s">
        <v>1384</v>
      </c>
    </row>
    <row r="3306" spans="1:1" x14ac:dyDescent="0.25">
      <c r="A3306" t="s">
        <v>130</v>
      </c>
    </row>
    <row r="3307" spans="1:1" x14ac:dyDescent="0.25">
      <c r="A3307" t="s">
        <v>1385</v>
      </c>
    </row>
    <row r="3309" spans="1:1" x14ac:dyDescent="0.25">
      <c r="A3309" t="s">
        <v>130</v>
      </c>
    </row>
    <row r="3310" spans="1:1" x14ac:dyDescent="0.25">
      <c r="A3310" t="s">
        <v>1386</v>
      </c>
    </row>
    <row r="3312" spans="1:1" x14ac:dyDescent="0.25">
      <c r="A3312" t="s">
        <v>130</v>
      </c>
    </row>
    <row r="3313" spans="1:1" x14ac:dyDescent="0.25">
      <c r="A3313" t="s">
        <v>1387</v>
      </c>
    </row>
    <row r="3315" spans="1:1" x14ac:dyDescent="0.25">
      <c r="A3315" t="s">
        <v>130</v>
      </c>
    </row>
    <row r="3316" spans="1:1" x14ac:dyDescent="0.25">
      <c r="A3316" t="s">
        <v>1388</v>
      </c>
    </row>
    <row r="3318" spans="1:1" x14ac:dyDescent="0.25">
      <c r="A3318" t="s">
        <v>130</v>
      </c>
    </row>
    <row r="3319" spans="1:1" x14ac:dyDescent="0.25">
      <c r="A3319" t="s">
        <v>1389</v>
      </c>
    </row>
    <row r="3321" spans="1:1" x14ac:dyDescent="0.25">
      <c r="A3321" t="s">
        <v>130</v>
      </c>
    </row>
    <row r="3322" spans="1:1" x14ac:dyDescent="0.25">
      <c r="A3322" t="s">
        <v>1390</v>
      </c>
    </row>
    <row r="3324" spans="1:1" x14ac:dyDescent="0.25">
      <c r="A3324" t="s">
        <v>130</v>
      </c>
    </row>
    <row r="3325" spans="1:1" x14ac:dyDescent="0.25">
      <c r="A3325" t="s">
        <v>1391</v>
      </c>
    </row>
    <row r="3327" spans="1:1" x14ac:dyDescent="0.25">
      <c r="A3327" t="s">
        <v>130</v>
      </c>
    </row>
    <row r="3328" spans="1:1" x14ac:dyDescent="0.25">
      <c r="A3328" t="s">
        <v>1392</v>
      </c>
    </row>
    <row r="3330" spans="1:1" x14ac:dyDescent="0.25">
      <c r="A3330" t="s">
        <v>130</v>
      </c>
    </row>
    <row r="3331" spans="1:1" x14ac:dyDescent="0.25">
      <c r="A3331" t="s">
        <v>1393</v>
      </c>
    </row>
    <row r="3333" spans="1:1" x14ac:dyDescent="0.25">
      <c r="A3333" t="s">
        <v>130</v>
      </c>
    </row>
    <row r="3334" spans="1:1" x14ac:dyDescent="0.25">
      <c r="A3334" t="s">
        <v>1394</v>
      </c>
    </row>
    <row r="3336" spans="1:1" x14ac:dyDescent="0.25">
      <c r="A3336" t="s">
        <v>130</v>
      </c>
    </row>
    <row r="3337" spans="1:1" x14ac:dyDescent="0.25">
      <c r="A3337" t="s">
        <v>1395</v>
      </c>
    </row>
    <row r="3339" spans="1:1" x14ac:dyDescent="0.25">
      <c r="A3339" t="s">
        <v>130</v>
      </c>
    </row>
    <row r="3340" spans="1:1" x14ac:dyDescent="0.25">
      <c r="A3340" t="s">
        <v>1396</v>
      </c>
    </row>
    <row r="3342" spans="1:1" x14ac:dyDescent="0.25">
      <c r="A3342" t="s">
        <v>130</v>
      </c>
    </row>
    <row r="3343" spans="1:1" x14ac:dyDescent="0.25">
      <c r="A3343" t="s">
        <v>1397</v>
      </c>
    </row>
    <row r="3345" spans="1:1" x14ac:dyDescent="0.25">
      <c r="A3345" t="s">
        <v>130</v>
      </c>
    </row>
    <row r="3346" spans="1:1" x14ac:dyDescent="0.25">
      <c r="A3346" t="s">
        <v>1398</v>
      </c>
    </row>
    <row r="3348" spans="1:1" x14ac:dyDescent="0.25">
      <c r="A3348" t="s">
        <v>130</v>
      </c>
    </row>
    <row r="3349" spans="1:1" x14ac:dyDescent="0.25">
      <c r="A3349" t="s">
        <v>1399</v>
      </c>
    </row>
    <row r="3351" spans="1:1" x14ac:dyDescent="0.25">
      <c r="A3351" t="s">
        <v>130</v>
      </c>
    </row>
    <row r="3352" spans="1:1" x14ac:dyDescent="0.25">
      <c r="A3352" t="s">
        <v>1400</v>
      </c>
    </row>
    <row r="3354" spans="1:1" x14ac:dyDescent="0.25">
      <c r="A3354" t="s">
        <v>130</v>
      </c>
    </row>
    <row r="3355" spans="1:1" x14ac:dyDescent="0.25">
      <c r="A3355" t="s">
        <v>1401</v>
      </c>
    </row>
    <row r="3357" spans="1:1" x14ac:dyDescent="0.25">
      <c r="A3357" t="s">
        <v>130</v>
      </c>
    </row>
    <row r="3358" spans="1:1" x14ac:dyDescent="0.25">
      <c r="A3358" t="s">
        <v>1402</v>
      </c>
    </row>
    <row r="3360" spans="1:1" x14ac:dyDescent="0.25">
      <c r="A3360" t="s">
        <v>130</v>
      </c>
    </row>
    <row r="3361" spans="1:1" x14ac:dyDescent="0.25">
      <c r="A3361" t="s">
        <v>1403</v>
      </c>
    </row>
    <row r="3363" spans="1:1" x14ac:dyDescent="0.25">
      <c r="A3363" t="s">
        <v>130</v>
      </c>
    </row>
    <row r="3364" spans="1:1" x14ac:dyDescent="0.25">
      <c r="A3364" t="s">
        <v>1404</v>
      </c>
    </row>
    <row r="3366" spans="1:1" x14ac:dyDescent="0.25">
      <c r="A3366" t="s">
        <v>130</v>
      </c>
    </row>
    <row r="3367" spans="1:1" x14ac:dyDescent="0.25">
      <c r="A3367" t="s">
        <v>1405</v>
      </c>
    </row>
    <row r="3369" spans="1:1" x14ac:dyDescent="0.25">
      <c r="A3369" t="s">
        <v>130</v>
      </c>
    </row>
    <row r="3370" spans="1:1" x14ac:dyDescent="0.25">
      <c r="A3370" t="s">
        <v>1406</v>
      </c>
    </row>
    <row r="3372" spans="1:1" x14ac:dyDescent="0.25">
      <c r="A3372" t="s">
        <v>130</v>
      </c>
    </row>
    <row r="3373" spans="1:1" x14ac:dyDescent="0.25">
      <c r="A3373" t="s">
        <v>1407</v>
      </c>
    </row>
    <row r="3375" spans="1:1" x14ac:dyDescent="0.25">
      <c r="A3375" t="s">
        <v>130</v>
      </c>
    </row>
    <row r="3376" spans="1:1" x14ac:dyDescent="0.25">
      <c r="A3376" t="s">
        <v>1408</v>
      </c>
    </row>
    <row r="3378" spans="1:1" x14ac:dyDescent="0.25">
      <c r="A3378" t="s">
        <v>130</v>
      </c>
    </row>
    <row r="3379" spans="1:1" x14ac:dyDescent="0.25">
      <c r="A3379" t="s">
        <v>1409</v>
      </c>
    </row>
    <row r="3381" spans="1:1" x14ac:dyDescent="0.25">
      <c r="A3381" t="s">
        <v>130</v>
      </c>
    </row>
    <row r="3382" spans="1:1" x14ac:dyDescent="0.25">
      <c r="A3382" t="s">
        <v>1410</v>
      </c>
    </row>
    <row r="3384" spans="1:1" x14ac:dyDescent="0.25">
      <c r="A3384" t="s">
        <v>130</v>
      </c>
    </row>
    <row r="3385" spans="1:1" x14ac:dyDescent="0.25">
      <c r="A3385" t="s">
        <v>1411</v>
      </c>
    </row>
    <row r="3387" spans="1:1" x14ac:dyDescent="0.25">
      <c r="A3387" t="s">
        <v>130</v>
      </c>
    </row>
    <row r="3388" spans="1:1" x14ac:dyDescent="0.25">
      <c r="A3388" t="s">
        <v>1412</v>
      </c>
    </row>
    <row r="3390" spans="1:1" x14ac:dyDescent="0.25">
      <c r="A3390" t="s">
        <v>130</v>
      </c>
    </row>
    <row r="3391" spans="1:1" x14ac:dyDescent="0.25">
      <c r="A3391" t="s">
        <v>1413</v>
      </c>
    </row>
    <row r="3393" spans="1:1" x14ac:dyDescent="0.25">
      <c r="A3393" t="s">
        <v>130</v>
      </c>
    </row>
    <row r="3394" spans="1:1" x14ac:dyDescent="0.25">
      <c r="A3394" t="s">
        <v>1414</v>
      </c>
    </row>
    <row r="3396" spans="1:1" x14ac:dyDescent="0.25">
      <c r="A3396" t="s">
        <v>130</v>
      </c>
    </row>
    <row r="3397" spans="1:1" x14ac:dyDescent="0.25">
      <c r="A3397" t="s">
        <v>1415</v>
      </c>
    </row>
    <row r="3399" spans="1:1" x14ac:dyDescent="0.25">
      <c r="A3399" t="s">
        <v>130</v>
      </c>
    </row>
    <row r="3400" spans="1:1" x14ac:dyDescent="0.25">
      <c r="A3400" t="s">
        <v>1416</v>
      </c>
    </row>
    <row r="3402" spans="1:1" x14ac:dyDescent="0.25">
      <c r="A3402" t="s">
        <v>130</v>
      </c>
    </row>
    <row r="3403" spans="1:1" x14ac:dyDescent="0.25">
      <c r="A3403" t="s">
        <v>1417</v>
      </c>
    </row>
    <row r="3405" spans="1:1" x14ac:dyDescent="0.25">
      <c r="A3405" t="s">
        <v>130</v>
      </c>
    </row>
    <row r="3406" spans="1:1" x14ac:dyDescent="0.25">
      <c r="A3406" t="s">
        <v>1418</v>
      </c>
    </row>
    <row r="3408" spans="1:1" x14ac:dyDescent="0.25">
      <c r="A3408" t="s">
        <v>130</v>
      </c>
    </row>
    <row r="3409" spans="1:1" x14ac:dyDescent="0.25">
      <c r="A3409" t="s">
        <v>1419</v>
      </c>
    </row>
    <row r="3411" spans="1:1" x14ac:dyDescent="0.25">
      <c r="A3411" t="s">
        <v>130</v>
      </c>
    </row>
    <row r="3412" spans="1:1" x14ac:dyDescent="0.25">
      <c r="A3412" t="s">
        <v>1420</v>
      </c>
    </row>
    <row r="3414" spans="1:1" x14ac:dyDescent="0.25">
      <c r="A3414" t="s">
        <v>130</v>
      </c>
    </row>
    <row r="3415" spans="1:1" x14ac:dyDescent="0.25">
      <c r="A3415" t="s">
        <v>1421</v>
      </c>
    </row>
    <row r="3417" spans="1:1" x14ac:dyDescent="0.25">
      <c r="A3417" t="s">
        <v>130</v>
      </c>
    </row>
    <row r="3418" spans="1:1" x14ac:dyDescent="0.25">
      <c r="A3418" t="s">
        <v>1422</v>
      </c>
    </row>
    <row r="3420" spans="1:1" x14ac:dyDescent="0.25">
      <c r="A3420" t="s">
        <v>130</v>
      </c>
    </row>
    <row r="3421" spans="1:1" x14ac:dyDescent="0.25">
      <c r="A3421" t="s">
        <v>1423</v>
      </c>
    </row>
    <row r="3423" spans="1:1" x14ac:dyDescent="0.25">
      <c r="A3423" t="s">
        <v>130</v>
      </c>
    </row>
    <row r="3424" spans="1:1" x14ac:dyDescent="0.25">
      <c r="A3424" t="s">
        <v>1424</v>
      </c>
    </row>
    <row r="3426" spans="1:1" x14ac:dyDescent="0.25">
      <c r="A3426" t="s">
        <v>130</v>
      </c>
    </row>
    <row r="3427" spans="1:1" x14ac:dyDescent="0.25">
      <c r="A3427" t="s">
        <v>1425</v>
      </c>
    </row>
    <row r="3429" spans="1:1" x14ac:dyDescent="0.25">
      <c r="A3429" t="s">
        <v>130</v>
      </c>
    </row>
    <row r="3430" spans="1:1" x14ac:dyDescent="0.25">
      <c r="A3430" t="s">
        <v>1426</v>
      </c>
    </row>
    <row r="3432" spans="1:1" x14ac:dyDescent="0.25">
      <c r="A3432" t="s">
        <v>130</v>
      </c>
    </row>
    <row r="3433" spans="1:1" x14ac:dyDescent="0.25">
      <c r="A3433" t="s">
        <v>1427</v>
      </c>
    </row>
    <row r="3435" spans="1:1" x14ac:dyDescent="0.25">
      <c r="A3435" t="s">
        <v>130</v>
      </c>
    </row>
    <row r="3436" spans="1:1" x14ac:dyDescent="0.25">
      <c r="A3436" t="s">
        <v>1428</v>
      </c>
    </row>
    <row r="3438" spans="1:1" x14ac:dyDescent="0.25">
      <c r="A3438" t="s">
        <v>130</v>
      </c>
    </row>
    <row r="3439" spans="1:1" x14ac:dyDescent="0.25">
      <c r="A3439" t="s">
        <v>1429</v>
      </c>
    </row>
    <row r="3441" spans="1:1" x14ac:dyDescent="0.25">
      <c r="A3441" t="s">
        <v>1430</v>
      </c>
    </row>
    <row r="3443" spans="1:1" x14ac:dyDescent="0.25">
      <c r="A3443" t="e">
        <f>- Lecture de plan</f>
        <v>#NAME?</v>
      </c>
    </row>
    <row r="3444" spans="1:1" x14ac:dyDescent="0.25">
      <c r="A3444" t="s">
        <v>1431</v>
      </c>
    </row>
    <row r="3445" spans="1:1" x14ac:dyDescent="0.25">
      <c r="A3445" t="e">
        <f>- prise de mesure</f>
        <v>#NAME?</v>
      </c>
    </row>
    <row r="3446" spans="1:1" x14ac:dyDescent="0.25">
      <c r="A3446" t="e">
        <f>- Debit sur scie a ruban</f>
        <v>#NAME?</v>
      </c>
    </row>
    <row r="3447" spans="1:1" x14ac:dyDescent="0.25">
      <c r="A3447" t="e">
        <f>- Aide au pliage</f>
        <v>#NAME?</v>
      </c>
    </row>
    <row r="3448" spans="1:1" x14ac:dyDescent="0.25">
      <c r="A3448" t="e">
        <f>- Divers travaux de Manutentions</f>
        <v>#NAME?</v>
      </c>
    </row>
    <row r="3450" spans="1:1" x14ac:dyDescent="0.25">
      <c r="A3450" t="s">
        <v>1432</v>
      </c>
    </row>
    <row r="3451" spans="1:1" x14ac:dyDescent="0.25">
      <c r="A3451" t="s">
        <v>1433</v>
      </c>
    </row>
    <row r="3453" spans="1:1" x14ac:dyDescent="0.25">
      <c r="A3453" t="s">
        <v>1216</v>
      </c>
    </row>
    <row r="3455" spans="1:1" x14ac:dyDescent="0.25">
      <c r="A3455" t="s">
        <v>1434</v>
      </c>
    </row>
    <row r="3457" spans="1:1" x14ac:dyDescent="0.25">
      <c r="A3457" t="s">
        <v>1435</v>
      </c>
    </row>
    <row r="3458" spans="1:1" x14ac:dyDescent="0.25">
      <c r="A3458" t="s">
        <v>1436</v>
      </c>
    </row>
    <row r="3460" spans="1:1" x14ac:dyDescent="0.25">
      <c r="A3460" t="s">
        <v>1437</v>
      </c>
    </row>
    <row r="3461" spans="1:1" x14ac:dyDescent="0.25">
      <c r="A3461" t="s">
        <v>1438</v>
      </c>
    </row>
    <row r="3462" spans="1:1" x14ac:dyDescent="0.25">
      <c r="A3462" t="s">
        <v>1439</v>
      </c>
    </row>
    <row r="3464" spans="1:1" x14ac:dyDescent="0.25">
      <c r="A3464" t="s">
        <v>1440</v>
      </c>
    </row>
    <row r="3465" spans="1:1" x14ac:dyDescent="0.25">
      <c r="A3465" t="s">
        <v>1441</v>
      </c>
    </row>
    <row r="3467" spans="1:1" x14ac:dyDescent="0.25">
      <c r="A3467" t="s">
        <v>1442</v>
      </c>
    </row>
    <row r="3469" spans="1:1" x14ac:dyDescent="0.25">
      <c r="A3469" t="e">
        <f>- Nettoyage des contenants vides</f>
        <v>#NAME?</v>
      </c>
    </row>
    <row r="3470" spans="1:1" x14ac:dyDescent="0.25">
      <c r="A3470" t="s">
        <v>1443</v>
      </c>
    </row>
    <row r="3471" spans="1:1" x14ac:dyDescent="0.25">
      <c r="A3471" t="e">
        <f>- Conditionnement.</f>
        <v>#NAME?</v>
      </c>
    </row>
    <row r="3472" spans="1:1" x14ac:dyDescent="0.25">
      <c r="A3472" t="e">
        <f>- Gerbage.</f>
        <v>#NAME?</v>
      </c>
    </row>
    <row r="3473" spans="1:1" x14ac:dyDescent="0.25">
      <c r="A3473" t="e">
        <f>- Port de charges.</f>
        <v>#NAME?</v>
      </c>
    </row>
    <row r="3475" spans="1:1" x14ac:dyDescent="0.25">
      <c r="A3475" t="s">
        <v>1444</v>
      </c>
    </row>
    <row r="3476" spans="1:1" x14ac:dyDescent="0.25">
      <c r="A3476" t="s">
        <v>1445</v>
      </c>
    </row>
    <row r="3477" spans="1:1" x14ac:dyDescent="0.25">
      <c r="A3477" t="s">
        <v>1446</v>
      </c>
    </row>
    <row r="3479" spans="1:1" x14ac:dyDescent="0.25">
      <c r="A3479" t="s">
        <v>1447</v>
      </c>
    </row>
    <row r="3481" spans="1:1" x14ac:dyDescent="0.25">
      <c r="A3481" t="s">
        <v>1448</v>
      </c>
    </row>
    <row r="3483" spans="1:1" x14ac:dyDescent="0.25">
      <c r="A3483" t="s">
        <v>1449</v>
      </c>
    </row>
    <row r="3484" spans="1:1" x14ac:dyDescent="0.25">
      <c r="A3484" t="s">
        <v>1450</v>
      </c>
    </row>
    <row r="3486" spans="1:1" x14ac:dyDescent="0.25">
      <c r="A3486" t="s">
        <v>1451</v>
      </c>
    </row>
    <row r="3487" spans="1:1" x14ac:dyDescent="0.25">
      <c r="A3487" t="s">
        <v>1452</v>
      </c>
    </row>
    <row r="3488" spans="1:1" x14ac:dyDescent="0.25">
      <c r="A3488" t="s">
        <v>1453</v>
      </c>
    </row>
    <row r="3489" spans="1:1" x14ac:dyDescent="0.25">
      <c r="A3489" t="s">
        <v>1454</v>
      </c>
    </row>
    <row r="3490" spans="1:1" x14ac:dyDescent="0.25">
      <c r="A3490" t="s">
        <v>1455</v>
      </c>
    </row>
    <row r="3492" spans="1:1" x14ac:dyDescent="0.25">
      <c r="A3492" t="s">
        <v>1456</v>
      </c>
    </row>
    <row r="3493" spans="1:1" x14ac:dyDescent="0.25">
      <c r="A3493" t="s">
        <v>1457</v>
      </c>
    </row>
    <row r="3495" spans="1:1" x14ac:dyDescent="0.25">
      <c r="A3495" t="s">
        <v>1458</v>
      </c>
    </row>
    <row r="3496" spans="1:1" x14ac:dyDescent="0.25">
      <c r="A3496" t="s">
        <v>1459</v>
      </c>
    </row>
    <row r="3497" spans="1:1" x14ac:dyDescent="0.25">
      <c r="A3497" t="s">
        <v>1460</v>
      </c>
    </row>
    <row r="3498" spans="1:1" x14ac:dyDescent="0.25">
      <c r="A3498" t="s">
        <v>1461</v>
      </c>
    </row>
    <row r="3499" spans="1:1" x14ac:dyDescent="0.25">
      <c r="A3499" t="s">
        <v>1462</v>
      </c>
    </row>
    <row r="3500" spans="1:1" x14ac:dyDescent="0.25">
      <c r="A3500" t="s">
        <v>1463</v>
      </c>
    </row>
    <row r="3501" spans="1:1" x14ac:dyDescent="0.25">
      <c r="A3501" t="s">
        <v>1464</v>
      </c>
    </row>
    <row r="3502" spans="1:1" x14ac:dyDescent="0.25">
      <c r="A3502" t="s">
        <v>1465</v>
      </c>
    </row>
    <row r="3503" spans="1:1" x14ac:dyDescent="0.25">
      <c r="A3503" t="s">
        <v>1466</v>
      </c>
    </row>
    <row r="3504" spans="1:1" x14ac:dyDescent="0.25">
      <c r="A3504" t="s">
        <v>1467</v>
      </c>
    </row>
    <row r="3505" spans="1:1" x14ac:dyDescent="0.25">
      <c r="A3505" t="s">
        <v>1468</v>
      </c>
    </row>
    <row r="3507" spans="1:1" x14ac:dyDescent="0.25">
      <c r="A3507" t="s">
        <v>9</v>
      </c>
    </row>
    <row r="3508" spans="1:1" x14ac:dyDescent="0.25">
      <c r="A3508" t="s">
        <v>1469</v>
      </c>
    </row>
    <row r="3509" spans="1:1" x14ac:dyDescent="0.25">
      <c r="A3509" t="s">
        <v>1470</v>
      </c>
    </row>
    <row r="3510" spans="1:1" x14ac:dyDescent="0.25">
      <c r="A3510" t="s">
        <v>1471</v>
      </c>
    </row>
    <row r="3511" spans="1:1" x14ac:dyDescent="0.25">
      <c r="A3511" t="s">
        <v>1472</v>
      </c>
    </row>
    <row r="3512" spans="1:1" x14ac:dyDescent="0.25">
      <c r="A3512" t="s">
        <v>1473</v>
      </c>
    </row>
    <row r="3514" spans="1:1" x14ac:dyDescent="0.25">
      <c r="A3514" t="s">
        <v>1474</v>
      </c>
    </row>
    <row r="3516" spans="1:1" x14ac:dyDescent="0.25">
      <c r="A3516" t="s">
        <v>16</v>
      </c>
    </row>
    <row r="3518" spans="1:1" x14ac:dyDescent="0.25">
      <c r="A3518" t="s">
        <v>1475</v>
      </c>
    </row>
    <row r="3519" spans="1:1" x14ac:dyDescent="0.25">
      <c r="A3519" t="e">
        <f>- maintenance et Entretien</f>
        <v>#NAME?</v>
      </c>
    </row>
    <row r="3520" spans="1:1" x14ac:dyDescent="0.25">
      <c r="A3520" t="s">
        <v>1476</v>
      </c>
    </row>
    <row r="3521" spans="1:1" x14ac:dyDescent="0.25">
      <c r="A3521" t="s">
        <v>1477</v>
      </c>
    </row>
    <row r="3522" spans="1:1" x14ac:dyDescent="0.25">
      <c r="A3522" t="s">
        <v>1478</v>
      </c>
    </row>
    <row r="3524" spans="1:1" x14ac:dyDescent="0.25">
      <c r="A3524" t="s">
        <v>1479</v>
      </c>
    </row>
    <row r="3526" spans="1:1" x14ac:dyDescent="0.25">
      <c r="A3526" t="s">
        <v>92</v>
      </c>
    </row>
    <row r="3527" spans="1:1" x14ac:dyDescent="0.25">
      <c r="A3527" t="s">
        <v>1480</v>
      </c>
    </row>
    <row r="3528" spans="1:1" x14ac:dyDescent="0.25">
      <c r="A3528" t="s">
        <v>1481</v>
      </c>
    </row>
    <row r="3529" spans="1:1" x14ac:dyDescent="0.25">
      <c r="A3529" t="s">
        <v>1482</v>
      </c>
    </row>
    <row r="3534" spans="1:1" x14ac:dyDescent="0.25">
      <c r="A3534" t="s">
        <v>1483</v>
      </c>
    </row>
    <row r="3535" spans="1:1" x14ac:dyDescent="0.25">
      <c r="A3535" t="s">
        <v>1484</v>
      </c>
    </row>
    <row r="3537" spans="1:1" x14ac:dyDescent="0.25">
      <c r="A3537" t="s">
        <v>1485</v>
      </c>
    </row>
    <row r="3539" spans="1:1" x14ac:dyDescent="0.25">
      <c r="A3539" t="s">
        <v>1486</v>
      </c>
    </row>
    <row r="3540" spans="1:1" x14ac:dyDescent="0.25">
      <c r="A3540" t="s">
        <v>1487</v>
      </c>
    </row>
    <row r="3541" spans="1:1" x14ac:dyDescent="0.25">
      <c r="A3541" t="s">
        <v>1488</v>
      </c>
    </row>
    <row r="3543" spans="1:1" x14ac:dyDescent="0.25">
      <c r="A3543" t="s">
        <v>1489</v>
      </c>
    </row>
    <row r="3544" spans="1:1" x14ac:dyDescent="0.25">
      <c r="A3544" t="s">
        <v>1490</v>
      </c>
    </row>
    <row r="3545" spans="1:1" x14ac:dyDescent="0.25">
      <c r="A3545" t="s">
        <v>1491</v>
      </c>
    </row>
    <row r="3546" spans="1:1" x14ac:dyDescent="0.25">
      <c r="A3546" t="s">
        <v>1492</v>
      </c>
    </row>
    <row r="3547" spans="1:1" x14ac:dyDescent="0.25">
      <c r="A3547" t="s">
        <v>1493</v>
      </c>
    </row>
    <row r="3548" spans="1:1" x14ac:dyDescent="0.25">
      <c r="A3548" t="s">
        <v>1494</v>
      </c>
    </row>
    <row r="3549" spans="1:1" x14ac:dyDescent="0.25">
      <c r="A3549" t="s">
        <v>1495</v>
      </c>
    </row>
    <row r="3550" spans="1:1" x14ac:dyDescent="0.25">
      <c r="A3550" t="s">
        <v>1496</v>
      </c>
    </row>
    <row r="3551" spans="1:1" x14ac:dyDescent="0.25">
      <c r="A3551" t="s">
        <v>1497</v>
      </c>
    </row>
    <row r="3552" spans="1:1" x14ac:dyDescent="0.25">
      <c r="A3552" t="s">
        <v>1498</v>
      </c>
    </row>
    <row r="3553" spans="1:1" x14ac:dyDescent="0.25">
      <c r="A3553" t="s">
        <v>1499</v>
      </c>
    </row>
    <row r="3554" spans="1:1" x14ac:dyDescent="0.25">
      <c r="A3554" t="s">
        <v>1500</v>
      </c>
    </row>
    <row r="3555" spans="1:1" x14ac:dyDescent="0.25">
      <c r="A3555" t="s">
        <v>1501</v>
      </c>
    </row>
    <row r="3556" spans="1:1" x14ac:dyDescent="0.25">
      <c r="A3556" t="s">
        <v>1502</v>
      </c>
    </row>
    <row r="3558" spans="1:1" x14ac:dyDescent="0.25">
      <c r="A3558" t="s">
        <v>1503</v>
      </c>
    </row>
    <row r="3559" spans="1:1" x14ac:dyDescent="0.25">
      <c r="A3559" t="s">
        <v>1504</v>
      </c>
    </row>
    <row r="3561" spans="1:1" x14ac:dyDescent="0.25">
      <c r="A3561" t="s">
        <v>1505</v>
      </c>
    </row>
    <row r="3563" spans="1:1" x14ac:dyDescent="0.25">
      <c r="A3563" t="s">
        <v>1506</v>
      </c>
    </row>
    <row r="3565" spans="1:1" x14ac:dyDescent="0.25">
      <c r="A3565" t="s">
        <v>1507</v>
      </c>
    </row>
    <row r="3567" spans="1:1" x14ac:dyDescent="0.25">
      <c r="A3567" t="s">
        <v>1508</v>
      </c>
    </row>
    <row r="3569" spans="1:1" x14ac:dyDescent="0.25">
      <c r="A3569" t="s">
        <v>1509</v>
      </c>
    </row>
    <row r="3570" spans="1:1" x14ac:dyDescent="0.25">
      <c r="A3570" t="s">
        <v>1510</v>
      </c>
    </row>
    <row r="3572" spans="1:1" x14ac:dyDescent="0.25">
      <c r="A3572" t="s">
        <v>1511</v>
      </c>
    </row>
    <row r="3574" spans="1:1" x14ac:dyDescent="0.25">
      <c r="A3574" t="s">
        <v>1506</v>
      </c>
    </row>
    <row r="3576" spans="1:1" x14ac:dyDescent="0.25">
      <c r="A3576" t="s">
        <v>1507</v>
      </c>
    </row>
    <row r="3578" spans="1:1" x14ac:dyDescent="0.25">
      <c r="A3578" t="s">
        <v>1508</v>
      </c>
    </row>
    <row r="3580" spans="1:1" x14ac:dyDescent="0.25">
      <c r="A3580" t="s">
        <v>1512</v>
      </c>
    </row>
    <row r="3582" spans="1:1" x14ac:dyDescent="0.25">
      <c r="A3582" t="s">
        <v>1513</v>
      </c>
    </row>
    <row r="3583" spans="1:1" x14ac:dyDescent="0.25">
      <c r="A3583" t="s">
        <v>1514</v>
      </c>
    </row>
    <row r="3585" spans="1:1" x14ac:dyDescent="0.25">
      <c r="A3585" t="s">
        <v>1505</v>
      </c>
    </row>
    <row r="3587" spans="1:1" x14ac:dyDescent="0.25">
      <c r="A3587" t="s">
        <v>1506</v>
      </c>
    </row>
    <row r="3589" spans="1:1" x14ac:dyDescent="0.25">
      <c r="A3589" t="s">
        <v>1515</v>
      </c>
    </row>
    <row r="3591" spans="1:1" x14ac:dyDescent="0.25">
      <c r="A3591" t="s">
        <v>1512</v>
      </c>
    </row>
    <row r="3593" spans="1:1" x14ac:dyDescent="0.25">
      <c r="A3593" t="s">
        <v>1516</v>
      </c>
    </row>
    <row r="3594" spans="1:1" x14ac:dyDescent="0.25">
      <c r="A3594" t="s">
        <v>1517</v>
      </c>
    </row>
    <row r="3596" spans="1:1" x14ac:dyDescent="0.25">
      <c r="A3596" t="s">
        <v>1518</v>
      </c>
    </row>
    <row r="3597" spans="1:1" x14ac:dyDescent="0.25">
      <c r="A3597" t="s">
        <v>1519</v>
      </c>
    </row>
    <row r="3599" spans="1:1" x14ac:dyDescent="0.25">
      <c r="A3599" t="s">
        <v>1505</v>
      </c>
    </row>
    <row r="3601" spans="1:1" x14ac:dyDescent="0.25">
      <c r="A3601" t="s">
        <v>1506</v>
      </c>
    </row>
    <row r="3603" spans="1:1" x14ac:dyDescent="0.25">
      <c r="A3603" t="s">
        <v>1515</v>
      </c>
    </row>
    <row r="3605" spans="1:1" x14ac:dyDescent="0.25">
      <c r="A3605" t="s">
        <v>1512</v>
      </c>
    </row>
    <row r="3607" spans="1:1" x14ac:dyDescent="0.25">
      <c r="A3607" t="s">
        <v>1516</v>
      </c>
    </row>
    <row r="3608" spans="1:1" x14ac:dyDescent="0.25">
      <c r="A3608" t="s">
        <v>1520</v>
      </c>
    </row>
    <row r="3610" spans="1:1" x14ac:dyDescent="0.25">
      <c r="A3610" t="s">
        <v>1505</v>
      </c>
    </row>
    <row r="3612" spans="1:1" x14ac:dyDescent="0.25">
      <c r="A3612" t="s">
        <v>1506</v>
      </c>
    </row>
    <row r="3614" spans="1:1" x14ac:dyDescent="0.25">
      <c r="A3614" t="s">
        <v>1515</v>
      </c>
    </row>
    <row r="3616" spans="1:1" x14ac:dyDescent="0.25">
      <c r="A3616" t="s">
        <v>1512</v>
      </c>
    </row>
    <row r="3618" spans="1:1" x14ac:dyDescent="0.25">
      <c r="A3618" t="s">
        <v>1521</v>
      </c>
    </row>
    <row r="3619" spans="1:1" x14ac:dyDescent="0.25">
      <c r="A3619" t="s">
        <v>1522</v>
      </c>
    </row>
    <row r="3621" spans="1:1" x14ac:dyDescent="0.25">
      <c r="A3621" t="s">
        <v>1505</v>
      </c>
    </row>
    <row r="3623" spans="1:1" x14ac:dyDescent="0.25">
      <c r="A3623" t="s">
        <v>1506</v>
      </c>
    </row>
    <row r="3625" spans="1:1" x14ac:dyDescent="0.25">
      <c r="A3625" t="s">
        <v>1507</v>
      </c>
    </row>
    <row r="3627" spans="1:1" x14ac:dyDescent="0.25">
      <c r="A3627" t="s">
        <v>1508</v>
      </c>
    </row>
    <row r="3629" spans="1:1" x14ac:dyDescent="0.25">
      <c r="A3629" t="s">
        <v>1509</v>
      </c>
    </row>
    <row r="3630" spans="1:1" x14ac:dyDescent="0.25">
      <c r="A3630" t="s">
        <v>1523</v>
      </c>
    </row>
    <row r="3631" spans="1:1" x14ac:dyDescent="0.25">
      <c r="A3631" t="s">
        <v>1524</v>
      </c>
    </row>
    <row r="3632" spans="1:1" x14ac:dyDescent="0.25">
      <c r="A3632" t="s">
        <v>1525</v>
      </c>
    </row>
    <row r="3633" spans="1:1" x14ac:dyDescent="0.25">
      <c r="A3633" t="s">
        <v>1526</v>
      </c>
    </row>
    <row r="3634" spans="1:1" x14ac:dyDescent="0.25">
      <c r="A3634" t="s">
        <v>1527</v>
      </c>
    </row>
    <row r="3636" spans="1:1" x14ac:dyDescent="0.25">
      <c r="A3636" t="s">
        <v>1528</v>
      </c>
    </row>
    <row r="3637" spans="1:1" x14ac:dyDescent="0.25">
      <c r="A3637" t="s">
        <v>1529</v>
      </c>
    </row>
    <row r="3638" spans="1:1" x14ac:dyDescent="0.25">
      <c r="A3638" t="s">
        <v>1530</v>
      </c>
    </row>
    <row r="3639" spans="1:1" x14ac:dyDescent="0.25">
      <c r="A3639" t="s">
        <v>1531</v>
      </c>
    </row>
    <row r="3640" spans="1:1" x14ac:dyDescent="0.25">
      <c r="A3640" t="s">
        <v>1532</v>
      </c>
    </row>
    <row r="3641" spans="1:1" x14ac:dyDescent="0.25">
      <c r="A3641" t="s">
        <v>1533</v>
      </c>
    </row>
    <row r="3643" spans="1:1" x14ac:dyDescent="0.25">
      <c r="A3643" t="s">
        <v>1534</v>
      </c>
    </row>
    <row r="3644" spans="1:1" x14ac:dyDescent="0.25">
      <c r="A3644" t="s">
        <v>1535</v>
      </c>
    </row>
    <row r="3645" spans="1:1" x14ac:dyDescent="0.25">
      <c r="A3645" t="s">
        <v>1526</v>
      </c>
    </row>
    <row r="3646" spans="1:1" x14ac:dyDescent="0.25">
      <c r="A3646" t="s">
        <v>1536</v>
      </c>
    </row>
    <row r="3647" spans="1:1" x14ac:dyDescent="0.25">
      <c r="A3647" t="s">
        <v>1537</v>
      </c>
    </row>
    <row r="3648" spans="1:1" x14ac:dyDescent="0.25">
      <c r="A3648" t="s">
        <v>1538</v>
      </c>
    </row>
    <row r="3650" spans="1:1" x14ac:dyDescent="0.25">
      <c r="A3650" t="s">
        <v>1539</v>
      </c>
    </row>
    <row r="3651" spans="1:1" x14ac:dyDescent="0.25">
      <c r="A3651" t="s">
        <v>1540</v>
      </c>
    </row>
    <row r="3653" spans="1:1" x14ac:dyDescent="0.25">
      <c r="A3653" t="s">
        <v>1541</v>
      </c>
    </row>
    <row r="3654" spans="1:1" x14ac:dyDescent="0.25">
      <c r="A3654" t="s">
        <v>1542</v>
      </c>
    </row>
    <row r="3655" spans="1:1" x14ac:dyDescent="0.25">
      <c r="A3655" t="s">
        <v>1524</v>
      </c>
    </row>
    <row r="3656" spans="1:1" x14ac:dyDescent="0.25">
      <c r="A3656" t="s">
        <v>1543</v>
      </c>
    </row>
    <row r="3657" spans="1:1" x14ac:dyDescent="0.25">
      <c r="A3657" t="s">
        <v>1537</v>
      </c>
    </row>
    <row r="3658" spans="1:1" x14ac:dyDescent="0.25">
      <c r="A3658" t="s">
        <v>1544</v>
      </c>
    </row>
    <row r="3659" spans="1:1" x14ac:dyDescent="0.25">
      <c r="A3659" t="s">
        <v>1526</v>
      </c>
    </row>
    <row r="3660" spans="1:1" x14ac:dyDescent="0.25">
      <c r="A3660" t="s">
        <v>1545</v>
      </c>
    </row>
    <row r="3661" spans="1:1" x14ac:dyDescent="0.25">
      <c r="A3661" t="s">
        <v>1526</v>
      </c>
    </row>
    <row r="3662" spans="1:1" x14ac:dyDescent="0.25">
      <c r="A3662" t="s">
        <v>1546</v>
      </c>
    </row>
    <row r="3663" spans="1:1" x14ac:dyDescent="0.25">
      <c r="A3663" t="s">
        <v>1526</v>
      </c>
    </row>
    <row r="3664" spans="1:1" x14ac:dyDescent="0.25">
      <c r="A3664" t="s">
        <v>1547</v>
      </c>
    </row>
    <row r="3665" spans="1:1" x14ac:dyDescent="0.25">
      <c r="A3665" t="s">
        <v>1548</v>
      </c>
    </row>
    <row r="3666" spans="1:1" x14ac:dyDescent="0.25">
      <c r="A3666" t="s">
        <v>1549</v>
      </c>
    </row>
    <row r="3667" spans="1:1" x14ac:dyDescent="0.25">
      <c r="A3667" t="s">
        <v>1550</v>
      </c>
    </row>
    <row r="3668" spans="1:1" x14ac:dyDescent="0.25">
      <c r="A3668" t="s">
        <v>1551</v>
      </c>
    </row>
    <row r="3669" spans="1:1" x14ac:dyDescent="0.25">
      <c r="A3669" t="s">
        <v>92</v>
      </c>
    </row>
    <row r="3670" spans="1:1" x14ac:dyDescent="0.25">
      <c r="A3670" t="s">
        <v>1552</v>
      </c>
    </row>
    <row r="3671" spans="1:1" x14ac:dyDescent="0.25">
      <c r="A3671" t="e">
        <f>- mettre les oeufs sur les bonnes lignes</f>
        <v>#NAME?</v>
      </c>
    </row>
    <row r="3672" spans="1:1" x14ac:dyDescent="0.25">
      <c r="A3672" t="e">
        <f>- Suivre le fonctionnement des robots</f>
        <v>#NAME?</v>
      </c>
    </row>
    <row r="3673" spans="1:1" x14ac:dyDescent="0.25">
      <c r="A3673" t="s">
        <v>1553</v>
      </c>
    </row>
    <row r="3674" spans="1:1" x14ac:dyDescent="0.25">
      <c r="A3674" t="s">
        <v>1554</v>
      </c>
    </row>
    <row r="3675" spans="1:1" x14ac:dyDescent="0.25">
      <c r="A3675" t="s">
        <v>1555</v>
      </c>
    </row>
    <row r="3676" spans="1:1" x14ac:dyDescent="0.25">
      <c r="A3676" t="s">
        <v>1556</v>
      </c>
    </row>
    <row r="3677" spans="1:1" x14ac:dyDescent="0.25">
      <c r="A3677" t="s">
        <v>1557</v>
      </c>
    </row>
    <row r="3678" spans="1:1" x14ac:dyDescent="0.25">
      <c r="A3678" t="s">
        <v>1558</v>
      </c>
    </row>
    <row r="3680" spans="1:1" x14ac:dyDescent="0.25">
      <c r="A3680" t="s">
        <v>1559</v>
      </c>
    </row>
    <row r="3681" spans="1:1" x14ac:dyDescent="0.25">
      <c r="A3681" t="s">
        <v>1560</v>
      </c>
    </row>
    <row r="3682" spans="1:1" x14ac:dyDescent="0.25">
      <c r="A3682" t="s">
        <v>1561</v>
      </c>
    </row>
    <row r="3683" spans="1:1" x14ac:dyDescent="0.25">
      <c r="A3683" t="s">
        <v>1562</v>
      </c>
    </row>
    <row r="3684" spans="1:1" x14ac:dyDescent="0.25">
      <c r="A3684" t="s">
        <v>1563</v>
      </c>
    </row>
    <row r="3685" spans="1:1" x14ac:dyDescent="0.25">
      <c r="A3685" t="s">
        <v>1564</v>
      </c>
    </row>
    <row r="3686" spans="1:1" x14ac:dyDescent="0.25">
      <c r="A3686" t="s">
        <v>1565</v>
      </c>
    </row>
    <row r="3687" spans="1:1" x14ac:dyDescent="0.25">
      <c r="A3687" t="s">
        <v>1566</v>
      </c>
    </row>
    <row r="3688" spans="1:1" x14ac:dyDescent="0.25">
      <c r="A3688" t="s">
        <v>1567</v>
      </c>
    </row>
    <row r="3690" spans="1:1" x14ac:dyDescent="0.25">
      <c r="A3690" t="s">
        <v>941</v>
      </c>
    </row>
    <row r="3691" spans="1:1" x14ac:dyDescent="0.25">
      <c r="A3691" t="s">
        <v>1568</v>
      </c>
    </row>
    <row r="3693" spans="1:1" x14ac:dyDescent="0.25">
      <c r="A3693" t="s">
        <v>92</v>
      </c>
    </row>
    <row r="3694" spans="1:1" x14ac:dyDescent="0.25">
      <c r="A3694" t="s">
        <v>1569</v>
      </c>
    </row>
    <row r="3695" spans="1:1" x14ac:dyDescent="0.25">
      <c r="A3695" t="s">
        <v>1570</v>
      </c>
    </row>
    <row r="3697" spans="1:1" x14ac:dyDescent="0.25">
      <c r="A3697" t="s">
        <v>1571</v>
      </c>
    </row>
    <row r="3698" spans="1:1" x14ac:dyDescent="0.25">
      <c r="A3698" t="s">
        <v>1572</v>
      </c>
    </row>
    <row r="3699" spans="1:1" x14ac:dyDescent="0.25">
      <c r="A3699" t="s">
        <v>1573</v>
      </c>
    </row>
    <row r="3700" spans="1:1" x14ac:dyDescent="0.25">
      <c r="A3700" t="s">
        <v>1574</v>
      </c>
    </row>
    <row r="3701" spans="1:1" x14ac:dyDescent="0.25">
      <c r="A3701" t="s">
        <v>1575</v>
      </c>
    </row>
    <row r="3702" spans="1:1" x14ac:dyDescent="0.25">
      <c r="A3702" t="s">
        <v>1576</v>
      </c>
    </row>
    <row r="3703" spans="1:1" x14ac:dyDescent="0.25">
      <c r="A3703" t="s">
        <v>1577</v>
      </c>
    </row>
    <row r="3704" spans="1:1" x14ac:dyDescent="0.25">
      <c r="A3704" t="s">
        <v>1578</v>
      </c>
    </row>
    <row r="3705" spans="1:1" x14ac:dyDescent="0.25">
      <c r="A3705" t="s">
        <v>1579</v>
      </c>
    </row>
    <row r="3706" spans="1:1" x14ac:dyDescent="0.25">
      <c r="A3706" t="s">
        <v>1580</v>
      </c>
    </row>
    <row r="3708" spans="1:1" x14ac:dyDescent="0.25">
      <c r="A3708" t="s">
        <v>1581</v>
      </c>
    </row>
    <row r="3709" spans="1:1" x14ac:dyDescent="0.25">
      <c r="A3709" t="s">
        <v>1582</v>
      </c>
    </row>
    <row r="3710" spans="1:1" x14ac:dyDescent="0.25">
      <c r="A3710" t="s">
        <v>1583</v>
      </c>
    </row>
    <row r="3711" spans="1:1" x14ac:dyDescent="0.25">
      <c r="A3711" t="s">
        <v>1584</v>
      </c>
    </row>
    <row r="3712" spans="1:1" x14ac:dyDescent="0.25">
      <c r="A3712" t="s">
        <v>1585</v>
      </c>
    </row>
    <row r="3713" spans="1:1" x14ac:dyDescent="0.25">
      <c r="A3713" t="s">
        <v>1586</v>
      </c>
    </row>
    <row r="3714" spans="1:1" x14ac:dyDescent="0.25">
      <c r="A3714" t="s">
        <v>1587</v>
      </c>
    </row>
    <row r="3715" spans="1:1" x14ac:dyDescent="0.25">
      <c r="A3715" t="s">
        <v>1588</v>
      </c>
    </row>
    <row r="3716" spans="1:1" x14ac:dyDescent="0.25">
      <c r="A3716" t="s">
        <v>1524</v>
      </c>
    </row>
    <row r="3717" spans="1:1" x14ac:dyDescent="0.25">
      <c r="A3717" t="s">
        <v>1589</v>
      </c>
    </row>
    <row r="3718" spans="1:1" x14ac:dyDescent="0.25">
      <c r="A3718" t="s">
        <v>1590</v>
      </c>
    </row>
    <row r="3719" spans="1:1" x14ac:dyDescent="0.25">
      <c r="A3719" t="s">
        <v>1591</v>
      </c>
    </row>
    <row r="3720" spans="1:1" x14ac:dyDescent="0.25">
      <c r="A3720" t="s">
        <v>1592</v>
      </c>
    </row>
    <row r="3721" spans="1:1" x14ac:dyDescent="0.25">
      <c r="A3721" t="s">
        <v>1590</v>
      </c>
    </row>
    <row r="3722" spans="1:1" x14ac:dyDescent="0.25">
      <c r="A3722" t="s">
        <v>1591</v>
      </c>
    </row>
    <row r="3723" spans="1:1" x14ac:dyDescent="0.25">
      <c r="A3723" t="s">
        <v>1593</v>
      </c>
    </row>
    <row r="3724" spans="1:1" x14ac:dyDescent="0.25">
      <c r="A3724" t="s">
        <v>1590</v>
      </c>
    </row>
    <row r="3725" spans="1:1" x14ac:dyDescent="0.25">
      <c r="A3725" t="s">
        <v>1591</v>
      </c>
    </row>
    <row r="3726" spans="1:1" x14ac:dyDescent="0.25">
      <c r="A3726" t="s">
        <v>1594</v>
      </c>
    </row>
    <row r="3727" spans="1:1" x14ac:dyDescent="0.25">
      <c r="A3727" t="s">
        <v>1590</v>
      </c>
    </row>
    <row r="3728" spans="1:1" x14ac:dyDescent="0.25">
      <c r="A3728" t="s">
        <v>1591</v>
      </c>
    </row>
    <row r="3729" spans="1:1" x14ac:dyDescent="0.25">
      <c r="A3729" t="s">
        <v>1595</v>
      </c>
    </row>
    <row r="3730" spans="1:1" x14ac:dyDescent="0.25">
      <c r="A3730" t="s">
        <v>1596</v>
      </c>
    </row>
    <row r="3732" spans="1:1" x14ac:dyDescent="0.25">
      <c r="A3732" t="s">
        <v>1597</v>
      </c>
    </row>
    <row r="3733" spans="1:1" x14ac:dyDescent="0.25">
      <c r="A3733" t="s">
        <v>1598</v>
      </c>
    </row>
    <row r="3734" spans="1:1" x14ac:dyDescent="0.25">
      <c r="A3734" t="s">
        <v>1599</v>
      </c>
    </row>
    <row r="3736" spans="1:1" x14ac:dyDescent="0.25">
      <c r="A3736" t="s">
        <v>1600</v>
      </c>
    </row>
    <row r="3737" spans="1:1" x14ac:dyDescent="0.25">
      <c r="A3737" t="s">
        <v>1601</v>
      </c>
    </row>
    <row r="3739" spans="1:1" x14ac:dyDescent="0.25">
      <c r="A3739" t="s">
        <v>1602</v>
      </c>
    </row>
    <row r="3740" spans="1:1" x14ac:dyDescent="0.25">
      <c r="A3740" t="s">
        <v>1603</v>
      </c>
    </row>
    <row r="3741" spans="1:1" x14ac:dyDescent="0.25">
      <c r="A3741" t="s">
        <v>1604</v>
      </c>
    </row>
    <row r="3742" spans="1:1" x14ac:dyDescent="0.25">
      <c r="A3742" t="s">
        <v>1605</v>
      </c>
    </row>
    <row r="3743" spans="1:1" x14ac:dyDescent="0.25">
      <c r="A3743" t="s">
        <v>1606</v>
      </c>
    </row>
    <row r="3744" spans="1:1" x14ac:dyDescent="0.25">
      <c r="A3744" t="s">
        <v>1607</v>
      </c>
    </row>
    <row r="3745" spans="1:1" x14ac:dyDescent="0.25">
      <c r="A3745" t="s">
        <v>1608</v>
      </c>
    </row>
    <row r="3747" spans="1:1" x14ac:dyDescent="0.25">
      <c r="A3747" t="s">
        <v>1609</v>
      </c>
    </row>
    <row r="3748" spans="1:1" x14ac:dyDescent="0.25">
      <c r="A3748" t="s">
        <v>43</v>
      </c>
    </row>
    <row r="3749" spans="1:1" x14ac:dyDescent="0.25">
      <c r="A3749" t="s">
        <v>1610</v>
      </c>
    </row>
    <row r="3750" spans="1:1" x14ac:dyDescent="0.25">
      <c r="A3750" t="s">
        <v>1611</v>
      </c>
    </row>
    <row r="3752" spans="1:1" x14ac:dyDescent="0.25">
      <c r="A3752" t="s">
        <v>1609</v>
      </c>
    </row>
    <row r="3753" spans="1:1" x14ac:dyDescent="0.25">
      <c r="A3753" t="s">
        <v>43</v>
      </c>
    </row>
    <row r="3754" spans="1:1" x14ac:dyDescent="0.25">
      <c r="A3754" t="s">
        <v>1610</v>
      </c>
    </row>
    <row r="3755" spans="1:1" x14ac:dyDescent="0.25">
      <c r="A3755" t="s">
        <v>1612</v>
      </c>
    </row>
    <row r="3757" spans="1:1" x14ac:dyDescent="0.25">
      <c r="A3757" t="s">
        <v>1613</v>
      </c>
    </row>
    <row r="3758" spans="1:1" x14ac:dyDescent="0.25">
      <c r="A3758" t="s">
        <v>1614</v>
      </c>
    </row>
    <row r="3759" spans="1:1" x14ac:dyDescent="0.25">
      <c r="A3759" t="s">
        <v>1615</v>
      </c>
    </row>
    <row r="3760" spans="1:1" x14ac:dyDescent="0.25">
      <c r="A3760" t="s">
        <v>1616</v>
      </c>
    </row>
    <row r="3761" spans="1:1" x14ac:dyDescent="0.25">
      <c r="A3761" t="s">
        <v>1617</v>
      </c>
    </row>
    <row r="3762" spans="1:1" x14ac:dyDescent="0.25">
      <c r="A3762" t="s">
        <v>1618</v>
      </c>
    </row>
    <row r="3763" spans="1:1" x14ac:dyDescent="0.25">
      <c r="A3763" t="s">
        <v>1617</v>
      </c>
    </row>
    <row r="3764" spans="1:1" x14ac:dyDescent="0.25">
      <c r="A3764" t="s">
        <v>1619</v>
      </c>
    </row>
    <row r="3765" spans="1:1" x14ac:dyDescent="0.25">
      <c r="A3765" t="s">
        <v>1617</v>
      </c>
    </row>
    <row r="3766" spans="1:1" x14ac:dyDescent="0.25">
      <c r="A3766" t="s">
        <v>1620</v>
      </c>
    </row>
    <row r="3767" spans="1:1" x14ac:dyDescent="0.25">
      <c r="A3767" t="s">
        <v>1617</v>
      </c>
    </row>
    <row r="3768" spans="1:1" x14ac:dyDescent="0.25">
      <c r="A3768" t="s">
        <v>1621</v>
      </c>
    </row>
    <row r="3769" spans="1:1" x14ac:dyDescent="0.25">
      <c r="A3769" t="s">
        <v>1622</v>
      </c>
    </row>
    <row r="3771" spans="1:1" x14ac:dyDescent="0.25">
      <c r="A3771" t="s">
        <v>1623</v>
      </c>
    </row>
    <row r="3772" spans="1:1" x14ac:dyDescent="0.25">
      <c r="A3772" t="s">
        <v>1624</v>
      </c>
    </row>
    <row r="3774" spans="1:1" x14ac:dyDescent="0.25">
      <c r="A3774" t="s">
        <v>1623</v>
      </c>
    </row>
    <row r="3775" spans="1:1" x14ac:dyDescent="0.25">
      <c r="A3775" t="s">
        <v>1625</v>
      </c>
    </row>
    <row r="3777" spans="1:1" x14ac:dyDescent="0.25">
      <c r="A3777" t="s">
        <v>1623</v>
      </c>
    </row>
    <row r="3778" spans="1:1" x14ac:dyDescent="0.25">
      <c r="A3778" t="s">
        <v>1626</v>
      </c>
    </row>
    <row r="3779" spans="1:1" x14ac:dyDescent="0.25">
      <c r="A3779" t="s">
        <v>1627</v>
      </c>
    </row>
    <row r="3780" spans="1:1" x14ac:dyDescent="0.25">
      <c r="A3780" t="s">
        <v>1628</v>
      </c>
    </row>
    <row r="3781" spans="1:1" x14ac:dyDescent="0.25">
      <c r="A3781" t="s">
        <v>1629</v>
      </c>
    </row>
    <row r="3782" spans="1:1" x14ac:dyDescent="0.25">
      <c r="A3782" t="s">
        <v>1630</v>
      </c>
    </row>
    <row r="3784" spans="1:1" x14ac:dyDescent="0.25">
      <c r="A3784" t="s">
        <v>1631</v>
      </c>
    </row>
    <row r="3785" spans="1:1" x14ac:dyDescent="0.25">
      <c r="A3785" t="s">
        <v>1632</v>
      </c>
    </row>
    <row r="3786" spans="1:1" x14ac:dyDescent="0.25">
      <c r="A3786" t="e">
        <f>-  ou mission de manutention</f>
        <v>#NAME?</v>
      </c>
    </row>
    <row r="3787" spans="1:1" x14ac:dyDescent="0.25">
      <c r="A3787" t="s">
        <v>1633</v>
      </c>
    </row>
    <row r="3788" spans="1:1" x14ac:dyDescent="0.25">
      <c r="A3788" t="s">
        <v>1634</v>
      </c>
    </row>
    <row r="3790" spans="1:1" x14ac:dyDescent="0.25">
      <c r="A3790" t="s">
        <v>1635</v>
      </c>
    </row>
    <row r="3791" spans="1:1" x14ac:dyDescent="0.25">
      <c r="A3791" t="s">
        <v>1636</v>
      </c>
    </row>
    <row r="3792" spans="1:1" x14ac:dyDescent="0.25">
      <c r="A3792" t="s">
        <v>1637</v>
      </c>
    </row>
    <row r="3793" spans="1:1" x14ac:dyDescent="0.25">
      <c r="A3793" t="s">
        <v>1638</v>
      </c>
    </row>
    <row r="3794" spans="1:1" x14ac:dyDescent="0.25">
      <c r="A3794" t="s">
        <v>1639</v>
      </c>
    </row>
    <row r="3795" spans="1:1" x14ac:dyDescent="0.25">
      <c r="A3795" t="s">
        <v>1640</v>
      </c>
    </row>
    <row r="3796" spans="1:1" x14ac:dyDescent="0.25">
      <c r="A3796" t="s">
        <v>1641</v>
      </c>
    </row>
    <row r="3797" spans="1:1" x14ac:dyDescent="0.25">
      <c r="A3797" t="s">
        <v>1642</v>
      </c>
    </row>
    <row r="3798" spans="1:1" x14ac:dyDescent="0.25">
      <c r="A3798" t="s">
        <v>1639</v>
      </c>
    </row>
    <row r="3799" spans="1:1" x14ac:dyDescent="0.25">
      <c r="A3799" t="s">
        <v>1640</v>
      </c>
    </row>
    <row r="3800" spans="1:1" x14ac:dyDescent="0.25">
      <c r="A3800" t="s">
        <v>1643</v>
      </c>
    </row>
    <row r="3801" spans="1:1" x14ac:dyDescent="0.25">
      <c r="A3801" t="s">
        <v>1644</v>
      </c>
    </row>
    <row r="3802" spans="1:1" x14ac:dyDescent="0.25">
      <c r="A3802" t="s">
        <v>1645</v>
      </c>
    </row>
    <row r="3803" spans="1:1" x14ac:dyDescent="0.25">
      <c r="A3803" t="s">
        <v>1646</v>
      </c>
    </row>
    <row r="3804" spans="1:1" x14ac:dyDescent="0.25">
      <c r="A3804" t="s">
        <v>1640</v>
      </c>
    </row>
    <row r="3805" spans="1:1" x14ac:dyDescent="0.25">
      <c r="A3805" t="s">
        <v>1643</v>
      </c>
    </row>
    <row r="3806" spans="1:1" x14ac:dyDescent="0.25">
      <c r="A3806" t="s">
        <v>1647</v>
      </c>
    </row>
    <row r="3807" spans="1:1" x14ac:dyDescent="0.25">
      <c r="A3807" t="s">
        <v>1648</v>
      </c>
    </row>
    <row r="3809" spans="1:1" x14ac:dyDescent="0.25">
      <c r="A3809" t="s">
        <v>1649</v>
      </c>
    </row>
    <row r="3811" spans="1:1" x14ac:dyDescent="0.25">
      <c r="A3811" t="s">
        <v>1650</v>
      </c>
    </row>
    <row r="3812" spans="1:1" x14ac:dyDescent="0.25">
      <c r="A3812" t="s">
        <v>1651</v>
      </c>
    </row>
    <row r="3815" spans="1:1" x14ac:dyDescent="0.25">
      <c r="A3815" t="s">
        <v>1652</v>
      </c>
    </row>
    <row r="3817" spans="1:1" x14ac:dyDescent="0.25">
      <c r="A3817" t="s">
        <v>1653</v>
      </c>
    </row>
    <row r="3818" spans="1:1" x14ac:dyDescent="0.25">
      <c r="A3818" t="s">
        <v>1654</v>
      </c>
    </row>
    <row r="3819" spans="1:1" x14ac:dyDescent="0.25">
      <c r="A3819" t="s">
        <v>1639</v>
      </c>
    </row>
    <row r="3820" spans="1:1" x14ac:dyDescent="0.25">
      <c r="A3820" t="s">
        <v>1640</v>
      </c>
    </row>
    <row r="3821" spans="1:1" x14ac:dyDescent="0.25">
      <c r="A3821" t="s">
        <v>1643</v>
      </c>
    </row>
    <row r="3822" spans="1:1" x14ac:dyDescent="0.25">
      <c r="A3822" t="s">
        <v>1644</v>
      </c>
    </row>
    <row r="3823" spans="1:1" x14ac:dyDescent="0.25">
      <c r="A3823" t="s">
        <v>1655</v>
      </c>
    </row>
    <row r="3825" spans="1:1" x14ac:dyDescent="0.25">
      <c r="A3825" t="s">
        <v>1656</v>
      </c>
    </row>
    <row r="3826" spans="1:1" x14ac:dyDescent="0.25">
      <c r="A3826" t="s">
        <v>1657</v>
      </c>
    </row>
    <row r="3827" spans="1:1" x14ac:dyDescent="0.25">
      <c r="A3827" t="s">
        <v>1639</v>
      </c>
    </row>
    <row r="3828" spans="1:1" x14ac:dyDescent="0.25">
      <c r="A3828" t="s">
        <v>1640</v>
      </c>
    </row>
    <row r="3829" spans="1:1" x14ac:dyDescent="0.25">
      <c r="A3829" t="s">
        <v>1658</v>
      </c>
    </row>
    <row r="3830" spans="1:1" x14ac:dyDescent="0.25">
      <c r="A3830" t="s">
        <v>1659</v>
      </c>
    </row>
    <row r="3831" spans="1:1" x14ac:dyDescent="0.25">
      <c r="A3831" t="s">
        <v>1660</v>
      </c>
    </row>
    <row r="3832" spans="1:1" x14ac:dyDescent="0.25">
      <c r="A3832" t="s">
        <v>1661</v>
      </c>
    </row>
    <row r="3833" spans="1:1" x14ac:dyDescent="0.25">
      <c r="A3833" t="s">
        <v>1660</v>
      </c>
    </row>
    <row r="3834" spans="1:1" x14ac:dyDescent="0.25">
      <c r="A3834" t="s">
        <v>1662</v>
      </c>
    </row>
    <row r="3835" spans="1:1" x14ac:dyDescent="0.25">
      <c r="A3835" t="s">
        <v>1660</v>
      </c>
    </row>
    <row r="3836" spans="1:1" x14ac:dyDescent="0.25">
      <c r="A3836" t="s">
        <v>1663</v>
      </c>
    </row>
    <row r="3837" spans="1:1" x14ac:dyDescent="0.25">
      <c r="A3837" t="s">
        <v>1660</v>
      </c>
    </row>
    <row r="3838" spans="1:1" x14ac:dyDescent="0.25">
      <c r="A3838" t="s">
        <v>1664</v>
      </c>
    </row>
    <row r="3839" spans="1:1" x14ac:dyDescent="0.25">
      <c r="A3839" t="s">
        <v>1639</v>
      </c>
    </row>
    <row r="3840" spans="1:1" x14ac:dyDescent="0.25">
      <c r="A3840" t="s">
        <v>1640</v>
      </c>
    </row>
    <row r="3841" spans="1:1" x14ac:dyDescent="0.25">
      <c r="A3841" t="s">
        <v>1643</v>
      </c>
    </row>
    <row r="3842" spans="1:1" x14ac:dyDescent="0.25">
      <c r="A3842" t="s">
        <v>1644</v>
      </c>
    </row>
    <row r="3843" spans="1:1" x14ac:dyDescent="0.25">
      <c r="A3843" t="s">
        <v>1665</v>
      </c>
    </row>
    <row r="3844" spans="1:1" x14ac:dyDescent="0.25">
      <c r="A3844" t="s">
        <v>1639</v>
      </c>
    </row>
    <row r="3845" spans="1:1" x14ac:dyDescent="0.25">
      <c r="A3845" t="s">
        <v>1640</v>
      </c>
    </row>
    <row r="3846" spans="1:1" x14ac:dyDescent="0.25">
      <c r="A3846" t="s">
        <v>1666</v>
      </c>
    </row>
    <row r="3847" spans="1:1" x14ac:dyDescent="0.25">
      <c r="A3847" t="s">
        <v>1667</v>
      </c>
    </row>
    <row r="3848" spans="1:1" x14ac:dyDescent="0.25">
      <c r="A3848" t="s">
        <v>1639</v>
      </c>
    </row>
    <row r="3849" spans="1:1" x14ac:dyDescent="0.25">
      <c r="A3849" t="s">
        <v>1640</v>
      </c>
    </row>
    <row r="3850" spans="1:1" x14ac:dyDescent="0.25">
      <c r="A3850" t="s">
        <v>1658</v>
      </c>
    </row>
    <row r="3851" spans="1:1" x14ac:dyDescent="0.25">
      <c r="A3851" t="s">
        <v>1668</v>
      </c>
    </row>
    <row r="3852" spans="1:1" x14ac:dyDescent="0.25">
      <c r="A3852" t="s">
        <v>1646</v>
      </c>
    </row>
    <row r="3853" spans="1:1" x14ac:dyDescent="0.25">
      <c r="A3853" t="s">
        <v>1640</v>
      </c>
    </row>
    <row r="3854" spans="1:1" x14ac:dyDescent="0.25">
      <c r="A3854" t="s">
        <v>1643</v>
      </c>
    </row>
    <row r="3855" spans="1:1" x14ac:dyDescent="0.25">
      <c r="A3855" t="s">
        <v>1647</v>
      </c>
    </row>
    <row r="3856" spans="1:1" x14ac:dyDescent="0.25">
      <c r="A3856" t="s">
        <v>1669</v>
      </c>
    </row>
    <row r="3857" spans="1:1" x14ac:dyDescent="0.25">
      <c r="A3857" t="s">
        <v>1639</v>
      </c>
    </row>
    <row r="3858" spans="1:1" x14ac:dyDescent="0.25">
      <c r="A3858" t="s">
        <v>1640</v>
      </c>
    </row>
    <row r="3859" spans="1:1" x14ac:dyDescent="0.25">
      <c r="A3859" t="s">
        <v>1670</v>
      </c>
    </row>
    <row r="3860" spans="1:1" x14ac:dyDescent="0.25">
      <c r="A3860" t="s">
        <v>1671</v>
      </c>
    </row>
    <row r="3861" spans="1:1" x14ac:dyDescent="0.25">
      <c r="A3861" t="s">
        <v>1672</v>
      </c>
    </row>
    <row r="3863" spans="1:1" x14ac:dyDescent="0.25">
      <c r="A3863" t="s">
        <v>1673</v>
      </c>
    </row>
    <row r="3864" spans="1:1" x14ac:dyDescent="0.25">
      <c r="A3864" t="s">
        <v>1674</v>
      </c>
    </row>
    <row r="3865" spans="1:1" x14ac:dyDescent="0.25">
      <c r="A3865" t="s">
        <v>1675</v>
      </c>
    </row>
    <row r="3866" spans="1:1" x14ac:dyDescent="0.25">
      <c r="A3866" t="s">
        <v>1676</v>
      </c>
    </row>
    <row r="3867" spans="1:1" x14ac:dyDescent="0.25">
      <c r="A3867" t="s">
        <v>1677</v>
      </c>
    </row>
    <row r="3868" spans="1:1" x14ac:dyDescent="0.25">
      <c r="A3868" t="s">
        <v>1678</v>
      </c>
    </row>
    <row r="3869" spans="1:1" x14ac:dyDescent="0.25">
      <c r="A3869" t="s">
        <v>1677</v>
      </c>
    </row>
    <row r="3870" spans="1:1" x14ac:dyDescent="0.25">
      <c r="A3870" t="s">
        <v>1679</v>
      </c>
    </row>
    <row r="3871" spans="1:1" x14ac:dyDescent="0.25">
      <c r="A3871" t="s">
        <v>1677</v>
      </c>
    </row>
    <row r="3872" spans="1:1" x14ac:dyDescent="0.25">
      <c r="A3872" t="s">
        <v>1680</v>
      </c>
    </row>
    <row r="3873" spans="1:1" x14ac:dyDescent="0.25">
      <c r="A3873" t="s">
        <v>1677</v>
      </c>
    </row>
    <row r="3874" spans="1:1" x14ac:dyDescent="0.25">
      <c r="A3874" t="s">
        <v>1681</v>
      </c>
    </row>
    <row r="3875" spans="1:1" x14ac:dyDescent="0.25">
      <c r="A3875" t="s">
        <v>1682</v>
      </c>
    </row>
    <row r="3876" spans="1:1" x14ac:dyDescent="0.25">
      <c r="A3876" t="s">
        <v>1683</v>
      </c>
    </row>
    <row r="3877" spans="1:1" x14ac:dyDescent="0.25">
      <c r="A3877" t="s">
        <v>1684</v>
      </c>
    </row>
    <row r="3879" spans="1:1" x14ac:dyDescent="0.25">
      <c r="A3879" t="s">
        <v>1685</v>
      </c>
    </row>
    <row r="3880" spans="1:1" x14ac:dyDescent="0.25">
      <c r="A3880" t="s">
        <v>1686</v>
      </c>
    </row>
    <row r="3881" spans="1:1" x14ac:dyDescent="0.25">
      <c r="A3881" t="s">
        <v>1687</v>
      </c>
    </row>
    <row r="3882" spans="1:1" x14ac:dyDescent="0.25">
      <c r="A3882" t="s">
        <v>1688</v>
      </c>
    </row>
    <row r="3883" spans="1:1" x14ac:dyDescent="0.25">
      <c r="A3883" t="s">
        <v>1689</v>
      </c>
    </row>
    <row r="3884" spans="1:1" x14ac:dyDescent="0.25">
      <c r="A3884" t="s">
        <v>1639</v>
      </c>
    </row>
    <row r="3885" spans="1:1" x14ac:dyDescent="0.25">
      <c r="A3885" t="s">
        <v>1640</v>
      </c>
    </row>
    <row r="3886" spans="1:1" x14ac:dyDescent="0.25">
      <c r="A3886" t="s">
        <v>1690</v>
      </c>
    </row>
    <row r="3887" spans="1:1" x14ac:dyDescent="0.25">
      <c r="A3887" t="s">
        <v>1691</v>
      </c>
    </row>
    <row r="3888" spans="1:1" x14ac:dyDescent="0.25">
      <c r="A3888" t="s">
        <v>1692</v>
      </c>
    </row>
    <row r="3890" spans="1:1" x14ac:dyDescent="0.25">
      <c r="A3890" t="s">
        <v>1693</v>
      </c>
    </row>
    <row r="3891" spans="1:1" x14ac:dyDescent="0.25">
      <c r="A3891" t="s">
        <v>1694</v>
      </c>
    </row>
    <row r="3892" spans="1:1" x14ac:dyDescent="0.25">
      <c r="A3892" t="s">
        <v>1695</v>
      </c>
    </row>
    <row r="3893" spans="1:1" x14ac:dyDescent="0.25">
      <c r="A3893" t="s">
        <v>1639</v>
      </c>
    </row>
    <row r="3894" spans="1:1" x14ac:dyDescent="0.25">
      <c r="A3894" t="s">
        <v>1640</v>
      </c>
    </row>
    <row r="3895" spans="1:1" x14ac:dyDescent="0.25">
      <c r="A3895" t="s">
        <v>1696</v>
      </c>
    </row>
    <row r="3896" spans="1:1" x14ac:dyDescent="0.25">
      <c r="A3896" t="s">
        <v>1697</v>
      </c>
    </row>
    <row r="3897" spans="1:1" x14ac:dyDescent="0.25">
      <c r="A3897" t="s">
        <v>1698</v>
      </c>
    </row>
    <row r="3898" spans="1:1" x14ac:dyDescent="0.25">
      <c r="A3898" t="s">
        <v>1699</v>
      </c>
    </row>
    <row r="3899" spans="1:1" x14ac:dyDescent="0.25">
      <c r="A3899" t="s">
        <v>1700</v>
      </c>
    </row>
    <row r="3900" spans="1:1" x14ac:dyDescent="0.25">
      <c r="A3900" t="s">
        <v>1701</v>
      </c>
    </row>
    <row r="3902" spans="1:1" x14ac:dyDescent="0.25">
      <c r="A3902" t="s">
        <v>1702</v>
      </c>
    </row>
    <row r="3903" spans="1:1" x14ac:dyDescent="0.25">
      <c r="A3903" t="s">
        <v>1703</v>
      </c>
    </row>
    <row r="3904" spans="1:1" x14ac:dyDescent="0.25">
      <c r="A3904" t="s">
        <v>1704</v>
      </c>
    </row>
    <row r="3905" spans="1:1" x14ac:dyDescent="0.25">
      <c r="A3905" t="s">
        <v>1698</v>
      </c>
    </row>
    <row r="3906" spans="1:1" x14ac:dyDescent="0.25">
      <c r="A3906" t="s">
        <v>1699</v>
      </c>
    </row>
    <row r="3907" spans="1:1" x14ac:dyDescent="0.25">
      <c r="A3907" t="s">
        <v>1700</v>
      </c>
    </row>
    <row r="3908" spans="1:1" x14ac:dyDescent="0.25">
      <c r="A3908" t="s">
        <v>1701</v>
      </c>
    </row>
    <row r="3910" spans="1:1" x14ac:dyDescent="0.25">
      <c r="A3910" t="s">
        <v>1702</v>
      </c>
    </row>
    <row r="3911" spans="1:1" x14ac:dyDescent="0.25">
      <c r="A3911" t="s">
        <v>1703</v>
      </c>
    </row>
    <row r="3912" spans="1:1" x14ac:dyDescent="0.25">
      <c r="A3912" t="s">
        <v>1705</v>
      </c>
    </row>
    <row r="3914" spans="1:1" x14ac:dyDescent="0.25">
      <c r="A3914" t="s">
        <v>1706</v>
      </c>
    </row>
    <row r="3916" spans="1:1" x14ac:dyDescent="0.25">
      <c r="A3916" t="s">
        <v>1707</v>
      </c>
    </row>
    <row r="3917" spans="1:1" x14ac:dyDescent="0.25">
      <c r="A3917" t="s">
        <v>1708</v>
      </c>
    </row>
    <row r="3919" spans="1:1" x14ac:dyDescent="0.25">
      <c r="A3919" t="s">
        <v>1706</v>
      </c>
    </row>
    <row r="3921" spans="1:1" x14ac:dyDescent="0.25">
      <c r="A3921" t="s">
        <v>1707</v>
      </c>
    </row>
    <row r="3922" spans="1:1" x14ac:dyDescent="0.25">
      <c r="A3922" t="s">
        <v>1709</v>
      </c>
    </row>
    <row r="3924" spans="1:1" x14ac:dyDescent="0.25">
      <c r="A3924" t="s">
        <v>1710</v>
      </c>
    </row>
    <row r="3926" spans="1:1" x14ac:dyDescent="0.25">
      <c r="A3926" t="s">
        <v>1711</v>
      </c>
    </row>
    <row r="3928" spans="1:1" x14ac:dyDescent="0.25">
      <c r="A3928" t="s">
        <v>1712</v>
      </c>
    </row>
    <row r="3929" spans="1:1" x14ac:dyDescent="0.25">
      <c r="A3929" t="s">
        <v>1713</v>
      </c>
    </row>
    <row r="3931" spans="1:1" x14ac:dyDescent="0.25">
      <c r="A3931" t="s">
        <v>92</v>
      </c>
    </row>
    <row r="3932" spans="1:1" x14ac:dyDescent="0.25">
      <c r="A3932" t="s">
        <v>1714</v>
      </c>
    </row>
    <row r="3933" spans="1:1" x14ac:dyDescent="0.25">
      <c r="A3933" t="e">
        <f>- Mise en carton</f>
        <v>#NAME?</v>
      </c>
    </row>
    <row r="3934" spans="1:1" x14ac:dyDescent="0.25">
      <c r="A3934" t="e">
        <f>- Palettisation</f>
        <v>#NAME?</v>
      </c>
    </row>
    <row r="3935" spans="1:1" x14ac:dyDescent="0.25">
      <c r="A3935" t="e">
        <f>- manutention</f>
        <v>#NAME?</v>
      </c>
    </row>
    <row r="3937" spans="1:1" x14ac:dyDescent="0.25">
      <c r="A3937" t="s">
        <v>1715</v>
      </c>
    </row>
    <row r="3938" spans="1:1" x14ac:dyDescent="0.25">
      <c r="A3938" t="s">
        <v>1716</v>
      </c>
    </row>
    <row r="3939" spans="1:1" x14ac:dyDescent="0.25">
      <c r="A3939" t="s">
        <v>1717</v>
      </c>
    </row>
    <row r="3940" spans="1:1" x14ac:dyDescent="0.25">
      <c r="A3940" t="s">
        <v>1639</v>
      </c>
    </row>
    <row r="3941" spans="1:1" x14ac:dyDescent="0.25">
      <c r="A3941" t="s">
        <v>1640</v>
      </c>
    </row>
    <row r="3942" spans="1:1" x14ac:dyDescent="0.25">
      <c r="A3942" t="s">
        <v>1696</v>
      </c>
    </row>
    <row r="3943" spans="1:1" x14ac:dyDescent="0.25">
      <c r="A3943" t="s">
        <v>1718</v>
      </c>
    </row>
    <row r="3944" spans="1:1" x14ac:dyDescent="0.25">
      <c r="A3944" t="s">
        <v>1646</v>
      </c>
    </row>
    <row r="3945" spans="1:1" x14ac:dyDescent="0.25">
      <c r="A3945" t="s">
        <v>1640</v>
      </c>
    </row>
    <row r="3946" spans="1:1" x14ac:dyDescent="0.25">
      <c r="A3946" t="s">
        <v>1690</v>
      </c>
    </row>
    <row r="3947" spans="1:1" x14ac:dyDescent="0.25">
      <c r="A3947" t="s">
        <v>1719</v>
      </c>
    </row>
    <row r="3949" spans="1:1" x14ac:dyDescent="0.25">
      <c r="A3949" t="s">
        <v>1720</v>
      </c>
    </row>
    <row r="3950" spans="1:1" x14ac:dyDescent="0.25">
      <c r="A3950" t="s">
        <v>1721</v>
      </c>
    </row>
    <row r="3951" spans="1:1" x14ac:dyDescent="0.25">
      <c r="A3951" t="s">
        <v>1722</v>
      </c>
    </row>
    <row r="3952" spans="1:1" x14ac:dyDescent="0.25">
      <c r="A3952" t="s">
        <v>1723</v>
      </c>
    </row>
    <row r="3953" spans="1:1" x14ac:dyDescent="0.25">
      <c r="A3953" t="e">
        <f>- Effectuer le chargement de votre camion</f>
        <v>#NAME?</v>
      </c>
    </row>
    <row r="3954" spans="1:1" x14ac:dyDescent="0.25">
      <c r="A3954" t="s">
        <v>1724</v>
      </c>
    </row>
    <row r="3955" spans="1:1" x14ac:dyDescent="0.25">
      <c r="A3955" t="s">
        <v>1725</v>
      </c>
    </row>
    <row r="3956" spans="1:1" x14ac:dyDescent="0.25">
      <c r="A3956" t="s">
        <v>1726</v>
      </c>
    </row>
    <row r="3958" spans="1:1" x14ac:dyDescent="0.25">
      <c r="A3958" t="s">
        <v>1727</v>
      </c>
    </row>
    <row r="3959" spans="1:1" x14ac:dyDescent="0.25">
      <c r="A3959" t="s">
        <v>1728</v>
      </c>
    </row>
    <row r="3960" spans="1:1" x14ac:dyDescent="0.25">
      <c r="A3960" t="s">
        <v>1729</v>
      </c>
    </row>
    <row r="3961" spans="1:1" x14ac:dyDescent="0.25">
      <c r="A3961" t="s">
        <v>1730</v>
      </c>
    </row>
    <row r="3962" spans="1:1" x14ac:dyDescent="0.25">
      <c r="A3962" t="s">
        <v>1731</v>
      </c>
    </row>
    <row r="3963" spans="1:1" x14ac:dyDescent="0.25">
      <c r="A3963" t="s">
        <v>1732</v>
      </c>
    </row>
    <row r="3964" spans="1:1" x14ac:dyDescent="0.25">
      <c r="A3964" t="s">
        <v>1733</v>
      </c>
    </row>
    <row r="3965" spans="1:1" x14ac:dyDescent="0.25">
      <c r="A3965" t="s">
        <v>1734</v>
      </c>
    </row>
    <row r="3966" spans="1:1" x14ac:dyDescent="0.25">
      <c r="A3966" t="s">
        <v>1735</v>
      </c>
    </row>
    <row r="3967" spans="1:1" x14ac:dyDescent="0.25">
      <c r="A3967" t="s">
        <v>1736</v>
      </c>
    </row>
    <row r="3969" spans="1:1" x14ac:dyDescent="0.25">
      <c r="A3969" t="s">
        <v>1737</v>
      </c>
    </row>
    <row r="3973" spans="1:1" x14ac:dyDescent="0.25">
      <c r="A3973" t="s">
        <v>1738</v>
      </c>
    </row>
    <row r="3974" spans="1:1" x14ac:dyDescent="0.25">
      <c r="A3974" t="s">
        <v>1739</v>
      </c>
    </row>
    <row r="3975" spans="1:1" x14ac:dyDescent="0.25">
      <c r="A3975" t="s">
        <v>1740</v>
      </c>
    </row>
    <row r="3976" spans="1:1" x14ac:dyDescent="0.25">
      <c r="A3976" t="s">
        <v>1741</v>
      </c>
    </row>
    <row r="3977" spans="1:1" x14ac:dyDescent="0.25">
      <c r="A3977" t="s">
        <v>1740</v>
      </c>
    </row>
    <row r="3978" spans="1:1" x14ac:dyDescent="0.25">
      <c r="A3978" t="s">
        <v>1742</v>
      </c>
    </row>
    <row r="3980" spans="1:1" x14ac:dyDescent="0.25">
      <c r="A3980" t="s">
        <v>1743</v>
      </c>
    </row>
    <row r="3981" spans="1:1" x14ac:dyDescent="0.25">
      <c r="A3981" t="s">
        <v>1744</v>
      </c>
    </row>
    <row r="3982" spans="1:1" x14ac:dyDescent="0.25">
      <c r="A3982" t="s">
        <v>1745</v>
      </c>
    </row>
    <row r="3983" spans="1:1" x14ac:dyDescent="0.25">
      <c r="A3983" t="s">
        <v>1746</v>
      </c>
    </row>
    <row r="3985" spans="1:1" x14ac:dyDescent="0.25">
      <c r="A3985" t="s">
        <v>1747</v>
      </c>
    </row>
    <row r="3986" spans="1:1" x14ac:dyDescent="0.25">
      <c r="A3986" t="s">
        <v>1748</v>
      </c>
    </row>
    <row r="3988" spans="1:1" x14ac:dyDescent="0.25">
      <c r="A3988" t="s">
        <v>1749</v>
      </c>
    </row>
    <row r="3990" spans="1:1" x14ac:dyDescent="0.25">
      <c r="A3990" t="s">
        <v>1750</v>
      </c>
    </row>
    <row r="3991" spans="1:1" x14ac:dyDescent="0.25">
      <c r="A3991" t="s">
        <v>1751</v>
      </c>
    </row>
    <row r="3992" spans="1:1" x14ac:dyDescent="0.25">
      <c r="A3992" t="s">
        <v>1752</v>
      </c>
    </row>
    <row r="3993" spans="1:1" x14ac:dyDescent="0.25">
      <c r="A3993" t="s">
        <v>43</v>
      </c>
    </row>
    <row r="3994" spans="1:1" x14ac:dyDescent="0.25">
      <c r="A3994" t="s">
        <v>1753</v>
      </c>
    </row>
    <row r="3995" spans="1:1" x14ac:dyDescent="0.25">
      <c r="A3995" t="s">
        <v>1754</v>
      </c>
    </row>
    <row r="3997" spans="1:1" x14ac:dyDescent="0.25">
      <c r="A3997" t="s">
        <v>1755</v>
      </c>
    </row>
    <row r="3998" spans="1:1" x14ac:dyDescent="0.25">
      <c r="A3998" t="s">
        <v>1756</v>
      </c>
    </row>
    <row r="3999" spans="1:1" x14ac:dyDescent="0.25">
      <c r="A3999" t="s">
        <v>1757</v>
      </c>
    </row>
    <row r="4000" spans="1:1" x14ac:dyDescent="0.25">
      <c r="A4000" t="s">
        <v>1758</v>
      </c>
    </row>
    <row r="4001" spans="1:1" x14ac:dyDescent="0.25">
      <c r="A4001" t="s">
        <v>1759</v>
      </c>
    </row>
    <row r="4002" spans="1:1" x14ac:dyDescent="0.25">
      <c r="A4002" t="s">
        <v>1760</v>
      </c>
    </row>
    <row r="4004" spans="1:1" x14ac:dyDescent="0.25">
      <c r="A4004" t="s">
        <v>1761</v>
      </c>
    </row>
    <row r="4006" spans="1:1" x14ac:dyDescent="0.25">
      <c r="A4006" t="s">
        <v>1762</v>
      </c>
    </row>
    <row r="4007" spans="1:1" x14ac:dyDescent="0.25">
      <c r="A4007" t="s">
        <v>1763</v>
      </c>
    </row>
    <row r="4009" spans="1:1" x14ac:dyDescent="0.25">
      <c r="A4009" t="s">
        <v>1764</v>
      </c>
    </row>
    <row r="4011" spans="1:1" x14ac:dyDescent="0.25">
      <c r="A4011" t="s">
        <v>1765</v>
      </c>
    </row>
    <row r="4012" spans="1:1" x14ac:dyDescent="0.25">
      <c r="A4012" t="s">
        <v>1766</v>
      </c>
    </row>
    <row r="4013" spans="1:1" x14ac:dyDescent="0.25">
      <c r="A4013" t="s">
        <v>1767</v>
      </c>
    </row>
    <row r="4014" spans="1:1" x14ac:dyDescent="0.25">
      <c r="A4014" t="s">
        <v>1768</v>
      </c>
    </row>
    <row r="4015" spans="1:1" x14ac:dyDescent="0.25">
      <c r="A4015" t="s">
        <v>1769</v>
      </c>
    </row>
    <row r="4017" spans="1:1" x14ac:dyDescent="0.25">
      <c r="A4017" t="s">
        <v>1764</v>
      </c>
    </row>
    <row r="4019" spans="1:1" x14ac:dyDescent="0.25">
      <c r="A4019" t="s">
        <v>1765</v>
      </c>
    </row>
    <row r="4020" spans="1:1" x14ac:dyDescent="0.25">
      <c r="A4020" t="s">
        <v>1766</v>
      </c>
    </row>
    <row r="4021" spans="1:1" x14ac:dyDescent="0.25">
      <c r="A4021" t="s">
        <v>1767</v>
      </c>
    </row>
    <row r="4022" spans="1:1" x14ac:dyDescent="0.25">
      <c r="A4022" t="s">
        <v>1768</v>
      </c>
    </row>
    <row r="4023" spans="1:1" x14ac:dyDescent="0.25">
      <c r="A4023" t="s">
        <v>1770</v>
      </c>
    </row>
    <row r="4025" spans="1:1" x14ac:dyDescent="0.25">
      <c r="A4025" t="s">
        <v>1771</v>
      </c>
    </row>
    <row r="4029" spans="1:1" x14ac:dyDescent="0.25">
      <c r="A4029" t="s">
        <v>1772</v>
      </c>
    </row>
    <row r="4030" spans="1:1" x14ac:dyDescent="0.25">
      <c r="A4030" t="s">
        <v>1773</v>
      </c>
    </row>
    <row r="4032" spans="1:1" x14ac:dyDescent="0.25">
      <c r="A4032" t="s">
        <v>1774</v>
      </c>
    </row>
    <row r="4034" spans="1:1" x14ac:dyDescent="0.25">
      <c r="A4034" t="s">
        <v>1775</v>
      </c>
    </row>
    <row r="4035" spans="1:1" x14ac:dyDescent="0.25">
      <c r="A4035" t="s">
        <v>1776</v>
      </c>
    </row>
    <row r="4036" spans="1:1" x14ac:dyDescent="0.25">
      <c r="A4036" t="s">
        <v>1777</v>
      </c>
    </row>
    <row r="4038" spans="1:1" x14ac:dyDescent="0.25">
      <c r="A4038" t="s">
        <v>1778</v>
      </c>
    </row>
    <row r="4039" spans="1:1" x14ac:dyDescent="0.25">
      <c r="A4039" t="s">
        <v>1779</v>
      </c>
    </row>
    <row r="4041" spans="1:1" x14ac:dyDescent="0.25">
      <c r="A4041" t="s">
        <v>1780</v>
      </c>
    </row>
    <row r="4042" spans="1:1" x14ac:dyDescent="0.25">
      <c r="A4042" t="s">
        <v>1781</v>
      </c>
    </row>
    <row r="4044" spans="1:1" x14ac:dyDescent="0.25">
      <c r="A4044" t="s">
        <v>1774</v>
      </c>
    </row>
    <row r="4046" spans="1:1" x14ac:dyDescent="0.25">
      <c r="A4046" t="s">
        <v>1775</v>
      </c>
    </row>
    <row r="4047" spans="1:1" x14ac:dyDescent="0.25">
      <c r="A4047" t="s">
        <v>1776</v>
      </c>
    </row>
    <row r="4048" spans="1:1" x14ac:dyDescent="0.25">
      <c r="A4048" t="s">
        <v>1777</v>
      </c>
    </row>
    <row r="4050" spans="1:1" x14ac:dyDescent="0.25">
      <c r="A4050" t="s">
        <v>1778</v>
      </c>
    </row>
    <row r="4051" spans="1:1" x14ac:dyDescent="0.25">
      <c r="A4051" t="s">
        <v>1779</v>
      </c>
    </row>
    <row r="4053" spans="1:1" x14ac:dyDescent="0.25">
      <c r="A4053" t="s">
        <v>1780</v>
      </c>
    </row>
    <row r="4054" spans="1:1" x14ac:dyDescent="0.25">
      <c r="A4054" t="s">
        <v>1782</v>
      </c>
    </row>
    <row r="4056" spans="1:1" x14ac:dyDescent="0.25">
      <c r="A4056" t="s">
        <v>1774</v>
      </c>
    </row>
    <row r="4058" spans="1:1" x14ac:dyDescent="0.25">
      <c r="A4058" t="s">
        <v>1775</v>
      </c>
    </row>
    <row r="4059" spans="1:1" x14ac:dyDescent="0.25">
      <c r="A4059" t="s">
        <v>1776</v>
      </c>
    </row>
    <row r="4060" spans="1:1" x14ac:dyDescent="0.25">
      <c r="A4060" t="s">
        <v>1777</v>
      </c>
    </row>
    <row r="4062" spans="1:1" x14ac:dyDescent="0.25">
      <c r="A4062" t="s">
        <v>1778</v>
      </c>
    </row>
    <row r="4063" spans="1:1" x14ac:dyDescent="0.25">
      <c r="A4063" t="s">
        <v>1779</v>
      </c>
    </row>
    <row r="4065" spans="1:1" x14ac:dyDescent="0.25">
      <c r="A4065" t="s">
        <v>1780</v>
      </c>
    </row>
    <row r="4066" spans="1:1" x14ac:dyDescent="0.25">
      <c r="A4066" t="s">
        <v>1783</v>
      </c>
    </row>
    <row r="4068" spans="1:1" x14ac:dyDescent="0.25">
      <c r="A4068" t="s">
        <v>1774</v>
      </c>
    </row>
    <row r="4070" spans="1:1" x14ac:dyDescent="0.25">
      <c r="A4070" t="s">
        <v>1775</v>
      </c>
    </row>
    <row r="4071" spans="1:1" x14ac:dyDescent="0.25">
      <c r="A4071" t="s">
        <v>1776</v>
      </c>
    </row>
    <row r="4072" spans="1:1" x14ac:dyDescent="0.25">
      <c r="A4072" t="s">
        <v>1777</v>
      </c>
    </row>
    <row r="4074" spans="1:1" x14ac:dyDescent="0.25">
      <c r="A4074" t="s">
        <v>1778</v>
      </c>
    </row>
    <row r="4075" spans="1:1" x14ac:dyDescent="0.25">
      <c r="A4075" t="s">
        <v>1779</v>
      </c>
    </row>
    <row r="4077" spans="1:1" x14ac:dyDescent="0.25">
      <c r="A4077" t="s">
        <v>1780</v>
      </c>
    </row>
    <row r="4078" spans="1:1" x14ac:dyDescent="0.25">
      <c r="A4078" t="s">
        <v>1784</v>
      </c>
    </row>
    <row r="4080" spans="1:1" x14ac:dyDescent="0.25">
      <c r="A4080" t="s">
        <v>1774</v>
      </c>
    </row>
    <row r="4082" spans="1:1" x14ac:dyDescent="0.25">
      <c r="A4082" t="s">
        <v>1775</v>
      </c>
    </row>
    <row r="4083" spans="1:1" x14ac:dyDescent="0.25">
      <c r="A4083" t="s">
        <v>1776</v>
      </c>
    </row>
    <row r="4084" spans="1:1" x14ac:dyDescent="0.25">
      <c r="A4084" t="s">
        <v>1777</v>
      </c>
    </row>
    <row r="4086" spans="1:1" x14ac:dyDescent="0.25">
      <c r="A4086" t="s">
        <v>1778</v>
      </c>
    </row>
    <row r="4087" spans="1:1" x14ac:dyDescent="0.25">
      <c r="A4087" t="s">
        <v>1779</v>
      </c>
    </row>
    <row r="4089" spans="1:1" x14ac:dyDescent="0.25">
      <c r="A4089" t="s">
        <v>1780</v>
      </c>
    </row>
    <row r="4090" spans="1:1" x14ac:dyDescent="0.25">
      <c r="A4090" t="s">
        <v>1785</v>
      </c>
    </row>
    <row r="4091" spans="1:1" x14ac:dyDescent="0.25">
      <c r="A4091" t="s">
        <v>1786</v>
      </c>
    </row>
    <row r="4093" spans="1:1" x14ac:dyDescent="0.25">
      <c r="A4093" t="s">
        <v>92</v>
      </c>
    </row>
    <row r="4094" spans="1:1" x14ac:dyDescent="0.25">
      <c r="A4094" t="s">
        <v>1787</v>
      </c>
    </row>
    <row r="4095" spans="1:1" x14ac:dyDescent="0.25">
      <c r="A4095" t="s">
        <v>1788</v>
      </c>
    </row>
    <row r="4096" spans="1:1" x14ac:dyDescent="0.25">
      <c r="A4096" t="s">
        <v>1789</v>
      </c>
    </row>
    <row r="4097" spans="1:1" x14ac:dyDescent="0.25">
      <c r="A4097" t="e">
        <f>- manutention diverses</f>
        <v>#NAME?</v>
      </c>
    </row>
    <row r="4099" spans="1:1" x14ac:dyDescent="0.25">
      <c r="A4099" t="s">
        <v>1790</v>
      </c>
    </row>
    <row r="4100" spans="1:1" x14ac:dyDescent="0.25">
      <c r="A4100" t="s">
        <v>1791</v>
      </c>
    </row>
    <row r="4101" spans="1:1" x14ac:dyDescent="0.25">
      <c r="A4101" t="s">
        <v>1792</v>
      </c>
    </row>
    <row r="4102" spans="1:1" x14ac:dyDescent="0.25">
      <c r="A4102" t="s">
        <v>1793</v>
      </c>
    </row>
    <row r="4104" spans="1:1" x14ac:dyDescent="0.25">
      <c r="A4104" t="s">
        <v>98</v>
      </c>
    </row>
    <row r="4106" spans="1:1" x14ac:dyDescent="0.25">
      <c r="A4106" t="s">
        <v>1794</v>
      </c>
    </row>
    <row r="4108" spans="1:1" x14ac:dyDescent="0.25">
      <c r="A4108" t="s">
        <v>1795</v>
      </c>
    </row>
    <row r="4109" spans="1:1" x14ac:dyDescent="0.25">
      <c r="A4109" t="s">
        <v>1796</v>
      </c>
    </row>
    <row r="4111" spans="1:1" x14ac:dyDescent="0.25">
      <c r="A4111" t="s">
        <v>1216</v>
      </c>
    </row>
    <row r="4112" spans="1:1" x14ac:dyDescent="0.25">
      <c r="A4112" t="e">
        <f>- Lancer La production des OF selon le planning</f>
        <v>#NAME?</v>
      </c>
    </row>
    <row r="4113" spans="1:1" x14ac:dyDescent="0.25">
      <c r="A4113" t="e">
        <f>- Approvisionner les machines-outils en matiÃ¨re premiÃ¨re</f>
        <v>#NAME?</v>
      </c>
    </row>
    <row r="4114" spans="1:1" x14ac:dyDescent="0.25">
      <c r="A4114" t="s">
        <v>1797</v>
      </c>
    </row>
    <row r="4115" spans="1:1" x14ac:dyDescent="0.25">
      <c r="A4115" t="s">
        <v>1798</v>
      </c>
    </row>
    <row r="4117" spans="1:1" x14ac:dyDescent="0.25">
      <c r="A4117" t="s">
        <v>1216</v>
      </c>
    </row>
    <row r="4118" spans="1:1" x14ac:dyDescent="0.25">
      <c r="A4118" t="e">
        <f>- Lancer La production des OF selon le planning</f>
        <v>#NAME?</v>
      </c>
    </row>
    <row r="4119" spans="1:1" x14ac:dyDescent="0.25">
      <c r="A4119" t="e">
        <f>- Approvisionner les machines-outils en matiÃ¨re premiÃ¨re</f>
        <v>#NAME?</v>
      </c>
    </row>
    <row r="4120" spans="1:1" x14ac:dyDescent="0.25">
      <c r="A4120" t="s">
        <v>1797</v>
      </c>
    </row>
    <row r="4121" spans="1:1" x14ac:dyDescent="0.25">
      <c r="A4121" t="s">
        <v>1799</v>
      </c>
    </row>
    <row r="4123" spans="1:1" x14ac:dyDescent="0.25">
      <c r="A4123" t="s">
        <v>1216</v>
      </c>
    </row>
    <row r="4124" spans="1:1" x14ac:dyDescent="0.25">
      <c r="A4124" t="e">
        <f>- Lancer La production des OF selon le planning</f>
        <v>#NAME?</v>
      </c>
    </row>
    <row r="4125" spans="1:1" x14ac:dyDescent="0.25">
      <c r="A4125" t="e">
        <f>- Approvisionner les machines-outils en matiÃ¨re premiÃ¨re</f>
        <v>#NAME?</v>
      </c>
    </row>
    <row r="4126" spans="1:1" x14ac:dyDescent="0.25">
      <c r="A4126" t="s">
        <v>1797</v>
      </c>
    </row>
    <row r="4127" spans="1:1" x14ac:dyDescent="0.25">
      <c r="A4127" t="s">
        <v>1800</v>
      </c>
    </row>
    <row r="4129" spans="1:1" x14ac:dyDescent="0.25">
      <c r="A4129" t="s">
        <v>1216</v>
      </c>
    </row>
    <row r="4130" spans="1:1" x14ac:dyDescent="0.25">
      <c r="A4130" t="s">
        <v>1801</v>
      </c>
    </row>
    <row r="4131" spans="1:1" x14ac:dyDescent="0.25">
      <c r="A4131" t="s">
        <v>1802</v>
      </c>
    </row>
    <row r="4132" spans="1:1" x14ac:dyDescent="0.25">
      <c r="A4132" t="s">
        <v>1803</v>
      </c>
    </row>
    <row r="4134" spans="1:1" x14ac:dyDescent="0.25">
      <c r="A4134" t="s">
        <v>1804</v>
      </c>
    </row>
    <row r="4135" spans="1:1" x14ac:dyDescent="0.25">
      <c r="A4135" t="s">
        <v>1805</v>
      </c>
    </row>
    <row r="4136" spans="1:1" x14ac:dyDescent="0.25">
      <c r="A4136" t="s">
        <v>1806</v>
      </c>
    </row>
    <row r="4138" spans="1:1" x14ac:dyDescent="0.25">
      <c r="A4138" t="s">
        <v>1216</v>
      </c>
    </row>
    <row r="4139" spans="1:1" x14ac:dyDescent="0.25">
      <c r="A4139" t="s">
        <v>1801</v>
      </c>
    </row>
    <row r="4140" spans="1:1" x14ac:dyDescent="0.25">
      <c r="A4140" t="s">
        <v>1802</v>
      </c>
    </row>
    <row r="4141" spans="1:1" x14ac:dyDescent="0.25">
      <c r="A4141" t="s">
        <v>1803</v>
      </c>
    </row>
    <row r="4143" spans="1:1" x14ac:dyDescent="0.25">
      <c r="A4143" t="s">
        <v>1804</v>
      </c>
    </row>
    <row r="4144" spans="1:1" x14ac:dyDescent="0.25">
      <c r="A4144" t="s">
        <v>1805</v>
      </c>
    </row>
    <row r="4145" spans="1:1" x14ac:dyDescent="0.25">
      <c r="A4145" t="s">
        <v>1807</v>
      </c>
    </row>
    <row r="4147" spans="1:1" x14ac:dyDescent="0.25">
      <c r="A4147" t="s">
        <v>1216</v>
      </c>
    </row>
    <row r="4148" spans="1:1" x14ac:dyDescent="0.25">
      <c r="A4148" t="s">
        <v>1801</v>
      </c>
    </row>
    <row r="4149" spans="1:1" x14ac:dyDescent="0.25">
      <c r="A4149" t="s">
        <v>1802</v>
      </c>
    </row>
    <row r="4150" spans="1:1" x14ac:dyDescent="0.25">
      <c r="A4150" t="s">
        <v>1803</v>
      </c>
    </row>
    <row r="4152" spans="1:1" x14ac:dyDescent="0.25">
      <c r="A4152" t="s">
        <v>1804</v>
      </c>
    </row>
    <row r="4153" spans="1:1" x14ac:dyDescent="0.25">
      <c r="A4153" t="s">
        <v>1805</v>
      </c>
    </row>
    <row r="4154" spans="1:1" x14ac:dyDescent="0.25">
      <c r="A4154" t="s">
        <v>1808</v>
      </c>
    </row>
    <row r="4155" spans="1:1" x14ac:dyDescent="0.25">
      <c r="A4155" t="s">
        <v>43</v>
      </c>
    </row>
    <row r="4156" spans="1:1" x14ac:dyDescent="0.25">
      <c r="A4156" t="s">
        <v>1809</v>
      </c>
    </row>
    <row r="4157" spans="1:1" x14ac:dyDescent="0.25">
      <c r="A4157" t="s">
        <v>43</v>
      </c>
    </row>
    <row r="4158" spans="1:1" x14ac:dyDescent="0.25">
      <c r="A4158" t="s">
        <v>43</v>
      </c>
    </row>
    <row r="4159" spans="1:1" x14ac:dyDescent="0.25">
      <c r="A4159" t="s">
        <v>1810</v>
      </c>
    </row>
    <row r="4160" spans="1:1" x14ac:dyDescent="0.25">
      <c r="A4160" t="s">
        <v>1811</v>
      </c>
    </row>
    <row r="4161" spans="1:1" x14ac:dyDescent="0.25">
      <c r="A4161" t="s">
        <v>43</v>
      </c>
    </row>
    <row r="4162" spans="1:1" x14ac:dyDescent="0.25">
      <c r="A4162" t="s">
        <v>1809</v>
      </c>
    </row>
    <row r="4163" spans="1:1" x14ac:dyDescent="0.25">
      <c r="A4163" t="s">
        <v>43</v>
      </c>
    </row>
    <row r="4164" spans="1:1" x14ac:dyDescent="0.25">
      <c r="A4164" t="s">
        <v>43</v>
      </c>
    </row>
    <row r="4165" spans="1:1" x14ac:dyDescent="0.25">
      <c r="A4165" t="s">
        <v>1812</v>
      </c>
    </row>
    <row r="4166" spans="1:1" x14ac:dyDescent="0.25">
      <c r="A4166" t="s">
        <v>1813</v>
      </c>
    </row>
    <row r="4168" spans="1:1" x14ac:dyDescent="0.25">
      <c r="A4168" t="s">
        <v>92</v>
      </c>
    </row>
    <row r="4170" spans="1:1" x14ac:dyDescent="0.25">
      <c r="A4170" t="s">
        <v>1814</v>
      </c>
    </row>
    <row r="4171" spans="1:1" x14ac:dyDescent="0.25">
      <c r="A4171" t="s">
        <v>1815</v>
      </c>
    </row>
    <row r="4172" spans="1:1" x14ac:dyDescent="0.25">
      <c r="A4172" t="s">
        <v>1816</v>
      </c>
    </row>
    <row r="4173" spans="1:1" x14ac:dyDescent="0.25">
      <c r="A4173" t="s">
        <v>1817</v>
      </c>
    </row>
    <row r="4175" spans="1:1" x14ac:dyDescent="0.25">
      <c r="A4175" t="s">
        <v>92</v>
      </c>
    </row>
    <row r="4177" spans="1:1" x14ac:dyDescent="0.25">
      <c r="A4177" t="s">
        <v>1814</v>
      </c>
    </row>
    <row r="4178" spans="1:1" x14ac:dyDescent="0.25">
      <c r="A4178" t="s">
        <v>1815</v>
      </c>
    </row>
    <row r="4179" spans="1:1" x14ac:dyDescent="0.25">
      <c r="A4179" t="s">
        <v>1816</v>
      </c>
    </row>
    <row r="4180" spans="1:1" x14ac:dyDescent="0.25">
      <c r="A4180" t="s">
        <v>1818</v>
      </c>
    </row>
    <row r="4182" spans="1:1" x14ac:dyDescent="0.25">
      <c r="A4182" t="s">
        <v>92</v>
      </c>
    </row>
    <row r="4184" spans="1:1" x14ac:dyDescent="0.25">
      <c r="A4184" t="s">
        <v>1814</v>
      </c>
    </row>
    <row r="4185" spans="1:1" x14ac:dyDescent="0.25">
      <c r="A4185" t="s">
        <v>1815</v>
      </c>
    </row>
    <row r="4186" spans="1:1" x14ac:dyDescent="0.25">
      <c r="A4186" t="s">
        <v>1816</v>
      </c>
    </row>
    <row r="4187" spans="1:1" x14ac:dyDescent="0.25">
      <c r="A4187" t="s">
        <v>1819</v>
      </c>
    </row>
    <row r="4189" spans="1:1" x14ac:dyDescent="0.25">
      <c r="A4189" t="s">
        <v>92</v>
      </c>
    </row>
    <row r="4191" spans="1:1" x14ac:dyDescent="0.25">
      <c r="A4191" t="s">
        <v>1814</v>
      </c>
    </row>
    <row r="4192" spans="1:1" x14ac:dyDescent="0.25">
      <c r="A4192" t="s">
        <v>1815</v>
      </c>
    </row>
    <row r="4193" spans="1:1" x14ac:dyDescent="0.25">
      <c r="A4193" t="s">
        <v>1816</v>
      </c>
    </row>
    <row r="4194" spans="1:1" x14ac:dyDescent="0.25">
      <c r="A4194" t="s">
        <v>1820</v>
      </c>
    </row>
    <row r="4196" spans="1:1" x14ac:dyDescent="0.25">
      <c r="A4196" t="s">
        <v>92</v>
      </c>
    </row>
    <row r="4198" spans="1:1" x14ac:dyDescent="0.25">
      <c r="A4198" t="s">
        <v>1814</v>
      </c>
    </row>
    <row r="4199" spans="1:1" x14ac:dyDescent="0.25">
      <c r="A4199" t="s">
        <v>1815</v>
      </c>
    </row>
    <row r="4200" spans="1:1" x14ac:dyDescent="0.25">
      <c r="A4200" t="s">
        <v>1816</v>
      </c>
    </row>
    <row r="4201" spans="1:1" x14ac:dyDescent="0.25">
      <c r="A4201" t="s">
        <v>1821</v>
      </c>
    </row>
    <row r="4203" spans="1:1" x14ac:dyDescent="0.25">
      <c r="A4203" t="s">
        <v>1822</v>
      </c>
    </row>
    <row r="4204" spans="1:1" x14ac:dyDescent="0.25">
      <c r="A4204" t="s">
        <v>1823</v>
      </c>
    </row>
    <row r="4205" spans="1:1" x14ac:dyDescent="0.25">
      <c r="A4205" t="s">
        <v>1824</v>
      </c>
    </row>
    <row r="4206" spans="1:1" x14ac:dyDescent="0.25">
      <c r="A4206" t="s">
        <v>1825</v>
      </c>
    </row>
    <row r="4207" spans="1:1" x14ac:dyDescent="0.25">
      <c r="A4207" t="s">
        <v>1826</v>
      </c>
    </row>
    <row r="4209" spans="1:1" x14ac:dyDescent="0.25">
      <c r="A4209" t="s">
        <v>1827</v>
      </c>
    </row>
    <row r="4210" spans="1:1" x14ac:dyDescent="0.25">
      <c r="A4210" t="s">
        <v>1828</v>
      </c>
    </row>
    <row r="4214" spans="1:1" x14ac:dyDescent="0.25">
      <c r="A4214" t="s">
        <v>1829</v>
      </c>
    </row>
    <row r="4218" spans="1:1" x14ac:dyDescent="0.25">
      <c r="A4218" t="s">
        <v>1830</v>
      </c>
    </row>
    <row r="4222" spans="1:1" x14ac:dyDescent="0.25">
      <c r="A4222" t="s">
        <v>1831</v>
      </c>
    </row>
    <row r="4223" spans="1:1" x14ac:dyDescent="0.25">
      <c r="A4223" t="s">
        <v>1832</v>
      </c>
    </row>
    <row r="4224" spans="1:1" x14ac:dyDescent="0.25">
      <c r="A4224" t="s">
        <v>1833</v>
      </c>
    </row>
    <row r="4225" spans="1:1" x14ac:dyDescent="0.25">
      <c r="A4225" t="e">
        <f>- Assure le stockage des produits.</f>
        <v>#NAME?</v>
      </c>
    </row>
    <row r="4226" spans="1:1" x14ac:dyDescent="0.25">
      <c r="A4226" t="s">
        <v>1834</v>
      </c>
    </row>
    <row r="4227" spans="1:1" x14ac:dyDescent="0.25">
      <c r="A4227" t="s">
        <v>1835</v>
      </c>
    </row>
    <row r="4229" spans="1:1" x14ac:dyDescent="0.25">
      <c r="A4229" t="s">
        <v>1836</v>
      </c>
    </row>
    <row r="4230" spans="1:1" x14ac:dyDescent="0.25">
      <c r="A4230" t="s">
        <v>1837</v>
      </c>
    </row>
    <row r="4231" spans="1:1" x14ac:dyDescent="0.25">
      <c r="A4231" t="s">
        <v>1838</v>
      </c>
    </row>
    <row r="4233" spans="1:1" x14ac:dyDescent="0.25">
      <c r="A4233" t="s">
        <v>1839</v>
      </c>
    </row>
    <row r="4235" spans="1:1" x14ac:dyDescent="0.25">
      <c r="A4235" t="s">
        <v>1840</v>
      </c>
    </row>
    <row r="4236" spans="1:1" x14ac:dyDescent="0.25">
      <c r="A4236" t="s">
        <v>1841</v>
      </c>
    </row>
    <row r="4237" spans="1:1" x14ac:dyDescent="0.25">
      <c r="A4237" t="s">
        <v>1842</v>
      </c>
    </row>
    <row r="4238" spans="1:1" x14ac:dyDescent="0.25">
      <c r="A4238" t="s">
        <v>1843</v>
      </c>
    </row>
    <row r="4240" spans="1:1" x14ac:dyDescent="0.25">
      <c r="A4240" t="s">
        <v>1844</v>
      </c>
    </row>
    <row r="4242" spans="1:1" x14ac:dyDescent="0.25">
      <c r="A4242" t="s">
        <v>1845</v>
      </c>
    </row>
    <row r="4243" spans="1:1" x14ac:dyDescent="0.25">
      <c r="A4243" t="s">
        <v>1846</v>
      </c>
    </row>
    <row r="4244" spans="1:1" x14ac:dyDescent="0.25">
      <c r="A4244" t="s">
        <v>1847</v>
      </c>
    </row>
    <row r="4245" spans="1:1" x14ac:dyDescent="0.25">
      <c r="A4245" t="s">
        <v>1524</v>
      </c>
    </row>
    <row r="4246" spans="1:1" x14ac:dyDescent="0.25">
      <c r="A4246" t="s">
        <v>1848</v>
      </c>
    </row>
    <row r="4248" spans="1:1" x14ac:dyDescent="0.25">
      <c r="A4248" t="s">
        <v>1849</v>
      </c>
    </row>
    <row r="4249" spans="1:1" x14ac:dyDescent="0.25">
      <c r="A4249" t="s">
        <v>1850</v>
      </c>
    </row>
    <row r="4250" spans="1:1" x14ac:dyDescent="0.25">
      <c r="A4250" t="s">
        <v>1851</v>
      </c>
    </row>
    <row r="4251" spans="1:1" x14ac:dyDescent="0.25">
      <c r="A4251" t="s">
        <v>1852</v>
      </c>
    </row>
    <row r="4252" spans="1:1" x14ac:dyDescent="0.25">
      <c r="A4252" t="s">
        <v>1853</v>
      </c>
    </row>
    <row r="4253" spans="1:1" x14ac:dyDescent="0.25">
      <c r="A4253" t="s">
        <v>1854</v>
      </c>
    </row>
    <row r="4255" spans="1:1" x14ac:dyDescent="0.25">
      <c r="A4255" t="s">
        <v>821</v>
      </c>
    </row>
    <row r="4256" spans="1:1" x14ac:dyDescent="0.25">
      <c r="A4256" t="s">
        <v>822</v>
      </c>
    </row>
    <row r="4257" spans="1:1" x14ac:dyDescent="0.25">
      <c r="A4257" t="s">
        <v>1855</v>
      </c>
    </row>
    <row r="4259" spans="1:1" x14ac:dyDescent="0.25">
      <c r="A4259" t="s">
        <v>1856</v>
      </c>
    </row>
    <row r="4261" spans="1:1" x14ac:dyDescent="0.25">
      <c r="A4261" t="s">
        <v>1857</v>
      </c>
    </row>
    <row r="4262" spans="1:1" x14ac:dyDescent="0.25">
      <c r="A4262" t="s">
        <v>1858</v>
      </c>
    </row>
    <row r="4264" spans="1:1" x14ac:dyDescent="0.25">
      <c r="A4264" t="s">
        <v>1859</v>
      </c>
    </row>
    <row r="4265" spans="1:1" x14ac:dyDescent="0.25">
      <c r="A4265" t="s">
        <v>1860</v>
      </c>
    </row>
    <row r="4267" spans="1:1" x14ac:dyDescent="0.25">
      <c r="A4267" t="s">
        <v>1861</v>
      </c>
    </row>
    <row r="4268" spans="1:1" x14ac:dyDescent="0.25">
      <c r="A4268" t="s">
        <v>1862</v>
      </c>
    </row>
    <row r="4269" spans="1:1" x14ac:dyDescent="0.25">
      <c r="A4269" t="s">
        <v>1863</v>
      </c>
    </row>
    <row r="4270" spans="1:1" x14ac:dyDescent="0.25">
      <c r="A4270" t="s">
        <v>1864</v>
      </c>
    </row>
    <row r="4271" spans="1:1" x14ac:dyDescent="0.25">
      <c r="A4271" t="s">
        <v>1865</v>
      </c>
    </row>
    <row r="4273" spans="1:1" x14ac:dyDescent="0.25">
      <c r="A4273" t="s">
        <v>1866</v>
      </c>
    </row>
    <row r="4275" spans="1:1" x14ac:dyDescent="0.25">
      <c r="A4275" t="s">
        <v>1867</v>
      </c>
    </row>
    <row r="4277" spans="1:1" x14ac:dyDescent="0.25">
      <c r="A4277" t="s">
        <v>1868</v>
      </c>
    </row>
    <row r="4278" spans="1:1" x14ac:dyDescent="0.25">
      <c r="A4278" t="s">
        <v>1869</v>
      </c>
    </row>
    <row r="4279" spans="1:1" x14ac:dyDescent="0.25">
      <c r="A4279" t="e">
        <f>- Encaissement</f>
        <v>#NAME?</v>
      </c>
    </row>
    <row r="4286" spans="1:1" x14ac:dyDescent="0.25">
      <c r="A4286" t="s">
        <v>1870</v>
      </c>
    </row>
    <row r="4287" spans="1:1" x14ac:dyDescent="0.25">
      <c r="A4287" t="s">
        <v>1871</v>
      </c>
    </row>
    <row r="4288" spans="1:1" x14ac:dyDescent="0.25">
      <c r="A4288" t="s">
        <v>43</v>
      </c>
    </row>
    <row r="4289" spans="1:1" x14ac:dyDescent="0.25">
      <c r="A4289" t="s">
        <v>1872</v>
      </c>
    </row>
    <row r="4290" spans="1:1" x14ac:dyDescent="0.25">
      <c r="A4290" t="s">
        <v>43</v>
      </c>
    </row>
    <row r="4291" spans="1:1" x14ac:dyDescent="0.25">
      <c r="A4291" t="s">
        <v>1873</v>
      </c>
    </row>
    <row r="4292" spans="1:1" x14ac:dyDescent="0.25">
      <c r="A4292" t="s">
        <v>43</v>
      </c>
    </row>
    <row r="4293" spans="1:1" x14ac:dyDescent="0.25">
      <c r="A4293" t="s">
        <v>1874</v>
      </c>
    </row>
    <row r="4294" spans="1:1" x14ac:dyDescent="0.25">
      <c r="A4294" t="s">
        <v>43</v>
      </c>
    </row>
    <row r="4295" spans="1:1" x14ac:dyDescent="0.25">
      <c r="A4295" t="s">
        <v>1875</v>
      </c>
    </row>
    <row r="4296" spans="1:1" x14ac:dyDescent="0.25">
      <c r="A4296" t="s">
        <v>1876</v>
      </c>
    </row>
    <row r="4297" spans="1:1" x14ac:dyDescent="0.25">
      <c r="A4297" t="s">
        <v>1877</v>
      </c>
    </row>
    <row r="4298" spans="1:1" x14ac:dyDescent="0.25">
      <c r="A4298" t="s">
        <v>1878</v>
      </c>
    </row>
    <row r="4299" spans="1:1" x14ac:dyDescent="0.25">
      <c r="A4299" t="s">
        <v>1879</v>
      </c>
    </row>
    <row r="4300" spans="1:1" x14ac:dyDescent="0.25">
      <c r="A4300" t="s">
        <v>1880</v>
      </c>
    </row>
    <row r="4301" spans="1:1" x14ac:dyDescent="0.25">
      <c r="A4301" t="s">
        <v>1881</v>
      </c>
    </row>
    <row r="4302" spans="1:1" x14ac:dyDescent="0.25">
      <c r="A4302" t="s">
        <v>1882</v>
      </c>
    </row>
    <row r="4303" spans="1:1" x14ac:dyDescent="0.25">
      <c r="A4303" t="s">
        <v>1883</v>
      </c>
    </row>
    <row r="4305" spans="1:1" x14ac:dyDescent="0.25">
      <c r="A4305" t="s">
        <v>1884</v>
      </c>
    </row>
    <row r="4306" spans="1:1" x14ac:dyDescent="0.25">
      <c r="A4306" t="s">
        <v>1885</v>
      </c>
    </row>
    <row r="4308" spans="1:1" x14ac:dyDescent="0.25">
      <c r="A4308" t="s">
        <v>1886</v>
      </c>
    </row>
    <row r="4309" spans="1:1" x14ac:dyDescent="0.25">
      <c r="A4309" t="s">
        <v>1887</v>
      </c>
    </row>
    <row r="4310" spans="1:1" x14ac:dyDescent="0.25">
      <c r="A4310" t="s">
        <v>1888</v>
      </c>
    </row>
    <row r="4311" spans="1:1" x14ac:dyDescent="0.25">
      <c r="A4311" t="s">
        <v>1889</v>
      </c>
    </row>
    <row r="4312" spans="1:1" x14ac:dyDescent="0.25">
      <c r="A4312" t="s">
        <v>1890</v>
      </c>
    </row>
    <row r="4313" spans="1:1" x14ac:dyDescent="0.25">
      <c r="A4313" t="s">
        <v>1891</v>
      </c>
    </row>
    <row r="4314" spans="1:1" x14ac:dyDescent="0.25">
      <c r="A4314" t="s">
        <v>1892</v>
      </c>
    </row>
    <row r="4315" spans="1:1" x14ac:dyDescent="0.25">
      <c r="A4315" t="s">
        <v>1893</v>
      </c>
    </row>
    <row r="4316" spans="1:1" x14ac:dyDescent="0.25">
      <c r="A4316" t="s">
        <v>1894</v>
      </c>
    </row>
    <row r="4318" spans="1:1" x14ac:dyDescent="0.25">
      <c r="A4318" t="s">
        <v>1895</v>
      </c>
    </row>
    <row r="4319" spans="1:1" x14ac:dyDescent="0.25">
      <c r="A4319" t="s">
        <v>1896</v>
      </c>
    </row>
    <row r="4320" spans="1:1" x14ac:dyDescent="0.25">
      <c r="A4320" t="s">
        <v>1893</v>
      </c>
    </row>
    <row r="4321" spans="1:1" x14ac:dyDescent="0.25">
      <c r="A4321" t="s">
        <v>1897</v>
      </c>
    </row>
    <row r="4322" spans="1:1" x14ac:dyDescent="0.25">
      <c r="A4322" t="s">
        <v>1881</v>
      </c>
    </row>
    <row r="4323" spans="1:1" x14ac:dyDescent="0.25">
      <c r="A4323" t="s">
        <v>1881</v>
      </c>
    </row>
    <row r="4324" spans="1:1" x14ac:dyDescent="0.25">
      <c r="A4324" t="s">
        <v>1898</v>
      </c>
    </row>
    <row r="4326" spans="1:1" x14ac:dyDescent="0.25">
      <c r="A4326" t="s">
        <v>1899</v>
      </c>
    </row>
    <row r="4327" spans="1:1" x14ac:dyDescent="0.25">
      <c r="A4327" t="s">
        <v>1900</v>
      </c>
    </row>
    <row r="4328" spans="1:1" x14ac:dyDescent="0.25">
      <c r="A4328" t="s">
        <v>1901</v>
      </c>
    </row>
    <row r="4329" spans="1:1" x14ac:dyDescent="0.25">
      <c r="A4329" t="s">
        <v>1902</v>
      </c>
    </row>
    <row r="4330" spans="1:1" x14ac:dyDescent="0.25">
      <c r="A4330" t="s">
        <v>1903</v>
      </c>
    </row>
    <row r="4332" spans="1:1" x14ac:dyDescent="0.25">
      <c r="A4332" t="s">
        <v>1904</v>
      </c>
    </row>
    <row r="4333" spans="1:1" x14ac:dyDescent="0.25">
      <c r="A4333" t="s">
        <v>1905</v>
      </c>
    </row>
    <row r="4334" spans="1:1" x14ac:dyDescent="0.25">
      <c r="A4334" t="s">
        <v>43</v>
      </c>
    </row>
    <row r="4335" spans="1:1" x14ac:dyDescent="0.25">
      <c r="A4335" t="s">
        <v>16</v>
      </c>
    </row>
    <row r="4336" spans="1:1" x14ac:dyDescent="0.25">
      <c r="A4336" t="e">
        <f>- La confection de plans de matelas isolants</f>
        <v>#NAME?</v>
      </c>
    </row>
    <row r="4337" spans="1:1" x14ac:dyDescent="0.25">
      <c r="A4337" t="s">
        <v>1906</v>
      </c>
    </row>
    <row r="4338" spans="1:1" x14ac:dyDescent="0.25">
      <c r="A4338" t="s">
        <v>1907</v>
      </c>
    </row>
    <row r="4339" spans="1:1" x14ac:dyDescent="0.25">
      <c r="A4339" t="s">
        <v>43</v>
      </c>
    </row>
    <row r="4340" spans="1:1" x14ac:dyDescent="0.25">
      <c r="A4340" t="s">
        <v>1908</v>
      </c>
    </row>
    <row r="4341" spans="1:1" x14ac:dyDescent="0.25">
      <c r="A4341" t="s">
        <v>1909</v>
      </c>
    </row>
    <row r="4342" spans="1:1" x14ac:dyDescent="0.25">
      <c r="A4342" t="s">
        <v>1910</v>
      </c>
    </row>
    <row r="4343" spans="1:1" x14ac:dyDescent="0.25">
      <c r="A4343" t="s">
        <v>1911</v>
      </c>
    </row>
    <row r="4344" spans="1:1" x14ac:dyDescent="0.25">
      <c r="A4344" t="s">
        <v>1912</v>
      </c>
    </row>
    <row r="4346" spans="1:1" x14ac:dyDescent="0.25">
      <c r="A4346" t="s">
        <v>1913</v>
      </c>
    </row>
    <row r="4347" spans="1:1" x14ac:dyDescent="0.25">
      <c r="A4347" t="s">
        <v>1914</v>
      </c>
    </row>
    <row r="4349" spans="1:1" x14ac:dyDescent="0.25">
      <c r="A4349" t="s">
        <v>1915</v>
      </c>
    </row>
    <row r="4350" spans="1:1" x14ac:dyDescent="0.25">
      <c r="A4350" t="s">
        <v>1916</v>
      </c>
    </row>
    <row r="4351" spans="1:1" x14ac:dyDescent="0.25">
      <c r="A4351" t="s">
        <v>1917</v>
      </c>
    </row>
    <row r="4352" spans="1:1" x14ac:dyDescent="0.25">
      <c r="A4352" t="s">
        <v>1918</v>
      </c>
    </row>
    <row r="4353" spans="1:1" x14ac:dyDescent="0.25">
      <c r="A4353" t="s">
        <v>1919</v>
      </c>
    </row>
    <row r="4354" spans="1:1" x14ac:dyDescent="0.25">
      <c r="A4354" t="s">
        <v>1920</v>
      </c>
    </row>
    <row r="4355" spans="1:1" x14ac:dyDescent="0.25">
      <c r="A4355" t="s">
        <v>1921</v>
      </c>
    </row>
    <row r="4356" spans="1:1" x14ac:dyDescent="0.25">
      <c r="A4356" t="s">
        <v>1922</v>
      </c>
    </row>
    <row r="4357" spans="1:1" x14ac:dyDescent="0.25">
      <c r="A4357" t="s">
        <v>1923</v>
      </c>
    </row>
    <row r="4358" spans="1:1" x14ac:dyDescent="0.25">
      <c r="A4358" t="s">
        <v>1924</v>
      </c>
    </row>
    <row r="4359" spans="1:1" x14ac:dyDescent="0.25">
      <c r="A4359" t="s">
        <v>1925</v>
      </c>
    </row>
    <row r="4361" spans="1:1" x14ac:dyDescent="0.25">
      <c r="A4361" t="s">
        <v>1926</v>
      </c>
    </row>
    <row r="4362" spans="1:1" x14ac:dyDescent="0.25">
      <c r="A4362" t="s">
        <v>1927</v>
      </c>
    </row>
    <row r="4363" spans="1:1" x14ac:dyDescent="0.25">
      <c r="A4363" t="s">
        <v>1928</v>
      </c>
    </row>
    <row r="4364" spans="1:1" x14ac:dyDescent="0.25">
      <c r="A4364" t="s">
        <v>1881</v>
      </c>
    </row>
    <row r="4365" spans="1:1" x14ac:dyDescent="0.25">
      <c r="A4365" t="s">
        <v>1929</v>
      </c>
    </row>
    <row r="4368" spans="1:1" x14ac:dyDescent="0.25">
      <c r="A4368" t="s">
        <v>1930</v>
      </c>
    </row>
    <row r="4369" spans="1:1" x14ac:dyDescent="0.25">
      <c r="A4369" t="s">
        <v>1931</v>
      </c>
    </row>
    <row r="4370" spans="1:1" x14ac:dyDescent="0.25">
      <c r="A4370" t="s">
        <v>1932</v>
      </c>
    </row>
    <row r="4372" spans="1:1" x14ac:dyDescent="0.25">
      <c r="A4372" t="s">
        <v>1933</v>
      </c>
    </row>
    <row r="4374" spans="1:1" x14ac:dyDescent="0.25">
      <c r="A4374" t="s">
        <v>1934</v>
      </c>
    </row>
    <row r="4375" spans="1:1" x14ac:dyDescent="0.25">
      <c r="A4375" t="s">
        <v>1935</v>
      </c>
    </row>
    <row r="4377" spans="1:1" x14ac:dyDescent="0.25">
      <c r="A4377" t="s">
        <v>1936</v>
      </c>
    </row>
    <row r="4378" spans="1:1" x14ac:dyDescent="0.25">
      <c r="A4378" t="s">
        <v>1937</v>
      </c>
    </row>
    <row r="4380" spans="1:1" x14ac:dyDescent="0.25">
      <c r="A4380" t="s">
        <v>1938</v>
      </c>
    </row>
    <row r="4381" spans="1:1" x14ac:dyDescent="0.25">
      <c r="A4381" t="s">
        <v>1939</v>
      </c>
    </row>
    <row r="4382" spans="1:1" x14ac:dyDescent="0.25">
      <c r="A4382" t="s">
        <v>1940</v>
      </c>
    </row>
    <row r="4383" spans="1:1" x14ac:dyDescent="0.25">
      <c r="A4383" t="s">
        <v>1941</v>
      </c>
    </row>
    <row r="4384" spans="1:1" x14ac:dyDescent="0.25">
      <c r="A4384" t="s">
        <v>1942</v>
      </c>
    </row>
    <row r="4385" spans="1:1" x14ac:dyDescent="0.25">
      <c r="A4385" t="s">
        <v>1943</v>
      </c>
    </row>
    <row r="4386" spans="1:1" x14ac:dyDescent="0.25">
      <c r="A4386" t="s">
        <v>1944</v>
      </c>
    </row>
    <row r="4387" spans="1:1" x14ac:dyDescent="0.25">
      <c r="A4387" t="s">
        <v>1945</v>
      </c>
    </row>
    <row r="4388" spans="1:1" x14ac:dyDescent="0.25">
      <c r="A4388" t="s">
        <v>1946</v>
      </c>
    </row>
    <row r="4389" spans="1:1" x14ac:dyDescent="0.25">
      <c r="A4389" t="s">
        <v>1947</v>
      </c>
    </row>
    <row r="4390" spans="1:1" x14ac:dyDescent="0.25">
      <c r="A4390" t="s">
        <v>1948</v>
      </c>
    </row>
    <row r="4391" spans="1:1" x14ac:dyDescent="0.25">
      <c r="A4391" t="s">
        <v>1949</v>
      </c>
    </row>
    <row r="4392" spans="1:1" x14ac:dyDescent="0.25">
      <c r="A4392" t="s">
        <v>1950</v>
      </c>
    </row>
    <row r="4393" spans="1:1" x14ac:dyDescent="0.25">
      <c r="A4393" t="s">
        <v>1951</v>
      </c>
    </row>
    <row r="4394" spans="1:1" x14ac:dyDescent="0.25">
      <c r="A4394" t="s">
        <v>1952</v>
      </c>
    </row>
    <row r="4395" spans="1:1" x14ac:dyDescent="0.25">
      <c r="A4395" t="s">
        <v>1953</v>
      </c>
    </row>
    <row r="4396" spans="1:1" x14ac:dyDescent="0.25">
      <c r="A4396" t="s">
        <v>1954</v>
      </c>
    </row>
    <row r="4397" spans="1:1" x14ac:dyDescent="0.25">
      <c r="A4397" t="s">
        <v>1955</v>
      </c>
    </row>
    <row r="4398" spans="1:1" x14ac:dyDescent="0.25">
      <c r="A4398" t="s">
        <v>1956</v>
      </c>
    </row>
    <row r="4399" spans="1:1" x14ac:dyDescent="0.25">
      <c r="A4399" t="s">
        <v>1957</v>
      </c>
    </row>
    <row r="4400" spans="1:1" x14ac:dyDescent="0.25">
      <c r="A4400" t="s">
        <v>1958</v>
      </c>
    </row>
    <row r="4401" spans="1:1" x14ac:dyDescent="0.25">
      <c r="A4401" t="s">
        <v>1959</v>
      </c>
    </row>
    <row r="4402" spans="1:1" x14ac:dyDescent="0.25">
      <c r="A4402" t="s">
        <v>1960</v>
      </c>
    </row>
    <row r="4403" spans="1:1" x14ac:dyDescent="0.25">
      <c r="A4403" t="s">
        <v>1961</v>
      </c>
    </row>
    <row r="4404" spans="1:1" x14ac:dyDescent="0.25">
      <c r="A4404" t="s">
        <v>1962</v>
      </c>
    </row>
    <row r="4405" spans="1:1" x14ac:dyDescent="0.25">
      <c r="A4405" t="s">
        <v>1963</v>
      </c>
    </row>
    <row r="4406" spans="1:1" x14ac:dyDescent="0.25">
      <c r="A4406" t="s">
        <v>43</v>
      </c>
    </row>
    <row r="4407" spans="1:1" x14ac:dyDescent="0.25">
      <c r="A4407" t="s">
        <v>1964</v>
      </c>
    </row>
    <row r="4408" spans="1:1" x14ac:dyDescent="0.25">
      <c r="A4408" t="s">
        <v>43</v>
      </c>
    </row>
    <row r="4409" spans="1:1" x14ac:dyDescent="0.25">
      <c r="A4409" t="s">
        <v>1965</v>
      </c>
    </row>
    <row r="4410" spans="1:1" x14ac:dyDescent="0.25">
      <c r="A4410" t="s">
        <v>43</v>
      </c>
    </row>
    <row r="4411" spans="1:1" x14ac:dyDescent="0.25">
      <c r="A4411" t="e">
        <f>- Installer les automatismes de fermeture</f>
        <v>#NAME?</v>
      </c>
    </row>
    <row r="4412" spans="1:1" x14ac:dyDescent="0.25">
      <c r="A4412" t="s">
        <v>43</v>
      </c>
    </row>
    <row r="4413" spans="1:1" x14ac:dyDescent="0.25">
      <c r="A4413" t="s">
        <v>1966</v>
      </c>
    </row>
    <row r="4414" spans="1:1" x14ac:dyDescent="0.25">
      <c r="A4414" t="s">
        <v>43</v>
      </c>
    </row>
    <row r="4415" spans="1:1" x14ac:dyDescent="0.25">
      <c r="A4415" t="s">
        <v>1967</v>
      </c>
    </row>
    <row r="4416" spans="1:1" x14ac:dyDescent="0.25">
      <c r="A4416" t="s">
        <v>1968</v>
      </c>
    </row>
    <row r="4417" spans="1:1" x14ac:dyDescent="0.25">
      <c r="A4417" t="s">
        <v>1969</v>
      </c>
    </row>
    <row r="4418" spans="1:1" x14ac:dyDescent="0.25">
      <c r="A4418" t="s">
        <v>43</v>
      </c>
    </row>
    <row r="4419" spans="1:1" x14ac:dyDescent="0.25">
      <c r="A4419" t="s">
        <v>1970</v>
      </c>
    </row>
    <row r="4420" spans="1:1" x14ac:dyDescent="0.25">
      <c r="A4420" t="s">
        <v>1971</v>
      </c>
    </row>
    <row r="4421" spans="1:1" x14ac:dyDescent="0.25">
      <c r="A4421" t="s">
        <v>1972</v>
      </c>
    </row>
    <row r="4422" spans="1:1" x14ac:dyDescent="0.25">
      <c r="A4422" t="s">
        <v>1973</v>
      </c>
    </row>
    <row r="4423" spans="1:1" x14ac:dyDescent="0.25">
      <c r="A4423" t="s">
        <v>1974</v>
      </c>
    </row>
    <row r="4424" spans="1:1" x14ac:dyDescent="0.25">
      <c r="A4424" t="s">
        <v>1975</v>
      </c>
    </row>
    <row r="4425" spans="1:1" x14ac:dyDescent="0.25">
      <c r="A4425" t="s">
        <v>1976</v>
      </c>
    </row>
    <row r="4427" spans="1:1" x14ac:dyDescent="0.25">
      <c r="A4427" t="s">
        <v>1977</v>
      </c>
    </row>
    <row r="4429" spans="1:1" x14ac:dyDescent="0.25">
      <c r="A4429" t="s">
        <v>1978</v>
      </c>
    </row>
    <row r="4430" spans="1:1" x14ac:dyDescent="0.25">
      <c r="A4430" t="s">
        <v>1979</v>
      </c>
    </row>
    <row r="4431" spans="1:1" x14ac:dyDescent="0.25">
      <c r="A4431" t="s">
        <v>1980</v>
      </c>
    </row>
    <row r="4432" spans="1:1" x14ac:dyDescent="0.25">
      <c r="A4432" t="s">
        <v>1981</v>
      </c>
    </row>
    <row r="4433" spans="1:1" x14ac:dyDescent="0.25">
      <c r="A4433" t="s">
        <v>1982</v>
      </c>
    </row>
    <row r="4434" spans="1:1" x14ac:dyDescent="0.25">
      <c r="A4434" t="s">
        <v>1983</v>
      </c>
    </row>
    <row r="4435" spans="1:1" x14ac:dyDescent="0.25">
      <c r="A4435" t="s">
        <v>1984</v>
      </c>
    </row>
    <row r="4436" spans="1:1" x14ac:dyDescent="0.25">
      <c r="A4436" t="s">
        <v>1983</v>
      </c>
    </row>
    <row r="4437" spans="1:1" x14ac:dyDescent="0.25">
      <c r="A4437" t="s">
        <v>1985</v>
      </c>
    </row>
    <row r="4438" spans="1:1" x14ac:dyDescent="0.25">
      <c r="A4438" t="s">
        <v>1983</v>
      </c>
    </row>
    <row r="4439" spans="1:1" x14ac:dyDescent="0.25">
      <c r="A4439" t="s">
        <v>1986</v>
      </c>
    </row>
    <row r="4440" spans="1:1" x14ac:dyDescent="0.25">
      <c r="A4440" t="s">
        <v>1983</v>
      </c>
    </row>
    <row r="4441" spans="1:1" x14ac:dyDescent="0.25">
      <c r="A4441" t="s">
        <v>1987</v>
      </c>
    </row>
    <row r="4442" spans="1:1" x14ac:dyDescent="0.25">
      <c r="A4442" t="s">
        <v>1988</v>
      </c>
    </row>
    <row r="4443" spans="1:1" x14ac:dyDescent="0.25">
      <c r="A4443" t="s">
        <v>1989</v>
      </c>
    </row>
    <row r="4444" spans="1:1" x14ac:dyDescent="0.25">
      <c r="A4444" t="s">
        <v>1990</v>
      </c>
    </row>
    <row r="4445" spans="1:1" x14ac:dyDescent="0.25">
      <c r="A4445" t="s">
        <v>1991</v>
      </c>
    </row>
    <row r="4446" spans="1:1" x14ac:dyDescent="0.25">
      <c r="A4446" t="s">
        <v>1992</v>
      </c>
    </row>
    <row r="4447" spans="1:1" x14ac:dyDescent="0.25">
      <c r="A4447" t="s">
        <v>1993</v>
      </c>
    </row>
    <row r="4448" spans="1:1" x14ac:dyDescent="0.25">
      <c r="A4448" t="s">
        <v>1994</v>
      </c>
    </row>
    <row r="4449" spans="1:1" x14ac:dyDescent="0.25">
      <c r="A4449" t="s">
        <v>1995</v>
      </c>
    </row>
    <row r="4450" spans="1:1" x14ac:dyDescent="0.25">
      <c r="A4450" t="s">
        <v>1996</v>
      </c>
    </row>
    <row r="4451" spans="1:1" x14ac:dyDescent="0.25">
      <c r="A4451" t="s">
        <v>1997</v>
      </c>
    </row>
    <row r="4452" spans="1:1" x14ac:dyDescent="0.25">
      <c r="A4452" t="s">
        <v>1998</v>
      </c>
    </row>
    <row r="4453" spans="1:1" x14ac:dyDescent="0.25">
      <c r="A4453" t="s">
        <v>1999</v>
      </c>
    </row>
    <row r="4454" spans="1:1" x14ac:dyDescent="0.25">
      <c r="A4454" t="s">
        <v>2000</v>
      </c>
    </row>
    <row r="4455" spans="1:1" x14ac:dyDescent="0.25">
      <c r="A4455" t="s">
        <v>2001</v>
      </c>
    </row>
    <row r="4456" spans="1:1" x14ac:dyDescent="0.25">
      <c r="A4456" t="s">
        <v>2002</v>
      </c>
    </row>
    <row r="4457" spans="1:1" x14ac:dyDescent="0.25">
      <c r="A4457" t="s">
        <v>2003</v>
      </c>
    </row>
    <row r="4458" spans="1:1" x14ac:dyDescent="0.25">
      <c r="A4458" t="s">
        <v>2004</v>
      </c>
    </row>
    <row r="4459" spans="1:1" x14ac:dyDescent="0.25">
      <c r="A4459" t="s">
        <v>2005</v>
      </c>
    </row>
    <row r="4460" spans="1:1" x14ac:dyDescent="0.25">
      <c r="A4460" t="s">
        <v>2006</v>
      </c>
    </row>
    <row r="4461" spans="1:1" x14ac:dyDescent="0.25">
      <c r="A4461" t="s">
        <v>2007</v>
      </c>
    </row>
    <row r="4462" spans="1:1" x14ac:dyDescent="0.25">
      <c r="A4462" t="s">
        <v>2008</v>
      </c>
    </row>
    <row r="4463" spans="1:1" x14ac:dyDescent="0.25">
      <c r="A4463" t="s">
        <v>2009</v>
      </c>
    </row>
    <row r="4464" spans="1:1" x14ac:dyDescent="0.25">
      <c r="A4464" t="s">
        <v>2010</v>
      </c>
    </row>
    <row r="4465" spans="1:4" x14ac:dyDescent="0.25">
      <c r="A4465" t="s">
        <v>2011</v>
      </c>
    </row>
    <row r="4466" spans="1:4" x14ac:dyDescent="0.25">
      <c r="A4466" t="s">
        <v>2012</v>
      </c>
    </row>
    <row r="4467" spans="1:4" x14ac:dyDescent="0.25">
      <c r="A4467" t="s">
        <v>2013</v>
      </c>
      <c r="B4467" t="s">
        <v>2014</v>
      </c>
    </row>
    <row r="4468" spans="1:4" x14ac:dyDescent="0.25">
      <c r="A4468" t="s">
        <v>2015</v>
      </c>
    </row>
    <row r="4469" spans="1:4" x14ac:dyDescent="0.25">
      <c r="A4469" t="s">
        <v>2016</v>
      </c>
    </row>
    <row r="4470" spans="1:4" x14ac:dyDescent="0.25">
      <c r="A4470" t="s">
        <v>2017</v>
      </c>
    </row>
    <row r="4471" spans="1:4" x14ac:dyDescent="0.25">
      <c r="A4471" t="s">
        <v>2018</v>
      </c>
      <c r="B4471" t="s">
        <v>2019</v>
      </c>
    </row>
    <row r="4472" spans="1:4" x14ac:dyDescent="0.25">
      <c r="A4472" t="s">
        <v>2020</v>
      </c>
    </row>
    <row r="4473" spans="1:4" x14ac:dyDescent="0.25">
      <c r="A4473" t="s">
        <v>2021</v>
      </c>
    </row>
    <row r="4474" spans="1:4" x14ac:dyDescent="0.25">
      <c r="A4474" t="s">
        <v>2022</v>
      </c>
      <c r="B4474" t="s">
        <v>2023</v>
      </c>
      <c r="C4474" t="s">
        <v>2024</v>
      </c>
      <c r="D4474" t="s">
        <v>2025</v>
      </c>
    </row>
    <row r="4475" spans="1:4" x14ac:dyDescent="0.25">
      <c r="A4475" t="s">
        <v>2026</v>
      </c>
    </row>
    <row r="4476" spans="1:4" x14ac:dyDescent="0.25">
      <c r="A4476" t="s">
        <v>2027</v>
      </c>
    </row>
    <row r="4477" spans="1:4" x14ac:dyDescent="0.25">
      <c r="A4477" t="s">
        <v>2028</v>
      </c>
      <c r="B4477" t="s">
        <v>2029</v>
      </c>
    </row>
    <row r="4478" spans="1:4" x14ac:dyDescent="0.25">
      <c r="A4478" t="s">
        <v>2030</v>
      </c>
    </row>
    <row r="4479" spans="1:4" x14ac:dyDescent="0.25">
      <c r="A4479" t="s">
        <v>2031</v>
      </c>
    </row>
    <row r="4480" spans="1:4" x14ac:dyDescent="0.25">
      <c r="A4480" t="s">
        <v>2032</v>
      </c>
    </row>
    <row r="4481" spans="1:4" x14ac:dyDescent="0.25">
      <c r="A4481" t="s">
        <v>2033</v>
      </c>
      <c r="B4481" t="s">
        <v>2034</v>
      </c>
    </row>
    <row r="4482" spans="1:4" x14ac:dyDescent="0.25">
      <c r="A4482" t="s">
        <v>2035</v>
      </c>
    </row>
    <row r="4483" spans="1:4" x14ac:dyDescent="0.25">
      <c r="A4483" t="s">
        <v>2036</v>
      </c>
    </row>
    <row r="4484" spans="1:4" x14ac:dyDescent="0.25">
      <c r="A4484" t="s">
        <v>2037</v>
      </c>
    </row>
    <row r="4485" spans="1:4" x14ac:dyDescent="0.25">
      <c r="A4485" t="s">
        <v>2038</v>
      </c>
    </row>
    <row r="4486" spans="1:4" x14ac:dyDescent="0.25">
      <c r="A4486" t="s">
        <v>2039</v>
      </c>
    </row>
    <row r="4487" spans="1:4" x14ac:dyDescent="0.25">
      <c r="A4487" t="s">
        <v>2040</v>
      </c>
    </row>
    <row r="4488" spans="1:4" x14ac:dyDescent="0.25">
      <c r="A4488" t="s">
        <v>2041</v>
      </c>
      <c r="B4488" t="s">
        <v>2042</v>
      </c>
      <c r="C4488" t="s">
        <v>2043</v>
      </c>
    </row>
    <row r="4489" spans="1:4" x14ac:dyDescent="0.25">
      <c r="A4489" t="s">
        <v>2044</v>
      </c>
      <c r="B4489" t="s">
        <v>2045</v>
      </c>
      <c r="C4489" t="s">
        <v>2046</v>
      </c>
      <c r="D4489" t="s">
        <v>2047</v>
      </c>
    </row>
    <row r="4490" spans="1:4" x14ac:dyDescent="0.25">
      <c r="A4490" t="s">
        <v>2048</v>
      </c>
    </row>
    <row r="4491" spans="1:4" x14ac:dyDescent="0.25">
      <c r="A4491" t="s">
        <v>2049</v>
      </c>
    </row>
    <row r="4492" spans="1:4" x14ac:dyDescent="0.25">
      <c r="A4492" t="s">
        <v>2050</v>
      </c>
    </row>
    <row r="4493" spans="1:4" x14ac:dyDescent="0.25">
      <c r="A4493" t="s">
        <v>2051</v>
      </c>
    </row>
    <row r="4494" spans="1:4" x14ac:dyDescent="0.25">
      <c r="A4494" t="s">
        <v>2052</v>
      </c>
    </row>
    <row r="4495" spans="1:4" x14ac:dyDescent="0.25">
      <c r="A4495" t="s">
        <v>2053</v>
      </c>
    </row>
    <row r="4496" spans="1:4" x14ac:dyDescent="0.25">
      <c r="A4496" t="s">
        <v>2054</v>
      </c>
    </row>
    <row r="4497" spans="1:4" x14ac:dyDescent="0.25">
      <c r="A4497" t="s">
        <v>2055</v>
      </c>
    </row>
    <row r="4498" spans="1:4" x14ac:dyDescent="0.25">
      <c r="A4498" t="s">
        <v>2056</v>
      </c>
    </row>
    <row r="4499" spans="1:4" x14ac:dyDescent="0.25">
      <c r="A4499" t="s">
        <v>2057</v>
      </c>
    </row>
    <row r="4500" spans="1:4" x14ac:dyDescent="0.25">
      <c r="A4500" t="s">
        <v>2058</v>
      </c>
    </row>
    <row r="4501" spans="1:4" x14ac:dyDescent="0.25">
      <c r="A4501" t="s">
        <v>2059</v>
      </c>
    </row>
    <row r="4502" spans="1:4" x14ac:dyDescent="0.25">
      <c r="A4502" t="s">
        <v>2060</v>
      </c>
    </row>
    <row r="4503" spans="1:4" x14ac:dyDescent="0.25">
      <c r="A4503" t="s">
        <v>2061</v>
      </c>
    </row>
    <row r="4504" spans="1:4" x14ac:dyDescent="0.25">
      <c r="A4504" t="s">
        <v>2062</v>
      </c>
    </row>
    <row r="4505" spans="1:4" x14ac:dyDescent="0.25">
      <c r="A4505" t="s">
        <v>2063</v>
      </c>
    </row>
    <row r="4506" spans="1:4" x14ac:dyDescent="0.25">
      <c r="A4506" t="s">
        <v>2064</v>
      </c>
    </row>
    <row r="4507" spans="1:4" x14ac:dyDescent="0.25">
      <c r="A4507" t="s">
        <v>2065</v>
      </c>
    </row>
    <row r="4508" spans="1:4" x14ac:dyDescent="0.25">
      <c r="A4508" t="s">
        <v>2066</v>
      </c>
      <c r="B4508" t="s">
        <v>2067</v>
      </c>
      <c r="C4508" t="s">
        <v>2068</v>
      </c>
      <c r="D4508" t="s">
        <v>2069</v>
      </c>
    </row>
    <row r="4509" spans="1:4" x14ac:dyDescent="0.25">
      <c r="A4509" t="s">
        <v>2070</v>
      </c>
    </row>
    <row r="4510" spans="1:4" x14ac:dyDescent="0.25">
      <c r="A4510" t="s">
        <v>2071</v>
      </c>
    </row>
    <row r="4511" spans="1:4" x14ac:dyDescent="0.25">
      <c r="A4511" t="s">
        <v>2072</v>
      </c>
    </row>
    <row r="4512" spans="1:4" x14ac:dyDescent="0.25">
      <c r="A4512" t="s">
        <v>2073</v>
      </c>
    </row>
    <row r="4513" spans="1:3" x14ac:dyDescent="0.25">
      <c r="A4513" t="s">
        <v>2074</v>
      </c>
    </row>
    <row r="4514" spans="1:3" x14ac:dyDescent="0.25">
      <c r="A4514" t="s">
        <v>2075</v>
      </c>
    </row>
    <row r="4515" spans="1:3" x14ac:dyDescent="0.25">
      <c r="A4515" t="s">
        <v>2076</v>
      </c>
    </row>
    <row r="4516" spans="1:3" x14ac:dyDescent="0.25">
      <c r="A4516" t="s">
        <v>2077</v>
      </c>
    </row>
    <row r="4517" spans="1:3" x14ac:dyDescent="0.25">
      <c r="A4517" t="s">
        <v>2078</v>
      </c>
    </row>
    <row r="4518" spans="1:3" x14ac:dyDescent="0.25">
      <c r="A4518" t="s">
        <v>2079</v>
      </c>
    </row>
    <row r="4520" spans="1:3" x14ac:dyDescent="0.25">
      <c r="A4520" t="s">
        <v>2080</v>
      </c>
    </row>
    <row r="4522" spans="1:3" x14ac:dyDescent="0.25">
      <c r="A4522" t="s">
        <v>2081</v>
      </c>
    </row>
    <row r="4523" spans="1:3" x14ac:dyDescent="0.25">
      <c r="A4523" t="s">
        <v>2082</v>
      </c>
    </row>
    <row r="4524" spans="1:3" x14ac:dyDescent="0.25">
      <c r="A4524" t="s">
        <v>2083</v>
      </c>
    </row>
    <row r="4525" spans="1:3" x14ac:dyDescent="0.25">
      <c r="A4525" t="s">
        <v>2084</v>
      </c>
    </row>
    <row r="4526" spans="1:3" x14ac:dyDescent="0.25">
      <c r="A4526" t="s">
        <v>2085</v>
      </c>
    </row>
    <row r="4527" spans="1:3" x14ac:dyDescent="0.25">
      <c r="A4527" t="s">
        <v>2086</v>
      </c>
      <c r="B4527" t="s">
        <v>2087</v>
      </c>
      <c r="C4527" t="s">
        <v>2088</v>
      </c>
    </row>
    <row r="4528" spans="1:3" x14ac:dyDescent="0.25">
      <c r="A4528" t="s">
        <v>2089</v>
      </c>
    </row>
    <row r="4529" spans="1:5" x14ac:dyDescent="0.25">
      <c r="A4529" t="s">
        <v>2090</v>
      </c>
    </row>
    <row r="4530" spans="1:5" x14ac:dyDescent="0.25">
      <c r="A4530" t="s">
        <v>2091</v>
      </c>
    </row>
    <row r="4531" spans="1:5" x14ac:dyDescent="0.25">
      <c r="A4531" t="s">
        <v>2092</v>
      </c>
    </row>
    <row r="4532" spans="1:5" x14ac:dyDescent="0.25">
      <c r="A4532" t="s">
        <v>2093</v>
      </c>
    </row>
    <row r="4533" spans="1:5" x14ac:dyDescent="0.25">
      <c r="A4533" t="s">
        <v>2094</v>
      </c>
    </row>
    <row r="4534" spans="1:5" x14ac:dyDescent="0.25">
      <c r="A4534" t="s">
        <v>2095</v>
      </c>
    </row>
    <row r="4535" spans="1:5" x14ac:dyDescent="0.25">
      <c r="A4535" t="s">
        <v>2096</v>
      </c>
      <c r="B4535" t="s">
        <v>2097</v>
      </c>
      <c r="C4535" t="s">
        <v>2098</v>
      </c>
      <c r="D4535" t="s">
        <v>2099</v>
      </c>
      <c r="E4535" t="s">
        <v>2100</v>
      </c>
    </row>
    <row r="4536" spans="1:5" x14ac:dyDescent="0.25">
      <c r="A4536" t="s">
        <v>2101</v>
      </c>
    </row>
    <row r="4537" spans="1:5" x14ac:dyDescent="0.25">
      <c r="A4537" t="s">
        <v>2102</v>
      </c>
    </row>
    <row r="4538" spans="1:5" x14ac:dyDescent="0.25">
      <c r="A4538" t="s">
        <v>2103</v>
      </c>
    </row>
    <row r="4539" spans="1:5" x14ac:dyDescent="0.25">
      <c r="A4539" t="s">
        <v>2104</v>
      </c>
    </row>
    <row r="4540" spans="1:5" x14ac:dyDescent="0.25">
      <c r="A4540" t="s">
        <v>2105</v>
      </c>
    </row>
    <row r="4541" spans="1:5" x14ac:dyDescent="0.25">
      <c r="A4541" t="s">
        <v>2106</v>
      </c>
    </row>
    <row r="4542" spans="1:5" x14ac:dyDescent="0.25">
      <c r="A4542" t="s">
        <v>2107</v>
      </c>
      <c r="B4542" t="s">
        <v>2108</v>
      </c>
    </row>
    <row r="4543" spans="1:5" x14ac:dyDescent="0.25">
      <c r="A4543" t="s">
        <v>2109</v>
      </c>
    </row>
    <row r="4544" spans="1:5" x14ac:dyDescent="0.25">
      <c r="A4544" t="s">
        <v>2110</v>
      </c>
      <c r="B4544" t="s">
        <v>2111</v>
      </c>
      <c r="C4544" t="s">
        <v>2112</v>
      </c>
      <c r="D4544" t="s">
        <v>2113</v>
      </c>
    </row>
    <row r="4545" spans="1:4" x14ac:dyDescent="0.25">
      <c r="A4545" t="s">
        <v>2114</v>
      </c>
    </row>
    <row r="4546" spans="1:4" x14ac:dyDescent="0.25">
      <c r="A4546" t="s">
        <v>2115</v>
      </c>
    </row>
    <row r="4547" spans="1:4" x14ac:dyDescent="0.25">
      <c r="A4547" t="s">
        <v>2116</v>
      </c>
    </row>
    <row r="4548" spans="1:4" x14ac:dyDescent="0.25">
      <c r="A4548" t="s">
        <v>2117</v>
      </c>
    </row>
    <row r="4549" spans="1:4" x14ac:dyDescent="0.25">
      <c r="A4549" t="s">
        <v>2118</v>
      </c>
    </row>
    <row r="4550" spans="1:4" x14ac:dyDescent="0.25">
      <c r="A4550" t="s">
        <v>2119</v>
      </c>
    </row>
    <row r="4551" spans="1:4" x14ac:dyDescent="0.25">
      <c r="A4551" t="s">
        <v>2120</v>
      </c>
    </row>
    <row r="4552" spans="1:4" x14ac:dyDescent="0.25">
      <c r="A4552" t="s">
        <v>2121</v>
      </c>
    </row>
    <row r="4553" spans="1:4" x14ac:dyDescent="0.25">
      <c r="A4553" t="s">
        <v>2122</v>
      </c>
    </row>
    <row r="4554" spans="1:4" x14ac:dyDescent="0.25">
      <c r="A4554" t="s">
        <v>2123</v>
      </c>
    </row>
    <row r="4555" spans="1:4" x14ac:dyDescent="0.25">
      <c r="A4555" t="s">
        <v>2124</v>
      </c>
    </row>
    <row r="4556" spans="1:4" x14ac:dyDescent="0.25">
      <c r="A4556" t="s">
        <v>2125</v>
      </c>
    </row>
    <row r="4557" spans="1:4" x14ac:dyDescent="0.25">
      <c r="A4557" t="s">
        <v>2126</v>
      </c>
    </row>
    <row r="4558" spans="1:4" x14ac:dyDescent="0.25">
      <c r="A4558" t="s">
        <v>2127</v>
      </c>
    </row>
    <row r="4559" spans="1:4" x14ac:dyDescent="0.25">
      <c r="A4559" t="s">
        <v>2128</v>
      </c>
      <c r="B4559" t="s">
        <v>2129</v>
      </c>
      <c r="C4559" t="s">
        <v>2130</v>
      </c>
      <c r="D4559" t="s">
        <v>2131</v>
      </c>
    </row>
    <row r="4560" spans="1:4" x14ac:dyDescent="0.25">
      <c r="A4560" t="s">
        <v>2132</v>
      </c>
    </row>
    <row r="4561" spans="1:4" x14ac:dyDescent="0.25">
      <c r="A4561" t="s">
        <v>2133</v>
      </c>
    </row>
    <row r="4562" spans="1:4" x14ac:dyDescent="0.25">
      <c r="A4562" t="s">
        <v>2134</v>
      </c>
    </row>
    <row r="4563" spans="1:4" x14ac:dyDescent="0.25">
      <c r="A4563" t="s">
        <v>2135</v>
      </c>
    </row>
    <row r="4564" spans="1:4" x14ac:dyDescent="0.25">
      <c r="A4564" t="s">
        <v>2136</v>
      </c>
    </row>
    <row r="4566" spans="1:4" x14ac:dyDescent="0.25">
      <c r="A4566" t="s">
        <v>2137</v>
      </c>
    </row>
    <row r="4567" spans="1:4" x14ac:dyDescent="0.25">
      <c r="A4567" t="s">
        <v>2138</v>
      </c>
    </row>
    <row r="4568" spans="1:4" x14ac:dyDescent="0.25">
      <c r="A4568" t="s">
        <v>2139</v>
      </c>
    </row>
    <row r="4569" spans="1:4" x14ac:dyDescent="0.25">
      <c r="A4569" t="s">
        <v>2140</v>
      </c>
      <c r="B4569" t="s">
        <v>2141</v>
      </c>
      <c r="C4569" t="s">
        <v>2142</v>
      </c>
    </row>
    <row r="4570" spans="1:4" x14ac:dyDescent="0.25">
      <c r="A4570" t="s">
        <v>2143</v>
      </c>
      <c r="B4570" t="s">
        <v>2144</v>
      </c>
    </row>
    <row r="4571" spans="1:4" x14ac:dyDescent="0.25">
      <c r="A4571" t="s">
        <v>2145</v>
      </c>
      <c r="B4571" t="s">
        <v>2146</v>
      </c>
      <c r="C4571" t="s">
        <v>2147</v>
      </c>
      <c r="D4571" t="s">
        <v>2148</v>
      </c>
    </row>
    <row r="4572" spans="1:4" x14ac:dyDescent="0.25">
      <c r="A4572" t="s">
        <v>2149</v>
      </c>
    </row>
    <row r="4573" spans="1:4" x14ac:dyDescent="0.25">
      <c r="A4573" t="s">
        <v>2150</v>
      </c>
    </row>
    <row r="4574" spans="1:4" x14ac:dyDescent="0.25">
      <c r="A4574" t="s">
        <v>2151</v>
      </c>
    </row>
    <row r="4575" spans="1:4" x14ac:dyDescent="0.25">
      <c r="A4575" t="s">
        <v>2152</v>
      </c>
    </row>
    <row r="4576" spans="1:4" x14ac:dyDescent="0.25">
      <c r="A4576" t="s">
        <v>2153</v>
      </c>
    </row>
    <row r="4577" spans="1:2" x14ac:dyDescent="0.25">
      <c r="A4577" t="s">
        <v>2154</v>
      </c>
    </row>
    <row r="4578" spans="1:2" x14ac:dyDescent="0.25">
      <c r="A4578" t="s">
        <v>2155</v>
      </c>
    </row>
    <row r="4579" spans="1:2" x14ac:dyDescent="0.25">
      <c r="A4579" t="s">
        <v>2156</v>
      </c>
    </row>
    <row r="4580" spans="1:2" x14ac:dyDescent="0.25">
      <c r="A4580" t="s">
        <v>2157</v>
      </c>
    </row>
    <row r="4581" spans="1:2" x14ac:dyDescent="0.25">
      <c r="A4581" t="s">
        <v>2158</v>
      </c>
    </row>
    <row r="4582" spans="1:2" x14ac:dyDescent="0.25">
      <c r="A4582" t="s">
        <v>2159</v>
      </c>
      <c r="B4582" t="s">
        <v>2160</v>
      </c>
    </row>
    <row r="4583" spans="1:2" x14ac:dyDescent="0.25">
      <c r="A4583" t="s">
        <v>2161</v>
      </c>
    </row>
    <row r="4584" spans="1:2" x14ac:dyDescent="0.25">
      <c r="A4584" t="s">
        <v>2162</v>
      </c>
    </row>
    <row r="4585" spans="1:2" x14ac:dyDescent="0.25">
      <c r="A4585" t="s">
        <v>2163</v>
      </c>
      <c r="B4585" t="s">
        <v>2164</v>
      </c>
    </row>
    <row r="4586" spans="1:2" x14ac:dyDescent="0.25">
      <c r="A4586" t="s">
        <v>2165</v>
      </c>
      <c r="B4586" t="s">
        <v>2166</v>
      </c>
    </row>
    <row r="4587" spans="1:2" x14ac:dyDescent="0.25">
      <c r="A4587" t="s">
        <v>2167</v>
      </c>
      <c r="B4587" t="s">
        <v>2168</v>
      </c>
    </row>
    <row r="4588" spans="1:2" x14ac:dyDescent="0.25">
      <c r="A4588" t="s">
        <v>2169</v>
      </c>
    </row>
    <row r="4589" spans="1:2" x14ac:dyDescent="0.25">
      <c r="A4589" t="s">
        <v>2170</v>
      </c>
    </row>
    <row r="4590" spans="1:2" x14ac:dyDescent="0.25">
      <c r="A4590" t="s">
        <v>2171</v>
      </c>
    </row>
    <row r="4591" spans="1:2" x14ac:dyDescent="0.25">
      <c r="A4591" t="s">
        <v>2172</v>
      </c>
    </row>
    <row r="4592" spans="1:2" x14ac:dyDescent="0.25">
      <c r="A4592" t="s">
        <v>2173</v>
      </c>
    </row>
    <row r="4593" spans="1:4" x14ac:dyDescent="0.25">
      <c r="A4593" t="s">
        <v>2174</v>
      </c>
    </row>
    <row r="4594" spans="1:4" x14ac:dyDescent="0.25">
      <c r="A4594" t="s">
        <v>2175</v>
      </c>
    </row>
    <row r="4595" spans="1:4" x14ac:dyDescent="0.25">
      <c r="A4595" t="s">
        <v>2176</v>
      </c>
      <c r="B4595" t="s">
        <v>2177</v>
      </c>
      <c r="C4595" t="s">
        <v>2178</v>
      </c>
    </row>
    <row r="4596" spans="1:4" x14ac:dyDescent="0.25">
      <c r="A4596" t="s">
        <v>2179</v>
      </c>
    </row>
    <row r="4597" spans="1:4" x14ac:dyDescent="0.25">
      <c r="A4597" t="s">
        <v>2180</v>
      </c>
      <c r="B4597" t="s">
        <v>2181</v>
      </c>
      <c r="C4597" t="s">
        <v>2182</v>
      </c>
      <c r="D4597" t="s">
        <v>2183</v>
      </c>
    </row>
    <row r="4598" spans="1:4" x14ac:dyDescent="0.25">
      <c r="A4598" t="s">
        <v>2184</v>
      </c>
    </row>
    <row r="4599" spans="1:4" x14ac:dyDescent="0.25">
      <c r="A4599" t="s">
        <v>2185</v>
      </c>
    </row>
    <row r="4600" spans="1:4" x14ac:dyDescent="0.25">
      <c r="A4600" t="s">
        <v>2186</v>
      </c>
    </row>
    <row r="4601" spans="1:4" x14ac:dyDescent="0.25">
      <c r="A4601" t="s">
        <v>2187</v>
      </c>
    </row>
    <row r="4602" spans="1:4" x14ac:dyDescent="0.25">
      <c r="A4602" t="s">
        <v>2188</v>
      </c>
    </row>
    <row r="4603" spans="1:4" x14ac:dyDescent="0.25">
      <c r="A4603" t="s">
        <v>2189</v>
      </c>
    </row>
    <row r="4604" spans="1:4" x14ac:dyDescent="0.25">
      <c r="A4604" t="s">
        <v>2190</v>
      </c>
    </row>
    <row r="4605" spans="1:4" x14ac:dyDescent="0.25">
      <c r="A4605" t="s">
        <v>2191</v>
      </c>
    </row>
    <row r="4606" spans="1:4" x14ac:dyDescent="0.25">
      <c r="A4606" t="s">
        <v>2192</v>
      </c>
    </row>
    <row r="4607" spans="1:4" x14ac:dyDescent="0.25">
      <c r="A4607" t="s">
        <v>2193</v>
      </c>
    </row>
    <row r="4608" spans="1:4" x14ac:dyDescent="0.25">
      <c r="A4608" t="s">
        <v>2194</v>
      </c>
    </row>
    <row r="4609" spans="1:2" x14ac:dyDescent="0.25">
      <c r="A4609" t="s">
        <v>2195</v>
      </c>
    </row>
    <row r="4610" spans="1:2" x14ac:dyDescent="0.25">
      <c r="A4610" t="s">
        <v>2196</v>
      </c>
    </row>
    <row r="4611" spans="1:2" x14ac:dyDescent="0.25">
      <c r="A4611" t="s">
        <v>2197</v>
      </c>
    </row>
    <row r="4612" spans="1:2" x14ac:dyDescent="0.25">
      <c r="A4612" t="s">
        <v>2198</v>
      </c>
    </row>
    <row r="4613" spans="1:2" x14ac:dyDescent="0.25">
      <c r="A4613" t="s">
        <v>2199</v>
      </c>
    </row>
    <row r="4614" spans="1:2" x14ac:dyDescent="0.25">
      <c r="A4614" t="s">
        <v>2200</v>
      </c>
    </row>
    <row r="4615" spans="1:2" x14ac:dyDescent="0.25">
      <c r="A4615" t="s">
        <v>2201</v>
      </c>
    </row>
    <row r="4616" spans="1:2" x14ac:dyDescent="0.25">
      <c r="A4616" t="s">
        <v>2202</v>
      </c>
      <c r="B4616" t="s">
        <v>2203</v>
      </c>
    </row>
    <row r="4617" spans="1:2" x14ac:dyDescent="0.25">
      <c r="A4617" t="s">
        <v>2204</v>
      </c>
      <c r="B4617" t="s">
        <v>2205</v>
      </c>
    </row>
    <row r="4618" spans="1:2" x14ac:dyDescent="0.25">
      <c r="A4618" t="s">
        <v>2206</v>
      </c>
    </row>
    <row r="4619" spans="1:2" x14ac:dyDescent="0.25">
      <c r="A4619" t="s">
        <v>2207</v>
      </c>
    </row>
    <row r="4620" spans="1:2" x14ac:dyDescent="0.25">
      <c r="A4620" t="s">
        <v>2208</v>
      </c>
    </row>
    <row r="4621" spans="1:2" x14ac:dyDescent="0.25">
      <c r="A4621" t="s">
        <v>2209</v>
      </c>
    </row>
    <row r="4622" spans="1:2" x14ac:dyDescent="0.25">
      <c r="A4622" t="s">
        <v>2210</v>
      </c>
    </row>
    <row r="4623" spans="1:2" x14ac:dyDescent="0.25">
      <c r="A4623" t="s">
        <v>2211</v>
      </c>
    </row>
    <row r="4624" spans="1:2" x14ac:dyDescent="0.25">
      <c r="A4624" t="s">
        <v>2212</v>
      </c>
    </row>
    <row r="4625" spans="1:6" x14ac:dyDescent="0.25">
      <c r="A4625" t="s">
        <v>2213</v>
      </c>
    </row>
    <row r="4626" spans="1:6" x14ac:dyDescent="0.25">
      <c r="A4626" t="s">
        <v>2214</v>
      </c>
      <c r="B4626" t="s">
        <v>2215</v>
      </c>
      <c r="C4626" t="s">
        <v>2216</v>
      </c>
      <c r="D4626" t="s">
        <v>2217</v>
      </c>
      <c r="E4626" t="s">
        <v>2218</v>
      </c>
      <c r="F4626" t="s">
        <v>2219</v>
      </c>
    </row>
    <row r="4627" spans="1:6" x14ac:dyDescent="0.25">
      <c r="A4627" t="s">
        <v>2220</v>
      </c>
      <c r="B4627" t="s">
        <v>2221</v>
      </c>
    </row>
    <row r="4628" spans="1:6" x14ac:dyDescent="0.25">
      <c r="A4628" t="s">
        <v>2222</v>
      </c>
      <c r="B4628" t="s">
        <v>2223</v>
      </c>
      <c r="C4628" t="s">
        <v>2224</v>
      </c>
      <c r="D4628" t="s">
        <v>2225</v>
      </c>
    </row>
    <row r="4629" spans="1:6" x14ac:dyDescent="0.25">
      <c r="A4629" t="s">
        <v>2226</v>
      </c>
    </row>
    <row r="4630" spans="1:6" x14ac:dyDescent="0.25">
      <c r="A4630" t="s">
        <v>2227</v>
      </c>
    </row>
    <row r="4631" spans="1:6" x14ac:dyDescent="0.25">
      <c r="A4631" t="s">
        <v>2228</v>
      </c>
      <c r="B4631" t="s">
        <v>2229</v>
      </c>
      <c r="C4631" t="s">
        <v>2230</v>
      </c>
    </row>
    <row r="4632" spans="1:6" x14ac:dyDescent="0.25">
      <c r="A4632" t="s">
        <v>2231</v>
      </c>
      <c r="B4632" t="s">
        <v>2232</v>
      </c>
    </row>
    <row r="4633" spans="1:6" x14ac:dyDescent="0.25">
      <c r="A4633" t="s">
        <v>2233</v>
      </c>
      <c r="B4633" t="s">
        <v>2234</v>
      </c>
      <c r="C4633" t="s">
        <v>2235</v>
      </c>
      <c r="D4633" t="s">
        <v>2236</v>
      </c>
      <c r="E4633" t="s">
        <v>2237</v>
      </c>
    </row>
    <row r="4634" spans="1:6" x14ac:dyDescent="0.25">
      <c r="A4634" t="s">
        <v>2238</v>
      </c>
    </row>
    <row r="4635" spans="1:6" x14ac:dyDescent="0.25">
      <c r="A4635" t="s">
        <v>2239</v>
      </c>
      <c r="B4635" t="s">
        <v>2240</v>
      </c>
    </row>
    <row r="4636" spans="1:6" x14ac:dyDescent="0.25">
      <c r="A4636" t="s">
        <v>2241</v>
      </c>
    </row>
    <row r="4637" spans="1:6" x14ac:dyDescent="0.25">
      <c r="A4637" t="s">
        <v>2242</v>
      </c>
      <c r="B4637" t="s">
        <v>2243</v>
      </c>
      <c r="C4637" t="s">
        <v>2244</v>
      </c>
      <c r="D4637" t="s">
        <v>2245</v>
      </c>
    </row>
    <row r="4638" spans="1:6" x14ac:dyDescent="0.25">
      <c r="A4638" t="s">
        <v>2246</v>
      </c>
    </row>
    <row r="4639" spans="1:6" x14ac:dyDescent="0.25">
      <c r="A4639" t="s">
        <v>2247</v>
      </c>
    </row>
    <row r="4640" spans="1:6" x14ac:dyDescent="0.25">
      <c r="A4640" t="s">
        <v>2248</v>
      </c>
    </row>
    <row r="4641" spans="1:1" x14ac:dyDescent="0.25">
      <c r="A4641" t="s">
        <v>2249</v>
      </c>
    </row>
    <row r="4642" spans="1:1" x14ac:dyDescent="0.25">
      <c r="A4642" t="s">
        <v>2250</v>
      </c>
    </row>
    <row r="4643" spans="1:1" x14ac:dyDescent="0.25">
      <c r="A4643" t="s">
        <v>2251</v>
      </c>
    </row>
    <row r="4644" spans="1:1" x14ac:dyDescent="0.25">
      <c r="A4644" t="s">
        <v>2252</v>
      </c>
    </row>
    <row r="4645" spans="1:1" x14ac:dyDescent="0.25">
      <c r="A4645" t="s">
        <v>2253</v>
      </c>
    </row>
    <row r="4646" spans="1:1" x14ac:dyDescent="0.25">
      <c r="A4646" t="s">
        <v>2254</v>
      </c>
    </row>
    <row r="4647" spans="1:1" x14ac:dyDescent="0.25">
      <c r="A4647" t="s">
        <v>2255</v>
      </c>
    </row>
    <row r="4648" spans="1:1" x14ac:dyDescent="0.25">
      <c r="A4648" t="s">
        <v>2256</v>
      </c>
    </row>
    <row r="4649" spans="1:1" x14ac:dyDescent="0.25">
      <c r="A4649" t="s">
        <v>2257</v>
      </c>
    </row>
    <row r="4650" spans="1:1" x14ac:dyDescent="0.25">
      <c r="A4650" t="s">
        <v>2258</v>
      </c>
    </row>
    <row r="4651" spans="1:1" x14ac:dyDescent="0.25">
      <c r="A4651" t="s">
        <v>2259</v>
      </c>
    </row>
    <row r="4652" spans="1:1" x14ac:dyDescent="0.25">
      <c r="A4652" t="s">
        <v>2260</v>
      </c>
    </row>
    <row r="4653" spans="1:1" x14ac:dyDescent="0.25">
      <c r="A4653" t="s">
        <v>2261</v>
      </c>
    </row>
    <row r="4654" spans="1:1" x14ac:dyDescent="0.25">
      <c r="A4654" t="s">
        <v>2262</v>
      </c>
    </row>
    <row r="4655" spans="1:1" x14ac:dyDescent="0.25">
      <c r="A4655" t="s">
        <v>2263</v>
      </c>
    </row>
    <row r="4656" spans="1:1" x14ac:dyDescent="0.25">
      <c r="A4656" t="s">
        <v>2264</v>
      </c>
    </row>
    <row r="4657" spans="1:6" x14ac:dyDescent="0.25">
      <c r="A4657" t="s">
        <v>2265</v>
      </c>
      <c r="B4657" t="s">
        <v>2266</v>
      </c>
    </row>
    <row r="4658" spans="1:6" x14ac:dyDescent="0.25">
      <c r="A4658" t="s">
        <v>2267</v>
      </c>
    </row>
    <row r="4659" spans="1:6" x14ac:dyDescent="0.25">
      <c r="A4659" t="s">
        <v>2268</v>
      </c>
    </row>
    <row r="4660" spans="1:6" x14ac:dyDescent="0.25">
      <c r="A4660" t="s">
        <v>2269</v>
      </c>
    </row>
    <row r="4661" spans="1:6" x14ac:dyDescent="0.25">
      <c r="A4661" t="s">
        <v>2270</v>
      </c>
      <c r="B4661" t="s">
        <v>2271</v>
      </c>
      <c r="C4661" t="s">
        <v>2272</v>
      </c>
      <c r="D4661" t="s">
        <v>2273</v>
      </c>
      <c r="E4661" t="s">
        <v>2274</v>
      </c>
      <c r="F4661" t="s">
        <v>2275</v>
      </c>
    </row>
    <row r="4662" spans="1:6" x14ac:dyDescent="0.25">
      <c r="A4662" t="s">
        <v>2276</v>
      </c>
    </row>
    <row r="4663" spans="1:6" x14ac:dyDescent="0.25">
      <c r="A4663" t="s">
        <v>2277</v>
      </c>
    </row>
    <row r="4664" spans="1:6" x14ac:dyDescent="0.25">
      <c r="A4664" t="s">
        <v>2278</v>
      </c>
    </row>
    <row r="4665" spans="1:6" x14ac:dyDescent="0.25">
      <c r="A4665" t="s">
        <v>2279</v>
      </c>
    </row>
    <row r="4666" spans="1:6" x14ac:dyDescent="0.25">
      <c r="A4666" t="s">
        <v>2280</v>
      </c>
      <c r="B4666" t="s">
        <v>2281</v>
      </c>
    </row>
    <row r="4667" spans="1:6" x14ac:dyDescent="0.25">
      <c r="A4667" t="s">
        <v>2282</v>
      </c>
    </row>
    <row r="4668" spans="1:6" x14ac:dyDescent="0.25">
      <c r="A4668" t="s">
        <v>2283</v>
      </c>
    </row>
    <row r="4669" spans="1:6" x14ac:dyDescent="0.25">
      <c r="A4669" t="s">
        <v>2284</v>
      </c>
    </row>
    <row r="4670" spans="1:6" x14ac:dyDescent="0.25">
      <c r="A4670" t="s">
        <v>2285</v>
      </c>
    </row>
    <row r="4671" spans="1:6" x14ac:dyDescent="0.25">
      <c r="A4671" t="s">
        <v>2286</v>
      </c>
    </row>
    <row r="4672" spans="1:6" x14ac:dyDescent="0.25">
      <c r="A4672" t="s">
        <v>2287</v>
      </c>
    </row>
    <row r="4673" spans="1:3" x14ac:dyDescent="0.25">
      <c r="A4673" t="s">
        <v>2288</v>
      </c>
    </row>
    <row r="4674" spans="1:3" x14ac:dyDescent="0.25">
      <c r="A4674" t="s">
        <v>2289</v>
      </c>
    </row>
    <row r="4675" spans="1:3" x14ac:dyDescent="0.25">
      <c r="A4675" t="s">
        <v>2290</v>
      </c>
      <c r="B4675" t="s">
        <v>2291</v>
      </c>
    </row>
    <row r="4676" spans="1:3" x14ac:dyDescent="0.25">
      <c r="A4676" t="s">
        <v>2292</v>
      </c>
      <c r="B4676" t="s">
        <v>2293</v>
      </c>
    </row>
    <row r="4677" spans="1:3" x14ac:dyDescent="0.25">
      <c r="A4677" t="s">
        <v>2294</v>
      </c>
    </row>
    <row r="4678" spans="1:3" x14ac:dyDescent="0.25">
      <c r="A4678" t="s">
        <v>2295</v>
      </c>
      <c r="B4678" t="s">
        <v>2177</v>
      </c>
      <c r="C4678" t="s">
        <v>2178</v>
      </c>
    </row>
    <row r="4679" spans="1:3" x14ac:dyDescent="0.25">
      <c r="A4679" t="s">
        <v>2296</v>
      </c>
      <c r="B4679" t="s">
        <v>2297</v>
      </c>
    </row>
    <row r="4680" spans="1:3" x14ac:dyDescent="0.25">
      <c r="A4680" t="s">
        <v>2298</v>
      </c>
    </row>
    <row r="4681" spans="1:3" x14ac:dyDescent="0.25">
      <c r="A4681" t="s">
        <v>2299</v>
      </c>
    </row>
    <row r="4682" spans="1:3" x14ac:dyDescent="0.25">
      <c r="A4682" t="s">
        <v>2300</v>
      </c>
    </row>
    <row r="4683" spans="1:3" x14ac:dyDescent="0.25">
      <c r="A4683" t="s">
        <v>2301</v>
      </c>
    </row>
    <row r="4684" spans="1:3" x14ac:dyDescent="0.25">
      <c r="A4684" t="s">
        <v>2302</v>
      </c>
    </row>
    <row r="4685" spans="1:3" x14ac:dyDescent="0.25">
      <c r="A4685" t="s">
        <v>2303</v>
      </c>
    </row>
    <row r="4686" spans="1:3" x14ac:dyDescent="0.25">
      <c r="A4686" t="s">
        <v>2304</v>
      </c>
    </row>
    <row r="4687" spans="1:3" x14ac:dyDescent="0.25">
      <c r="A4687" t="s">
        <v>2305</v>
      </c>
    </row>
    <row r="4688" spans="1:3" x14ac:dyDescent="0.25">
      <c r="A4688" t="s">
        <v>2306</v>
      </c>
    </row>
    <row r="4689" spans="1:2" x14ac:dyDescent="0.25">
      <c r="A4689" t="s">
        <v>2307</v>
      </c>
    </row>
    <row r="4690" spans="1:2" x14ac:dyDescent="0.25">
      <c r="A4690" t="s">
        <v>2308</v>
      </c>
    </row>
    <row r="4691" spans="1:2" x14ac:dyDescent="0.25">
      <c r="A4691" t="s">
        <v>2309</v>
      </c>
      <c r="B4691" t="s">
        <v>2310</v>
      </c>
    </row>
    <row r="4692" spans="1:2" x14ac:dyDescent="0.25">
      <c r="A4692" t="s">
        <v>2311</v>
      </c>
    </row>
    <row r="4693" spans="1:2" x14ac:dyDescent="0.25">
      <c r="A4693" t="s">
        <v>2312</v>
      </c>
    </row>
    <row r="4694" spans="1:2" x14ac:dyDescent="0.25">
      <c r="A4694" t="s">
        <v>2313</v>
      </c>
    </row>
    <row r="4695" spans="1:2" x14ac:dyDescent="0.25">
      <c r="A4695" t="s">
        <v>2314</v>
      </c>
    </row>
    <row r="4696" spans="1:2" x14ac:dyDescent="0.25">
      <c r="A4696" t="s">
        <v>2315</v>
      </c>
    </row>
    <row r="4697" spans="1:2" x14ac:dyDescent="0.25">
      <c r="A4697" t="s">
        <v>2316</v>
      </c>
    </row>
    <row r="4698" spans="1:2" x14ac:dyDescent="0.25">
      <c r="A4698" t="s">
        <v>2317</v>
      </c>
    </row>
    <row r="4699" spans="1:2" x14ac:dyDescent="0.25">
      <c r="A4699" t="s">
        <v>2318</v>
      </c>
    </row>
    <row r="4700" spans="1:2" x14ac:dyDescent="0.25">
      <c r="A4700" t="s">
        <v>2319</v>
      </c>
    </row>
    <row r="4701" spans="1:2" x14ac:dyDescent="0.25">
      <c r="A4701" t="s">
        <v>2320</v>
      </c>
    </row>
    <row r="4702" spans="1:2" x14ac:dyDescent="0.25">
      <c r="A4702" t="s">
        <v>2321</v>
      </c>
    </row>
    <row r="4703" spans="1:2" x14ac:dyDescent="0.25">
      <c r="A4703" t="s">
        <v>2322</v>
      </c>
    </row>
    <row r="4704" spans="1:2" x14ac:dyDescent="0.25">
      <c r="A4704" t="s">
        <v>2323</v>
      </c>
    </row>
    <row r="4705" spans="1:3" x14ac:dyDescent="0.25">
      <c r="A4705" t="s">
        <v>2324</v>
      </c>
    </row>
    <row r="4706" spans="1:3" x14ac:dyDescent="0.25">
      <c r="A4706" t="s">
        <v>2325</v>
      </c>
    </row>
    <row r="4707" spans="1:3" x14ac:dyDescent="0.25">
      <c r="A4707" t="s">
        <v>2326</v>
      </c>
      <c r="B4707" t="s">
        <v>2177</v>
      </c>
      <c r="C4707" t="s">
        <v>2327</v>
      </c>
    </row>
    <row r="4708" spans="1:3" x14ac:dyDescent="0.25">
      <c r="A4708" t="s">
        <v>2328</v>
      </c>
    </row>
    <row r="4709" spans="1:3" x14ac:dyDescent="0.25">
      <c r="A4709" t="s">
        <v>2329</v>
      </c>
    </row>
    <row r="4710" spans="1:3" x14ac:dyDescent="0.25">
      <c r="A4710" t="s">
        <v>2330</v>
      </c>
      <c r="B4710" t="s">
        <v>2331</v>
      </c>
    </row>
    <row r="4711" spans="1:3" x14ac:dyDescent="0.25">
      <c r="A4711" t="s">
        <v>2332</v>
      </c>
    </row>
    <row r="4712" spans="1:3" x14ac:dyDescent="0.25">
      <c r="A4712" t="s">
        <v>2333</v>
      </c>
    </row>
    <row r="4713" spans="1:3" x14ac:dyDescent="0.25">
      <c r="A4713" t="s">
        <v>2334</v>
      </c>
    </row>
    <row r="4714" spans="1:3" x14ac:dyDescent="0.25">
      <c r="A4714" t="s">
        <v>2335</v>
      </c>
    </row>
    <row r="4715" spans="1:3" x14ac:dyDescent="0.25">
      <c r="A4715" t="s">
        <v>2336</v>
      </c>
    </row>
    <row r="4716" spans="1:3" x14ac:dyDescent="0.25">
      <c r="A4716" t="s">
        <v>2337</v>
      </c>
    </row>
    <row r="4717" spans="1:3" x14ac:dyDescent="0.25">
      <c r="A4717" t="s">
        <v>2338</v>
      </c>
    </row>
    <row r="4718" spans="1:3" x14ac:dyDescent="0.25">
      <c r="A4718" t="s">
        <v>2339</v>
      </c>
    </row>
    <row r="4719" spans="1:3" x14ac:dyDescent="0.25">
      <c r="A4719" t="s">
        <v>2340</v>
      </c>
    </row>
    <row r="4720" spans="1:3" x14ac:dyDescent="0.25">
      <c r="A4720" t="s">
        <v>2341</v>
      </c>
    </row>
    <row r="4721" spans="1:3" x14ac:dyDescent="0.25">
      <c r="A4721" t="s">
        <v>2342</v>
      </c>
      <c r="B4721" t="s">
        <v>2343</v>
      </c>
      <c r="C4721" t="s">
        <v>2344</v>
      </c>
    </row>
    <row r="4722" spans="1:3" x14ac:dyDescent="0.25">
      <c r="A4722" t="s">
        <v>2345</v>
      </c>
    </row>
    <row r="4723" spans="1:3" x14ac:dyDescent="0.25">
      <c r="A4723" t="s">
        <v>2346</v>
      </c>
    </row>
    <row r="4724" spans="1:3" x14ac:dyDescent="0.25">
      <c r="A4724" t="s">
        <v>2347</v>
      </c>
    </row>
    <row r="4725" spans="1:3" x14ac:dyDescent="0.25">
      <c r="A4725" t="s">
        <v>2348</v>
      </c>
    </row>
    <row r="4726" spans="1:3" x14ac:dyDescent="0.25">
      <c r="A4726" t="s">
        <v>2349</v>
      </c>
    </row>
    <row r="4727" spans="1:3" x14ac:dyDescent="0.25">
      <c r="A4727" t="s">
        <v>2350</v>
      </c>
    </row>
    <row r="4728" spans="1:3" x14ac:dyDescent="0.25">
      <c r="A4728" t="s">
        <v>2351</v>
      </c>
    </row>
    <row r="4729" spans="1:3" x14ac:dyDescent="0.25">
      <c r="A4729" t="s">
        <v>2352</v>
      </c>
    </row>
    <row r="4730" spans="1:3" x14ac:dyDescent="0.25">
      <c r="A4730" t="s">
        <v>2353</v>
      </c>
      <c r="B4730" t="s">
        <v>2354</v>
      </c>
    </row>
    <row r="4731" spans="1:3" x14ac:dyDescent="0.25">
      <c r="A4731" t="s">
        <v>2355</v>
      </c>
      <c r="B4731" t="s">
        <v>2356</v>
      </c>
    </row>
    <row r="4732" spans="1:3" x14ac:dyDescent="0.25">
      <c r="A4732" t="s">
        <v>2357</v>
      </c>
    </row>
    <row r="4733" spans="1:3" x14ac:dyDescent="0.25">
      <c r="A4733" t="s">
        <v>2358</v>
      </c>
    </row>
    <row r="4734" spans="1:3" x14ac:dyDescent="0.25">
      <c r="A4734" t="s">
        <v>2359</v>
      </c>
    </row>
    <row r="4735" spans="1:3" x14ac:dyDescent="0.25">
      <c r="A4735" t="s">
        <v>2360</v>
      </c>
    </row>
    <row r="4736" spans="1:3" x14ac:dyDescent="0.25">
      <c r="A4736" t="s">
        <v>2361</v>
      </c>
    </row>
    <row r="4737" spans="1:1" x14ac:dyDescent="0.25">
      <c r="A4737" t="s">
        <v>2362</v>
      </c>
    </row>
    <row r="4738" spans="1:1" x14ac:dyDescent="0.25">
      <c r="A4738" t="s">
        <v>43</v>
      </c>
    </row>
    <row r="4739" spans="1:1" x14ac:dyDescent="0.25">
      <c r="A4739" t="s">
        <v>2363</v>
      </c>
    </row>
    <row r="4740" spans="1:1" x14ac:dyDescent="0.25">
      <c r="A4740" t="s">
        <v>43</v>
      </c>
    </row>
    <row r="4741" spans="1:1" x14ac:dyDescent="0.25">
      <c r="A4741" t="e">
        <f>- Constituer le dossier de fabrication</f>
        <v>#NAME?</v>
      </c>
    </row>
    <row r="4742" spans="1:1" x14ac:dyDescent="0.25">
      <c r="A4742" t="s">
        <v>43</v>
      </c>
    </row>
    <row r="4743" spans="1:1" x14ac:dyDescent="0.25">
      <c r="A4743" t="s">
        <v>2364</v>
      </c>
    </row>
    <row r="4744" spans="1:1" x14ac:dyDescent="0.25">
      <c r="A4744" t="s">
        <v>43</v>
      </c>
    </row>
    <row r="4745" spans="1:1" x14ac:dyDescent="0.25">
      <c r="A4745" t="s">
        <v>2365</v>
      </c>
    </row>
    <row r="4746" spans="1:1" x14ac:dyDescent="0.25">
      <c r="A4746" t="s">
        <v>43</v>
      </c>
    </row>
    <row r="4747" spans="1:1" x14ac:dyDescent="0.25">
      <c r="A4747" t="s">
        <v>2366</v>
      </c>
    </row>
    <row r="4748" spans="1:1" x14ac:dyDescent="0.25">
      <c r="A4748" t="s">
        <v>43</v>
      </c>
    </row>
    <row r="4749" spans="1:1" x14ac:dyDescent="0.25">
      <c r="A4749" t="e">
        <f>- Etre force de proposition sur La conception</f>
        <v>#NAME?</v>
      </c>
    </row>
    <row r="4750" spans="1:1" x14ac:dyDescent="0.25">
      <c r="A4750" t="s">
        <v>1968</v>
      </c>
    </row>
    <row r="4751" spans="1:1" x14ac:dyDescent="0.25">
      <c r="A4751" t="s">
        <v>1969</v>
      </c>
    </row>
    <row r="4752" spans="1:1" x14ac:dyDescent="0.25">
      <c r="A4752" t="s">
        <v>43</v>
      </c>
    </row>
    <row r="4753" spans="1:1" x14ac:dyDescent="0.25">
      <c r="A4753" t="s">
        <v>2367</v>
      </c>
    </row>
    <row r="4754" spans="1:1" x14ac:dyDescent="0.25">
      <c r="A4754" t="s">
        <v>2368</v>
      </c>
    </row>
    <row r="4755" spans="1:1" x14ac:dyDescent="0.25">
      <c r="A4755" t="s">
        <v>2369</v>
      </c>
    </row>
    <row r="4756" spans="1:1" x14ac:dyDescent="0.25">
      <c r="A4756" t="s">
        <v>43</v>
      </c>
    </row>
    <row r="4757" spans="1:1" x14ac:dyDescent="0.25">
      <c r="A4757" t="s">
        <v>2370</v>
      </c>
    </row>
    <row r="4758" spans="1:1" x14ac:dyDescent="0.25">
      <c r="A4758" t="s">
        <v>43</v>
      </c>
    </row>
    <row r="4759" spans="1:1" x14ac:dyDescent="0.25">
      <c r="A4759" t="s">
        <v>2371</v>
      </c>
    </row>
    <row r="4760" spans="1:1" x14ac:dyDescent="0.25">
      <c r="A4760" t="s">
        <v>43</v>
      </c>
    </row>
    <row r="4762" spans="1:1" x14ac:dyDescent="0.25">
      <c r="A4762" t="s">
        <v>43</v>
      </c>
    </row>
    <row r="4763" spans="1:1" x14ac:dyDescent="0.25">
      <c r="A4763" t="s">
        <v>2372</v>
      </c>
    </row>
    <row r="4764" spans="1:1" x14ac:dyDescent="0.25">
      <c r="A4764" t="s">
        <v>2373</v>
      </c>
    </row>
    <row r="4765" spans="1:1" x14ac:dyDescent="0.25">
      <c r="A4765" t="s">
        <v>2374</v>
      </c>
    </row>
    <row r="4766" spans="1:1" x14ac:dyDescent="0.25">
      <c r="A4766" t="s">
        <v>2375</v>
      </c>
    </row>
    <row r="4767" spans="1:1" x14ac:dyDescent="0.25">
      <c r="A4767" t="s">
        <v>2376</v>
      </c>
    </row>
    <row r="4768" spans="1:1" x14ac:dyDescent="0.25">
      <c r="A4768" t="s">
        <v>2377</v>
      </c>
    </row>
    <row r="4769" spans="1:1" x14ac:dyDescent="0.25">
      <c r="A4769" t="s">
        <v>2378</v>
      </c>
    </row>
    <row r="4770" spans="1:1" x14ac:dyDescent="0.25">
      <c r="A4770" t="s">
        <v>2379</v>
      </c>
    </row>
    <row r="4771" spans="1:1" x14ac:dyDescent="0.25">
      <c r="A4771" t="s">
        <v>2380</v>
      </c>
    </row>
    <row r="4772" spans="1:1" x14ac:dyDescent="0.25">
      <c r="A4772" t="s">
        <v>2381</v>
      </c>
    </row>
    <row r="4773" spans="1:1" x14ac:dyDescent="0.25">
      <c r="A4773" t="s">
        <v>43</v>
      </c>
    </row>
    <row r="4774" spans="1:1" x14ac:dyDescent="0.25">
      <c r="A4774" t="s">
        <v>2382</v>
      </c>
    </row>
    <row r="4775" spans="1:1" x14ac:dyDescent="0.25">
      <c r="A4775" t="s">
        <v>43</v>
      </c>
    </row>
    <row r="4776" spans="1:1" x14ac:dyDescent="0.25">
      <c r="A4776" t="s">
        <v>2383</v>
      </c>
    </row>
    <row r="4777" spans="1:1" x14ac:dyDescent="0.25">
      <c r="A4777" t="s">
        <v>43</v>
      </c>
    </row>
    <row r="4778" spans="1:1" x14ac:dyDescent="0.25">
      <c r="A4778" t="s">
        <v>2384</v>
      </c>
    </row>
    <row r="4779" spans="1:1" x14ac:dyDescent="0.25">
      <c r="A4779" t="s">
        <v>43</v>
      </c>
    </row>
    <row r="4780" spans="1:1" x14ac:dyDescent="0.25">
      <c r="A4780" t="s">
        <v>2385</v>
      </c>
    </row>
    <row r="4781" spans="1:1" x14ac:dyDescent="0.25">
      <c r="A4781" t="s">
        <v>43</v>
      </c>
    </row>
    <row r="4782" spans="1:1" x14ac:dyDescent="0.25">
      <c r="A4782" t="s">
        <v>2386</v>
      </c>
    </row>
    <row r="4783" spans="1:1" x14ac:dyDescent="0.25">
      <c r="A4783" t="s">
        <v>43</v>
      </c>
    </row>
    <row r="4784" spans="1:1" x14ac:dyDescent="0.25">
      <c r="A4784" t="s">
        <v>2387</v>
      </c>
    </row>
    <row r="4785" spans="1:2" x14ac:dyDescent="0.25">
      <c r="A4785" t="s">
        <v>2388</v>
      </c>
    </row>
    <row r="4786" spans="1:2" x14ac:dyDescent="0.25">
      <c r="A4786" t="s">
        <v>43</v>
      </c>
    </row>
    <row r="4787" spans="1:2" x14ac:dyDescent="0.25">
      <c r="A4787" t="s">
        <v>2370</v>
      </c>
    </row>
    <row r="4788" spans="1:2" x14ac:dyDescent="0.25">
      <c r="A4788" t="s">
        <v>43</v>
      </c>
    </row>
    <row r="4789" spans="1:2" x14ac:dyDescent="0.25">
      <c r="A4789" t="s">
        <v>2389</v>
      </c>
    </row>
    <row r="4790" spans="1:2" x14ac:dyDescent="0.25">
      <c r="A4790" t="s">
        <v>43</v>
      </c>
    </row>
    <row r="4792" spans="1:2" x14ac:dyDescent="0.25">
      <c r="A4792" t="s">
        <v>43</v>
      </c>
    </row>
    <row r="4793" spans="1:2" x14ac:dyDescent="0.25">
      <c r="A4793" t="s">
        <v>1640</v>
      </c>
    </row>
    <row r="4794" spans="1:2" x14ac:dyDescent="0.25">
      <c r="A4794" t="s">
        <v>43</v>
      </c>
    </row>
    <row r="4796" spans="1:2" x14ac:dyDescent="0.25">
      <c r="A4796" t="s">
        <v>43</v>
      </c>
    </row>
    <row r="4797" spans="1:2" x14ac:dyDescent="0.25">
      <c r="A4797" t="s">
        <v>2390</v>
      </c>
    </row>
    <row r="4798" spans="1:2" x14ac:dyDescent="0.25">
      <c r="A4798" t="s">
        <v>2391</v>
      </c>
      <c r="B4798" t="s">
        <v>2392</v>
      </c>
    </row>
    <row r="4799" spans="1:2" x14ac:dyDescent="0.25">
      <c r="A4799" t="s">
        <v>2393</v>
      </c>
    </row>
    <row r="4800" spans="1:2" x14ac:dyDescent="0.25">
      <c r="A4800" t="s">
        <v>43</v>
      </c>
    </row>
    <row r="4801" spans="1:2" x14ac:dyDescent="0.25">
      <c r="A4801" t="e">
        <f>- accueil et conseil client.</f>
        <v>#NAME?</v>
      </c>
    </row>
    <row r="4802" spans="1:2" x14ac:dyDescent="0.25">
      <c r="A4802" t="s">
        <v>43</v>
      </c>
    </row>
    <row r="4803" spans="1:2" x14ac:dyDescent="0.25">
      <c r="A4803" t="e">
        <f>- Mise en rayon des produits et installation de La surface de vente.</f>
        <v>#NAME?</v>
      </c>
    </row>
    <row r="4804" spans="1:2" x14ac:dyDescent="0.25">
      <c r="A4804" t="s">
        <v>43</v>
      </c>
    </row>
    <row r="4805" spans="1:2" x14ac:dyDescent="0.25">
      <c r="A4805" t="s">
        <v>2394</v>
      </c>
    </row>
    <row r="4806" spans="1:2" x14ac:dyDescent="0.25">
      <c r="A4806" t="s">
        <v>43</v>
      </c>
    </row>
    <row r="4807" spans="1:2" x14ac:dyDescent="0.25">
      <c r="A4807" t="e">
        <f>- gestion des stocks.</f>
        <v>#NAME?</v>
      </c>
    </row>
    <row r="4808" spans="1:2" x14ac:dyDescent="0.25">
      <c r="A4808" t="s">
        <v>43</v>
      </c>
    </row>
    <row r="4809" spans="1:2" x14ac:dyDescent="0.25">
      <c r="A4809" t="s">
        <v>2395</v>
      </c>
    </row>
    <row r="4810" spans="1:2" x14ac:dyDescent="0.25">
      <c r="A4810" t="s">
        <v>2396</v>
      </c>
    </row>
    <row r="4811" spans="1:2" x14ac:dyDescent="0.25">
      <c r="A4811" t="s">
        <v>2397</v>
      </c>
      <c r="B4811" t="s">
        <v>2398</v>
      </c>
    </row>
    <row r="4812" spans="1:2" x14ac:dyDescent="0.25">
      <c r="A4812" t="s">
        <v>2399</v>
      </c>
    </row>
    <row r="4813" spans="1:2" x14ac:dyDescent="0.25">
      <c r="A4813" t="s">
        <v>43</v>
      </c>
    </row>
    <row r="4814" spans="1:2" x14ac:dyDescent="0.25">
      <c r="A4814" t="s">
        <v>2370</v>
      </c>
    </row>
    <row r="4815" spans="1:2" x14ac:dyDescent="0.25">
      <c r="A4815" t="s">
        <v>43</v>
      </c>
    </row>
    <row r="4816" spans="1:2" x14ac:dyDescent="0.25">
      <c r="A4816" t="s">
        <v>2389</v>
      </c>
    </row>
    <row r="4817" spans="1:1" x14ac:dyDescent="0.25">
      <c r="A4817" t="s">
        <v>43</v>
      </c>
    </row>
    <row r="4819" spans="1:1" x14ac:dyDescent="0.25">
      <c r="A4819" t="s">
        <v>43</v>
      </c>
    </row>
    <row r="4820" spans="1:1" x14ac:dyDescent="0.25">
      <c r="A4820" t="s">
        <v>1640</v>
      </c>
    </row>
    <row r="4821" spans="1:1" x14ac:dyDescent="0.25">
      <c r="A4821" t="s">
        <v>43</v>
      </c>
    </row>
    <row r="4823" spans="1:1" x14ac:dyDescent="0.25">
      <c r="A4823" t="s">
        <v>43</v>
      </c>
    </row>
    <row r="4824" spans="1:1" x14ac:dyDescent="0.25">
      <c r="A4824" t="s">
        <v>2390</v>
      </c>
    </row>
    <row r="4825" spans="1:1" x14ac:dyDescent="0.25">
      <c r="A4825" t="s">
        <v>2400</v>
      </c>
    </row>
    <row r="4826" spans="1:1" x14ac:dyDescent="0.25">
      <c r="A4826" t="s">
        <v>2401</v>
      </c>
    </row>
    <row r="4827" spans="1:1" x14ac:dyDescent="0.25">
      <c r="A4827" t="s">
        <v>2402</v>
      </c>
    </row>
    <row r="4828" spans="1:1" x14ac:dyDescent="0.25">
      <c r="A4828" t="s">
        <v>2403</v>
      </c>
    </row>
    <row r="4829" spans="1:1" x14ac:dyDescent="0.25">
      <c r="A4829" t="s">
        <v>2404</v>
      </c>
    </row>
    <row r="4830" spans="1:1" x14ac:dyDescent="0.25">
      <c r="A4830" t="s">
        <v>2405</v>
      </c>
    </row>
    <row r="4831" spans="1:1" x14ac:dyDescent="0.25">
      <c r="A4831" t="s">
        <v>2406</v>
      </c>
    </row>
    <row r="4832" spans="1:1" x14ac:dyDescent="0.25">
      <c r="A4832" t="s">
        <v>2407</v>
      </c>
    </row>
    <row r="4833" spans="1:2" x14ac:dyDescent="0.25">
      <c r="A4833" t="s">
        <v>2408</v>
      </c>
    </row>
    <row r="4834" spans="1:2" x14ac:dyDescent="0.25">
      <c r="A4834" t="s">
        <v>2409</v>
      </c>
      <c r="B4834" t="s">
        <v>2410</v>
      </c>
    </row>
    <row r="4835" spans="1:2" x14ac:dyDescent="0.25">
      <c r="A4835" t="s">
        <v>2411</v>
      </c>
    </row>
    <row r="4836" spans="1:2" x14ac:dyDescent="0.25">
      <c r="A4836" t="s">
        <v>2412</v>
      </c>
    </row>
    <row r="4837" spans="1:2" x14ac:dyDescent="0.25">
      <c r="A4837" t="s">
        <v>2413</v>
      </c>
    </row>
    <row r="4838" spans="1:2" x14ac:dyDescent="0.25">
      <c r="A4838" t="s">
        <v>43</v>
      </c>
    </row>
    <row r="4840" spans="1:2" x14ac:dyDescent="0.25">
      <c r="A4840" t="s">
        <v>43</v>
      </c>
    </row>
    <row r="4841" spans="1:2" x14ac:dyDescent="0.25">
      <c r="A4841" t="s">
        <v>2414</v>
      </c>
    </row>
    <row r="4843" spans="1:2" x14ac:dyDescent="0.25">
      <c r="A4843" t="s">
        <v>92</v>
      </c>
    </row>
    <row r="4844" spans="1:2" x14ac:dyDescent="0.25">
      <c r="A4844" t="s">
        <v>2415</v>
      </c>
    </row>
    <row r="4845" spans="1:2" x14ac:dyDescent="0.25">
      <c r="A4845" t="s">
        <v>2416</v>
      </c>
    </row>
    <row r="4846" spans="1:2" x14ac:dyDescent="0.25">
      <c r="A4846" t="s">
        <v>43</v>
      </c>
    </row>
    <row r="4848" spans="1:2" x14ac:dyDescent="0.25">
      <c r="A4848" t="s">
        <v>43</v>
      </c>
    </row>
    <row r="4849" spans="1:1" x14ac:dyDescent="0.25">
      <c r="A4849" t="s">
        <v>2414</v>
      </c>
    </row>
    <row r="4851" spans="1:1" x14ac:dyDescent="0.25">
      <c r="A4851" t="s">
        <v>92</v>
      </c>
    </row>
    <row r="4852" spans="1:1" x14ac:dyDescent="0.25">
      <c r="A4852" t="s">
        <v>2415</v>
      </c>
    </row>
    <row r="4853" spans="1:1" x14ac:dyDescent="0.25">
      <c r="A4853" t="s">
        <v>2417</v>
      </c>
    </row>
    <row r="4854" spans="1:1" x14ac:dyDescent="0.25">
      <c r="A4854" t="s">
        <v>2418</v>
      </c>
    </row>
    <row r="4855" spans="1:1" x14ac:dyDescent="0.25">
      <c r="A4855" t="s">
        <v>2419</v>
      </c>
    </row>
    <row r="4856" spans="1:1" x14ac:dyDescent="0.25">
      <c r="A4856" t="s">
        <v>2420</v>
      </c>
    </row>
    <row r="4857" spans="1:1" x14ac:dyDescent="0.25">
      <c r="A4857" t="s">
        <v>2421</v>
      </c>
    </row>
    <row r="4858" spans="1:1" x14ac:dyDescent="0.25">
      <c r="A4858" t="s">
        <v>2422</v>
      </c>
    </row>
    <row r="4859" spans="1:1" x14ac:dyDescent="0.25">
      <c r="A4859" t="s">
        <v>2423</v>
      </c>
    </row>
    <row r="4860" spans="1:1" x14ac:dyDescent="0.25">
      <c r="A4860" t="s">
        <v>43</v>
      </c>
    </row>
    <row r="4861" spans="1:1" x14ac:dyDescent="0.25">
      <c r="A4861" t="s">
        <v>92</v>
      </c>
    </row>
    <row r="4862" spans="1:1" x14ac:dyDescent="0.25">
      <c r="A4862" t="s">
        <v>43</v>
      </c>
    </row>
    <row r="4863" spans="1:1" x14ac:dyDescent="0.25">
      <c r="A4863" t="s">
        <v>2424</v>
      </c>
    </row>
    <row r="4864" spans="1:1" x14ac:dyDescent="0.25">
      <c r="A4864" t="s">
        <v>2425</v>
      </c>
    </row>
    <row r="4865" spans="1:1" x14ac:dyDescent="0.25">
      <c r="A4865" t="s">
        <v>2426</v>
      </c>
    </row>
    <row r="4866" spans="1:1" x14ac:dyDescent="0.25">
      <c r="A4866" t="s">
        <v>2427</v>
      </c>
    </row>
    <row r="4867" spans="1:1" x14ac:dyDescent="0.25">
      <c r="A4867" t="s">
        <v>2428</v>
      </c>
    </row>
    <row r="4868" spans="1:1" x14ac:dyDescent="0.25">
      <c r="A4868" t="s">
        <v>2429</v>
      </c>
    </row>
    <row r="4869" spans="1:1" x14ac:dyDescent="0.25">
      <c r="A4869" t="s">
        <v>2430</v>
      </c>
    </row>
    <row r="4870" spans="1:1" x14ac:dyDescent="0.25">
      <c r="A4870" t="s">
        <v>2431</v>
      </c>
    </row>
    <row r="4871" spans="1:1" x14ac:dyDescent="0.25">
      <c r="A4871" t="s">
        <v>2432</v>
      </c>
    </row>
    <row r="4872" spans="1:1" x14ac:dyDescent="0.25">
      <c r="A4872" t="s">
        <v>2433</v>
      </c>
    </row>
    <row r="4873" spans="1:1" x14ac:dyDescent="0.25">
      <c r="A4873" t="s">
        <v>2434</v>
      </c>
    </row>
    <row r="4874" spans="1:1" x14ac:dyDescent="0.25">
      <c r="A4874" t="s">
        <v>2435</v>
      </c>
    </row>
    <row r="4875" spans="1:1" x14ac:dyDescent="0.25">
      <c r="A4875" t="s">
        <v>2436</v>
      </c>
    </row>
    <row r="4876" spans="1:1" x14ac:dyDescent="0.25">
      <c r="A4876" t="s">
        <v>2437</v>
      </c>
    </row>
    <row r="4877" spans="1:1" x14ac:dyDescent="0.25">
      <c r="A4877" t="s">
        <v>2438</v>
      </c>
    </row>
    <row r="4878" spans="1:1" x14ac:dyDescent="0.25">
      <c r="A4878" t="s">
        <v>2439</v>
      </c>
    </row>
    <row r="4879" spans="1:1" x14ac:dyDescent="0.25">
      <c r="A4879" t="s">
        <v>2440</v>
      </c>
    </row>
    <row r="4881" spans="1:2" x14ac:dyDescent="0.25">
      <c r="A4881" t="s">
        <v>2441</v>
      </c>
    </row>
    <row r="4882" spans="1:2" x14ac:dyDescent="0.25">
      <c r="A4882" t="s">
        <v>2442</v>
      </c>
    </row>
    <row r="4883" spans="1:2" x14ac:dyDescent="0.25">
      <c r="A4883" t="s">
        <v>2443</v>
      </c>
    </row>
    <row r="4884" spans="1:2" x14ac:dyDescent="0.25">
      <c r="A4884" t="s">
        <v>1968</v>
      </c>
    </row>
    <row r="4885" spans="1:2" x14ac:dyDescent="0.25">
      <c r="A4885" t="s">
        <v>2444</v>
      </c>
    </row>
    <row r="4886" spans="1:2" x14ac:dyDescent="0.25">
      <c r="A4886" t="s">
        <v>2445</v>
      </c>
    </row>
    <row r="4887" spans="1:2" x14ac:dyDescent="0.25">
      <c r="A4887" t="s">
        <v>2446</v>
      </c>
    </row>
    <row r="4888" spans="1:2" x14ac:dyDescent="0.25">
      <c r="A4888" t="s">
        <v>2447</v>
      </c>
      <c r="B4888" t="s">
        <v>2448</v>
      </c>
    </row>
    <row r="4889" spans="1:2" x14ac:dyDescent="0.25">
      <c r="A4889" t="s">
        <v>2449</v>
      </c>
    </row>
    <row r="4890" spans="1:2" x14ac:dyDescent="0.25">
      <c r="A4890" t="s">
        <v>43</v>
      </c>
    </row>
    <row r="4891" spans="1:2" x14ac:dyDescent="0.25">
      <c r="A4891" t="s">
        <v>2370</v>
      </c>
    </row>
    <row r="4892" spans="1:2" x14ac:dyDescent="0.25">
      <c r="A4892" t="s">
        <v>43</v>
      </c>
    </row>
    <row r="4893" spans="1:2" x14ac:dyDescent="0.25">
      <c r="A4893" t="s">
        <v>2371</v>
      </c>
    </row>
    <row r="4894" spans="1:2" x14ac:dyDescent="0.25">
      <c r="A4894" t="s">
        <v>43</v>
      </c>
    </row>
    <row r="4896" spans="1:2" x14ac:dyDescent="0.25">
      <c r="A4896" t="s">
        <v>43</v>
      </c>
    </row>
    <row r="4897" spans="1:1" x14ac:dyDescent="0.25">
      <c r="A4897" t="s">
        <v>1640</v>
      </c>
    </row>
    <row r="4898" spans="1:1" x14ac:dyDescent="0.25">
      <c r="A4898" t="s">
        <v>43</v>
      </c>
    </row>
    <row r="4899" spans="1:1" x14ac:dyDescent="0.25">
      <c r="A4899" t="s">
        <v>2450</v>
      </c>
    </row>
    <row r="4900" spans="1:1" x14ac:dyDescent="0.25">
      <c r="A4900" t="s">
        <v>2451</v>
      </c>
    </row>
    <row r="4901" spans="1:1" x14ac:dyDescent="0.25">
      <c r="A4901" t="s">
        <v>2452</v>
      </c>
    </row>
    <row r="4902" spans="1:1" x14ac:dyDescent="0.25">
      <c r="A4902" t="s">
        <v>2453</v>
      </c>
    </row>
    <row r="4903" spans="1:1" x14ac:dyDescent="0.25">
      <c r="A4903" t="s">
        <v>2454</v>
      </c>
    </row>
    <row r="4904" spans="1:1" x14ac:dyDescent="0.25">
      <c r="A4904" t="s">
        <v>43</v>
      </c>
    </row>
    <row r="4906" spans="1:1" x14ac:dyDescent="0.25">
      <c r="A4906" t="s">
        <v>43</v>
      </c>
    </row>
    <row r="4907" spans="1:1" x14ac:dyDescent="0.25">
      <c r="A4907" t="s">
        <v>2455</v>
      </c>
    </row>
    <row r="4908" spans="1:1" x14ac:dyDescent="0.25">
      <c r="A4908" t="s">
        <v>43</v>
      </c>
    </row>
    <row r="4909" spans="1:1" x14ac:dyDescent="0.25">
      <c r="A4909" t="s">
        <v>2456</v>
      </c>
    </row>
    <row r="4911" spans="1:1" x14ac:dyDescent="0.25">
      <c r="A4911" t="s">
        <v>43</v>
      </c>
    </row>
    <row r="4912" spans="1:1" x14ac:dyDescent="0.25">
      <c r="A4912" t="e">
        <f>- Mise en relations des informations avec les conducteurs de travaux</f>
        <v>#NAME?</v>
      </c>
    </row>
    <row r="4913" spans="1:3" x14ac:dyDescent="0.25">
      <c r="A4913" t="s">
        <v>43</v>
      </c>
    </row>
    <row r="4914" spans="1:3" x14ac:dyDescent="0.25">
      <c r="A4914" t="s">
        <v>2457</v>
      </c>
    </row>
    <row r="4915" spans="1:3" x14ac:dyDescent="0.25">
      <c r="A4915" t="s">
        <v>43</v>
      </c>
    </row>
    <row r="4917" spans="1:3" x14ac:dyDescent="0.25">
      <c r="A4917" t="s">
        <v>43</v>
      </c>
    </row>
    <row r="4918" spans="1:3" x14ac:dyDescent="0.25">
      <c r="A4918" t="s">
        <v>2458</v>
      </c>
    </row>
    <row r="4919" spans="1:3" x14ac:dyDescent="0.25">
      <c r="A4919" t="s">
        <v>43</v>
      </c>
    </row>
    <row r="4920" spans="1:3" x14ac:dyDescent="0.25">
      <c r="A4920" t="s">
        <v>2459</v>
      </c>
    </row>
    <row r="4921" spans="1:3" x14ac:dyDescent="0.25">
      <c r="A4921" t="s">
        <v>2460</v>
      </c>
    </row>
    <row r="4922" spans="1:3" x14ac:dyDescent="0.25">
      <c r="A4922" t="s">
        <v>2461</v>
      </c>
      <c r="B4922" t="s">
        <v>2462</v>
      </c>
    </row>
    <row r="4923" spans="1:3" x14ac:dyDescent="0.25">
      <c r="A4923" t="s">
        <v>2463</v>
      </c>
    </row>
    <row r="4924" spans="1:3" x14ac:dyDescent="0.25">
      <c r="A4924" t="s">
        <v>2464</v>
      </c>
    </row>
    <row r="4925" spans="1:3" x14ac:dyDescent="0.25">
      <c r="A4925" t="s">
        <v>2465</v>
      </c>
      <c r="B4925" t="s">
        <v>2466</v>
      </c>
      <c r="C4925" t="s">
        <v>2467</v>
      </c>
    </row>
    <row r="4926" spans="1:3" x14ac:dyDescent="0.25">
      <c r="A4926" t="s">
        <v>2468</v>
      </c>
    </row>
    <row r="4927" spans="1:3" x14ac:dyDescent="0.25">
      <c r="A4927" t="s">
        <v>2469</v>
      </c>
    </row>
    <row r="4928" spans="1:3" x14ac:dyDescent="0.25">
      <c r="A4928" t="s">
        <v>2470</v>
      </c>
    </row>
    <row r="4929" spans="1:2" x14ac:dyDescent="0.25">
      <c r="A4929" t="s">
        <v>2471</v>
      </c>
    </row>
    <row r="4930" spans="1:2" x14ac:dyDescent="0.25">
      <c r="A4930" t="s">
        <v>2472</v>
      </c>
    </row>
    <row r="4931" spans="1:2" x14ac:dyDescent="0.25">
      <c r="A4931" t="s">
        <v>2473</v>
      </c>
      <c r="B4931" t="s">
        <v>2474</v>
      </c>
    </row>
    <row r="4932" spans="1:2" x14ac:dyDescent="0.25">
      <c r="A4932" t="s">
        <v>2475</v>
      </c>
    </row>
    <row r="4933" spans="1:2" x14ac:dyDescent="0.25">
      <c r="A4933" t="s">
        <v>2476</v>
      </c>
      <c r="B4933" t="s">
        <v>2477</v>
      </c>
    </row>
    <row r="4934" spans="1:2" x14ac:dyDescent="0.25">
      <c r="A4934" t="s">
        <v>2478</v>
      </c>
    </row>
    <row r="4935" spans="1:2" x14ac:dyDescent="0.25">
      <c r="A4935" t="s">
        <v>2479</v>
      </c>
    </row>
    <row r="4936" spans="1:2" x14ac:dyDescent="0.25">
      <c r="A4936" t="s">
        <v>2480</v>
      </c>
    </row>
    <row r="4937" spans="1:2" x14ac:dyDescent="0.25">
      <c r="A4937" t="s">
        <v>2481</v>
      </c>
    </row>
    <row r="4938" spans="1:2" x14ac:dyDescent="0.25">
      <c r="A4938" t="s">
        <v>2482</v>
      </c>
    </row>
    <row r="4939" spans="1:2" x14ac:dyDescent="0.25">
      <c r="A4939" t="s">
        <v>2483</v>
      </c>
    </row>
    <row r="4940" spans="1:2" x14ac:dyDescent="0.25">
      <c r="A4940" t="s">
        <v>2484</v>
      </c>
    </row>
    <row r="4941" spans="1:2" x14ac:dyDescent="0.25">
      <c r="A4941" t="s">
        <v>2485</v>
      </c>
    </row>
    <row r="4942" spans="1:2" x14ac:dyDescent="0.25">
      <c r="A4942" t="s">
        <v>2486</v>
      </c>
    </row>
    <row r="4943" spans="1:2" x14ac:dyDescent="0.25">
      <c r="A4943" t="s">
        <v>2487</v>
      </c>
    </row>
    <row r="4944" spans="1:2" x14ac:dyDescent="0.25">
      <c r="A4944" t="s">
        <v>2488</v>
      </c>
    </row>
    <row r="4945" spans="1:2" x14ac:dyDescent="0.25">
      <c r="A4945" t="s">
        <v>2489</v>
      </c>
    </row>
    <row r="4946" spans="1:2" x14ac:dyDescent="0.25">
      <c r="A4946" t="s">
        <v>2490</v>
      </c>
      <c r="B4946" t="s">
        <v>2491</v>
      </c>
    </row>
    <row r="4947" spans="1:2" x14ac:dyDescent="0.25">
      <c r="A4947" t="s">
        <v>2492</v>
      </c>
      <c r="B4947" t="s">
        <v>2493</v>
      </c>
    </row>
    <row r="4948" spans="1:2" x14ac:dyDescent="0.25">
      <c r="A4948" t="s">
        <v>2494</v>
      </c>
    </row>
    <row r="4949" spans="1:2" x14ac:dyDescent="0.25">
      <c r="A4949" t="s">
        <v>2495</v>
      </c>
    </row>
    <row r="4950" spans="1:2" x14ac:dyDescent="0.25">
      <c r="A4950" t="s">
        <v>2496</v>
      </c>
    </row>
    <row r="4951" spans="1:2" x14ac:dyDescent="0.25">
      <c r="A4951" t="s">
        <v>2497</v>
      </c>
      <c r="B4951" t="s">
        <v>2498</v>
      </c>
    </row>
    <row r="4952" spans="1:2" x14ac:dyDescent="0.25">
      <c r="A4952" t="s">
        <v>2499</v>
      </c>
    </row>
    <row r="4953" spans="1:2" x14ac:dyDescent="0.25">
      <c r="A4953" t="s">
        <v>2500</v>
      </c>
    </row>
    <row r="4954" spans="1:2" x14ac:dyDescent="0.25">
      <c r="A4954" t="s">
        <v>2501</v>
      </c>
    </row>
    <row r="4955" spans="1:2" x14ac:dyDescent="0.25">
      <c r="A4955" t="s">
        <v>2502</v>
      </c>
    </row>
    <row r="4956" spans="1:2" x14ac:dyDescent="0.25">
      <c r="A4956" t="s">
        <v>2503</v>
      </c>
    </row>
    <row r="4957" spans="1:2" x14ac:dyDescent="0.25">
      <c r="A4957" t="s">
        <v>2504</v>
      </c>
    </row>
    <row r="4958" spans="1:2" x14ac:dyDescent="0.25">
      <c r="A4958" t="s">
        <v>43</v>
      </c>
    </row>
    <row r="4961" spans="1:1" x14ac:dyDescent="0.25">
      <c r="A4961" t="s">
        <v>43</v>
      </c>
    </row>
    <row r="4962" spans="1:1" x14ac:dyDescent="0.25">
      <c r="A4962" t="s">
        <v>1640</v>
      </c>
    </row>
    <row r="4963" spans="1:1" x14ac:dyDescent="0.25">
      <c r="A4963" t="s">
        <v>43</v>
      </c>
    </row>
    <row r="4964" spans="1:1" x14ac:dyDescent="0.25">
      <c r="A4964" t="s">
        <v>2505</v>
      </c>
    </row>
    <row r="4966" spans="1:1" x14ac:dyDescent="0.25">
      <c r="A4966" t="s">
        <v>43</v>
      </c>
    </row>
    <row r="4967" spans="1:1" x14ac:dyDescent="0.25">
      <c r="A4967" t="s">
        <v>2506</v>
      </c>
    </row>
    <row r="4968" spans="1:1" x14ac:dyDescent="0.25">
      <c r="A4968" t="s">
        <v>43</v>
      </c>
    </row>
    <row r="4969" spans="1:1" x14ac:dyDescent="0.25">
      <c r="A4969" t="s">
        <v>2507</v>
      </c>
    </row>
    <row r="4970" spans="1:1" x14ac:dyDescent="0.25">
      <c r="A4970" t="s">
        <v>43</v>
      </c>
    </row>
    <row r="4971" spans="1:1" x14ac:dyDescent="0.25">
      <c r="A4971" t="s">
        <v>2508</v>
      </c>
    </row>
    <row r="4972" spans="1:1" x14ac:dyDescent="0.25">
      <c r="A4972" t="s">
        <v>2509</v>
      </c>
    </row>
    <row r="4973" spans="1:1" x14ac:dyDescent="0.25">
      <c r="A4973" t="s">
        <v>2510</v>
      </c>
    </row>
    <row r="4974" spans="1:1" x14ac:dyDescent="0.25">
      <c r="A4974" t="s">
        <v>2511</v>
      </c>
    </row>
    <row r="4975" spans="1:1" x14ac:dyDescent="0.25">
      <c r="A4975" t="s">
        <v>2512</v>
      </c>
    </row>
    <row r="4977" spans="1:1" x14ac:dyDescent="0.25">
      <c r="A4977" t="s">
        <v>130</v>
      </c>
    </row>
    <row r="4978" spans="1:1" x14ac:dyDescent="0.25">
      <c r="A4978" t="s">
        <v>2513</v>
      </c>
    </row>
    <row r="4980" spans="1:1" x14ac:dyDescent="0.25">
      <c r="A4980" t="s">
        <v>130</v>
      </c>
    </row>
    <row r="4981" spans="1:1" x14ac:dyDescent="0.25">
      <c r="A4981" t="s">
        <v>2514</v>
      </c>
    </row>
    <row r="4983" spans="1:1" x14ac:dyDescent="0.25">
      <c r="A4983" t="s">
        <v>130</v>
      </c>
    </row>
    <row r="4984" spans="1:1" x14ac:dyDescent="0.25">
      <c r="A4984" t="s">
        <v>2515</v>
      </c>
    </row>
    <row r="4986" spans="1:1" x14ac:dyDescent="0.25">
      <c r="A4986" t="s">
        <v>130</v>
      </c>
    </row>
    <row r="4987" spans="1:1" x14ac:dyDescent="0.25">
      <c r="A4987" t="s">
        <v>2516</v>
      </c>
    </row>
    <row r="4989" spans="1:1" x14ac:dyDescent="0.25">
      <c r="A4989" t="s">
        <v>130</v>
      </c>
    </row>
    <row r="4990" spans="1:1" x14ac:dyDescent="0.25">
      <c r="A4990" t="s">
        <v>2517</v>
      </c>
    </row>
    <row r="4992" spans="1:1" x14ac:dyDescent="0.25">
      <c r="A4992" t="s">
        <v>130</v>
      </c>
    </row>
    <row r="4993" spans="1:1" x14ac:dyDescent="0.25">
      <c r="A4993" t="s">
        <v>2518</v>
      </c>
    </row>
    <row r="4995" spans="1:1" x14ac:dyDescent="0.25">
      <c r="A4995" t="s">
        <v>130</v>
      </c>
    </row>
    <row r="4996" spans="1:1" x14ac:dyDescent="0.25">
      <c r="A4996" t="s">
        <v>2519</v>
      </c>
    </row>
    <row r="4998" spans="1:1" x14ac:dyDescent="0.25">
      <c r="A4998" t="s">
        <v>130</v>
      </c>
    </row>
    <row r="4999" spans="1:1" x14ac:dyDescent="0.25">
      <c r="A4999" t="s">
        <v>2520</v>
      </c>
    </row>
    <row r="5001" spans="1:1" x14ac:dyDescent="0.25">
      <c r="A5001" t="s">
        <v>130</v>
      </c>
    </row>
    <row r="5002" spans="1:1" x14ac:dyDescent="0.25">
      <c r="A5002" t="s">
        <v>2521</v>
      </c>
    </row>
    <row r="5004" spans="1:1" x14ac:dyDescent="0.25">
      <c r="A5004" t="s">
        <v>130</v>
      </c>
    </row>
    <row r="5005" spans="1:1" x14ac:dyDescent="0.25">
      <c r="A5005" t="s">
        <v>2522</v>
      </c>
    </row>
    <row r="5007" spans="1:1" x14ac:dyDescent="0.25">
      <c r="A5007" t="s">
        <v>130</v>
      </c>
    </row>
    <row r="5008" spans="1:1" x14ac:dyDescent="0.25">
      <c r="A5008" t="s">
        <v>2523</v>
      </c>
    </row>
    <row r="5010" spans="1:1" x14ac:dyDescent="0.25">
      <c r="A5010" t="s">
        <v>130</v>
      </c>
    </row>
    <row r="5011" spans="1:1" x14ac:dyDescent="0.25">
      <c r="A5011" t="s">
        <v>2524</v>
      </c>
    </row>
    <row r="5013" spans="1:1" x14ac:dyDescent="0.25">
      <c r="A5013" t="s">
        <v>130</v>
      </c>
    </row>
    <row r="5014" spans="1:1" x14ac:dyDescent="0.25">
      <c r="A5014" t="s">
        <v>2525</v>
      </c>
    </row>
    <row r="5016" spans="1:1" x14ac:dyDescent="0.25">
      <c r="A5016" t="s">
        <v>130</v>
      </c>
    </row>
    <row r="5017" spans="1:1" x14ac:dyDescent="0.25">
      <c r="A5017" t="s">
        <v>2526</v>
      </c>
    </row>
    <row r="5019" spans="1:1" x14ac:dyDescent="0.25">
      <c r="A5019" t="s">
        <v>130</v>
      </c>
    </row>
    <row r="5020" spans="1:1" x14ac:dyDescent="0.25">
      <c r="A5020" t="s">
        <v>2527</v>
      </c>
    </row>
    <row r="5022" spans="1:1" x14ac:dyDescent="0.25">
      <c r="A5022" t="s">
        <v>130</v>
      </c>
    </row>
    <row r="5023" spans="1:1" x14ac:dyDescent="0.25">
      <c r="A5023" t="s">
        <v>2528</v>
      </c>
    </row>
    <row r="5025" spans="1:1" x14ac:dyDescent="0.25">
      <c r="A5025" t="s">
        <v>130</v>
      </c>
    </row>
    <row r="5026" spans="1:1" x14ac:dyDescent="0.25">
      <c r="A5026" t="s">
        <v>2529</v>
      </c>
    </row>
    <row r="5028" spans="1:1" x14ac:dyDescent="0.25">
      <c r="A5028" t="s">
        <v>130</v>
      </c>
    </row>
    <row r="5029" spans="1:1" x14ac:dyDescent="0.25">
      <c r="A5029" t="s">
        <v>2530</v>
      </c>
    </row>
    <row r="5031" spans="1:1" x14ac:dyDescent="0.25">
      <c r="A5031" t="s">
        <v>130</v>
      </c>
    </row>
    <row r="5032" spans="1:1" x14ac:dyDescent="0.25">
      <c r="A5032" t="s">
        <v>2531</v>
      </c>
    </row>
    <row r="5034" spans="1:1" x14ac:dyDescent="0.25">
      <c r="A5034" t="s">
        <v>130</v>
      </c>
    </row>
    <row r="5035" spans="1:1" x14ac:dyDescent="0.25">
      <c r="A5035" t="s">
        <v>2532</v>
      </c>
    </row>
    <row r="5037" spans="1:1" x14ac:dyDescent="0.25">
      <c r="A5037" t="s">
        <v>130</v>
      </c>
    </row>
    <row r="5038" spans="1:1" x14ac:dyDescent="0.25">
      <c r="A5038" t="s">
        <v>2533</v>
      </c>
    </row>
    <row r="5040" spans="1:1" x14ac:dyDescent="0.25">
      <c r="A5040" t="s">
        <v>130</v>
      </c>
    </row>
    <row r="5041" spans="1:1" x14ac:dyDescent="0.25">
      <c r="A5041" t="s">
        <v>2534</v>
      </c>
    </row>
    <row r="5043" spans="1:1" x14ac:dyDescent="0.25">
      <c r="A5043" t="s">
        <v>130</v>
      </c>
    </row>
    <row r="5044" spans="1:1" x14ac:dyDescent="0.25">
      <c r="A5044" t="s">
        <v>2535</v>
      </c>
    </row>
    <row r="5046" spans="1:1" x14ac:dyDescent="0.25">
      <c r="A5046" t="s">
        <v>130</v>
      </c>
    </row>
    <row r="5047" spans="1:1" x14ac:dyDescent="0.25">
      <c r="A5047" t="s">
        <v>2536</v>
      </c>
    </row>
    <row r="5049" spans="1:1" x14ac:dyDescent="0.25">
      <c r="A5049" t="s">
        <v>130</v>
      </c>
    </row>
    <row r="5050" spans="1:1" x14ac:dyDescent="0.25">
      <c r="A5050" t="s">
        <v>2537</v>
      </c>
    </row>
    <row r="5052" spans="1:1" x14ac:dyDescent="0.25">
      <c r="A5052" t="s">
        <v>130</v>
      </c>
    </row>
    <row r="5053" spans="1:1" x14ac:dyDescent="0.25">
      <c r="A5053" t="s">
        <v>2538</v>
      </c>
    </row>
    <row r="5055" spans="1:1" x14ac:dyDescent="0.25">
      <c r="A5055" t="s">
        <v>130</v>
      </c>
    </row>
    <row r="5056" spans="1:1" x14ac:dyDescent="0.25">
      <c r="A5056" t="s">
        <v>2539</v>
      </c>
    </row>
    <row r="5058" spans="1:1" x14ac:dyDescent="0.25">
      <c r="A5058" t="s">
        <v>130</v>
      </c>
    </row>
    <row r="5059" spans="1:1" x14ac:dyDescent="0.25">
      <c r="A5059" t="s">
        <v>2540</v>
      </c>
    </row>
    <row r="5061" spans="1:1" x14ac:dyDescent="0.25">
      <c r="A5061" t="s">
        <v>130</v>
      </c>
    </row>
    <row r="5062" spans="1:1" x14ac:dyDescent="0.25">
      <c r="A5062" t="s">
        <v>2541</v>
      </c>
    </row>
    <row r="5064" spans="1:1" x14ac:dyDescent="0.25">
      <c r="A5064" t="s">
        <v>130</v>
      </c>
    </row>
    <row r="5065" spans="1:1" x14ac:dyDescent="0.25">
      <c r="A5065" t="s">
        <v>2542</v>
      </c>
    </row>
    <row r="5067" spans="1:1" x14ac:dyDescent="0.25">
      <c r="A5067" t="s">
        <v>130</v>
      </c>
    </row>
    <row r="5068" spans="1:1" x14ac:dyDescent="0.25">
      <c r="A5068" t="s">
        <v>2543</v>
      </c>
    </row>
    <row r="5070" spans="1:1" x14ac:dyDescent="0.25">
      <c r="A5070" t="s">
        <v>130</v>
      </c>
    </row>
    <row r="5071" spans="1:1" x14ac:dyDescent="0.25">
      <c r="A5071" t="s">
        <v>2544</v>
      </c>
    </row>
    <row r="5073" spans="1:1" x14ac:dyDescent="0.25">
      <c r="A5073" t="s">
        <v>130</v>
      </c>
    </row>
    <row r="5074" spans="1:1" x14ac:dyDescent="0.25">
      <c r="A5074" t="s">
        <v>2545</v>
      </c>
    </row>
    <row r="5076" spans="1:1" x14ac:dyDescent="0.25">
      <c r="A5076" t="s">
        <v>130</v>
      </c>
    </row>
    <row r="5077" spans="1:1" x14ac:dyDescent="0.25">
      <c r="A5077" t="s">
        <v>2546</v>
      </c>
    </row>
    <row r="5079" spans="1:1" x14ac:dyDescent="0.25">
      <c r="A5079" t="s">
        <v>130</v>
      </c>
    </row>
    <row r="5080" spans="1:1" x14ac:dyDescent="0.25">
      <c r="A5080" t="s">
        <v>2547</v>
      </c>
    </row>
    <row r="5082" spans="1:1" x14ac:dyDescent="0.25">
      <c r="A5082" t="s">
        <v>130</v>
      </c>
    </row>
    <row r="5083" spans="1:1" x14ac:dyDescent="0.25">
      <c r="A5083" t="s">
        <v>2548</v>
      </c>
    </row>
    <row r="5085" spans="1:1" x14ac:dyDescent="0.25">
      <c r="A5085" t="s">
        <v>130</v>
      </c>
    </row>
    <row r="5086" spans="1:1" x14ac:dyDescent="0.25">
      <c r="A5086" t="s">
        <v>2549</v>
      </c>
    </row>
    <row r="5088" spans="1:1" x14ac:dyDescent="0.25">
      <c r="A5088" t="s">
        <v>130</v>
      </c>
    </row>
    <row r="5089" spans="1:1" x14ac:dyDescent="0.25">
      <c r="A5089" t="s">
        <v>2550</v>
      </c>
    </row>
    <row r="5091" spans="1:1" x14ac:dyDescent="0.25">
      <c r="A5091" t="s">
        <v>130</v>
      </c>
    </row>
    <row r="5092" spans="1:1" x14ac:dyDescent="0.25">
      <c r="A5092" t="s">
        <v>2551</v>
      </c>
    </row>
    <row r="5094" spans="1:1" x14ac:dyDescent="0.25">
      <c r="A5094" t="s">
        <v>130</v>
      </c>
    </row>
    <row r="5095" spans="1:1" x14ac:dyDescent="0.25">
      <c r="A5095" t="s">
        <v>2552</v>
      </c>
    </row>
    <row r="5097" spans="1:1" x14ac:dyDescent="0.25">
      <c r="A5097" t="s">
        <v>130</v>
      </c>
    </row>
    <row r="5098" spans="1:1" x14ac:dyDescent="0.25">
      <c r="A5098" t="s">
        <v>2553</v>
      </c>
    </row>
    <row r="5100" spans="1:1" x14ac:dyDescent="0.25">
      <c r="A5100" t="s">
        <v>130</v>
      </c>
    </row>
    <row r="5101" spans="1:1" x14ac:dyDescent="0.25">
      <c r="A5101" t="s">
        <v>2554</v>
      </c>
    </row>
    <row r="5103" spans="1:1" x14ac:dyDescent="0.25">
      <c r="A5103" t="s">
        <v>130</v>
      </c>
    </row>
    <row r="5104" spans="1:1" x14ac:dyDescent="0.25">
      <c r="A5104" t="s">
        <v>2555</v>
      </c>
    </row>
    <row r="5106" spans="1:1" x14ac:dyDescent="0.25">
      <c r="A5106" t="s">
        <v>130</v>
      </c>
    </row>
    <row r="5107" spans="1:1" x14ac:dyDescent="0.25">
      <c r="A5107" t="s">
        <v>2556</v>
      </c>
    </row>
    <row r="5109" spans="1:1" x14ac:dyDescent="0.25">
      <c r="A5109" t="s">
        <v>130</v>
      </c>
    </row>
    <row r="5110" spans="1:1" x14ac:dyDescent="0.25">
      <c r="A5110" t="s">
        <v>2557</v>
      </c>
    </row>
    <row r="5112" spans="1:1" x14ac:dyDescent="0.25">
      <c r="A5112" t="s">
        <v>130</v>
      </c>
    </row>
    <row r="5113" spans="1:1" x14ac:dyDescent="0.25">
      <c r="A5113" t="s">
        <v>2558</v>
      </c>
    </row>
    <row r="5115" spans="1:1" x14ac:dyDescent="0.25">
      <c r="A5115" t="s">
        <v>130</v>
      </c>
    </row>
    <row r="5116" spans="1:1" x14ac:dyDescent="0.25">
      <c r="A5116" t="s">
        <v>2559</v>
      </c>
    </row>
    <row r="5118" spans="1:1" x14ac:dyDescent="0.25">
      <c r="A5118" t="s">
        <v>130</v>
      </c>
    </row>
    <row r="5119" spans="1:1" x14ac:dyDescent="0.25">
      <c r="A5119" t="s">
        <v>2560</v>
      </c>
    </row>
    <row r="5121" spans="1:1" x14ac:dyDescent="0.25">
      <c r="A5121" t="s">
        <v>130</v>
      </c>
    </row>
    <row r="5122" spans="1:1" x14ac:dyDescent="0.25">
      <c r="A5122" t="s">
        <v>2561</v>
      </c>
    </row>
    <row r="5124" spans="1:1" x14ac:dyDescent="0.25">
      <c r="A5124" t="s">
        <v>130</v>
      </c>
    </row>
    <row r="5125" spans="1:1" x14ac:dyDescent="0.25">
      <c r="A5125" t="s">
        <v>2562</v>
      </c>
    </row>
    <row r="5127" spans="1:1" x14ac:dyDescent="0.25">
      <c r="A5127" t="s">
        <v>130</v>
      </c>
    </row>
    <row r="5128" spans="1:1" x14ac:dyDescent="0.25">
      <c r="A5128" t="s">
        <v>2563</v>
      </c>
    </row>
    <row r="5130" spans="1:1" x14ac:dyDescent="0.25">
      <c r="A5130" t="s">
        <v>130</v>
      </c>
    </row>
    <row r="5131" spans="1:1" x14ac:dyDescent="0.25">
      <c r="A5131" t="s">
        <v>2564</v>
      </c>
    </row>
    <row r="5133" spans="1:1" x14ac:dyDescent="0.25">
      <c r="A5133" t="s">
        <v>130</v>
      </c>
    </row>
    <row r="5134" spans="1:1" x14ac:dyDescent="0.25">
      <c r="A5134" t="s">
        <v>2565</v>
      </c>
    </row>
    <row r="5136" spans="1:1" x14ac:dyDescent="0.25">
      <c r="A5136" t="s">
        <v>130</v>
      </c>
    </row>
    <row r="5137" spans="1:1" x14ac:dyDescent="0.25">
      <c r="A5137" t="s">
        <v>2566</v>
      </c>
    </row>
    <row r="5139" spans="1:1" x14ac:dyDescent="0.25">
      <c r="A5139" t="s">
        <v>130</v>
      </c>
    </row>
    <row r="5140" spans="1:1" x14ac:dyDescent="0.25">
      <c r="A5140" t="s">
        <v>2567</v>
      </c>
    </row>
    <row r="5142" spans="1:1" x14ac:dyDescent="0.25">
      <c r="A5142" t="s">
        <v>130</v>
      </c>
    </row>
    <row r="5143" spans="1:1" x14ac:dyDescent="0.25">
      <c r="A5143" t="s">
        <v>2568</v>
      </c>
    </row>
    <row r="5145" spans="1:1" x14ac:dyDescent="0.25">
      <c r="A5145" t="s">
        <v>130</v>
      </c>
    </row>
    <row r="5146" spans="1:1" x14ac:dyDescent="0.25">
      <c r="A5146" t="s">
        <v>2569</v>
      </c>
    </row>
    <row r="5148" spans="1:1" x14ac:dyDescent="0.25">
      <c r="A5148" t="s">
        <v>130</v>
      </c>
    </row>
    <row r="5149" spans="1:1" x14ac:dyDescent="0.25">
      <c r="A5149" t="s">
        <v>2570</v>
      </c>
    </row>
    <row r="5151" spans="1:1" x14ac:dyDescent="0.25">
      <c r="A5151" t="s">
        <v>130</v>
      </c>
    </row>
    <row r="5152" spans="1:1" x14ac:dyDescent="0.25">
      <c r="A5152" t="s">
        <v>2571</v>
      </c>
    </row>
    <row r="5154" spans="1:1" x14ac:dyDescent="0.25">
      <c r="A5154" t="s">
        <v>130</v>
      </c>
    </row>
    <row r="5155" spans="1:1" x14ac:dyDescent="0.25">
      <c r="A5155" t="s">
        <v>2572</v>
      </c>
    </row>
    <row r="5157" spans="1:1" x14ac:dyDescent="0.25">
      <c r="A5157" t="s">
        <v>130</v>
      </c>
    </row>
    <row r="5158" spans="1:1" x14ac:dyDescent="0.25">
      <c r="A5158" t="s">
        <v>2573</v>
      </c>
    </row>
    <row r="5160" spans="1:1" x14ac:dyDescent="0.25">
      <c r="A5160" t="s">
        <v>130</v>
      </c>
    </row>
    <row r="5161" spans="1:1" x14ac:dyDescent="0.25">
      <c r="A5161" t="s">
        <v>2574</v>
      </c>
    </row>
    <row r="5163" spans="1:1" x14ac:dyDescent="0.25">
      <c r="A5163" t="s">
        <v>130</v>
      </c>
    </row>
    <row r="5164" spans="1:1" x14ac:dyDescent="0.25">
      <c r="A5164" t="s">
        <v>2575</v>
      </c>
    </row>
    <row r="5166" spans="1:1" x14ac:dyDescent="0.25">
      <c r="A5166" t="s">
        <v>130</v>
      </c>
    </row>
    <row r="5167" spans="1:1" x14ac:dyDescent="0.25">
      <c r="A5167" t="s">
        <v>2576</v>
      </c>
    </row>
    <row r="5169" spans="1:1" x14ac:dyDescent="0.25">
      <c r="A5169" t="s">
        <v>130</v>
      </c>
    </row>
    <row r="5170" spans="1:1" x14ac:dyDescent="0.25">
      <c r="A5170" t="s">
        <v>2577</v>
      </c>
    </row>
    <row r="5172" spans="1:1" x14ac:dyDescent="0.25">
      <c r="A5172" t="s">
        <v>130</v>
      </c>
    </row>
    <row r="5173" spans="1:1" x14ac:dyDescent="0.25">
      <c r="A5173" t="s">
        <v>2578</v>
      </c>
    </row>
    <row r="5175" spans="1:1" x14ac:dyDescent="0.25">
      <c r="A5175" t="s">
        <v>130</v>
      </c>
    </row>
    <row r="5176" spans="1:1" x14ac:dyDescent="0.25">
      <c r="A5176" t="s">
        <v>2579</v>
      </c>
    </row>
    <row r="5178" spans="1:1" x14ac:dyDescent="0.25">
      <c r="A5178" t="s">
        <v>130</v>
      </c>
    </row>
    <row r="5179" spans="1:1" x14ac:dyDescent="0.25">
      <c r="A5179" t="s">
        <v>2580</v>
      </c>
    </row>
    <row r="5181" spans="1:1" x14ac:dyDescent="0.25">
      <c r="A5181" t="s">
        <v>130</v>
      </c>
    </row>
    <row r="5182" spans="1:1" x14ac:dyDescent="0.25">
      <c r="A5182" t="s">
        <v>2581</v>
      </c>
    </row>
    <row r="5184" spans="1:1" x14ac:dyDescent="0.25">
      <c r="A5184" t="s">
        <v>130</v>
      </c>
    </row>
    <row r="5185" spans="1:1" x14ac:dyDescent="0.25">
      <c r="A5185" t="s">
        <v>2582</v>
      </c>
    </row>
    <row r="5187" spans="1:1" x14ac:dyDescent="0.25">
      <c r="A5187" t="s">
        <v>130</v>
      </c>
    </row>
    <row r="5188" spans="1:1" x14ac:dyDescent="0.25">
      <c r="A5188" t="s">
        <v>2583</v>
      </c>
    </row>
    <row r="5190" spans="1:1" x14ac:dyDescent="0.25">
      <c r="A5190" t="s">
        <v>130</v>
      </c>
    </row>
    <row r="5191" spans="1:1" x14ac:dyDescent="0.25">
      <c r="A5191" t="s">
        <v>2584</v>
      </c>
    </row>
    <row r="5193" spans="1:1" x14ac:dyDescent="0.25">
      <c r="A5193" t="s">
        <v>130</v>
      </c>
    </row>
    <row r="5194" spans="1:1" x14ac:dyDescent="0.25">
      <c r="A5194" t="s">
        <v>2585</v>
      </c>
    </row>
    <row r="5196" spans="1:1" x14ac:dyDescent="0.25">
      <c r="A5196" t="s">
        <v>130</v>
      </c>
    </row>
    <row r="5197" spans="1:1" x14ac:dyDescent="0.25">
      <c r="A5197" t="s">
        <v>2586</v>
      </c>
    </row>
    <row r="5199" spans="1:1" x14ac:dyDescent="0.25">
      <c r="A5199" t="s">
        <v>130</v>
      </c>
    </row>
    <row r="5200" spans="1:1" x14ac:dyDescent="0.25">
      <c r="A5200" t="s">
        <v>2587</v>
      </c>
    </row>
    <row r="5202" spans="1:1" x14ac:dyDescent="0.25">
      <c r="A5202" t="s">
        <v>130</v>
      </c>
    </row>
    <row r="5203" spans="1:1" x14ac:dyDescent="0.25">
      <c r="A5203" t="s">
        <v>2588</v>
      </c>
    </row>
    <row r="5205" spans="1:1" x14ac:dyDescent="0.25">
      <c r="A5205" t="s">
        <v>130</v>
      </c>
    </row>
    <row r="5206" spans="1:1" x14ac:dyDescent="0.25">
      <c r="A5206" t="s">
        <v>2589</v>
      </c>
    </row>
    <row r="5208" spans="1:1" x14ac:dyDescent="0.25">
      <c r="A5208" t="s">
        <v>130</v>
      </c>
    </row>
    <row r="5209" spans="1:1" x14ac:dyDescent="0.25">
      <c r="A5209" t="s">
        <v>2590</v>
      </c>
    </row>
    <row r="5211" spans="1:1" x14ac:dyDescent="0.25">
      <c r="A5211" t="s">
        <v>130</v>
      </c>
    </row>
    <row r="5212" spans="1:1" x14ac:dyDescent="0.25">
      <c r="A5212" t="s">
        <v>2591</v>
      </c>
    </row>
    <row r="5214" spans="1:1" x14ac:dyDescent="0.25">
      <c r="A5214" t="s">
        <v>130</v>
      </c>
    </row>
    <row r="5215" spans="1:1" x14ac:dyDescent="0.25">
      <c r="A5215" t="s">
        <v>2592</v>
      </c>
    </row>
    <row r="5217" spans="1:1" x14ac:dyDescent="0.25">
      <c r="A5217" t="s">
        <v>130</v>
      </c>
    </row>
    <row r="5218" spans="1:1" x14ac:dyDescent="0.25">
      <c r="A5218" t="s">
        <v>2593</v>
      </c>
    </row>
    <row r="5220" spans="1:1" x14ac:dyDescent="0.25">
      <c r="A5220" t="s">
        <v>130</v>
      </c>
    </row>
    <row r="5221" spans="1:1" x14ac:dyDescent="0.25">
      <c r="A5221" t="s">
        <v>2594</v>
      </c>
    </row>
    <row r="5223" spans="1:1" x14ac:dyDescent="0.25">
      <c r="A5223" t="s">
        <v>130</v>
      </c>
    </row>
    <row r="5224" spans="1:1" x14ac:dyDescent="0.25">
      <c r="A5224" t="s">
        <v>2595</v>
      </c>
    </row>
    <row r="5226" spans="1:1" x14ac:dyDescent="0.25">
      <c r="A5226" t="s">
        <v>130</v>
      </c>
    </row>
    <row r="5227" spans="1:1" x14ac:dyDescent="0.25">
      <c r="A5227" t="s">
        <v>2596</v>
      </c>
    </row>
    <row r="5229" spans="1:1" x14ac:dyDescent="0.25">
      <c r="A5229" t="s">
        <v>130</v>
      </c>
    </row>
    <row r="5230" spans="1:1" x14ac:dyDescent="0.25">
      <c r="A5230" t="s">
        <v>2597</v>
      </c>
    </row>
    <row r="5232" spans="1:1" x14ac:dyDescent="0.25">
      <c r="A5232" t="s">
        <v>130</v>
      </c>
    </row>
    <row r="5233" spans="1:1" x14ac:dyDescent="0.25">
      <c r="A5233" t="s">
        <v>2598</v>
      </c>
    </row>
    <row r="5235" spans="1:1" x14ac:dyDescent="0.25">
      <c r="A5235" t="s">
        <v>130</v>
      </c>
    </row>
    <row r="5236" spans="1:1" x14ac:dyDescent="0.25">
      <c r="A5236" t="s">
        <v>2599</v>
      </c>
    </row>
    <row r="5238" spans="1:1" x14ac:dyDescent="0.25">
      <c r="A5238" t="s">
        <v>130</v>
      </c>
    </row>
    <row r="5239" spans="1:1" x14ac:dyDescent="0.25">
      <c r="A5239" t="s">
        <v>2600</v>
      </c>
    </row>
    <row r="5241" spans="1:1" x14ac:dyDescent="0.25">
      <c r="A5241" t="s">
        <v>130</v>
      </c>
    </row>
    <row r="5242" spans="1:1" x14ac:dyDescent="0.25">
      <c r="A5242" t="s">
        <v>2601</v>
      </c>
    </row>
    <row r="5244" spans="1:1" x14ac:dyDescent="0.25">
      <c r="A5244" t="s">
        <v>130</v>
      </c>
    </row>
    <row r="5245" spans="1:1" x14ac:dyDescent="0.25">
      <c r="A5245" t="s">
        <v>2602</v>
      </c>
    </row>
    <row r="5247" spans="1:1" x14ac:dyDescent="0.25">
      <c r="A5247" t="s">
        <v>130</v>
      </c>
    </row>
    <row r="5248" spans="1:1" x14ac:dyDescent="0.25">
      <c r="A5248" t="s">
        <v>2603</v>
      </c>
    </row>
    <row r="5250" spans="1:1" x14ac:dyDescent="0.25">
      <c r="A5250" t="s">
        <v>130</v>
      </c>
    </row>
    <row r="5251" spans="1:1" x14ac:dyDescent="0.25">
      <c r="A5251" t="s">
        <v>2604</v>
      </c>
    </row>
    <row r="5253" spans="1:1" x14ac:dyDescent="0.25">
      <c r="A5253" t="s">
        <v>130</v>
      </c>
    </row>
    <row r="5254" spans="1:1" x14ac:dyDescent="0.25">
      <c r="A5254" t="s">
        <v>2605</v>
      </c>
    </row>
    <row r="5256" spans="1:1" x14ac:dyDescent="0.25">
      <c r="A5256" t="s">
        <v>130</v>
      </c>
    </row>
    <row r="5257" spans="1:1" x14ac:dyDescent="0.25">
      <c r="A5257" t="s">
        <v>2606</v>
      </c>
    </row>
    <row r="5259" spans="1:1" x14ac:dyDescent="0.25">
      <c r="A5259" t="s">
        <v>130</v>
      </c>
    </row>
    <row r="5260" spans="1:1" x14ac:dyDescent="0.25">
      <c r="A5260" t="s">
        <v>2607</v>
      </c>
    </row>
    <row r="5262" spans="1:1" x14ac:dyDescent="0.25">
      <c r="A5262" t="s">
        <v>130</v>
      </c>
    </row>
    <row r="5263" spans="1:1" x14ac:dyDescent="0.25">
      <c r="A5263" t="s">
        <v>2608</v>
      </c>
    </row>
    <row r="5265" spans="1:1" x14ac:dyDescent="0.25">
      <c r="A5265" t="s">
        <v>130</v>
      </c>
    </row>
    <row r="5266" spans="1:1" x14ac:dyDescent="0.25">
      <c r="A5266" t="s">
        <v>2609</v>
      </c>
    </row>
    <row r="5268" spans="1:1" x14ac:dyDescent="0.25">
      <c r="A5268" t="s">
        <v>130</v>
      </c>
    </row>
    <row r="5269" spans="1:1" x14ac:dyDescent="0.25">
      <c r="A5269" t="s">
        <v>2610</v>
      </c>
    </row>
    <row r="5271" spans="1:1" x14ac:dyDescent="0.25">
      <c r="A5271" t="s">
        <v>130</v>
      </c>
    </row>
    <row r="5272" spans="1:1" x14ac:dyDescent="0.25">
      <c r="A5272" t="s">
        <v>2611</v>
      </c>
    </row>
    <row r="5274" spans="1:1" x14ac:dyDescent="0.25">
      <c r="A5274" t="s">
        <v>130</v>
      </c>
    </row>
    <row r="5275" spans="1:1" x14ac:dyDescent="0.25">
      <c r="A5275" t="s">
        <v>2612</v>
      </c>
    </row>
    <row r="5277" spans="1:1" x14ac:dyDescent="0.25">
      <c r="A5277" t="s">
        <v>130</v>
      </c>
    </row>
    <row r="5278" spans="1:1" x14ac:dyDescent="0.25">
      <c r="A5278" t="s">
        <v>2613</v>
      </c>
    </row>
    <row r="5280" spans="1:1" x14ac:dyDescent="0.25">
      <c r="A5280" t="s">
        <v>130</v>
      </c>
    </row>
    <row r="5281" spans="1:1" x14ac:dyDescent="0.25">
      <c r="A5281" t="s">
        <v>2614</v>
      </c>
    </row>
    <row r="5283" spans="1:1" x14ac:dyDescent="0.25">
      <c r="A5283" t="s">
        <v>130</v>
      </c>
    </row>
    <row r="5284" spans="1:1" x14ac:dyDescent="0.25">
      <c r="A5284" t="s">
        <v>2615</v>
      </c>
    </row>
    <row r="5286" spans="1:1" x14ac:dyDescent="0.25">
      <c r="A5286" t="s">
        <v>130</v>
      </c>
    </row>
    <row r="5287" spans="1:1" x14ac:dyDescent="0.25">
      <c r="A5287" t="s">
        <v>2616</v>
      </c>
    </row>
    <row r="5289" spans="1:1" x14ac:dyDescent="0.25">
      <c r="A5289" t="s">
        <v>130</v>
      </c>
    </row>
    <row r="5290" spans="1:1" x14ac:dyDescent="0.25">
      <c r="A5290" t="s">
        <v>2617</v>
      </c>
    </row>
    <row r="5292" spans="1:1" x14ac:dyDescent="0.25">
      <c r="A5292" t="s">
        <v>130</v>
      </c>
    </row>
    <row r="5293" spans="1:1" x14ac:dyDescent="0.25">
      <c r="A5293" t="s">
        <v>2618</v>
      </c>
    </row>
    <row r="5295" spans="1:1" x14ac:dyDescent="0.25">
      <c r="A5295" t="s">
        <v>130</v>
      </c>
    </row>
    <row r="5296" spans="1:1" x14ac:dyDescent="0.25">
      <c r="A5296" t="s">
        <v>2619</v>
      </c>
    </row>
    <row r="5298" spans="1:1" x14ac:dyDescent="0.25">
      <c r="A5298" t="s">
        <v>130</v>
      </c>
    </row>
    <row r="5299" spans="1:1" x14ac:dyDescent="0.25">
      <c r="A5299" t="s">
        <v>2620</v>
      </c>
    </row>
    <row r="5301" spans="1:1" x14ac:dyDescent="0.25">
      <c r="A5301" t="s">
        <v>130</v>
      </c>
    </row>
    <row r="5302" spans="1:1" x14ac:dyDescent="0.25">
      <c r="A5302" t="s">
        <v>2621</v>
      </c>
    </row>
    <row r="5304" spans="1:1" x14ac:dyDescent="0.25">
      <c r="A5304" t="s">
        <v>130</v>
      </c>
    </row>
    <row r="5305" spans="1:1" x14ac:dyDescent="0.25">
      <c r="A5305" t="s">
        <v>2622</v>
      </c>
    </row>
    <row r="5307" spans="1:1" x14ac:dyDescent="0.25">
      <c r="A5307" t="s">
        <v>130</v>
      </c>
    </row>
    <row r="5308" spans="1:1" x14ac:dyDescent="0.25">
      <c r="A5308" t="s">
        <v>2623</v>
      </c>
    </row>
    <row r="5310" spans="1:1" x14ac:dyDescent="0.25">
      <c r="A5310" t="s">
        <v>130</v>
      </c>
    </row>
    <row r="5311" spans="1:1" x14ac:dyDescent="0.25">
      <c r="A5311" t="s">
        <v>2624</v>
      </c>
    </row>
    <row r="5313" spans="1:1" x14ac:dyDescent="0.25">
      <c r="A5313" t="s">
        <v>130</v>
      </c>
    </row>
    <row r="5314" spans="1:1" x14ac:dyDescent="0.25">
      <c r="A5314" t="s">
        <v>2625</v>
      </c>
    </row>
    <row r="5316" spans="1:1" x14ac:dyDescent="0.25">
      <c r="A5316" t="s">
        <v>130</v>
      </c>
    </row>
    <row r="5317" spans="1:1" x14ac:dyDescent="0.25">
      <c r="A5317" t="s">
        <v>2626</v>
      </c>
    </row>
    <row r="5319" spans="1:1" x14ac:dyDescent="0.25">
      <c r="A5319" t="s">
        <v>130</v>
      </c>
    </row>
    <row r="5320" spans="1:1" x14ac:dyDescent="0.25">
      <c r="A5320" t="s">
        <v>2627</v>
      </c>
    </row>
    <row r="5322" spans="1:1" x14ac:dyDescent="0.25">
      <c r="A5322" t="s">
        <v>130</v>
      </c>
    </row>
    <row r="5323" spans="1:1" x14ac:dyDescent="0.25">
      <c r="A5323" t="s">
        <v>2628</v>
      </c>
    </row>
    <row r="5325" spans="1:1" x14ac:dyDescent="0.25">
      <c r="A5325" t="s">
        <v>130</v>
      </c>
    </row>
    <row r="5326" spans="1:1" x14ac:dyDescent="0.25">
      <c r="A5326" t="s">
        <v>2629</v>
      </c>
    </row>
    <row r="5328" spans="1:1" x14ac:dyDescent="0.25">
      <c r="A5328" t="s">
        <v>130</v>
      </c>
    </row>
    <row r="5329" spans="1:1" x14ac:dyDescent="0.25">
      <c r="A5329" t="s">
        <v>2630</v>
      </c>
    </row>
    <row r="5331" spans="1:1" x14ac:dyDescent="0.25">
      <c r="A5331" t="s">
        <v>130</v>
      </c>
    </row>
    <row r="5332" spans="1:1" x14ac:dyDescent="0.25">
      <c r="A5332" t="s">
        <v>2631</v>
      </c>
    </row>
    <row r="5334" spans="1:1" x14ac:dyDescent="0.25">
      <c r="A5334" t="s">
        <v>130</v>
      </c>
    </row>
    <row r="5335" spans="1:1" x14ac:dyDescent="0.25">
      <c r="A5335" t="s">
        <v>2632</v>
      </c>
    </row>
    <row r="5337" spans="1:1" x14ac:dyDescent="0.25">
      <c r="A5337" t="s">
        <v>130</v>
      </c>
    </row>
    <row r="5338" spans="1:1" x14ac:dyDescent="0.25">
      <c r="A5338" t="s">
        <v>2633</v>
      </c>
    </row>
    <row r="5340" spans="1:1" x14ac:dyDescent="0.25">
      <c r="A5340" t="s">
        <v>130</v>
      </c>
    </row>
    <row r="5341" spans="1:1" x14ac:dyDescent="0.25">
      <c r="A5341" t="s">
        <v>2634</v>
      </c>
    </row>
    <row r="5343" spans="1:1" x14ac:dyDescent="0.25">
      <c r="A5343" t="s">
        <v>130</v>
      </c>
    </row>
    <row r="5344" spans="1:1" x14ac:dyDescent="0.25">
      <c r="A5344" t="s">
        <v>2635</v>
      </c>
    </row>
    <row r="5346" spans="1:1" x14ac:dyDescent="0.25">
      <c r="A5346" t="s">
        <v>130</v>
      </c>
    </row>
    <row r="5347" spans="1:1" x14ac:dyDescent="0.25">
      <c r="A5347" t="s">
        <v>2636</v>
      </c>
    </row>
    <row r="5349" spans="1:1" x14ac:dyDescent="0.25">
      <c r="A5349" t="s">
        <v>130</v>
      </c>
    </row>
    <row r="5350" spans="1:1" x14ac:dyDescent="0.25">
      <c r="A5350" t="s">
        <v>2637</v>
      </c>
    </row>
    <row r="5352" spans="1:1" x14ac:dyDescent="0.25">
      <c r="A5352" t="s">
        <v>130</v>
      </c>
    </row>
    <row r="5353" spans="1:1" x14ac:dyDescent="0.25">
      <c r="A5353" t="s">
        <v>2638</v>
      </c>
    </row>
    <row r="5355" spans="1:1" x14ac:dyDescent="0.25">
      <c r="A5355" t="s">
        <v>130</v>
      </c>
    </row>
    <row r="5356" spans="1:1" x14ac:dyDescent="0.25">
      <c r="A5356" t="s">
        <v>2639</v>
      </c>
    </row>
    <row r="5358" spans="1:1" x14ac:dyDescent="0.25">
      <c r="A5358" t="s">
        <v>130</v>
      </c>
    </row>
    <row r="5359" spans="1:1" x14ac:dyDescent="0.25">
      <c r="A5359" t="s">
        <v>2640</v>
      </c>
    </row>
    <row r="5361" spans="1:1" x14ac:dyDescent="0.25">
      <c r="A5361" t="s">
        <v>130</v>
      </c>
    </row>
    <row r="5362" spans="1:1" x14ac:dyDescent="0.25">
      <c r="A5362" t="s">
        <v>2641</v>
      </c>
    </row>
    <row r="5364" spans="1:1" x14ac:dyDescent="0.25">
      <c r="A5364" t="s">
        <v>130</v>
      </c>
    </row>
    <row r="5365" spans="1:1" x14ac:dyDescent="0.25">
      <c r="A5365" t="s">
        <v>2642</v>
      </c>
    </row>
    <row r="5367" spans="1:1" x14ac:dyDescent="0.25">
      <c r="A5367" t="s">
        <v>130</v>
      </c>
    </row>
    <row r="5368" spans="1:1" x14ac:dyDescent="0.25">
      <c r="A5368" t="s">
        <v>2643</v>
      </c>
    </row>
    <row r="5370" spans="1:1" x14ac:dyDescent="0.25">
      <c r="A5370" t="s">
        <v>130</v>
      </c>
    </row>
    <row r="5371" spans="1:1" x14ac:dyDescent="0.25">
      <c r="A5371" t="s">
        <v>2644</v>
      </c>
    </row>
    <row r="5373" spans="1:1" x14ac:dyDescent="0.25">
      <c r="A5373" t="s">
        <v>130</v>
      </c>
    </row>
    <row r="5374" spans="1:1" x14ac:dyDescent="0.25">
      <c r="A5374" t="s">
        <v>2645</v>
      </c>
    </row>
    <row r="5376" spans="1:1" x14ac:dyDescent="0.25">
      <c r="A5376" t="s">
        <v>130</v>
      </c>
    </row>
    <row r="5377" spans="1:1" x14ac:dyDescent="0.25">
      <c r="A5377" t="s">
        <v>2646</v>
      </c>
    </row>
    <row r="5379" spans="1:1" x14ac:dyDescent="0.25">
      <c r="A5379" t="s">
        <v>130</v>
      </c>
    </row>
    <row r="5380" spans="1:1" x14ac:dyDescent="0.25">
      <c r="A5380" t="s">
        <v>2647</v>
      </c>
    </row>
    <row r="5382" spans="1:1" x14ac:dyDescent="0.25">
      <c r="A5382" t="s">
        <v>130</v>
      </c>
    </row>
    <row r="5383" spans="1:1" x14ac:dyDescent="0.25">
      <c r="A5383" t="s">
        <v>2648</v>
      </c>
    </row>
    <row r="5385" spans="1:1" x14ac:dyDescent="0.25">
      <c r="A5385" t="s">
        <v>130</v>
      </c>
    </row>
    <row r="5386" spans="1:1" x14ac:dyDescent="0.25">
      <c r="A5386" t="s">
        <v>2649</v>
      </c>
    </row>
    <row r="5388" spans="1:1" x14ac:dyDescent="0.25">
      <c r="A5388" t="s">
        <v>130</v>
      </c>
    </row>
    <row r="5389" spans="1:1" x14ac:dyDescent="0.25">
      <c r="A5389" t="s">
        <v>2650</v>
      </c>
    </row>
    <row r="5391" spans="1:1" x14ac:dyDescent="0.25">
      <c r="A5391" t="s">
        <v>130</v>
      </c>
    </row>
    <row r="5392" spans="1:1" x14ac:dyDescent="0.25">
      <c r="A5392" t="s">
        <v>2651</v>
      </c>
    </row>
    <row r="5394" spans="1:1" x14ac:dyDescent="0.25">
      <c r="A5394" t="s">
        <v>130</v>
      </c>
    </row>
    <row r="5395" spans="1:1" x14ac:dyDescent="0.25">
      <c r="A5395" t="s">
        <v>2652</v>
      </c>
    </row>
    <row r="5397" spans="1:1" x14ac:dyDescent="0.25">
      <c r="A5397" t="s">
        <v>130</v>
      </c>
    </row>
    <row r="5398" spans="1:1" x14ac:dyDescent="0.25">
      <c r="A5398" t="s">
        <v>2653</v>
      </c>
    </row>
    <row r="5400" spans="1:1" x14ac:dyDescent="0.25">
      <c r="A5400" t="s">
        <v>130</v>
      </c>
    </row>
    <row r="5401" spans="1:1" x14ac:dyDescent="0.25">
      <c r="A5401" t="s">
        <v>2654</v>
      </c>
    </row>
    <row r="5403" spans="1:1" x14ac:dyDescent="0.25">
      <c r="A5403" t="s">
        <v>130</v>
      </c>
    </row>
    <row r="5404" spans="1:1" x14ac:dyDescent="0.25">
      <c r="A5404" t="s">
        <v>2655</v>
      </c>
    </row>
    <row r="5406" spans="1:1" x14ac:dyDescent="0.25">
      <c r="A5406" t="s">
        <v>130</v>
      </c>
    </row>
    <row r="5407" spans="1:1" x14ac:dyDescent="0.25">
      <c r="A5407" t="s">
        <v>2656</v>
      </c>
    </row>
    <row r="5409" spans="1:1" x14ac:dyDescent="0.25">
      <c r="A5409" t="s">
        <v>130</v>
      </c>
    </row>
    <row r="5410" spans="1:1" x14ac:dyDescent="0.25">
      <c r="A5410" t="s">
        <v>2657</v>
      </c>
    </row>
    <row r="5412" spans="1:1" x14ac:dyDescent="0.25">
      <c r="A5412" t="s">
        <v>130</v>
      </c>
    </row>
    <row r="5413" spans="1:1" x14ac:dyDescent="0.25">
      <c r="A5413" t="s">
        <v>2658</v>
      </c>
    </row>
    <row r="5415" spans="1:1" x14ac:dyDescent="0.25">
      <c r="A5415" t="s">
        <v>130</v>
      </c>
    </row>
    <row r="5416" spans="1:1" x14ac:dyDescent="0.25">
      <c r="A5416" t="s">
        <v>2659</v>
      </c>
    </row>
    <row r="5418" spans="1:1" x14ac:dyDescent="0.25">
      <c r="A5418" t="s">
        <v>130</v>
      </c>
    </row>
    <row r="5419" spans="1:1" x14ac:dyDescent="0.25">
      <c r="A5419" t="s">
        <v>2660</v>
      </c>
    </row>
    <row r="5421" spans="1:1" x14ac:dyDescent="0.25">
      <c r="A5421" t="s">
        <v>130</v>
      </c>
    </row>
    <row r="5422" spans="1:1" x14ac:dyDescent="0.25">
      <c r="A5422" t="s">
        <v>2661</v>
      </c>
    </row>
    <row r="5424" spans="1:1" x14ac:dyDescent="0.25">
      <c r="A5424" t="s">
        <v>130</v>
      </c>
    </row>
    <row r="5425" spans="1:1" x14ac:dyDescent="0.25">
      <c r="A5425" t="s">
        <v>2662</v>
      </c>
    </row>
    <row r="5427" spans="1:1" x14ac:dyDescent="0.25">
      <c r="A5427" t="s">
        <v>130</v>
      </c>
    </row>
    <row r="5428" spans="1:1" x14ac:dyDescent="0.25">
      <c r="A5428" t="s">
        <v>2663</v>
      </c>
    </row>
    <row r="5430" spans="1:1" x14ac:dyDescent="0.25">
      <c r="A5430" t="s">
        <v>130</v>
      </c>
    </row>
    <row r="5431" spans="1:1" x14ac:dyDescent="0.25">
      <c r="A5431" t="s">
        <v>2664</v>
      </c>
    </row>
    <row r="5433" spans="1:1" x14ac:dyDescent="0.25">
      <c r="A5433" t="s">
        <v>130</v>
      </c>
    </row>
    <row r="5434" spans="1:1" x14ac:dyDescent="0.25">
      <c r="A5434" t="s">
        <v>2665</v>
      </c>
    </row>
    <row r="5436" spans="1:1" x14ac:dyDescent="0.25">
      <c r="A5436" t="s">
        <v>130</v>
      </c>
    </row>
    <row r="5437" spans="1:1" x14ac:dyDescent="0.25">
      <c r="A5437" t="s">
        <v>2666</v>
      </c>
    </row>
    <row r="5439" spans="1:1" x14ac:dyDescent="0.25">
      <c r="A5439" t="s">
        <v>130</v>
      </c>
    </row>
    <row r="5440" spans="1:1" x14ac:dyDescent="0.25">
      <c r="A5440" t="s">
        <v>2667</v>
      </c>
    </row>
    <row r="5442" spans="1:1" x14ac:dyDescent="0.25">
      <c r="A5442" t="s">
        <v>130</v>
      </c>
    </row>
    <row r="5443" spans="1:1" x14ac:dyDescent="0.25">
      <c r="A5443" t="s">
        <v>2668</v>
      </c>
    </row>
    <row r="5445" spans="1:1" x14ac:dyDescent="0.25">
      <c r="A5445" t="s">
        <v>130</v>
      </c>
    </row>
    <row r="5446" spans="1:1" x14ac:dyDescent="0.25">
      <c r="A5446" t="s">
        <v>2669</v>
      </c>
    </row>
    <row r="5448" spans="1:1" x14ac:dyDescent="0.25">
      <c r="A5448" t="s">
        <v>130</v>
      </c>
    </row>
    <row r="5449" spans="1:1" x14ac:dyDescent="0.25">
      <c r="A5449" t="s">
        <v>2670</v>
      </c>
    </row>
    <row r="5451" spans="1:1" x14ac:dyDescent="0.25">
      <c r="A5451" t="s">
        <v>130</v>
      </c>
    </row>
    <row r="5452" spans="1:1" x14ac:dyDescent="0.25">
      <c r="A5452" t="s">
        <v>2671</v>
      </c>
    </row>
    <row r="5454" spans="1:1" x14ac:dyDescent="0.25">
      <c r="A5454" t="s">
        <v>130</v>
      </c>
    </row>
    <row r="5455" spans="1:1" x14ac:dyDescent="0.25">
      <c r="A5455" t="s">
        <v>2672</v>
      </c>
    </row>
    <row r="5457" spans="1:1" x14ac:dyDescent="0.25">
      <c r="A5457" t="s">
        <v>130</v>
      </c>
    </row>
    <row r="5458" spans="1:1" x14ac:dyDescent="0.25">
      <c r="A5458" t="s">
        <v>2673</v>
      </c>
    </row>
    <row r="5460" spans="1:1" x14ac:dyDescent="0.25">
      <c r="A5460" t="s">
        <v>130</v>
      </c>
    </row>
    <row r="5461" spans="1:1" x14ac:dyDescent="0.25">
      <c r="A5461" t="s">
        <v>2674</v>
      </c>
    </row>
    <row r="5463" spans="1:1" x14ac:dyDescent="0.25">
      <c r="A5463" t="s">
        <v>130</v>
      </c>
    </row>
    <row r="5464" spans="1:1" x14ac:dyDescent="0.25">
      <c r="A5464" t="s">
        <v>2675</v>
      </c>
    </row>
    <row r="5466" spans="1:1" x14ac:dyDescent="0.25">
      <c r="A5466" t="s">
        <v>130</v>
      </c>
    </row>
    <row r="5467" spans="1:1" x14ac:dyDescent="0.25">
      <c r="A5467" t="s">
        <v>2676</v>
      </c>
    </row>
    <row r="5469" spans="1:1" x14ac:dyDescent="0.25">
      <c r="A5469" t="s">
        <v>130</v>
      </c>
    </row>
    <row r="5470" spans="1:1" x14ac:dyDescent="0.25">
      <c r="A5470" t="s">
        <v>2677</v>
      </c>
    </row>
    <row r="5472" spans="1:1" x14ac:dyDescent="0.25">
      <c r="A5472" t="s">
        <v>130</v>
      </c>
    </row>
    <row r="5473" spans="1:1" x14ac:dyDescent="0.25">
      <c r="A5473" t="s">
        <v>2678</v>
      </c>
    </row>
    <row r="5475" spans="1:1" x14ac:dyDescent="0.25">
      <c r="A5475" t="s">
        <v>130</v>
      </c>
    </row>
    <row r="5476" spans="1:1" x14ac:dyDescent="0.25">
      <c r="A5476" t="s">
        <v>2679</v>
      </c>
    </row>
    <row r="5478" spans="1:1" x14ac:dyDescent="0.25">
      <c r="A5478" t="s">
        <v>130</v>
      </c>
    </row>
    <row r="5479" spans="1:1" x14ac:dyDescent="0.25">
      <c r="A5479" t="s">
        <v>2680</v>
      </c>
    </row>
    <row r="5481" spans="1:1" x14ac:dyDescent="0.25">
      <c r="A5481" t="s">
        <v>130</v>
      </c>
    </row>
    <row r="5482" spans="1:1" x14ac:dyDescent="0.25">
      <c r="A5482" t="s">
        <v>2681</v>
      </c>
    </row>
    <row r="5484" spans="1:1" x14ac:dyDescent="0.25">
      <c r="A5484" t="s">
        <v>130</v>
      </c>
    </row>
    <row r="5485" spans="1:1" x14ac:dyDescent="0.25">
      <c r="A5485" t="s">
        <v>2682</v>
      </c>
    </row>
    <row r="5487" spans="1:1" x14ac:dyDescent="0.25">
      <c r="A5487" t="s">
        <v>130</v>
      </c>
    </row>
    <row r="5488" spans="1:1" x14ac:dyDescent="0.25">
      <c r="A5488" t="s">
        <v>2683</v>
      </c>
    </row>
    <row r="5490" spans="1:1" x14ac:dyDescent="0.25">
      <c r="A5490" t="s">
        <v>130</v>
      </c>
    </row>
    <row r="5491" spans="1:1" x14ac:dyDescent="0.25">
      <c r="A5491" t="s">
        <v>2684</v>
      </c>
    </row>
    <row r="5493" spans="1:1" x14ac:dyDescent="0.25">
      <c r="A5493" t="s">
        <v>130</v>
      </c>
    </row>
    <row r="5494" spans="1:1" x14ac:dyDescent="0.25">
      <c r="A5494" t="s">
        <v>2685</v>
      </c>
    </row>
    <row r="5496" spans="1:1" x14ac:dyDescent="0.25">
      <c r="A5496" t="s">
        <v>130</v>
      </c>
    </row>
    <row r="5497" spans="1:1" x14ac:dyDescent="0.25">
      <c r="A5497" t="s">
        <v>2686</v>
      </c>
    </row>
    <row r="5499" spans="1:1" x14ac:dyDescent="0.25">
      <c r="A5499" t="s">
        <v>130</v>
      </c>
    </row>
    <row r="5500" spans="1:1" x14ac:dyDescent="0.25">
      <c r="A5500" t="s">
        <v>2687</v>
      </c>
    </row>
    <row r="5502" spans="1:1" x14ac:dyDescent="0.25">
      <c r="A5502" t="s">
        <v>130</v>
      </c>
    </row>
    <row r="5503" spans="1:1" x14ac:dyDescent="0.25">
      <c r="A5503" t="s">
        <v>2688</v>
      </c>
    </row>
    <row r="5505" spans="1:1" x14ac:dyDescent="0.25">
      <c r="A5505" t="s">
        <v>130</v>
      </c>
    </row>
    <row r="5506" spans="1:1" x14ac:dyDescent="0.25">
      <c r="A5506" t="s">
        <v>2689</v>
      </c>
    </row>
    <row r="5508" spans="1:1" x14ac:dyDescent="0.25">
      <c r="A5508" t="s">
        <v>130</v>
      </c>
    </row>
    <row r="5509" spans="1:1" x14ac:dyDescent="0.25">
      <c r="A5509" t="s">
        <v>2690</v>
      </c>
    </row>
    <row r="5511" spans="1:1" x14ac:dyDescent="0.25">
      <c r="A5511" t="s">
        <v>130</v>
      </c>
    </row>
    <row r="5512" spans="1:1" x14ac:dyDescent="0.25">
      <c r="A5512" t="s">
        <v>2691</v>
      </c>
    </row>
    <row r="5514" spans="1:1" x14ac:dyDescent="0.25">
      <c r="A5514" t="s">
        <v>130</v>
      </c>
    </row>
    <row r="5515" spans="1:1" x14ac:dyDescent="0.25">
      <c r="A5515" t="s">
        <v>2692</v>
      </c>
    </row>
    <row r="5517" spans="1:1" x14ac:dyDescent="0.25">
      <c r="A5517" t="s">
        <v>130</v>
      </c>
    </row>
    <row r="5518" spans="1:1" x14ac:dyDescent="0.25">
      <c r="A5518" t="s">
        <v>2693</v>
      </c>
    </row>
    <row r="5520" spans="1:1" x14ac:dyDescent="0.25">
      <c r="A5520" t="s">
        <v>130</v>
      </c>
    </row>
    <row r="5521" spans="1:1" x14ac:dyDescent="0.25">
      <c r="A5521" t="s">
        <v>2694</v>
      </c>
    </row>
    <row r="5523" spans="1:1" x14ac:dyDescent="0.25">
      <c r="A5523" t="s">
        <v>130</v>
      </c>
    </row>
    <row r="5524" spans="1:1" x14ac:dyDescent="0.25">
      <c r="A5524" t="s">
        <v>2695</v>
      </c>
    </row>
    <row r="5526" spans="1:1" x14ac:dyDescent="0.25">
      <c r="A5526" t="s">
        <v>130</v>
      </c>
    </row>
    <row r="5527" spans="1:1" x14ac:dyDescent="0.25">
      <c r="A5527" t="s">
        <v>2696</v>
      </c>
    </row>
    <row r="5529" spans="1:1" x14ac:dyDescent="0.25">
      <c r="A5529" t="s">
        <v>130</v>
      </c>
    </row>
    <row r="5530" spans="1:1" x14ac:dyDescent="0.25">
      <c r="A5530" t="s">
        <v>2697</v>
      </c>
    </row>
    <row r="5532" spans="1:1" x14ac:dyDescent="0.25">
      <c r="A5532" t="s">
        <v>130</v>
      </c>
    </row>
    <row r="5533" spans="1:1" x14ac:dyDescent="0.25">
      <c r="A5533" t="s">
        <v>2698</v>
      </c>
    </row>
    <row r="5535" spans="1:1" x14ac:dyDescent="0.25">
      <c r="A5535" t="s">
        <v>130</v>
      </c>
    </row>
    <row r="5536" spans="1:1" x14ac:dyDescent="0.25">
      <c r="A5536" t="s">
        <v>2699</v>
      </c>
    </row>
    <row r="5538" spans="1:1" x14ac:dyDescent="0.25">
      <c r="A5538" t="s">
        <v>130</v>
      </c>
    </row>
    <row r="5539" spans="1:1" x14ac:dyDescent="0.25">
      <c r="A5539" t="s">
        <v>2700</v>
      </c>
    </row>
    <row r="5541" spans="1:1" x14ac:dyDescent="0.25">
      <c r="A5541" t="s">
        <v>130</v>
      </c>
    </row>
    <row r="5542" spans="1:1" x14ac:dyDescent="0.25">
      <c r="A5542" t="s">
        <v>2701</v>
      </c>
    </row>
    <row r="5544" spans="1:1" x14ac:dyDescent="0.25">
      <c r="A5544" t="s">
        <v>130</v>
      </c>
    </row>
    <row r="5545" spans="1:1" x14ac:dyDescent="0.25">
      <c r="A5545" t="s">
        <v>2702</v>
      </c>
    </row>
    <row r="5547" spans="1:1" x14ac:dyDescent="0.25">
      <c r="A5547" t="s">
        <v>130</v>
      </c>
    </row>
    <row r="5548" spans="1:1" x14ac:dyDescent="0.25">
      <c r="A5548" t="s">
        <v>2703</v>
      </c>
    </row>
    <row r="5550" spans="1:1" x14ac:dyDescent="0.25">
      <c r="A5550" t="s">
        <v>130</v>
      </c>
    </row>
    <row r="5551" spans="1:1" x14ac:dyDescent="0.25">
      <c r="A5551" t="s">
        <v>2704</v>
      </c>
    </row>
    <row r="5553" spans="1:1" x14ac:dyDescent="0.25">
      <c r="A5553" t="s">
        <v>130</v>
      </c>
    </row>
    <row r="5554" spans="1:1" x14ac:dyDescent="0.25">
      <c r="A5554" t="s">
        <v>2705</v>
      </c>
    </row>
    <row r="5556" spans="1:1" x14ac:dyDescent="0.25">
      <c r="A5556" t="s">
        <v>130</v>
      </c>
    </row>
    <row r="5557" spans="1:1" x14ac:dyDescent="0.25">
      <c r="A5557" t="s">
        <v>2706</v>
      </c>
    </row>
    <row r="5559" spans="1:1" x14ac:dyDescent="0.25">
      <c r="A5559" t="s">
        <v>130</v>
      </c>
    </row>
    <row r="5560" spans="1:1" x14ac:dyDescent="0.25">
      <c r="A5560" t="s">
        <v>2707</v>
      </c>
    </row>
    <row r="5562" spans="1:1" x14ac:dyDescent="0.25">
      <c r="A5562" t="s">
        <v>130</v>
      </c>
    </row>
    <row r="5563" spans="1:1" x14ac:dyDescent="0.25">
      <c r="A5563" t="s">
        <v>2708</v>
      </c>
    </row>
    <row r="5565" spans="1:1" x14ac:dyDescent="0.25">
      <c r="A5565" t="s">
        <v>130</v>
      </c>
    </row>
    <row r="5566" spans="1:1" x14ac:dyDescent="0.25">
      <c r="A5566" t="s">
        <v>2709</v>
      </c>
    </row>
    <row r="5568" spans="1:1" x14ac:dyDescent="0.25">
      <c r="A5568" t="s">
        <v>130</v>
      </c>
    </row>
    <row r="5569" spans="1:1" x14ac:dyDescent="0.25">
      <c r="A5569" t="s">
        <v>2710</v>
      </c>
    </row>
    <row r="5571" spans="1:1" x14ac:dyDescent="0.25">
      <c r="A5571" t="s">
        <v>130</v>
      </c>
    </row>
    <row r="5572" spans="1:1" x14ac:dyDescent="0.25">
      <c r="A5572" t="s">
        <v>2711</v>
      </c>
    </row>
    <row r="5574" spans="1:1" x14ac:dyDescent="0.25">
      <c r="A5574" t="s">
        <v>130</v>
      </c>
    </row>
    <row r="5575" spans="1:1" x14ac:dyDescent="0.25">
      <c r="A5575" t="s">
        <v>2712</v>
      </c>
    </row>
    <row r="5577" spans="1:1" x14ac:dyDescent="0.25">
      <c r="A5577" t="s">
        <v>130</v>
      </c>
    </row>
    <row r="5578" spans="1:1" x14ac:dyDescent="0.25">
      <c r="A5578" t="s">
        <v>2713</v>
      </c>
    </row>
    <row r="5580" spans="1:1" x14ac:dyDescent="0.25">
      <c r="A5580" t="s">
        <v>130</v>
      </c>
    </row>
    <row r="5581" spans="1:1" x14ac:dyDescent="0.25">
      <c r="A5581" t="s">
        <v>2714</v>
      </c>
    </row>
    <row r="5583" spans="1:1" x14ac:dyDescent="0.25">
      <c r="A5583" t="s">
        <v>130</v>
      </c>
    </row>
    <row r="5584" spans="1:1" x14ac:dyDescent="0.25">
      <c r="A5584" t="s">
        <v>2715</v>
      </c>
    </row>
    <row r="5586" spans="1:1" x14ac:dyDescent="0.25">
      <c r="A5586" t="s">
        <v>130</v>
      </c>
    </row>
    <row r="5587" spans="1:1" x14ac:dyDescent="0.25">
      <c r="A5587" t="s">
        <v>2716</v>
      </c>
    </row>
    <row r="5589" spans="1:1" x14ac:dyDescent="0.25">
      <c r="A5589" t="s">
        <v>130</v>
      </c>
    </row>
    <row r="5590" spans="1:1" x14ac:dyDescent="0.25">
      <c r="A5590" t="s">
        <v>2717</v>
      </c>
    </row>
    <row r="5592" spans="1:1" x14ac:dyDescent="0.25">
      <c r="A5592" t="s">
        <v>130</v>
      </c>
    </row>
    <row r="5593" spans="1:1" x14ac:dyDescent="0.25">
      <c r="A5593" t="s">
        <v>2718</v>
      </c>
    </row>
    <row r="5595" spans="1:1" x14ac:dyDescent="0.25">
      <c r="A5595" t="s">
        <v>130</v>
      </c>
    </row>
    <row r="5596" spans="1:1" x14ac:dyDescent="0.25">
      <c r="A5596" t="s">
        <v>2719</v>
      </c>
    </row>
    <row r="5598" spans="1:1" x14ac:dyDescent="0.25">
      <c r="A5598" t="s">
        <v>130</v>
      </c>
    </row>
    <row r="5599" spans="1:1" x14ac:dyDescent="0.25">
      <c r="A5599" t="s">
        <v>2720</v>
      </c>
    </row>
    <row r="5601" spans="1:1" x14ac:dyDescent="0.25">
      <c r="A5601" t="s">
        <v>130</v>
      </c>
    </row>
    <row r="5602" spans="1:1" x14ac:dyDescent="0.25">
      <c r="A5602" t="s">
        <v>2721</v>
      </c>
    </row>
    <row r="5603" spans="1:1" x14ac:dyDescent="0.25">
      <c r="A5603" t="s">
        <v>1134</v>
      </c>
    </row>
    <row r="5604" spans="1:1" x14ac:dyDescent="0.25">
      <c r="A5604" t="s">
        <v>2722</v>
      </c>
    </row>
    <row r="5605" spans="1:1" x14ac:dyDescent="0.25">
      <c r="A5605" t="s">
        <v>2723</v>
      </c>
    </row>
    <row r="5606" spans="1:1" x14ac:dyDescent="0.25">
      <c r="A5606" t="s">
        <v>2724</v>
      </c>
    </row>
    <row r="5607" spans="1:1" x14ac:dyDescent="0.25">
      <c r="A5607" t="s">
        <v>2725</v>
      </c>
    </row>
    <row r="5608" spans="1:1" x14ac:dyDescent="0.25">
      <c r="A5608" t="s">
        <v>2726</v>
      </c>
    </row>
    <row r="5610" spans="1:1" x14ac:dyDescent="0.25">
      <c r="A5610" t="s">
        <v>130</v>
      </c>
    </row>
    <row r="5611" spans="1:1" x14ac:dyDescent="0.25">
      <c r="A5611" t="s">
        <v>2727</v>
      </c>
    </row>
    <row r="5613" spans="1:1" x14ac:dyDescent="0.25">
      <c r="A5613" t="s">
        <v>130</v>
      </c>
    </row>
    <row r="5614" spans="1:1" x14ac:dyDescent="0.25">
      <c r="A5614" t="s">
        <v>2728</v>
      </c>
    </row>
    <row r="5616" spans="1:1" x14ac:dyDescent="0.25">
      <c r="A5616" t="s">
        <v>130</v>
      </c>
    </row>
    <row r="5617" spans="1:1" x14ac:dyDescent="0.25">
      <c r="A5617" t="s">
        <v>2729</v>
      </c>
    </row>
    <row r="5619" spans="1:1" x14ac:dyDescent="0.25">
      <c r="A5619" t="s">
        <v>130</v>
      </c>
    </row>
    <row r="5620" spans="1:1" x14ac:dyDescent="0.25">
      <c r="A5620" t="s">
        <v>2730</v>
      </c>
    </row>
    <row r="5622" spans="1:1" x14ac:dyDescent="0.25">
      <c r="A5622" t="s">
        <v>130</v>
      </c>
    </row>
    <row r="5623" spans="1:1" x14ac:dyDescent="0.25">
      <c r="A5623" t="s">
        <v>2731</v>
      </c>
    </row>
    <row r="5625" spans="1:1" x14ac:dyDescent="0.25">
      <c r="A5625" t="s">
        <v>130</v>
      </c>
    </row>
    <row r="5626" spans="1:1" x14ac:dyDescent="0.25">
      <c r="A5626" t="s">
        <v>2732</v>
      </c>
    </row>
    <row r="5628" spans="1:1" x14ac:dyDescent="0.25">
      <c r="A5628" t="s">
        <v>130</v>
      </c>
    </row>
    <row r="5629" spans="1:1" x14ac:dyDescent="0.25">
      <c r="A5629" t="s">
        <v>2733</v>
      </c>
    </row>
    <row r="5631" spans="1:1" x14ac:dyDescent="0.25">
      <c r="A5631" t="s">
        <v>130</v>
      </c>
    </row>
    <row r="5632" spans="1:1" x14ac:dyDescent="0.25">
      <c r="A5632" t="s">
        <v>2734</v>
      </c>
    </row>
    <row r="5634" spans="1:1" x14ac:dyDescent="0.25">
      <c r="A5634" t="s">
        <v>130</v>
      </c>
    </row>
    <row r="5635" spans="1:1" x14ac:dyDescent="0.25">
      <c r="A5635" t="s">
        <v>2735</v>
      </c>
    </row>
    <row r="5637" spans="1:1" x14ac:dyDescent="0.25">
      <c r="A5637" t="s">
        <v>130</v>
      </c>
    </row>
    <row r="5638" spans="1:1" x14ac:dyDescent="0.25">
      <c r="A5638" t="s">
        <v>2736</v>
      </c>
    </row>
    <row r="5640" spans="1:1" x14ac:dyDescent="0.25">
      <c r="A5640" t="s">
        <v>130</v>
      </c>
    </row>
    <row r="5641" spans="1:1" x14ac:dyDescent="0.25">
      <c r="A5641" t="s">
        <v>2737</v>
      </c>
    </row>
    <row r="5643" spans="1:1" x14ac:dyDescent="0.25">
      <c r="A5643" t="s">
        <v>130</v>
      </c>
    </row>
    <row r="5644" spans="1:1" x14ac:dyDescent="0.25">
      <c r="A5644" t="s">
        <v>2738</v>
      </c>
    </row>
    <row r="5646" spans="1:1" x14ac:dyDescent="0.25">
      <c r="A5646" t="s">
        <v>130</v>
      </c>
    </row>
    <row r="5647" spans="1:1" x14ac:dyDescent="0.25">
      <c r="A5647" t="s">
        <v>2739</v>
      </c>
    </row>
    <row r="5649" spans="1:1" x14ac:dyDescent="0.25">
      <c r="A5649" t="s">
        <v>130</v>
      </c>
    </row>
    <row r="5650" spans="1:1" x14ac:dyDescent="0.25">
      <c r="A5650" t="s">
        <v>2740</v>
      </c>
    </row>
    <row r="5652" spans="1:1" x14ac:dyDescent="0.25">
      <c r="A5652" t="s">
        <v>130</v>
      </c>
    </row>
    <row r="5653" spans="1:1" x14ac:dyDescent="0.25">
      <c r="A5653" t="s">
        <v>2741</v>
      </c>
    </row>
    <row r="5655" spans="1:1" x14ac:dyDescent="0.25">
      <c r="A5655" t="s">
        <v>130</v>
      </c>
    </row>
    <row r="5656" spans="1:1" x14ac:dyDescent="0.25">
      <c r="A5656" t="s">
        <v>2742</v>
      </c>
    </row>
    <row r="5658" spans="1:1" x14ac:dyDescent="0.25">
      <c r="A5658" t="s">
        <v>130</v>
      </c>
    </row>
    <row r="5659" spans="1:1" x14ac:dyDescent="0.25">
      <c r="A5659" t="s">
        <v>2743</v>
      </c>
    </row>
    <row r="5661" spans="1:1" x14ac:dyDescent="0.25">
      <c r="A5661" t="s">
        <v>130</v>
      </c>
    </row>
    <row r="5662" spans="1:1" x14ac:dyDescent="0.25">
      <c r="A5662" t="s">
        <v>2744</v>
      </c>
    </row>
    <row r="5664" spans="1:1" x14ac:dyDescent="0.25">
      <c r="A5664" t="s">
        <v>130</v>
      </c>
    </row>
    <row r="5665" spans="1:1" x14ac:dyDescent="0.25">
      <c r="A5665" t="s">
        <v>2745</v>
      </c>
    </row>
    <row r="5667" spans="1:1" x14ac:dyDescent="0.25">
      <c r="A5667" t="s">
        <v>130</v>
      </c>
    </row>
    <row r="5668" spans="1:1" x14ac:dyDescent="0.25">
      <c r="A5668" t="s">
        <v>2746</v>
      </c>
    </row>
    <row r="5670" spans="1:1" x14ac:dyDescent="0.25">
      <c r="A5670" t="s">
        <v>130</v>
      </c>
    </row>
    <row r="5671" spans="1:1" x14ac:dyDescent="0.25">
      <c r="A5671" t="s">
        <v>2747</v>
      </c>
    </row>
    <row r="5673" spans="1:1" x14ac:dyDescent="0.25">
      <c r="A5673" t="s">
        <v>130</v>
      </c>
    </row>
    <row r="5674" spans="1:1" x14ac:dyDescent="0.25">
      <c r="A5674" t="s">
        <v>2748</v>
      </c>
    </row>
    <row r="5676" spans="1:1" x14ac:dyDescent="0.25">
      <c r="A5676" t="s">
        <v>130</v>
      </c>
    </row>
    <row r="5677" spans="1:1" x14ac:dyDescent="0.25">
      <c r="A5677" t="s">
        <v>2749</v>
      </c>
    </row>
    <row r="5679" spans="1:1" x14ac:dyDescent="0.25">
      <c r="A5679" t="s">
        <v>130</v>
      </c>
    </row>
    <row r="5680" spans="1:1" x14ac:dyDescent="0.25">
      <c r="A5680" t="s">
        <v>2750</v>
      </c>
    </row>
    <row r="5682" spans="1:1" x14ac:dyDescent="0.25">
      <c r="A5682" t="s">
        <v>130</v>
      </c>
    </row>
    <row r="5683" spans="1:1" x14ac:dyDescent="0.25">
      <c r="A5683" t="s">
        <v>2751</v>
      </c>
    </row>
    <row r="5685" spans="1:1" x14ac:dyDescent="0.25">
      <c r="A5685" t="s">
        <v>130</v>
      </c>
    </row>
    <row r="5686" spans="1:1" x14ac:dyDescent="0.25">
      <c r="A5686" t="s">
        <v>2752</v>
      </c>
    </row>
    <row r="5688" spans="1:1" x14ac:dyDescent="0.25">
      <c r="A5688" t="s">
        <v>130</v>
      </c>
    </row>
    <row r="5689" spans="1:1" x14ac:dyDescent="0.25">
      <c r="A5689" t="s">
        <v>2753</v>
      </c>
    </row>
    <row r="5691" spans="1:1" x14ac:dyDescent="0.25">
      <c r="A5691" t="s">
        <v>130</v>
      </c>
    </row>
    <row r="5692" spans="1:1" x14ac:dyDescent="0.25">
      <c r="A5692" t="s">
        <v>2754</v>
      </c>
    </row>
    <row r="5694" spans="1:1" x14ac:dyDescent="0.25">
      <c r="A5694" t="s">
        <v>130</v>
      </c>
    </row>
    <row r="5695" spans="1:1" x14ac:dyDescent="0.25">
      <c r="A5695" t="s">
        <v>2755</v>
      </c>
    </row>
    <row r="5697" spans="1:1" x14ac:dyDescent="0.25">
      <c r="A5697" t="s">
        <v>130</v>
      </c>
    </row>
    <row r="5698" spans="1:1" x14ac:dyDescent="0.25">
      <c r="A5698" t="s">
        <v>2756</v>
      </c>
    </row>
    <row r="5700" spans="1:1" x14ac:dyDescent="0.25">
      <c r="A5700" t="s">
        <v>130</v>
      </c>
    </row>
    <row r="5701" spans="1:1" x14ac:dyDescent="0.25">
      <c r="A5701" t="s">
        <v>2757</v>
      </c>
    </row>
    <row r="5703" spans="1:1" x14ac:dyDescent="0.25">
      <c r="A5703" t="s">
        <v>130</v>
      </c>
    </row>
    <row r="5704" spans="1:1" x14ac:dyDescent="0.25">
      <c r="A5704" t="s">
        <v>2758</v>
      </c>
    </row>
    <row r="5706" spans="1:1" x14ac:dyDescent="0.25">
      <c r="A5706" t="s">
        <v>130</v>
      </c>
    </row>
    <row r="5707" spans="1:1" x14ac:dyDescent="0.25">
      <c r="A5707" t="s">
        <v>2759</v>
      </c>
    </row>
    <row r="5709" spans="1:1" x14ac:dyDescent="0.25">
      <c r="A5709" t="s">
        <v>130</v>
      </c>
    </row>
    <row r="5710" spans="1:1" x14ac:dyDescent="0.25">
      <c r="A5710" t="s">
        <v>2760</v>
      </c>
    </row>
    <row r="5712" spans="1:1" x14ac:dyDescent="0.25">
      <c r="A5712" t="s">
        <v>130</v>
      </c>
    </row>
    <row r="5713" spans="1:1" x14ac:dyDescent="0.25">
      <c r="A5713" t="s">
        <v>2761</v>
      </c>
    </row>
    <row r="5715" spans="1:1" x14ac:dyDescent="0.25">
      <c r="A5715" t="s">
        <v>130</v>
      </c>
    </row>
    <row r="5716" spans="1:1" x14ac:dyDescent="0.25">
      <c r="A5716" t="s">
        <v>2762</v>
      </c>
    </row>
    <row r="5718" spans="1:1" x14ac:dyDescent="0.25">
      <c r="A5718" t="s">
        <v>130</v>
      </c>
    </row>
    <row r="5719" spans="1:1" x14ac:dyDescent="0.25">
      <c r="A5719" t="s">
        <v>2763</v>
      </c>
    </row>
    <row r="5721" spans="1:1" x14ac:dyDescent="0.25">
      <c r="A5721" t="s">
        <v>130</v>
      </c>
    </row>
    <row r="5722" spans="1:1" x14ac:dyDescent="0.25">
      <c r="A5722" t="s">
        <v>2764</v>
      </c>
    </row>
    <row r="5724" spans="1:1" x14ac:dyDescent="0.25">
      <c r="A5724" t="s">
        <v>130</v>
      </c>
    </row>
    <row r="5725" spans="1:1" x14ac:dyDescent="0.25">
      <c r="A5725" t="s">
        <v>2765</v>
      </c>
    </row>
    <row r="5727" spans="1:1" x14ac:dyDescent="0.25">
      <c r="A5727" t="s">
        <v>130</v>
      </c>
    </row>
    <row r="5728" spans="1:1" x14ac:dyDescent="0.25">
      <c r="A5728" t="s">
        <v>2766</v>
      </c>
    </row>
    <row r="5730" spans="1:1" x14ac:dyDescent="0.25">
      <c r="A5730" t="s">
        <v>130</v>
      </c>
    </row>
    <row r="5731" spans="1:1" x14ac:dyDescent="0.25">
      <c r="A5731" t="s">
        <v>2767</v>
      </c>
    </row>
    <row r="5733" spans="1:1" x14ac:dyDescent="0.25">
      <c r="A5733" t="s">
        <v>130</v>
      </c>
    </row>
    <row r="5734" spans="1:1" x14ac:dyDescent="0.25">
      <c r="A5734" t="s">
        <v>2768</v>
      </c>
    </row>
    <row r="5736" spans="1:1" x14ac:dyDescent="0.25">
      <c r="A5736" t="s">
        <v>130</v>
      </c>
    </row>
    <row r="5737" spans="1:1" x14ac:dyDescent="0.25">
      <c r="A5737" t="s">
        <v>2769</v>
      </c>
    </row>
    <row r="5739" spans="1:1" x14ac:dyDescent="0.25">
      <c r="A5739" t="s">
        <v>130</v>
      </c>
    </row>
    <row r="5740" spans="1:1" x14ac:dyDescent="0.25">
      <c r="A5740" t="s">
        <v>2770</v>
      </c>
    </row>
    <row r="5742" spans="1:1" x14ac:dyDescent="0.25">
      <c r="A5742" t="s">
        <v>130</v>
      </c>
    </row>
    <row r="5743" spans="1:1" x14ac:dyDescent="0.25">
      <c r="A5743" t="s">
        <v>2771</v>
      </c>
    </row>
    <row r="5745" spans="1:1" x14ac:dyDescent="0.25">
      <c r="A5745" t="s">
        <v>130</v>
      </c>
    </row>
    <row r="5746" spans="1:1" x14ac:dyDescent="0.25">
      <c r="A5746" t="s">
        <v>2772</v>
      </c>
    </row>
    <row r="5748" spans="1:1" x14ac:dyDescent="0.25">
      <c r="A5748" t="s">
        <v>130</v>
      </c>
    </row>
    <row r="5749" spans="1:1" x14ac:dyDescent="0.25">
      <c r="A5749" t="s">
        <v>2773</v>
      </c>
    </row>
    <row r="5751" spans="1:1" x14ac:dyDescent="0.25">
      <c r="A5751" t="s">
        <v>130</v>
      </c>
    </row>
    <row r="5752" spans="1:1" x14ac:dyDescent="0.25">
      <c r="A5752" t="s">
        <v>2774</v>
      </c>
    </row>
    <row r="5754" spans="1:1" x14ac:dyDescent="0.25">
      <c r="A5754" t="s">
        <v>130</v>
      </c>
    </row>
    <row r="5755" spans="1:1" x14ac:dyDescent="0.25">
      <c r="A5755" t="s">
        <v>2775</v>
      </c>
    </row>
    <row r="5757" spans="1:1" x14ac:dyDescent="0.25">
      <c r="A5757" t="s">
        <v>130</v>
      </c>
    </row>
    <row r="5758" spans="1:1" x14ac:dyDescent="0.25">
      <c r="A5758" t="s">
        <v>2776</v>
      </c>
    </row>
    <row r="5760" spans="1:1" x14ac:dyDescent="0.25">
      <c r="A5760" t="s">
        <v>130</v>
      </c>
    </row>
    <row r="5761" spans="1:1" x14ac:dyDescent="0.25">
      <c r="A5761" t="s">
        <v>2777</v>
      </c>
    </row>
    <row r="5763" spans="1:1" x14ac:dyDescent="0.25">
      <c r="A5763" t="s">
        <v>130</v>
      </c>
    </row>
    <row r="5764" spans="1:1" x14ac:dyDescent="0.25">
      <c r="A5764" t="s">
        <v>2778</v>
      </c>
    </row>
    <row r="5766" spans="1:1" x14ac:dyDescent="0.25">
      <c r="A5766" t="s">
        <v>130</v>
      </c>
    </row>
    <row r="5767" spans="1:1" x14ac:dyDescent="0.25">
      <c r="A5767" t="s">
        <v>2779</v>
      </c>
    </row>
    <row r="5769" spans="1:1" x14ac:dyDescent="0.25">
      <c r="A5769" t="s">
        <v>130</v>
      </c>
    </row>
    <row r="5770" spans="1:1" x14ac:dyDescent="0.25">
      <c r="A5770" t="s">
        <v>2780</v>
      </c>
    </row>
    <row r="5772" spans="1:1" x14ac:dyDescent="0.25">
      <c r="A5772" t="s">
        <v>130</v>
      </c>
    </row>
    <row r="5773" spans="1:1" x14ac:dyDescent="0.25">
      <c r="A5773" t="s">
        <v>2781</v>
      </c>
    </row>
    <row r="5775" spans="1:1" x14ac:dyDescent="0.25">
      <c r="A5775" t="s">
        <v>130</v>
      </c>
    </row>
    <row r="5776" spans="1:1" x14ac:dyDescent="0.25">
      <c r="A5776" t="s">
        <v>2782</v>
      </c>
    </row>
    <row r="5778" spans="1:1" x14ac:dyDescent="0.25">
      <c r="A5778" t="s">
        <v>130</v>
      </c>
    </row>
    <row r="5779" spans="1:1" x14ac:dyDescent="0.25">
      <c r="A5779" t="s">
        <v>2783</v>
      </c>
    </row>
    <row r="5781" spans="1:1" x14ac:dyDescent="0.25">
      <c r="A5781" t="s">
        <v>130</v>
      </c>
    </row>
    <row r="5782" spans="1:1" x14ac:dyDescent="0.25">
      <c r="A5782" t="s">
        <v>2784</v>
      </c>
    </row>
    <row r="5784" spans="1:1" x14ac:dyDescent="0.25">
      <c r="A5784" t="s">
        <v>130</v>
      </c>
    </row>
    <row r="5785" spans="1:1" x14ac:dyDescent="0.25">
      <c r="A5785" t="s">
        <v>2785</v>
      </c>
    </row>
    <row r="5787" spans="1:1" x14ac:dyDescent="0.25">
      <c r="A5787" t="s">
        <v>130</v>
      </c>
    </row>
    <row r="5788" spans="1:1" x14ac:dyDescent="0.25">
      <c r="A5788" t="s">
        <v>2786</v>
      </c>
    </row>
    <row r="5790" spans="1:1" x14ac:dyDescent="0.25">
      <c r="A5790" t="s">
        <v>130</v>
      </c>
    </row>
    <row r="5791" spans="1:1" x14ac:dyDescent="0.25">
      <c r="A5791" t="s">
        <v>2787</v>
      </c>
    </row>
    <row r="5793" spans="1:1" x14ac:dyDescent="0.25">
      <c r="A5793" t="s">
        <v>130</v>
      </c>
    </row>
    <row r="5794" spans="1:1" x14ac:dyDescent="0.25">
      <c r="A5794" t="s">
        <v>2788</v>
      </c>
    </row>
    <row r="5796" spans="1:1" x14ac:dyDescent="0.25">
      <c r="A5796" t="s">
        <v>130</v>
      </c>
    </row>
    <row r="5797" spans="1:1" x14ac:dyDescent="0.25">
      <c r="A5797" t="s">
        <v>2789</v>
      </c>
    </row>
    <row r="5799" spans="1:1" x14ac:dyDescent="0.25">
      <c r="A5799" t="s">
        <v>130</v>
      </c>
    </row>
    <row r="5800" spans="1:1" x14ac:dyDescent="0.25">
      <c r="A5800" t="s">
        <v>2790</v>
      </c>
    </row>
    <row r="5802" spans="1:1" x14ac:dyDescent="0.25">
      <c r="A5802" t="s">
        <v>130</v>
      </c>
    </row>
    <row r="5803" spans="1:1" x14ac:dyDescent="0.25">
      <c r="A5803" t="s">
        <v>2791</v>
      </c>
    </row>
    <row r="5805" spans="1:1" x14ac:dyDescent="0.25">
      <c r="A5805" t="s">
        <v>130</v>
      </c>
    </row>
    <row r="5806" spans="1:1" x14ac:dyDescent="0.25">
      <c r="A5806" t="s">
        <v>2792</v>
      </c>
    </row>
    <row r="5808" spans="1:1" x14ac:dyDescent="0.25">
      <c r="A5808" t="s">
        <v>130</v>
      </c>
    </row>
    <row r="5809" spans="1:1" x14ac:dyDescent="0.25">
      <c r="A5809" t="s">
        <v>2793</v>
      </c>
    </row>
    <row r="5811" spans="1:1" x14ac:dyDescent="0.25">
      <c r="A5811" t="s">
        <v>130</v>
      </c>
    </row>
    <row r="5812" spans="1:1" x14ac:dyDescent="0.25">
      <c r="A5812" t="s">
        <v>2794</v>
      </c>
    </row>
    <row r="5814" spans="1:1" x14ac:dyDescent="0.25">
      <c r="A5814" t="s">
        <v>130</v>
      </c>
    </row>
    <row r="5815" spans="1:1" x14ac:dyDescent="0.25">
      <c r="A5815" t="s">
        <v>2795</v>
      </c>
    </row>
    <row r="5817" spans="1:1" x14ac:dyDescent="0.25">
      <c r="A5817" t="s">
        <v>130</v>
      </c>
    </row>
    <row r="5818" spans="1:1" x14ac:dyDescent="0.25">
      <c r="A5818" t="s">
        <v>2796</v>
      </c>
    </row>
    <row r="5820" spans="1:1" x14ac:dyDescent="0.25">
      <c r="A5820" t="s">
        <v>130</v>
      </c>
    </row>
    <row r="5821" spans="1:1" x14ac:dyDescent="0.25">
      <c r="A5821" t="s">
        <v>2797</v>
      </c>
    </row>
    <row r="5823" spans="1:1" x14ac:dyDescent="0.25">
      <c r="A5823" t="s">
        <v>130</v>
      </c>
    </row>
    <row r="5824" spans="1:1" x14ac:dyDescent="0.25">
      <c r="A5824" t="s">
        <v>2798</v>
      </c>
    </row>
    <row r="5826" spans="1:1" x14ac:dyDescent="0.25">
      <c r="A5826" t="s">
        <v>130</v>
      </c>
    </row>
    <row r="5827" spans="1:1" x14ac:dyDescent="0.25">
      <c r="A5827" t="s">
        <v>2799</v>
      </c>
    </row>
    <row r="5829" spans="1:1" x14ac:dyDescent="0.25">
      <c r="A5829" t="s">
        <v>130</v>
      </c>
    </row>
    <row r="5830" spans="1:1" x14ac:dyDescent="0.25">
      <c r="A5830" t="s">
        <v>2800</v>
      </c>
    </row>
    <row r="5832" spans="1:1" x14ac:dyDescent="0.25">
      <c r="A5832" t="s">
        <v>130</v>
      </c>
    </row>
    <row r="5833" spans="1:1" x14ac:dyDescent="0.25">
      <c r="A5833" t="s">
        <v>2801</v>
      </c>
    </row>
    <row r="5835" spans="1:1" x14ac:dyDescent="0.25">
      <c r="A5835" t="s">
        <v>130</v>
      </c>
    </row>
    <row r="5836" spans="1:1" x14ac:dyDescent="0.25">
      <c r="A5836" t="s">
        <v>2802</v>
      </c>
    </row>
    <row r="5838" spans="1:1" x14ac:dyDescent="0.25">
      <c r="A5838" t="s">
        <v>130</v>
      </c>
    </row>
    <row r="5839" spans="1:1" x14ac:dyDescent="0.25">
      <c r="A5839" t="s">
        <v>2803</v>
      </c>
    </row>
    <row r="5841" spans="1:1" x14ac:dyDescent="0.25">
      <c r="A5841" t="s">
        <v>130</v>
      </c>
    </row>
    <row r="5842" spans="1:1" x14ac:dyDescent="0.25">
      <c r="A5842" t="s">
        <v>2804</v>
      </c>
    </row>
    <row r="5844" spans="1:1" x14ac:dyDescent="0.25">
      <c r="A5844" t="s">
        <v>130</v>
      </c>
    </row>
    <row r="5845" spans="1:1" x14ac:dyDescent="0.25">
      <c r="A5845" t="s">
        <v>2805</v>
      </c>
    </row>
    <row r="5847" spans="1:1" x14ac:dyDescent="0.25">
      <c r="A5847" t="s">
        <v>130</v>
      </c>
    </row>
    <row r="5848" spans="1:1" x14ac:dyDescent="0.25">
      <c r="A5848" t="s">
        <v>2806</v>
      </c>
    </row>
    <row r="5850" spans="1:1" x14ac:dyDescent="0.25">
      <c r="A5850" t="s">
        <v>130</v>
      </c>
    </row>
    <row r="5851" spans="1:1" x14ac:dyDescent="0.25">
      <c r="A5851" t="s">
        <v>2807</v>
      </c>
    </row>
    <row r="5853" spans="1:1" x14ac:dyDescent="0.25">
      <c r="A5853" t="s">
        <v>130</v>
      </c>
    </row>
    <row r="5854" spans="1:1" x14ac:dyDescent="0.25">
      <c r="A5854" t="s">
        <v>2808</v>
      </c>
    </row>
    <row r="5856" spans="1:1" x14ac:dyDescent="0.25">
      <c r="A5856" t="s">
        <v>130</v>
      </c>
    </row>
    <row r="5857" spans="1:1" x14ac:dyDescent="0.25">
      <c r="A5857" t="s">
        <v>2809</v>
      </c>
    </row>
    <row r="5859" spans="1:1" x14ac:dyDescent="0.25">
      <c r="A5859" t="s">
        <v>130</v>
      </c>
    </row>
    <row r="5860" spans="1:1" x14ac:dyDescent="0.25">
      <c r="A5860" t="s">
        <v>2810</v>
      </c>
    </row>
    <row r="5862" spans="1:1" x14ac:dyDescent="0.25">
      <c r="A5862" t="s">
        <v>130</v>
      </c>
    </row>
    <row r="5863" spans="1:1" x14ac:dyDescent="0.25">
      <c r="A5863" t="s">
        <v>2811</v>
      </c>
    </row>
    <row r="5865" spans="1:1" x14ac:dyDescent="0.25">
      <c r="A5865" t="s">
        <v>130</v>
      </c>
    </row>
    <row r="5866" spans="1:1" x14ac:dyDescent="0.25">
      <c r="A5866" t="s">
        <v>2812</v>
      </c>
    </row>
    <row r="5868" spans="1:1" x14ac:dyDescent="0.25">
      <c r="A5868" t="s">
        <v>130</v>
      </c>
    </row>
    <row r="5869" spans="1:1" x14ac:dyDescent="0.25">
      <c r="A5869" t="s">
        <v>2813</v>
      </c>
    </row>
    <row r="5871" spans="1:1" x14ac:dyDescent="0.25">
      <c r="A5871" t="s">
        <v>130</v>
      </c>
    </row>
    <row r="5872" spans="1:1" x14ac:dyDescent="0.25">
      <c r="A5872" t="s">
        <v>2814</v>
      </c>
    </row>
    <row r="5874" spans="1:1" x14ac:dyDescent="0.25">
      <c r="A5874" t="s">
        <v>130</v>
      </c>
    </row>
    <row r="5875" spans="1:1" x14ac:dyDescent="0.25">
      <c r="A5875" t="s">
        <v>2815</v>
      </c>
    </row>
    <row r="5877" spans="1:1" x14ac:dyDescent="0.25">
      <c r="A5877" t="s">
        <v>130</v>
      </c>
    </row>
    <row r="5878" spans="1:1" x14ac:dyDescent="0.25">
      <c r="A5878" t="s">
        <v>2816</v>
      </c>
    </row>
    <row r="5880" spans="1:1" x14ac:dyDescent="0.25">
      <c r="A5880" t="s">
        <v>130</v>
      </c>
    </row>
    <row r="5881" spans="1:1" x14ac:dyDescent="0.25">
      <c r="A5881" t="s">
        <v>2817</v>
      </c>
    </row>
    <row r="5883" spans="1:1" x14ac:dyDescent="0.25">
      <c r="A5883" t="s">
        <v>130</v>
      </c>
    </row>
    <row r="5884" spans="1:1" x14ac:dyDescent="0.25">
      <c r="A5884" t="s">
        <v>2818</v>
      </c>
    </row>
    <row r="5886" spans="1:1" x14ac:dyDescent="0.25">
      <c r="A5886" t="s">
        <v>130</v>
      </c>
    </row>
    <row r="5887" spans="1:1" x14ac:dyDescent="0.25">
      <c r="A5887" t="s">
        <v>2819</v>
      </c>
    </row>
    <row r="5889" spans="1:1" x14ac:dyDescent="0.25">
      <c r="A5889" t="s">
        <v>130</v>
      </c>
    </row>
    <row r="5890" spans="1:1" x14ac:dyDescent="0.25">
      <c r="A5890" t="s">
        <v>2820</v>
      </c>
    </row>
    <row r="5892" spans="1:1" x14ac:dyDescent="0.25">
      <c r="A5892" t="s">
        <v>130</v>
      </c>
    </row>
    <row r="5893" spans="1:1" x14ac:dyDescent="0.25">
      <c r="A5893" t="s">
        <v>2821</v>
      </c>
    </row>
    <row r="5895" spans="1:1" x14ac:dyDescent="0.25">
      <c r="A5895" t="s">
        <v>130</v>
      </c>
    </row>
    <row r="5896" spans="1:1" x14ac:dyDescent="0.25">
      <c r="A5896" t="s">
        <v>2822</v>
      </c>
    </row>
    <row r="5898" spans="1:1" x14ac:dyDescent="0.25">
      <c r="A5898" t="s">
        <v>130</v>
      </c>
    </row>
    <row r="5899" spans="1:1" x14ac:dyDescent="0.25">
      <c r="A5899" t="s">
        <v>2823</v>
      </c>
    </row>
    <row r="5901" spans="1:1" x14ac:dyDescent="0.25">
      <c r="A5901" t="s">
        <v>130</v>
      </c>
    </row>
    <row r="5902" spans="1:1" x14ac:dyDescent="0.25">
      <c r="A5902" t="s">
        <v>2824</v>
      </c>
    </row>
    <row r="5904" spans="1:1" x14ac:dyDescent="0.25">
      <c r="A5904" t="s">
        <v>130</v>
      </c>
    </row>
    <row r="5905" spans="1:1" x14ac:dyDescent="0.25">
      <c r="A5905" t="s">
        <v>2825</v>
      </c>
    </row>
    <row r="5907" spans="1:1" x14ac:dyDescent="0.25">
      <c r="A5907" t="s">
        <v>130</v>
      </c>
    </row>
    <row r="5908" spans="1:1" x14ac:dyDescent="0.25">
      <c r="A5908" t="s">
        <v>2826</v>
      </c>
    </row>
    <row r="5910" spans="1:1" x14ac:dyDescent="0.25">
      <c r="A5910" t="s">
        <v>130</v>
      </c>
    </row>
    <row r="5911" spans="1:1" x14ac:dyDescent="0.25">
      <c r="A5911" t="s">
        <v>2827</v>
      </c>
    </row>
    <row r="5913" spans="1:1" x14ac:dyDescent="0.25">
      <c r="A5913" t="s">
        <v>130</v>
      </c>
    </row>
    <row r="5914" spans="1:1" x14ac:dyDescent="0.25">
      <c r="A5914" t="s">
        <v>2828</v>
      </c>
    </row>
    <row r="5916" spans="1:1" x14ac:dyDescent="0.25">
      <c r="A5916" t="s">
        <v>130</v>
      </c>
    </row>
    <row r="5917" spans="1:1" x14ac:dyDescent="0.25">
      <c r="A5917" t="s">
        <v>2829</v>
      </c>
    </row>
    <row r="5919" spans="1:1" x14ac:dyDescent="0.25">
      <c r="A5919" t="s">
        <v>130</v>
      </c>
    </row>
    <row r="5920" spans="1:1" x14ac:dyDescent="0.25">
      <c r="A5920" t="s">
        <v>2830</v>
      </c>
    </row>
    <row r="5922" spans="1:1" x14ac:dyDescent="0.25">
      <c r="A5922" t="s">
        <v>130</v>
      </c>
    </row>
    <row r="5923" spans="1:1" x14ac:dyDescent="0.25">
      <c r="A5923" t="s">
        <v>2831</v>
      </c>
    </row>
    <row r="5925" spans="1:1" x14ac:dyDescent="0.25">
      <c r="A5925" t="s">
        <v>130</v>
      </c>
    </row>
    <row r="5926" spans="1:1" x14ac:dyDescent="0.25">
      <c r="A5926" t="s">
        <v>2832</v>
      </c>
    </row>
    <row r="5928" spans="1:1" x14ac:dyDescent="0.25">
      <c r="A5928" t="s">
        <v>130</v>
      </c>
    </row>
    <row r="5929" spans="1:1" x14ac:dyDescent="0.25">
      <c r="A5929" t="s">
        <v>2833</v>
      </c>
    </row>
    <row r="5931" spans="1:1" x14ac:dyDescent="0.25">
      <c r="A5931" t="s">
        <v>130</v>
      </c>
    </row>
    <row r="5932" spans="1:1" x14ac:dyDescent="0.25">
      <c r="A5932" t="s">
        <v>2834</v>
      </c>
    </row>
    <row r="5934" spans="1:1" x14ac:dyDescent="0.25">
      <c r="A5934" t="s">
        <v>130</v>
      </c>
    </row>
    <row r="5935" spans="1:1" x14ac:dyDescent="0.25">
      <c r="A5935" t="s">
        <v>2835</v>
      </c>
    </row>
    <row r="5937" spans="1:1" x14ac:dyDescent="0.25">
      <c r="A5937" t="s">
        <v>130</v>
      </c>
    </row>
    <row r="5938" spans="1:1" x14ac:dyDescent="0.25">
      <c r="A5938" t="s">
        <v>2836</v>
      </c>
    </row>
    <row r="5940" spans="1:1" x14ac:dyDescent="0.25">
      <c r="A5940" t="s">
        <v>130</v>
      </c>
    </row>
    <row r="5941" spans="1:1" x14ac:dyDescent="0.25">
      <c r="A5941" t="s">
        <v>2837</v>
      </c>
    </row>
    <row r="5943" spans="1:1" x14ac:dyDescent="0.25">
      <c r="A5943" t="s">
        <v>130</v>
      </c>
    </row>
    <row r="5944" spans="1:1" x14ac:dyDescent="0.25">
      <c r="A5944" t="s">
        <v>2838</v>
      </c>
    </row>
    <row r="5946" spans="1:1" x14ac:dyDescent="0.25">
      <c r="A5946" t="s">
        <v>130</v>
      </c>
    </row>
    <row r="5947" spans="1:1" x14ac:dyDescent="0.25">
      <c r="A5947" t="s">
        <v>2839</v>
      </c>
    </row>
    <row r="5949" spans="1:1" x14ac:dyDescent="0.25">
      <c r="A5949" t="s">
        <v>130</v>
      </c>
    </row>
    <row r="5950" spans="1:1" x14ac:dyDescent="0.25">
      <c r="A5950" t="s">
        <v>2840</v>
      </c>
    </row>
    <row r="5952" spans="1:1" x14ac:dyDescent="0.25">
      <c r="A5952" t="s">
        <v>130</v>
      </c>
    </row>
    <row r="5953" spans="1:1" x14ac:dyDescent="0.25">
      <c r="A5953" t="s">
        <v>2841</v>
      </c>
    </row>
    <row r="5955" spans="1:1" x14ac:dyDescent="0.25">
      <c r="A5955" t="s">
        <v>130</v>
      </c>
    </row>
    <row r="5956" spans="1:1" x14ac:dyDescent="0.25">
      <c r="A5956" t="s">
        <v>2842</v>
      </c>
    </row>
    <row r="5958" spans="1:1" x14ac:dyDescent="0.25">
      <c r="A5958" t="s">
        <v>130</v>
      </c>
    </row>
    <row r="5959" spans="1:1" x14ac:dyDescent="0.25">
      <c r="A5959" t="s">
        <v>2843</v>
      </c>
    </row>
    <row r="5961" spans="1:1" x14ac:dyDescent="0.25">
      <c r="A5961" t="s">
        <v>130</v>
      </c>
    </row>
    <row r="5962" spans="1:1" x14ac:dyDescent="0.25">
      <c r="A5962" t="s">
        <v>2844</v>
      </c>
    </row>
    <row r="5964" spans="1:1" x14ac:dyDescent="0.25">
      <c r="A5964" t="s">
        <v>130</v>
      </c>
    </row>
    <row r="5965" spans="1:1" x14ac:dyDescent="0.25">
      <c r="A5965" t="s">
        <v>2845</v>
      </c>
    </row>
    <row r="5967" spans="1:1" x14ac:dyDescent="0.25">
      <c r="A5967" t="s">
        <v>130</v>
      </c>
    </row>
    <row r="5968" spans="1:1" x14ac:dyDescent="0.25">
      <c r="A5968" t="s">
        <v>2846</v>
      </c>
    </row>
    <row r="5970" spans="1:1" x14ac:dyDescent="0.25">
      <c r="A5970" t="s">
        <v>130</v>
      </c>
    </row>
    <row r="5971" spans="1:1" x14ac:dyDescent="0.25">
      <c r="A5971" t="s">
        <v>2847</v>
      </c>
    </row>
    <row r="5973" spans="1:1" x14ac:dyDescent="0.25">
      <c r="A5973" t="s">
        <v>130</v>
      </c>
    </row>
    <row r="5974" spans="1:1" x14ac:dyDescent="0.25">
      <c r="A5974" t="s">
        <v>2848</v>
      </c>
    </row>
    <row r="5976" spans="1:1" x14ac:dyDescent="0.25">
      <c r="A5976" t="s">
        <v>130</v>
      </c>
    </row>
    <row r="5977" spans="1:1" x14ac:dyDescent="0.25">
      <c r="A5977" t="s">
        <v>2849</v>
      </c>
    </row>
    <row r="5979" spans="1:1" x14ac:dyDescent="0.25">
      <c r="A5979" t="s">
        <v>130</v>
      </c>
    </row>
    <row r="5980" spans="1:1" x14ac:dyDescent="0.25">
      <c r="A5980" t="s">
        <v>2850</v>
      </c>
    </row>
    <row r="5982" spans="1:1" x14ac:dyDescent="0.25">
      <c r="A5982" t="s">
        <v>130</v>
      </c>
    </row>
    <row r="5983" spans="1:1" x14ac:dyDescent="0.25">
      <c r="A5983" t="s">
        <v>2851</v>
      </c>
    </row>
    <row r="5985" spans="1:1" x14ac:dyDescent="0.25">
      <c r="A5985" t="s">
        <v>130</v>
      </c>
    </row>
    <row r="5986" spans="1:1" x14ac:dyDescent="0.25">
      <c r="A5986" t="s">
        <v>2852</v>
      </c>
    </row>
    <row r="5988" spans="1:1" x14ac:dyDescent="0.25">
      <c r="A5988" t="s">
        <v>130</v>
      </c>
    </row>
    <row r="5989" spans="1:1" x14ac:dyDescent="0.25">
      <c r="A5989" t="s">
        <v>2853</v>
      </c>
    </row>
    <row r="5991" spans="1:1" x14ac:dyDescent="0.25">
      <c r="A5991" t="s">
        <v>130</v>
      </c>
    </row>
    <row r="5992" spans="1:1" x14ac:dyDescent="0.25">
      <c r="A5992" t="s">
        <v>2854</v>
      </c>
    </row>
    <row r="5994" spans="1:1" x14ac:dyDescent="0.25">
      <c r="A5994" t="s">
        <v>130</v>
      </c>
    </row>
    <row r="5995" spans="1:1" x14ac:dyDescent="0.25">
      <c r="A5995" t="s">
        <v>2855</v>
      </c>
    </row>
    <row r="5997" spans="1:1" x14ac:dyDescent="0.25">
      <c r="A5997" t="s">
        <v>130</v>
      </c>
    </row>
    <row r="5998" spans="1:1" x14ac:dyDescent="0.25">
      <c r="A5998" t="s">
        <v>2856</v>
      </c>
    </row>
    <row r="6000" spans="1:1" x14ac:dyDescent="0.25">
      <c r="A6000" t="s">
        <v>130</v>
      </c>
    </row>
    <row r="6001" spans="1:1" x14ac:dyDescent="0.25">
      <c r="A6001" t="s">
        <v>2857</v>
      </c>
    </row>
    <row r="6003" spans="1:1" x14ac:dyDescent="0.25">
      <c r="A6003" t="s">
        <v>130</v>
      </c>
    </row>
    <row r="6004" spans="1:1" x14ac:dyDescent="0.25">
      <c r="A6004" t="s">
        <v>2858</v>
      </c>
    </row>
    <row r="6006" spans="1:1" x14ac:dyDescent="0.25">
      <c r="A6006" t="s">
        <v>130</v>
      </c>
    </row>
    <row r="6007" spans="1:1" x14ac:dyDescent="0.25">
      <c r="A6007" t="s">
        <v>2859</v>
      </c>
    </row>
    <row r="6009" spans="1:1" x14ac:dyDescent="0.25">
      <c r="A6009" t="s">
        <v>130</v>
      </c>
    </row>
    <row r="6010" spans="1:1" x14ac:dyDescent="0.25">
      <c r="A6010" t="s">
        <v>2860</v>
      </c>
    </row>
    <row r="6012" spans="1:1" x14ac:dyDescent="0.25">
      <c r="A6012" t="s">
        <v>130</v>
      </c>
    </row>
    <row r="6013" spans="1:1" x14ac:dyDescent="0.25">
      <c r="A6013" t="s">
        <v>2861</v>
      </c>
    </row>
    <row r="6015" spans="1:1" x14ac:dyDescent="0.25">
      <c r="A6015" t="s">
        <v>130</v>
      </c>
    </row>
    <row r="6016" spans="1:1" x14ac:dyDescent="0.25">
      <c r="A6016" t="s">
        <v>2862</v>
      </c>
    </row>
    <row r="6018" spans="1:1" x14ac:dyDescent="0.25">
      <c r="A6018" t="s">
        <v>130</v>
      </c>
    </row>
    <row r="6019" spans="1:1" x14ac:dyDescent="0.25">
      <c r="A6019" t="s">
        <v>2863</v>
      </c>
    </row>
    <row r="6021" spans="1:1" x14ac:dyDescent="0.25">
      <c r="A6021" t="s">
        <v>130</v>
      </c>
    </row>
    <row r="6022" spans="1:1" x14ac:dyDescent="0.25">
      <c r="A6022" t="s">
        <v>2864</v>
      </c>
    </row>
    <row r="6024" spans="1:1" x14ac:dyDescent="0.25">
      <c r="A6024" t="s">
        <v>130</v>
      </c>
    </row>
    <row r="6025" spans="1:1" x14ac:dyDescent="0.25">
      <c r="A6025" t="s">
        <v>2865</v>
      </c>
    </row>
    <row r="6027" spans="1:1" x14ac:dyDescent="0.25">
      <c r="A6027" t="s">
        <v>130</v>
      </c>
    </row>
    <row r="6028" spans="1:1" x14ac:dyDescent="0.25">
      <c r="A6028" t="s">
        <v>2866</v>
      </c>
    </row>
    <row r="6030" spans="1:1" x14ac:dyDescent="0.25">
      <c r="A6030" t="s">
        <v>130</v>
      </c>
    </row>
    <row r="6031" spans="1:1" x14ac:dyDescent="0.25">
      <c r="A6031" t="s">
        <v>2867</v>
      </c>
    </row>
    <row r="6033" spans="1:1" x14ac:dyDescent="0.25">
      <c r="A6033" t="s">
        <v>130</v>
      </c>
    </row>
    <row r="6034" spans="1:1" x14ac:dyDescent="0.25">
      <c r="A6034" t="s">
        <v>2868</v>
      </c>
    </row>
    <row r="6036" spans="1:1" x14ac:dyDescent="0.25">
      <c r="A6036" t="s">
        <v>130</v>
      </c>
    </row>
    <row r="6037" spans="1:1" x14ac:dyDescent="0.25">
      <c r="A6037" t="s">
        <v>2869</v>
      </c>
    </row>
    <row r="6039" spans="1:1" x14ac:dyDescent="0.25">
      <c r="A6039" t="s">
        <v>130</v>
      </c>
    </row>
    <row r="6040" spans="1:1" x14ac:dyDescent="0.25">
      <c r="A6040" t="s">
        <v>2870</v>
      </c>
    </row>
    <row r="6042" spans="1:1" x14ac:dyDescent="0.25">
      <c r="A6042" t="s">
        <v>130</v>
      </c>
    </row>
    <row r="6043" spans="1:1" x14ac:dyDescent="0.25">
      <c r="A6043" t="s">
        <v>2871</v>
      </c>
    </row>
    <row r="6045" spans="1:1" x14ac:dyDescent="0.25">
      <c r="A6045" t="s">
        <v>130</v>
      </c>
    </row>
    <row r="6046" spans="1:1" x14ac:dyDescent="0.25">
      <c r="A6046" t="s">
        <v>2872</v>
      </c>
    </row>
    <row r="6048" spans="1:1" x14ac:dyDescent="0.25">
      <c r="A6048" t="s">
        <v>130</v>
      </c>
    </row>
    <row r="6049" spans="1:1" x14ac:dyDescent="0.25">
      <c r="A6049" t="s">
        <v>2873</v>
      </c>
    </row>
    <row r="6051" spans="1:1" x14ac:dyDescent="0.25">
      <c r="A6051" t="s">
        <v>130</v>
      </c>
    </row>
    <row r="6052" spans="1:1" x14ac:dyDescent="0.25">
      <c r="A6052" t="s">
        <v>2874</v>
      </c>
    </row>
    <row r="6054" spans="1:1" x14ac:dyDescent="0.25">
      <c r="A6054" t="s">
        <v>130</v>
      </c>
    </row>
    <row r="6055" spans="1:1" x14ac:dyDescent="0.25">
      <c r="A6055" t="s">
        <v>2875</v>
      </c>
    </row>
    <row r="6057" spans="1:1" x14ac:dyDescent="0.25">
      <c r="A6057" t="s">
        <v>130</v>
      </c>
    </row>
    <row r="6058" spans="1:1" x14ac:dyDescent="0.25">
      <c r="A6058" t="s">
        <v>2876</v>
      </c>
    </row>
    <row r="6060" spans="1:1" x14ac:dyDescent="0.25">
      <c r="A6060" t="s">
        <v>130</v>
      </c>
    </row>
    <row r="6061" spans="1:1" x14ac:dyDescent="0.25">
      <c r="A6061" t="s">
        <v>2877</v>
      </c>
    </row>
    <row r="6063" spans="1:1" x14ac:dyDescent="0.25">
      <c r="A6063" t="s">
        <v>130</v>
      </c>
    </row>
    <row r="6064" spans="1:1" x14ac:dyDescent="0.25">
      <c r="A6064" t="s">
        <v>2878</v>
      </c>
    </row>
    <row r="6066" spans="1:1" x14ac:dyDescent="0.25">
      <c r="A6066" t="s">
        <v>130</v>
      </c>
    </row>
    <row r="6067" spans="1:1" x14ac:dyDescent="0.25">
      <c r="A6067" t="s">
        <v>2879</v>
      </c>
    </row>
    <row r="6069" spans="1:1" x14ac:dyDescent="0.25">
      <c r="A6069" t="s">
        <v>130</v>
      </c>
    </row>
    <row r="6070" spans="1:1" x14ac:dyDescent="0.25">
      <c r="A6070" t="s">
        <v>2880</v>
      </c>
    </row>
    <row r="6072" spans="1:1" x14ac:dyDescent="0.25">
      <c r="A6072" t="s">
        <v>130</v>
      </c>
    </row>
    <row r="6073" spans="1:1" x14ac:dyDescent="0.25">
      <c r="A6073" t="s">
        <v>2881</v>
      </c>
    </row>
    <row r="6075" spans="1:1" x14ac:dyDescent="0.25">
      <c r="A6075" t="s">
        <v>130</v>
      </c>
    </row>
    <row r="6076" spans="1:1" x14ac:dyDescent="0.25">
      <c r="A6076" t="s">
        <v>2882</v>
      </c>
    </row>
    <row r="6078" spans="1:1" x14ac:dyDescent="0.25">
      <c r="A6078" t="s">
        <v>130</v>
      </c>
    </row>
    <row r="6079" spans="1:1" x14ac:dyDescent="0.25">
      <c r="A6079" t="s">
        <v>2883</v>
      </c>
    </row>
    <row r="6081" spans="1:1" x14ac:dyDescent="0.25">
      <c r="A6081" t="s">
        <v>130</v>
      </c>
    </row>
    <row r="6082" spans="1:1" x14ac:dyDescent="0.25">
      <c r="A6082" t="s">
        <v>2884</v>
      </c>
    </row>
    <row r="6084" spans="1:1" x14ac:dyDescent="0.25">
      <c r="A6084" t="s">
        <v>130</v>
      </c>
    </row>
    <row r="6085" spans="1:1" x14ac:dyDescent="0.25">
      <c r="A6085" t="s">
        <v>2885</v>
      </c>
    </row>
    <row r="6087" spans="1:1" x14ac:dyDescent="0.25">
      <c r="A6087" t="s">
        <v>130</v>
      </c>
    </row>
    <row r="6088" spans="1:1" x14ac:dyDescent="0.25">
      <c r="A6088" t="s">
        <v>2886</v>
      </c>
    </row>
    <row r="6090" spans="1:1" x14ac:dyDescent="0.25">
      <c r="A6090" t="s">
        <v>130</v>
      </c>
    </row>
    <row r="6091" spans="1:1" x14ac:dyDescent="0.25">
      <c r="A6091" t="s">
        <v>2887</v>
      </c>
    </row>
    <row r="6093" spans="1:1" x14ac:dyDescent="0.25">
      <c r="A6093" t="s">
        <v>130</v>
      </c>
    </row>
    <row r="6094" spans="1:1" x14ac:dyDescent="0.25">
      <c r="A6094" t="s">
        <v>2888</v>
      </c>
    </row>
    <row r="6096" spans="1:1" x14ac:dyDescent="0.25">
      <c r="A6096" t="s">
        <v>130</v>
      </c>
    </row>
    <row r="6097" spans="1:1" x14ac:dyDescent="0.25">
      <c r="A6097" t="s">
        <v>2889</v>
      </c>
    </row>
    <row r="6099" spans="1:1" x14ac:dyDescent="0.25">
      <c r="A6099" t="s">
        <v>130</v>
      </c>
    </row>
    <row r="6100" spans="1:1" x14ac:dyDescent="0.25">
      <c r="A6100" t="s">
        <v>2890</v>
      </c>
    </row>
    <row r="6102" spans="1:1" x14ac:dyDescent="0.25">
      <c r="A6102" t="s">
        <v>130</v>
      </c>
    </row>
    <row r="6103" spans="1:1" x14ac:dyDescent="0.25">
      <c r="A6103" t="s">
        <v>2891</v>
      </c>
    </row>
    <row r="6105" spans="1:1" x14ac:dyDescent="0.25">
      <c r="A6105" t="s">
        <v>130</v>
      </c>
    </row>
    <row r="6106" spans="1:1" x14ac:dyDescent="0.25">
      <c r="A6106" t="s">
        <v>2892</v>
      </c>
    </row>
    <row r="6108" spans="1:1" x14ac:dyDescent="0.25">
      <c r="A6108" t="s">
        <v>130</v>
      </c>
    </row>
    <row r="6109" spans="1:1" x14ac:dyDescent="0.25">
      <c r="A6109" t="s">
        <v>2893</v>
      </c>
    </row>
    <row r="6111" spans="1:1" x14ac:dyDescent="0.25">
      <c r="A6111" t="s">
        <v>130</v>
      </c>
    </row>
    <row r="6112" spans="1:1" x14ac:dyDescent="0.25">
      <c r="A6112" t="s">
        <v>2894</v>
      </c>
    </row>
    <row r="6114" spans="1:1" x14ac:dyDescent="0.25">
      <c r="A6114" t="s">
        <v>130</v>
      </c>
    </row>
    <row r="6115" spans="1:1" x14ac:dyDescent="0.25">
      <c r="A6115" t="s">
        <v>2895</v>
      </c>
    </row>
    <row r="6117" spans="1:1" x14ac:dyDescent="0.25">
      <c r="A6117" t="s">
        <v>130</v>
      </c>
    </row>
    <row r="6118" spans="1:1" x14ac:dyDescent="0.25">
      <c r="A6118" t="s">
        <v>2896</v>
      </c>
    </row>
    <row r="6120" spans="1:1" x14ac:dyDescent="0.25">
      <c r="A6120" t="s">
        <v>130</v>
      </c>
    </row>
    <row r="6121" spans="1:1" x14ac:dyDescent="0.25">
      <c r="A6121" t="s">
        <v>2897</v>
      </c>
    </row>
    <row r="6123" spans="1:1" x14ac:dyDescent="0.25">
      <c r="A6123" t="s">
        <v>130</v>
      </c>
    </row>
    <row r="6124" spans="1:1" x14ac:dyDescent="0.25">
      <c r="A6124" t="s">
        <v>2898</v>
      </c>
    </row>
    <row r="6126" spans="1:1" x14ac:dyDescent="0.25">
      <c r="A6126" t="s">
        <v>130</v>
      </c>
    </row>
    <row r="6127" spans="1:1" x14ac:dyDescent="0.25">
      <c r="A6127" t="s">
        <v>2899</v>
      </c>
    </row>
    <row r="6129" spans="1:1" x14ac:dyDescent="0.25">
      <c r="A6129" t="s">
        <v>130</v>
      </c>
    </row>
    <row r="6130" spans="1:1" x14ac:dyDescent="0.25">
      <c r="A6130" t="s">
        <v>2900</v>
      </c>
    </row>
    <row r="6132" spans="1:1" x14ac:dyDescent="0.25">
      <c r="A6132" t="s">
        <v>130</v>
      </c>
    </row>
    <row r="6133" spans="1:1" x14ac:dyDescent="0.25">
      <c r="A6133" t="s">
        <v>2901</v>
      </c>
    </row>
    <row r="6135" spans="1:1" x14ac:dyDescent="0.25">
      <c r="A6135" t="s">
        <v>130</v>
      </c>
    </row>
    <row r="6136" spans="1:1" x14ac:dyDescent="0.25">
      <c r="A6136" t="s">
        <v>2902</v>
      </c>
    </row>
    <row r="6138" spans="1:1" x14ac:dyDescent="0.25">
      <c r="A6138" t="s">
        <v>130</v>
      </c>
    </row>
    <row r="6139" spans="1:1" x14ac:dyDescent="0.25">
      <c r="A6139" t="s">
        <v>2903</v>
      </c>
    </row>
    <row r="6141" spans="1:1" x14ac:dyDescent="0.25">
      <c r="A6141" t="s">
        <v>130</v>
      </c>
    </row>
    <row r="6142" spans="1:1" x14ac:dyDescent="0.25">
      <c r="A6142" t="s">
        <v>2904</v>
      </c>
    </row>
    <row r="6144" spans="1:1" x14ac:dyDescent="0.25">
      <c r="A6144" t="s">
        <v>130</v>
      </c>
    </row>
    <row r="6145" spans="1:1" x14ac:dyDescent="0.25">
      <c r="A6145" t="s">
        <v>2905</v>
      </c>
    </row>
    <row r="6147" spans="1:1" x14ac:dyDescent="0.25">
      <c r="A6147" t="s">
        <v>130</v>
      </c>
    </row>
    <row r="6148" spans="1:1" x14ac:dyDescent="0.25">
      <c r="A6148" t="s">
        <v>2906</v>
      </c>
    </row>
    <row r="6150" spans="1:1" x14ac:dyDescent="0.25">
      <c r="A6150" t="s">
        <v>130</v>
      </c>
    </row>
    <row r="6151" spans="1:1" x14ac:dyDescent="0.25">
      <c r="A6151" t="s">
        <v>2907</v>
      </c>
    </row>
    <row r="6153" spans="1:1" x14ac:dyDescent="0.25">
      <c r="A6153" t="s">
        <v>130</v>
      </c>
    </row>
    <row r="6154" spans="1:1" x14ac:dyDescent="0.25">
      <c r="A6154" t="s">
        <v>2908</v>
      </c>
    </row>
    <row r="6156" spans="1:1" x14ac:dyDescent="0.25">
      <c r="A6156" t="s">
        <v>130</v>
      </c>
    </row>
    <row r="6157" spans="1:1" x14ac:dyDescent="0.25">
      <c r="A6157" t="s">
        <v>2909</v>
      </c>
    </row>
    <row r="6159" spans="1:1" x14ac:dyDescent="0.25">
      <c r="A6159" t="s">
        <v>130</v>
      </c>
    </row>
    <row r="6160" spans="1:1" x14ac:dyDescent="0.25">
      <c r="A6160" t="s">
        <v>2910</v>
      </c>
    </row>
    <row r="6162" spans="1:1" x14ac:dyDescent="0.25">
      <c r="A6162" t="s">
        <v>130</v>
      </c>
    </row>
    <row r="6163" spans="1:1" x14ac:dyDescent="0.25">
      <c r="A6163" t="s">
        <v>2911</v>
      </c>
    </row>
    <row r="6165" spans="1:1" x14ac:dyDescent="0.25">
      <c r="A6165" t="s">
        <v>130</v>
      </c>
    </row>
    <row r="6166" spans="1:1" x14ac:dyDescent="0.25">
      <c r="A6166" t="s">
        <v>2912</v>
      </c>
    </row>
    <row r="6168" spans="1:1" x14ac:dyDescent="0.25">
      <c r="A6168" t="s">
        <v>130</v>
      </c>
    </row>
    <row r="6169" spans="1:1" x14ac:dyDescent="0.25">
      <c r="A6169" t="s">
        <v>2913</v>
      </c>
    </row>
    <row r="6171" spans="1:1" x14ac:dyDescent="0.25">
      <c r="A6171" t="s">
        <v>130</v>
      </c>
    </row>
    <row r="6172" spans="1:1" x14ac:dyDescent="0.25">
      <c r="A6172" t="s">
        <v>2914</v>
      </c>
    </row>
    <row r="6174" spans="1:1" x14ac:dyDescent="0.25">
      <c r="A6174" t="s">
        <v>130</v>
      </c>
    </row>
    <row r="6175" spans="1:1" x14ac:dyDescent="0.25">
      <c r="A6175" t="s">
        <v>2915</v>
      </c>
    </row>
    <row r="6177" spans="1:1" x14ac:dyDescent="0.25">
      <c r="A6177" t="s">
        <v>130</v>
      </c>
    </row>
    <row r="6178" spans="1:1" x14ac:dyDescent="0.25">
      <c r="A6178" t="s">
        <v>2916</v>
      </c>
    </row>
    <row r="6180" spans="1:1" x14ac:dyDescent="0.25">
      <c r="A6180" t="s">
        <v>130</v>
      </c>
    </row>
    <row r="6181" spans="1:1" x14ac:dyDescent="0.25">
      <c r="A6181" t="s">
        <v>2917</v>
      </c>
    </row>
    <row r="6183" spans="1:1" x14ac:dyDescent="0.25">
      <c r="A6183" t="s">
        <v>130</v>
      </c>
    </row>
    <row r="6184" spans="1:1" x14ac:dyDescent="0.25">
      <c r="A6184" t="s">
        <v>2918</v>
      </c>
    </row>
    <row r="6186" spans="1:1" x14ac:dyDescent="0.25">
      <c r="A6186" t="s">
        <v>130</v>
      </c>
    </row>
    <row r="6187" spans="1:1" x14ac:dyDescent="0.25">
      <c r="A6187" t="s">
        <v>2919</v>
      </c>
    </row>
    <row r="6189" spans="1:1" x14ac:dyDescent="0.25">
      <c r="A6189" t="s">
        <v>130</v>
      </c>
    </row>
    <row r="6190" spans="1:1" x14ac:dyDescent="0.25">
      <c r="A6190" t="s">
        <v>2920</v>
      </c>
    </row>
    <row r="6192" spans="1:1" x14ac:dyDescent="0.25">
      <c r="A6192" t="s">
        <v>130</v>
      </c>
    </row>
    <row r="6193" spans="1:1" x14ac:dyDescent="0.25">
      <c r="A6193" t="s">
        <v>2921</v>
      </c>
    </row>
    <row r="6195" spans="1:1" x14ac:dyDescent="0.25">
      <c r="A6195" t="s">
        <v>130</v>
      </c>
    </row>
    <row r="6196" spans="1:1" x14ac:dyDescent="0.25">
      <c r="A6196" t="s">
        <v>2922</v>
      </c>
    </row>
    <row r="6198" spans="1:1" x14ac:dyDescent="0.25">
      <c r="A6198" t="s">
        <v>130</v>
      </c>
    </row>
    <row r="6199" spans="1:1" x14ac:dyDescent="0.25">
      <c r="A6199" t="s">
        <v>2923</v>
      </c>
    </row>
    <row r="6201" spans="1:1" x14ac:dyDescent="0.25">
      <c r="A6201" t="s">
        <v>130</v>
      </c>
    </row>
    <row r="6202" spans="1:1" x14ac:dyDescent="0.25">
      <c r="A6202" t="s">
        <v>2924</v>
      </c>
    </row>
    <row r="6204" spans="1:1" x14ac:dyDescent="0.25">
      <c r="A6204" t="s">
        <v>130</v>
      </c>
    </row>
    <row r="6205" spans="1:1" x14ac:dyDescent="0.25">
      <c r="A6205" t="s">
        <v>2925</v>
      </c>
    </row>
    <row r="6207" spans="1:1" x14ac:dyDescent="0.25">
      <c r="A6207" t="s">
        <v>130</v>
      </c>
    </row>
    <row r="6208" spans="1:1" x14ac:dyDescent="0.25">
      <c r="A6208" t="s">
        <v>2926</v>
      </c>
    </row>
    <row r="6210" spans="1:1" x14ac:dyDescent="0.25">
      <c r="A6210" t="s">
        <v>130</v>
      </c>
    </row>
    <row r="6211" spans="1:1" x14ac:dyDescent="0.25">
      <c r="A6211" t="s">
        <v>2927</v>
      </c>
    </row>
    <row r="6213" spans="1:1" x14ac:dyDescent="0.25">
      <c r="A6213" t="s">
        <v>130</v>
      </c>
    </row>
    <row r="6214" spans="1:1" x14ac:dyDescent="0.25">
      <c r="A6214" t="s">
        <v>2928</v>
      </c>
    </row>
    <row r="6216" spans="1:1" x14ac:dyDescent="0.25">
      <c r="A6216" t="s">
        <v>130</v>
      </c>
    </row>
    <row r="6217" spans="1:1" x14ac:dyDescent="0.25">
      <c r="A6217" t="s">
        <v>2929</v>
      </c>
    </row>
    <row r="6219" spans="1:1" x14ac:dyDescent="0.25">
      <c r="A6219" t="s">
        <v>130</v>
      </c>
    </row>
    <row r="6220" spans="1:1" x14ac:dyDescent="0.25">
      <c r="A6220" t="s">
        <v>2930</v>
      </c>
    </row>
    <row r="6222" spans="1:1" x14ac:dyDescent="0.25">
      <c r="A6222" t="s">
        <v>130</v>
      </c>
    </row>
    <row r="6223" spans="1:1" x14ac:dyDescent="0.25">
      <c r="A6223" t="s">
        <v>2931</v>
      </c>
    </row>
    <row r="6225" spans="1:1" x14ac:dyDescent="0.25">
      <c r="A6225" t="s">
        <v>130</v>
      </c>
    </row>
    <row r="6226" spans="1:1" x14ac:dyDescent="0.25">
      <c r="A6226" t="s">
        <v>2932</v>
      </c>
    </row>
    <row r="6228" spans="1:1" x14ac:dyDescent="0.25">
      <c r="A6228" t="s">
        <v>130</v>
      </c>
    </row>
    <row r="6229" spans="1:1" x14ac:dyDescent="0.25">
      <c r="A6229" t="s">
        <v>2933</v>
      </c>
    </row>
    <row r="6231" spans="1:1" x14ac:dyDescent="0.25">
      <c r="A6231" t="s">
        <v>130</v>
      </c>
    </row>
    <row r="6232" spans="1:1" x14ac:dyDescent="0.25">
      <c r="A6232" t="s">
        <v>2934</v>
      </c>
    </row>
    <row r="6234" spans="1:1" x14ac:dyDescent="0.25">
      <c r="A6234" t="s">
        <v>130</v>
      </c>
    </row>
    <row r="6235" spans="1:1" x14ac:dyDescent="0.25">
      <c r="A6235" t="s">
        <v>2935</v>
      </c>
    </row>
    <row r="6237" spans="1:1" x14ac:dyDescent="0.25">
      <c r="A6237" t="s">
        <v>130</v>
      </c>
    </row>
    <row r="6238" spans="1:1" x14ac:dyDescent="0.25">
      <c r="A6238" t="s">
        <v>2936</v>
      </c>
    </row>
    <row r="6240" spans="1:1" x14ac:dyDescent="0.25">
      <c r="A6240" t="s">
        <v>130</v>
      </c>
    </row>
    <row r="6241" spans="1:1" x14ac:dyDescent="0.25">
      <c r="A6241" t="s">
        <v>2937</v>
      </c>
    </row>
    <row r="6243" spans="1:1" x14ac:dyDescent="0.25">
      <c r="A6243" t="s">
        <v>130</v>
      </c>
    </row>
    <row r="6244" spans="1:1" x14ac:dyDescent="0.25">
      <c r="A6244" t="s">
        <v>2938</v>
      </c>
    </row>
    <row r="6246" spans="1:1" x14ac:dyDescent="0.25">
      <c r="A6246" t="s">
        <v>130</v>
      </c>
    </row>
    <row r="6247" spans="1:1" x14ac:dyDescent="0.25">
      <c r="A6247" t="s">
        <v>2939</v>
      </c>
    </row>
    <row r="6249" spans="1:1" x14ac:dyDescent="0.25">
      <c r="A6249" t="s">
        <v>130</v>
      </c>
    </row>
    <row r="6250" spans="1:1" x14ac:dyDescent="0.25">
      <c r="A6250" t="s">
        <v>2940</v>
      </c>
    </row>
    <row r="6252" spans="1:1" x14ac:dyDescent="0.25">
      <c r="A6252" t="s">
        <v>130</v>
      </c>
    </row>
    <row r="6253" spans="1:1" x14ac:dyDescent="0.25">
      <c r="A6253" t="s">
        <v>2941</v>
      </c>
    </row>
    <row r="6255" spans="1:1" x14ac:dyDescent="0.25">
      <c r="A6255" t="s">
        <v>130</v>
      </c>
    </row>
    <row r="6256" spans="1:1" x14ac:dyDescent="0.25">
      <c r="A6256" t="s">
        <v>2942</v>
      </c>
    </row>
    <row r="6258" spans="1:1" x14ac:dyDescent="0.25">
      <c r="A6258" t="s">
        <v>130</v>
      </c>
    </row>
    <row r="6259" spans="1:1" x14ac:dyDescent="0.25">
      <c r="A6259" t="s">
        <v>2943</v>
      </c>
    </row>
    <row r="6261" spans="1:1" x14ac:dyDescent="0.25">
      <c r="A6261" t="s">
        <v>130</v>
      </c>
    </row>
    <row r="6262" spans="1:1" x14ac:dyDescent="0.25">
      <c r="A6262" t="s">
        <v>2944</v>
      </c>
    </row>
    <row r="6264" spans="1:1" x14ac:dyDescent="0.25">
      <c r="A6264" t="s">
        <v>130</v>
      </c>
    </row>
    <row r="6265" spans="1:1" x14ac:dyDescent="0.25">
      <c r="A6265" t="s">
        <v>2945</v>
      </c>
    </row>
    <row r="6267" spans="1:1" x14ac:dyDescent="0.25">
      <c r="A6267" t="s">
        <v>130</v>
      </c>
    </row>
    <row r="6268" spans="1:1" x14ac:dyDescent="0.25">
      <c r="A6268" t="s">
        <v>2946</v>
      </c>
    </row>
    <row r="6270" spans="1:1" x14ac:dyDescent="0.25">
      <c r="A6270" t="s">
        <v>130</v>
      </c>
    </row>
    <row r="6271" spans="1:1" x14ac:dyDescent="0.25">
      <c r="A6271" t="s">
        <v>2947</v>
      </c>
    </row>
    <row r="6273" spans="1:1" x14ac:dyDescent="0.25">
      <c r="A6273" t="s">
        <v>130</v>
      </c>
    </row>
    <row r="6274" spans="1:1" x14ac:dyDescent="0.25">
      <c r="A6274" t="s">
        <v>2948</v>
      </c>
    </row>
    <row r="6276" spans="1:1" x14ac:dyDescent="0.25">
      <c r="A6276" t="s">
        <v>130</v>
      </c>
    </row>
    <row r="6277" spans="1:1" x14ac:dyDescent="0.25">
      <c r="A6277" t="s">
        <v>2949</v>
      </c>
    </row>
    <row r="6279" spans="1:1" x14ac:dyDescent="0.25">
      <c r="A6279" t="s">
        <v>130</v>
      </c>
    </row>
    <row r="6280" spans="1:1" x14ac:dyDescent="0.25">
      <c r="A6280" t="s">
        <v>2950</v>
      </c>
    </row>
    <row r="6282" spans="1:1" x14ac:dyDescent="0.25">
      <c r="A6282" t="s">
        <v>130</v>
      </c>
    </row>
    <row r="6283" spans="1:1" x14ac:dyDescent="0.25">
      <c r="A6283" t="s">
        <v>2951</v>
      </c>
    </row>
    <row r="6285" spans="1:1" x14ac:dyDescent="0.25">
      <c r="A6285" t="s">
        <v>130</v>
      </c>
    </row>
    <row r="6286" spans="1:1" x14ac:dyDescent="0.25">
      <c r="A6286" t="s">
        <v>2952</v>
      </c>
    </row>
    <row r="6288" spans="1:1" x14ac:dyDescent="0.25">
      <c r="A6288" t="s">
        <v>130</v>
      </c>
    </row>
    <row r="6289" spans="1:1" x14ac:dyDescent="0.25">
      <c r="A6289" t="s">
        <v>2953</v>
      </c>
    </row>
    <row r="6291" spans="1:1" x14ac:dyDescent="0.25">
      <c r="A6291" t="s">
        <v>130</v>
      </c>
    </row>
    <row r="6292" spans="1:1" x14ac:dyDescent="0.25">
      <c r="A6292" t="s">
        <v>2954</v>
      </c>
    </row>
    <row r="6294" spans="1:1" x14ac:dyDescent="0.25">
      <c r="A6294" t="s">
        <v>130</v>
      </c>
    </row>
    <row r="6295" spans="1:1" x14ac:dyDescent="0.25">
      <c r="A6295" t="s">
        <v>2955</v>
      </c>
    </row>
    <row r="6297" spans="1:1" x14ac:dyDescent="0.25">
      <c r="A6297" t="s">
        <v>130</v>
      </c>
    </row>
    <row r="6298" spans="1:1" x14ac:dyDescent="0.25">
      <c r="A6298" t="s">
        <v>2956</v>
      </c>
    </row>
    <row r="6300" spans="1:1" x14ac:dyDescent="0.25">
      <c r="A6300" t="s">
        <v>130</v>
      </c>
    </row>
    <row r="6301" spans="1:1" x14ac:dyDescent="0.25">
      <c r="A6301" t="s">
        <v>2957</v>
      </c>
    </row>
    <row r="6303" spans="1:1" x14ac:dyDescent="0.25">
      <c r="A6303" t="s">
        <v>130</v>
      </c>
    </row>
    <row r="6304" spans="1:1" x14ac:dyDescent="0.25">
      <c r="A6304" t="s">
        <v>2958</v>
      </c>
    </row>
    <row r="6306" spans="1:1" x14ac:dyDescent="0.25">
      <c r="A6306" t="s">
        <v>130</v>
      </c>
    </row>
    <row r="6307" spans="1:1" x14ac:dyDescent="0.25">
      <c r="A6307" t="s">
        <v>2959</v>
      </c>
    </row>
    <row r="6309" spans="1:1" x14ac:dyDescent="0.25">
      <c r="A6309" t="s">
        <v>130</v>
      </c>
    </row>
    <row r="6310" spans="1:1" x14ac:dyDescent="0.25">
      <c r="A6310" t="s">
        <v>2960</v>
      </c>
    </row>
    <row r="6312" spans="1:1" x14ac:dyDescent="0.25">
      <c r="A6312" t="s">
        <v>130</v>
      </c>
    </row>
    <row r="6313" spans="1:1" x14ac:dyDescent="0.25">
      <c r="A6313" t="s">
        <v>2961</v>
      </c>
    </row>
    <row r="6315" spans="1:1" x14ac:dyDescent="0.25">
      <c r="A6315" t="s">
        <v>130</v>
      </c>
    </row>
    <row r="6316" spans="1:1" x14ac:dyDescent="0.25">
      <c r="A6316" t="s">
        <v>2962</v>
      </c>
    </row>
    <row r="6318" spans="1:1" x14ac:dyDescent="0.25">
      <c r="A6318" t="s">
        <v>130</v>
      </c>
    </row>
    <row r="6319" spans="1:1" x14ac:dyDescent="0.25">
      <c r="A6319" t="s">
        <v>2963</v>
      </c>
    </row>
    <row r="6321" spans="1:1" x14ac:dyDescent="0.25">
      <c r="A6321" t="s">
        <v>130</v>
      </c>
    </row>
    <row r="6322" spans="1:1" x14ac:dyDescent="0.25">
      <c r="A6322" t="s">
        <v>2964</v>
      </c>
    </row>
    <row r="6324" spans="1:1" x14ac:dyDescent="0.25">
      <c r="A6324" t="s">
        <v>130</v>
      </c>
    </row>
    <row r="6325" spans="1:1" x14ac:dyDescent="0.25">
      <c r="A6325" t="s">
        <v>2965</v>
      </c>
    </row>
    <row r="6327" spans="1:1" x14ac:dyDescent="0.25">
      <c r="A6327" t="s">
        <v>130</v>
      </c>
    </row>
    <row r="6328" spans="1:1" x14ac:dyDescent="0.25">
      <c r="A6328" t="s">
        <v>2966</v>
      </c>
    </row>
    <row r="6330" spans="1:1" x14ac:dyDescent="0.25">
      <c r="A6330" t="s">
        <v>130</v>
      </c>
    </row>
    <row r="6331" spans="1:1" x14ac:dyDescent="0.25">
      <c r="A6331" t="s">
        <v>2967</v>
      </c>
    </row>
    <row r="6333" spans="1:1" x14ac:dyDescent="0.25">
      <c r="A6333" t="s">
        <v>130</v>
      </c>
    </row>
    <row r="6334" spans="1:1" x14ac:dyDescent="0.25">
      <c r="A6334" t="s">
        <v>2968</v>
      </c>
    </row>
    <row r="6336" spans="1:1" x14ac:dyDescent="0.25">
      <c r="A6336" t="s">
        <v>130</v>
      </c>
    </row>
    <row r="6337" spans="1:1" x14ac:dyDescent="0.25">
      <c r="A6337" t="s">
        <v>2969</v>
      </c>
    </row>
    <row r="6339" spans="1:1" x14ac:dyDescent="0.25">
      <c r="A6339" t="s">
        <v>130</v>
      </c>
    </row>
    <row r="6340" spans="1:1" x14ac:dyDescent="0.25">
      <c r="A6340" t="s">
        <v>2970</v>
      </c>
    </row>
    <row r="6342" spans="1:1" x14ac:dyDescent="0.25">
      <c r="A6342" t="s">
        <v>130</v>
      </c>
    </row>
    <row r="6343" spans="1:1" x14ac:dyDescent="0.25">
      <c r="A6343" t="s">
        <v>2971</v>
      </c>
    </row>
    <row r="6345" spans="1:1" x14ac:dyDescent="0.25">
      <c r="A6345" t="s">
        <v>130</v>
      </c>
    </row>
    <row r="6346" spans="1:1" x14ac:dyDescent="0.25">
      <c r="A6346" t="s">
        <v>2972</v>
      </c>
    </row>
    <row r="6348" spans="1:1" x14ac:dyDescent="0.25">
      <c r="A6348" t="s">
        <v>130</v>
      </c>
    </row>
    <row r="6349" spans="1:1" x14ac:dyDescent="0.25">
      <c r="A6349" t="s">
        <v>2973</v>
      </c>
    </row>
    <row r="6351" spans="1:1" x14ac:dyDescent="0.25">
      <c r="A6351" t="s">
        <v>130</v>
      </c>
    </row>
    <row r="6352" spans="1:1" x14ac:dyDescent="0.25">
      <c r="A6352" t="s">
        <v>2974</v>
      </c>
    </row>
    <row r="6354" spans="1:1" x14ac:dyDescent="0.25">
      <c r="A6354" t="s">
        <v>130</v>
      </c>
    </row>
    <row r="6355" spans="1:1" x14ac:dyDescent="0.25">
      <c r="A6355" t="s">
        <v>2975</v>
      </c>
    </row>
    <row r="6357" spans="1:1" x14ac:dyDescent="0.25">
      <c r="A6357" t="s">
        <v>130</v>
      </c>
    </row>
    <row r="6358" spans="1:1" x14ac:dyDescent="0.25">
      <c r="A6358" t="s">
        <v>2976</v>
      </c>
    </row>
    <row r="6360" spans="1:1" x14ac:dyDescent="0.25">
      <c r="A6360" t="s">
        <v>130</v>
      </c>
    </row>
    <row r="6361" spans="1:1" x14ac:dyDescent="0.25">
      <c r="A6361" t="s">
        <v>2977</v>
      </c>
    </row>
    <row r="6363" spans="1:1" x14ac:dyDescent="0.25">
      <c r="A6363" t="s">
        <v>130</v>
      </c>
    </row>
    <row r="6364" spans="1:1" x14ac:dyDescent="0.25">
      <c r="A6364" t="s">
        <v>2978</v>
      </c>
    </row>
    <row r="6366" spans="1:1" x14ac:dyDescent="0.25">
      <c r="A6366" t="s">
        <v>130</v>
      </c>
    </row>
    <row r="6367" spans="1:1" x14ac:dyDescent="0.25">
      <c r="A6367" t="s">
        <v>2979</v>
      </c>
    </row>
    <row r="6369" spans="1:1" x14ac:dyDescent="0.25">
      <c r="A6369" t="s">
        <v>130</v>
      </c>
    </row>
    <row r="6370" spans="1:1" x14ac:dyDescent="0.25">
      <c r="A6370" t="s">
        <v>2980</v>
      </c>
    </row>
    <row r="6372" spans="1:1" x14ac:dyDescent="0.25">
      <c r="A6372" t="s">
        <v>130</v>
      </c>
    </row>
    <row r="6373" spans="1:1" x14ac:dyDescent="0.25">
      <c r="A6373" t="s">
        <v>2981</v>
      </c>
    </row>
    <row r="6375" spans="1:1" x14ac:dyDescent="0.25">
      <c r="A6375" t="s">
        <v>130</v>
      </c>
    </row>
    <row r="6376" spans="1:1" x14ac:dyDescent="0.25">
      <c r="A6376" t="s">
        <v>2982</v>
      </c>
    </row>
    <row r="6378" spans="1:1" x14ac:dyDescent="0.25">
      <c r="A6378" t="s">
        <v>130</v>
      </c>
    </row>
    <row r="6379" spans="1:1" x14ac:dyDescent="0.25">
      <c r="A6379" t="s">
        <v>2983</v>
      </c>
    </row>
    <row r="6381" spans="1:1" x14ac:dyDescent="0.25">
      <c r="A6381" t="s">
        <v>130</v>
      </c>
    </row>
    <row r="6382" spans="1:1" x14ac:dyDescent="0.25">
      <c r="A6382" t="s">
        <v>2984</v>
      </c>
    </row>
    <row r="6384" spans="1:1" x14ac:dyDescent="0.25">
      <c r="A6384" t="s">
        <v>130</v>
      </c>
    </row>
    <row r="6385" spans="1:1" x14ac:dyDescent="0.25">
      <c r="A6385" t="s">
        <v>2985</v>
      </c>
    </row>
    <row r="6387" spans="1:1" x14ac:dyDescent="0.25">
      <c r="A6387" t="s">
        <v>130</v>
      </c>
    </row>
    <row r="6388" spans="1:1" x14ac:dyDescent="0.25">
      <c r="A6388" t="s">
        <v>2986</v>
      </c>
    </row>
    <row r="6390" spans="1:1" x14ac:dyDescent="0.25">
      <c r="A6390" t="s">
        <v>130</v>
      </c>
    </row>
    <row r="6391" spans="1:1" x14ac:dyDescent="0.25">
      <c r="A6391" t="s">
        <v>2987</v>
      </c>
    </row>
    <row r="6393" spans="1:1" x14ac:dyDescent="0.25">
      <c r="A6393" t="s">
        <v>130</v>
      </c>
    </row>
    <row r="6394" spans="1:1" x14ac:dyDescent="0.25">
      <c r="A6394" t="s">
        <v>2988</v>
      </c>
    </row>
    <row r="6396" spans="1:1" x14ac:dyDescent="0.25">
      <c r="A6396" t="s">
        <v>130</v>
      </c>
    </row>
    <row r="6397" spans="1:1" x14ac:dyDescent="0.25">
      <c r="A6397" t="s">
        <v>2989</v>
      </c>
    </row>
    <row r="6399" spans="1:1" x14ac:dyDescent="0.25">
      <c r="A6399" t="s">
        <v>130</v>
      </c>
    </row>
    <row r="6400" spans="1:1" x14ac:dyDescent="0.25">
      <c r="A6400" t="s">
        <v>2990</v>
      </c>
    </row>
    <row r="6402" spans="1:1" x14ac:dyDescent="0.25">
      <c r="A6402" t="s">
        <v>130</v>
      </c>
    </row>
    <row r="6403" spans="1:1" x14ac:dyDescent="0.25">
      <c r="A6403" t="s">
        <v>2991</v>
      </c>
    </row>
    <row r="6405" spans="1:1" x14ac:dyDescent="0.25">
      <c r="A6405" t="s">
        <v>130</v>
      </c>
    </row>
    <row r="6406" spans="1:1" x14ac:dyDescent="0.25">
      <c r="A6406" t="s">
        <v>2992</v>
      </c>
    </row>
    <row r="6408" spans="1:1" x14ac:dyDescent="0.25">
      <c r="A6408" t="s">
        <v>130</v>
      </c>
    </row>
    <row r="6409" spans="1:1" x14ac:dyDescent="0.25">
      <c r="A6409" t="s">
        <v>2993</v>
      </c>
    </row>
    <row r="6411" spans="1:1" x14ac:dyDescent="0.25">
      <c r="A6411" t="s">
        <v>130</v>
      </c>
    </row>
    <row r="6412" spans="1:1" x14ac:dyDescent="0.25">
      <c r="A6412" t="s">
        <v>2994</v>
      </c>
    </row>
    <row r="6414" spans="1:1" x14ac:dyDescent="0.25">
      <c r="A6414" t="s">
        <v>130</v>
      </c>
    </row>
    <row r="6415" spans="1:1" x14ac:dyDescent="0.25">
      <c r="A6415" t="s">
        <v>2995</v>
      </c>
    </row>
    <row r="6417" spans="1:1" x14ac:dyDescent="0.25">
      <c r="A6417" t="s">
        <v>130</v>
      </c>
    </row>
    <row r="6418" spans="1:1" x14ac:dyDescent="0.25">
      <c r="A6418" t="s">
        <v>2996</v>
      </c>
    </row>
    <row r="6420" spans="1:1" x14ac:dyDescent="0.25">
      <c r="A6420" t="s">
        <v>130</v>
      </c>
    </row>
    <row r="6421" spans="1:1" x14ac:dyDescent="0.25">
      <c r="A6421" t="s">
        <v>2997</v>
      </c>
    </row>
    <row r="6423" spans="1:1" x14ac:dyDescent="0.25">
      <c r="A6423" t="s">
        <v>130</v>
      </c>
    </row>
    <row r="6424" spans="1:1" x14ac:dyDescent="0.25">
      <c r="A6424" t="s">
        <v>2998</v>
      </c>
    </row>
    <row r="6426" spans="1:1" x14ac:dyDescent="0.25">
      <c r="A6426" t="s">
        <v>130</v>
      </c>
    </row>
    <row r="6427" spans="1:1" x14ac:dyDescent="0.25">
      <c r="A6427" t="s">
        <v>2999</v>
      </c>
    </row>
    <row r="6429" spans="1:1" x14ac:dyDescent="0.25">
      <c r="A6429" t="s">
        <v>130</v>
      </c>
    </row>
    <row r="6430" spans="1:1" x14ac:dyDescent="0.25">
      <c r="A6430" t="s">
        <v>3000</v>
      </c>
    </row>
    <row r="6432" spans="1:1" x14ac:dyDescent="0.25">
      <c r="A6432" t="s">
        <v>130</v>
      </c>
    </row>
    <row r="6433" spans="1:1" x14ac:dyDescent="0.25">
      <c r="A6433" t="s">
        <v>3001</v>
      </c>
    </row>
    <row r="6435" spans="1:1" x14ac:dyDescent="0.25">
      <c r="A6435" t="s">
        <v>130</v>
      </c>
    </row>
    <row r="6436" spans="1:1" x14ac:dyDescent="0.25">
      <c r="A6436" t="s">
        <v>3002</v>
      </c>
    </row>
    <row r="6438" spans="1:1" x14ac:dyDescent="0.25">
      <c r="A6438" t="s">
        <v>130</v>
      </c>
    </row>
    <row r="6439" spans="1:1" x14ac:dyDescent="0.25">
      <c r="A6439" t="s">
        <v>3003</v>
      </c>
    </row>
    <row r="6441" spans="1:1" x14ac:dyDescent="0.25">
      <c r="A6441" t="s">
        <v>130</v>
      </c>
    </row>
    <row r="6442" spans="1:1" x14ac:dyDescent="0.25">
      <c r="A6442" t="s">
        <v>3004</v>
      </c>
    </row>
    <row r="6444" spans="1:1" x14ac:dyDescent="0.25">
      <c r="A6444" t="s">
        <v>130</v>
      </c>
    </row>
    <row r="6445" spans="1:1" x14ac:dyDescent="0.25">
      <c r="A6445" t="s">
        <v>3005</v>
      </c>
    </row>
    <row r="6447" spans="1:1" x14ac:dyDescent="0.25">
      <c r="A6447" t="s">
        <v>130</v>
      </c>
    </row>
    <row r="6448" spans="1:1" x14ac:dyDescent="0.25">
      <c r="A6448" t="s">
        <v>3006</v>
      </c>
    </row>
    <row r="6450" spans="1:1" x14ac:dyDescent="0.25">
      <c r="A6450" t="s">
        <v>130</v>
      </c>
    </row>
    <row r="6451" spans="1:1" x14ac:dyDescent="0.25">
      <c r="A6451" t="s">
        <v>3007</v>
      </c>
    </row>
    <row r="6453" spans="1:1" x14ac:dyDescent="0.25">
      <c r="A6453" t="s">
        <v>130</v>
      </c>
    </row>
    <row r="6454" spans="1:1" x14ac:dyDescent="0.25">
      <c r="A6454" t="s">
        <v>3008</v>
      </c>
    </row>
    <row r="6456" spans="1:1" x14ac:dyDescent="0.25">
      <c r="A6456" t="s">
        <v>130</v>
      </c>
    </row>
    <row r="6457" spans="1:1" x14ac:dyDescent="0.25">
      <c r="A6457" t="s">
        <v>3009</v>
      </c>
    </row>
    <row r="6459" spans="1:1" x14ac:dyDescent="0.25">
      <c r="A6459" t="s">
        <v>130</v>
      </c>
    </row>
    <row r="6460" spans="1:1" x14ac:dyDescent="0.25">
      <c r="A6460" t="s">
        <v>3010</v>
      </c>
    </row>
    <row r="6462" spans="1:1" x14ac:dyDescent="0.25">
      <c r="A6462" t="s">
        <v>130</v>
      </c>
    </row>
    <row r="6463" spans="1:1" x14ac:dyDescent="0.25">
      <c r="A6463" t="s">
        <v>3011</v>
      </c>
    </row>
    <row r="6465" spans="1:1" x14ac:dyDescent="0.25">
      <c r="A6465" t="s">
        <v>130</v>
      </c>
    </row>
    <row r="6466" spans="1:1" x14ac:dyDescent="0.25">
      <c r="A6466" t="s">
        <v>3012</v>
      </c>
    </row>
    <row r="6468" spans="1:1" x14ac:dyDescent="0.25">
      <c r="A6468" t="s">
        <v>130</v>
      </c>
    </row>
    <row r="6469" spans="1:1" x14ac:dyDescent="0.25">
      <c r="A6469" t="s">
        <v>3013</v>
      </c>
    </row>
    <row r="6471" spans="1:1" x14ac:dyDescent="0.25">
      <c r="A6471" t="s">
        <v>130</v>
      </c>
    </row>
    <row r="6472" spans="1:1" x14ac:dyDescent="0.25">
      <c r="A6472" t="s">
        <v>3014</v>
      </c>
    </row>
    <row r="6474" spans="1:1" x14ac:dyDescent="0.25">
      <c r="A6474" t="s">
        <v>130</v>
      </c>
    </row>
    <row r="6475" spans="1:1" x14ac:dyDescent="0.25">
      <c r="A6475" t="s">
        <v>3015</v>
      </c>
    </row>
    <row r="6477" spans="1:1" x14ac:dyDescent="0.25">
      <c r="A6477" t="s">
        <v>130</v>
      </c>
    </row>
    <row r="6478" spans="1:1" x14ac:dyDescent="0.25">
      <c r="A6478" t="s">
        <v>3016</v>
      </c>
    </row>
    <row r="6480" spans="1:1" x14ac:dyDescent="0.25">
      <c r="A6480" t="s">
        <v>130</v>
      </c>
    </row>
    <row r="6481" spans="1:1" x14ac:dyDescent="0.25">
      <c r="A6481" t="s">
        <v>3017</v>
      </c>
    </row>
    <row r="6483" spans="1:1" x14ac:dyDescent="0.25">
      <c r="A6483" t="s">
        <v>130</v>
      </c>
    </row>
    <row r="6484" spans="1:1" x14ac:dyDescent="0.25">
      <c r="A6484" t="s">
        <v>3018</v>
      </c>
    </row>
    <row r="6486" spans="1:1" x14ac:dyDescent="0.25">
      <c r="A6486" t="s">
        <v>130</v>
      </c>
    </row>
    <row r="6487" spans="1:1" x14ac:dyDescent="0.25">
      <c r="A6487" t="s">
        <v>3019</v>
      </c>
    </row>
    <row r="6489" spans="1:1" x14ac:dyDescent="0.25">
      <c r="A6489" t="s">
        <v>130</v>
      </c>
    </row>
    <row r="6490" spans="1:1" x14ac:dyDescent="0.25">
      <c r="A6490" t="s">
        <v>3020</v>
      </c>
    </row>
    <row r="6492" spans="1:1" x14ac:dyDescent="0.25">
      <c r="A6492" t="s">
        <v>130</v>
      </c>
    </row>
    <row r="6493" spans="1:1" x14ac:dyDescent="0.25">
      <c r="A6493" t="s">
        <v>3021</v>
      </c>
    </row>
    <row r="6495" spans="1:1" x14ac:dyDescent="0.25">
      <c r="A6495" t="s">
        <v>130</v>
      </c>
    </row>
    <row r="6496" spans="1:1" x14ac:dyDescent="0.25">
      <c r="A6496" t="s">
        <v>3022</v>
      </c>
    </row>
    <row r="6498" spans="1:1" x14ac:dyDescent="0.25">
      <c r="A6498" t="s">
        <v>130</v>
      </c>
    </row>
    <row r="6499" spans="1:1" x14ac:dyDescent="0.25">
      <c r="A6499" t="s">
        <v>3023</v>
      </c>
    </row>
    <row r="6501" spans="1:1" x14ac:dyDescent="0.25">
      <c r="A6501" t="s">
        <v>130</v>
      </c>
    </row>
    <row r="6502" spans="1:1" x14ac:dyDescent="0.25">
      <c r="A6502" t="s">
        <v>3024</v>
      </c>
    </row>
    <row r="6504" spans="1:1" x14ac:dyDescent="0.25">
      <c r="A6504" t="s">
        <v>130</v>
      </c>
    </row>
    <row r="6505" spans="1:1" x14ac:dyDescent="0.25">
      <c r="A6505" t="s">
        <v>3025</v>
      </c>
    </row>
    <row r="6507" spans="1:1" x14ac:dyDescent="0.25">
      <c r="A6507" t="s">
        <v>130</v>
      </c>
    </row>
    <row r="6508" spans="1:1" x14ac:dyDescent="0.25">
      <c r="A6508" t="s">
        <v>3026</v>
      </c>
    </row>
    <row r="6510" spans="1:1" x14ac:dyDescent="0.25">
      <c r="A6510" t="s">
        <v>130</v>
      </c>
    </row>
    <row r="6511" spans="1:1" x14ac:dyDescent="0.25">
      <c r="A6511" t="s">
        <v>3027</v>
      </c>
    </row>
    <row r="6513" spans="1:1" x14ac:dyDescent="0.25">
      <c r="A6513" t="s">
        <v>130</v>
      </c>
    </row>
    <row r="6514" spans="1:1" x14ac:dyDescent="0.25">
      <c r="A6514" t="s">
        <v>3028</v>
      </c>
    </row>
    <row r="6516" spans="1:1" x14ac:dyDescent="0.25">
      <c r="A6516" t="s">
        <v>130</v>
      </c>
    </row>
    <row r="6517" spans="1:1" x14ac:dyDescent="0.25">
      <c r="A6517" t="s">
        <v>3029</v>
      </c>
    </row>
    <row r="6519" spans="1:1" x14ac:dyDescent="0.25">
      <c r="A6519" t="s">
        <v>130</v>
      </c>
    </row>
    <row r="6520" spans="1:1" x14ac:dyDescent="0.25">
      <c r="A6520" t="s">
        <v>3030</v>
      </c>
    </row>
    <row r="6522" spans="1:1" x14ac:dyDescent="0.25">
      <c r="A6522" t="s">
        <v>130</v>
      </c>
    </row>
    <row r="6523" spans="1:1" x14ac:dyDescent="0.25">
      <c r="A6523" t="s">
        <v>3031</v>
      </c>
    </row>
    <row r="6525" spans="1:1" x14ac:dyDescent="0.25">
      <c r="A6525" t="s">
        <v>130</v>
      </c>
    </row>
    <row r="6526" spans="1:1" x14ac:dyDescent="0.25">
      <c r="A6526" t="s">
        <v>3032</v>
      </c>
    </row>
    <row r="6528" spans="1:1" x14ac:dyDescent="0.25">
      <c r="A6528" t="s">
        <v>130</v>
      </c>
    </row>
    <row r="6529" spans="1:1" x14ac:dyDescent="0.25">
      <c r="A6529" t="s">
        <v>3033</v>
      </c>
    </row>
    <row r="6531" spans="1:1" x14ac:dyDescent="0.25">
      <c r="A6531" t="s">
        <v>130</v>
      </c>
    </row>
    <row r="6532" spans="1:1" x14ac:dyDescent="0.25">
      <c r="A6532" t="s">
        <v>3034</v>
      </c>
    </row>
    <row r="6534" spans="1:1" x14ac:dyDescent="0.25">
      <c r="A6534" t="s">
        <v>130</v>
      </c>
    </row>
    <row r="6535" spans="1:1" x14ac:dyDescent="0.25">
      <c r="A6535" t="s">
        <v>3035</v>
      </c>
    </row>
    <row r="6537" spans="1:1" x14ac:dyDescent="0.25">
      <c r="A6537" t="s">
        <v>130</v>
      </c>
    </row>
    <row r="6538" spans="1:1" x14ac:dyDescent="0.25">
      <c r="A6538" t="s">
        <v>3036</v>
      </c>
    </row>
    <row r="6540" spans="1:1" x14ac:dyDescent="0.25">
      <c r="A6540" t="s">
        <v>130</v>
      </c>
    </row>
    <row r="6541" spans="1:1" x14ac:dyDescent="0.25">
      <c r="A6541" t="s">
        <v>3037</v>
      </c>
    </row>
    <row r="6543" spans="1:1" x14ac:dyDescent="0.25">
      <c r="A6543" t="s">
        <v>130</v>
      </c>
    </row>
    <row r="6544" spans="1:1" x14ac:dyDescent="0.25">
      <c r="A6544" t="s">
        <v>3038</v>
      </c>
    </row>
    <row r="6546" spans="1:1" x14ac:dyDescent="0.25">
      <c r="A6546" t="s">
        <v>130</v>
      </c>
    </row>
    <row r="6547" spans="1:1" x14ac:dyDescent="0.25">
      <c r="A6547" t="s">
        <v>3039</v>
      </c>
    </row>
    <row r="6549" spans="1:1" x14ac:dyDescent="0.25">
      <c r="A6549" t="s">
        <v>130</v>
      </c>
    </row>
    <row r="6550" spans="1:1" x14ac:dyDescent="0.25">
      <c r="A6550" t="s">
        <v>3040</v>
      </c>
    </row>
    <row r="6552" spans="1:1" x14ac:dyDescent="0.25">
      <c r="A6552" t="s">
        <v>130</v>
      </c>
    </row>
    <row r="6553" spans="1:1" x14ac:dyDescent="0.25">
      <c r="A6553" t="s">
        <v>3041</v>
      </c>
    </row>
    <row r="6555" spans="1:1" x14ac:dyDescent="0.25">
      <c r="A6555" t="s">
        <v>130</v>
      </c>
    </row>
    <row r="6556" spans="1:1" x14ac:dyDescent="0.25">
      <c r="A6556" t="s">
        <v>3042</v>
      </c>
    </row>
    <row r="6558" spans="1:1" x14ac:dyDescent="0.25">
      <c r="A6558" t="s">
        <v>130</v>
      </c>
    </row>
    <row r="6559" spans="1:1" x14ac:dyDescent="0.25">
      <c r="A6559" t="s">
        <v>3043</v>
      </c>
    </row>
    <row r="6561" spans="1:1" x14ac:dyDescent="0.25">
      <c r="A6561" t="s">
        <v>130</v>
      </c>
    </row>
    <row r="6562" spans="1:1" x14ac:dyDescent="0.25">
      <c r="A6562" t="s">
        <v>3044</v>
      </c>
    </row>
    <row r="6564" spans="1:1" x14ac:dyDescent="0.25">
      <c r="A6564" t="s">
        <v>130</v>
      </c>
    </row>
    <row r="6565" spans="1:1" x14ac:dyDescent="0.25">
      <c r="A6565" t="s">
        <v>3045</v>
      </c>
    </row>
    <row r="6567" spans="1:1" x14ac:dyDescent="0.25">
      <c r="A6567" t="s">
        <v>130</v>
      </c>
    </row>
    <row r="6568" spans="1:1" x14ac:dyDescent="0.25">
      <c r="A6568" t="s">
        <v>3046</v>
      </c>
    </row>
    <row r="6570" spans="1:1" x14ac:dyDescent="0.25">
      <c r="A6570" t="s">
        <v>130</v>
      </c>
    </row>
    <row r="6571" spans="1:1" x14ac:dyDescent="0.25">
      <c r="A6571" t="s">
        <v>3047</v>
      </c>
    </row>
    <row r="6573" spans="1:1" x14ac:dyDescent="0.25">
      <c r="A6573" t="s">
        <v>130</v>
      </c>
    </row>
    <row r="6574" spans="1:1" x14ac:dyDescent="0.25">
      <c r="A6574" t="s">
        <v>3048</v>
      </c>
    </row>
    <row r="6576" spans="1:1" x14ac:dyDescent="0.25">
      <c r="A6576" t="s">
        <v>130</v>
      </c>
    </row>
    <row r="6577" spans="1:1" x14ac:dyDescent="0.25">
      <c r="A6577" t="s">
        <v>3049</v>
      </c>
    </row>
    <row r="6579" spans="1:1" x14ac:dyDescent="0.25">
      <c r="A6579" t="s">
        <v>130</v>
      </c>
    </row>
    <row r="6580" spans="1:1" x14ac:dyDescent="0.25">
      <c r="A6580" t="s">
        <v>3050</v>
      </c>
    </row>
    <row r="6582" spans="1:1" x14ac:dyDescent="0.25">
      <c r="A6582" t="s">
        <v>130</v>
      </c>
    </row>
    <row r="6583" spans="1:1" x14ac:dyDescent="0.25">
      <c r="A6583" t="s">
        <v>3051</v>
      </c>
    </row>
    <row r="6585" spans="1:1" x14ac:dyDescent="0.25">
      <c r="A6585" t="s">
        <v>130</v>
      </c>
    </row>
    <row r="6586" spans="1:1" x14ac:dyDescent="0.25">
      <c r="A6586" t="s">
        <v>3052</v>
      </c>
    </row>
    <row r="6588" spans="1:1" x14ac:dyDescent="0.25">
      <c r="A6588" t="s">
        <v>130</v>
      </c>
    </row>
    <row r="6589" spans="1:1" x14ac:dyDescent="0.25">
      <c r="A6589" t="s">
        <v>3053</v>
      </c>
    </row>
    <row r="6591" spans="1:1" x14ac:dyDescent="0.25">
      <c r="A6591" t="s">
        <v>130</v>
      </c>
    </row>
    <row r="6592" spans="1:1" x14ac:dyDescent="0.25">
      <c r="A6592" t="s">
        <v>3054</v>
      </c>
    </row>
    <row r="6594" spans="1:1" x14ac:dyDescent="0.25">
      <c r="A6594" t="s">
        <v>130</v>
      </c>
    </row>
    <row r="6595" spans="1:1" x14ac:dyDescent="0.25">
      <c r="A6595" t="s">
        <v>3055</v>
      </c>
    </row>
    <row r="6597" spans="1:1" x14ac:dyDescent="0.25">
      <c r="A6597" t="s">
        <v>130</v>
      </c>
    </row>
    <row r="6598" spans="1:1" x14ac:dyDescent="0.25">
      <c r="A6598" t="s">
        <v>3056</v>
      </c>
    </row>
    <row r="6600" spans="1:1" x14ac:dyDescent="0.25">
      <c r="A6600" t="s">
        <v>130</v>
      </c>
    </row>
    <row r="6601" spans="1:1" x14ac:dyDescent="0.25">
      <c r="A6601" t="s">
        <v>3057</v>
      </c>
    </row>
    <row r="6603" spans="1:1" x14ac:dyDescent="0.25">
      <c r="A6603" t="s">
        <v>130</v>
      </c>
    </row>
    <row r="6604" spans="1:1" x14ac:dyDescent="0.25">
      <c r="A6604" t="s">
        <v>3058</v>
      </c>
    </row>
    <row r="6606" spans="1:1" x14ac:dyDescent="0.25">
      <c r="A6606" t="s">
        <v>130</v>
      </c>
    </row>
    <row r="6607" spans="1:1" x14ac:dyDescent="0.25">
      <c r="A6607" t="s">
        <v>3059</v>
      </c>
    </row>
    <row r="6609" spans="1:1" x14ac:dyDescent="0.25">
      <c r="A6609" t="s">
        <v>130</v>
      </c>
    </row>
    <row r="6610" spans="1:1" x14ac:dyDescent="0.25">
      <c r="A6610" t="s">
        <v>3060</v>
      </c>
    </row>
    <row r="6612" spans="1:1" x14ac:dyDescent="0.25">
      <c r="A6612" t="s">
        <v>130</v>
      </c>
    </row>
    <row r="6613" spans="1:1" x14ac:dyDescent="0.25">
      <c r="A6613" t="s">
        <v>3061</v>
      </c>
    </row>
    <row r="6615" spans="1:1" x14ac:dyDescent="0.25">
      <c r="A6615" t="s">
        <v>130</v>
      </c>
    </row>
    <row r="6616" spans="1:1" x14ac:dyDescent="0.25">
      <c r="A6616" t="s">
        <v>3062</v>
      </c>
    </row>
    <row r="6618" spans="1:1" x14ac:dyDescent="0.25">
      <c r="A6618" t="s">
        <v>130</v>
      </c>
    </row>
    <row r="6619" spans="1:1" x14ac:dyDescent="0.25">
      <c r="A6619" t="s">
        <v>3063</v>
      </c>
    </row>
    <row r="6621" spans="1:1" x14ac:dyDescent="0.25">
      <c r="A6621" t="s">
        <v>130</v>
      </c>
    </row>
    <row r="6622" spans="1:1" x14ac:dyDescent="0.25">
      <c r="A6622" t="s">
        <v>3064</v>
      </c>
    </row>
    <row r="6624" spans="1:1" x14ac:dyDescent="0.25">
      <c r="A6624" t="s">
        <v>130</v>
      </c>
    </row>
    <row r="6625" spans="1:1" x14ac:dyDescent="0.25">
      <c r="A6625" t="s">
        <v>3065</v>
      </c>
    </row>
    <row r="6627" spans="1:1" x14ac:dyDescent="0.25">
      <c r="A6627" t="s">
        <v>130</v>
      </c>
    </row>
    <row r="6628" spans="1:1" x14ac:dyDescent="0.25">
      <c r="A6628" t="s">
        <v>3066</v>
      </c>
    </row>
    <row r="6630" spans="1:1" x14ac:dyDescent="0.25">
      <c r="A6630" t="s">
        <v>130</v>
      </c>
    </row>
    <row r="6631" spans="1:1" x14ac:dyDescent="0.25">
      <c r="A6631" t="s">
        <v>3067</v>
      </c>
    </row>
    <row r="6633" spans="1:1" x14ac:dyDescent="0.25">
      <c r="A6633" t="s">
        <v>130</v>
      </c>
    </row>
    <row r="6634" spans="1:1" x14ac:dyDescent="0.25">
      <c r="A6634" t="s">
        <v>3068</v>
      </c>
    </row>
    <row r="6636" spans="1:1" x14ac:dyDescent="0.25">
      <c r="A6636" t="s">
        <v>130</v>
      </c>
    </row>
    <row r="6637" spans="1:1" x14ac:dyDescent="0.25">
      <c r="A6637" t="s">
        <v>3069</v>
      </c>
    </row>
    <row r="6639" spans="1:1" x14ac:dyDescent="0.25">
      <c r="A6639" t="s">
        <v>130</v>
      </c>
    </row>
    <row r="6640" spans="1:1" x14ac:dyDescent="0.25">
      <c r="A6640" t="s">
        <v>3070</v>
      </c>
    </row>
    <row r="6642" spans="1:1" x14ac:dyDescent="0.25">
      <c r="A6642" t="s">
        <v>130</v>
      </c>
    </row>
    <row r="6643" spans="1:1" x14ac:dyDescent="0.25">
      <c r="A6643" t="s">
        <v>3071</v>
      </c>
    </row>
    <row r="6645" spans="1:1" x14ac:dyDescent="0.25">
      <c r="A6645" t="s">
        <v>130</v>
      </c>
    </row>
    <row r="6646" spans="1:1" x14ac:dyDescent="0.25">
      <c r="A6646" t="s">
        <v>3072</v>
      </c>
    </row>
    <row r="6648" spans="1:1" x14ac:dyDescent="0.25">
      <c r="A6648" t="s">
        <v>130</v>
      </c>
    </row>
    <row r="6649" spans="1:1" x14ac:dyDescent="0.25">
      <c r="A6649" t="s">
        <v>3073</v>
      </c>
    </row>
    <row r="6651" spans="1:1" x14ac:dyDescent="0.25">
      <c r="A6651" t="s">
        <v>130</v>
      </c>
    </row>
    <row r="6652" spans="1:1" x14ac:dyDescent="0.25">
      <c r="A6652" t="s">
        <v>3074</v>
      </c>
    </row>
    <row r="6654" spans="1:1" x14ac:dyDescent="0.25">
      <c r="A6654" t="s">
        <v>130</v>
      </c>
    </row>
    <row r="6655" spans="1:1" x14ac:dyDescent="0.25">
      <c r="A6655" t="s">
        <v>3075</v>
      </c>
    </row>
    <row r="6657" spans="1:1" x14ac:dyDescent="0.25">
      <c r="A6657" t="s">
        <v>130</v>
      </c>
    </row>
    <row r="6658" spans="1:1" x14ac:dyDescent="0.25">
      <c r="A6658" t="s">
        <v>3076</v>
      </c>
    </row>
    <row r="6660" spans="1:1" x14ac:dyDescent="0.25">
      <c r="A6660" t="s">
        <v>130</v>
      </c>
    </row>
    <row r="6661" spans="1:1" x14ac:dyDescent="0.25">
      <c r="A6661" t="s">
        <v>3077</v>
      </c>
    </row>
    <row r="6663" spans="1:1" x14ac:dyDescent="0.25">
      <c r="A6663" t="s">
        <v>130</v>
      </c>
    </row>
    <row r="6664" spans="1:1" x14ac:dyDescent="0.25">
      <c r="A6664" t="s">
        <v>3078</v>
      </c>
    </row>
    <row r="6666" spans="1:1" x14ac:dyDescent="0.25">
      <c r="A6666" t="s">
        <v>130</v>
      </c>
    </row>
    <row r="6667" spans="1:1" x14ac:dyDescent="0.25">
      <c r="A6667" t="s">
        <v>3079</v>
      </c>
    </row>
    <row r="6669" spans="1:1" x14ac:dyDescent="0.25">
      <c r="A6669" t="s">
        <v>130</v>
      </c>
    </row>
    <row r="6670" spans="1:1" x14ac:dyDescent="0.25">
      <c r="A6670" t="s">
        <v>3080</v>
      </c>
    </row>
    <row r="6672" spans="1:1" x14ac:dyDescent="0.25">
      <c r="A6672" t="s">
        <v>130</v>
      </c>
    </row>
    <row r="6673" spans="1:1" x14ac:dyDescent="0.25">
      <c r="A6673" t="s">
        <v>3081</v>
      </c>
    </row>
    <row r="6675" spans="1:1" x14ac:dyDescent="0.25">
      <c r="A6675" t="s">
        <v>130</v>
      </c>
    </row>
    <row r="6676" spans="1:1" x14ac:dyDescent="0.25">
      <c r="A6676" t="s">
        <v>3082</v>
      </c>
    </row>
    <row r="6678" spans="1:1" x14ac:dyDescent="0.25">
      <c r="A6678" t="s">
        <v>130</v>
      </c>
    </row>
    <row r="6679" spans="1:1" x14ac:dyDescent="0.25">
      <c r="A6679" t="s">
        <v>3083</v>
      </c>
    </row>
    <row r="6681" spans="1:1" x14ac:dyDescent="0.25">
      <c r="A6681" t="s">
        <v>130</v>
      </c>
    </row>
    <row r="6682" spans="1:1" x14ac:dyDescent="0.25">
      <c r="A6682" t="s">
        <v>3084</v>
      </c>
    </row>
    <row r="6684" spans="1:1" x14ac:dyDescent="0.25">
      <c r="A6684" t="s">
        <v>130</v>
      </c>
    </row>
    <row r="6685" spans="1:1" x14ac:dyDescent="0.25">
      <c r="A6685" t="s">
        <v>3085</v>
      </c>
    </row>
    <row r="6687" spans="1:1" x14ac:dyDescent="0.25">
      <c r="A6687" t="s">
        <v>130</v>
      </c>
    </row>
    <row r="6688" spans="1:1" x14ac:dyDescent="0.25">
      <c r="A6688" t="s">
        <v>3086</v>
      </c>
    </row>
    <row r="6690" spans="1:1" x14ac:dyDescent="0.25">
      <c r="A6690" t="s">
        <v>130</v>
      </c>
    </row>
    <row r="6691" spans="1:1" x14ac:dyDescent="0.25">
      <c r="A6691" t="s">
        <v>3087</v>
      </c>
    </row>
    <row r="6693" spans="1:1" x14ac:dyDescent="0.25">
      <c r="A6693" t="s">
        <v>130</v>
      </c>
    </row>
    <row r="6694" spans="1:1" x14ac:dyDescent="0.25">
      <c r="A6694" t="s">
        <v>3088</v>
      </c>
    </row>
    <row r="6696" spans="1:1" x14ac:dyDescent="0.25">
      <c r="A6696" t="s">
        <v>130</v>
      </c>
    </row>
    <row r="6697" spans="1:1" x14ac:dyDescent="0.25">
      <c r="A6697" t="s">
        <v>3089</v>
      </c>
    </row>
    <row r="6699" spans="1:1" x14ac:dyDescent="0.25">
      <c r="A6699" t="s">
        <v>130</v>
      </c>
    </row>
    <row r="6700" spans="1:1" x14ac:dyDescent="0.25">
      <c r="A6700" t="s">
        <v>3090</v>
      </c>
    </row>
    <row r="6702" spans="1:1" x14ac:dyDescent="0.25">
      <c r="A6702" t="s">
        <v>130</v>
      </c>
    </row>
    <row r="6703" spans="1:1" x14ac:dyDescent="0.25">
      <c r="A6703" t="s">
        <v>3091</v>
      </c>
    </row>
    <row r="6705" spans="1:1" x14ac:dyDescent="0.25">
      <c r="A6705" t="s">
        <v>130</v>
      </c>
    </row>
    <row r="6706" spans="1:1" x14ac:dyDescent="0.25">
      <c r="A6706" t="s">
        <v>3092</v>
      </c>
    </row>
    <row r="6708" spans="1:1" x14ac:dyDescent="0.25">
      <c r="A6708" t="s">
        <v>130</v>
      </c>
    </row>
    <row r="6709" spans="1:1" x14ac:dyDescent="0.25">
      <c r="A6709" t="s">
        <v>3093</v>
      </c>
    </row>
    <row r="6711" spans="1:1" x14ac:dyDescent="0.25">
      <c r="A6711" t="s">
        <v>130</v>
      </c>
    </row>
    <row r="6712" spans="1:1" x14ac:dyDescent="0.25">
      <c r="A6712" t="s">
        <v>3094</v>
      </c>
    </row>
    <row r="6714" spans="1:1" x14ac:dyDescent="0.25">
      <c r="A6714" t="s">
        <v>130</v>
      </c>
    </row>
    <row r="6715" spans="1:1" x14ac:dyDescent="0.25">
      <c r="A6715" t="s">
        <v>3095</v>
      </c>
    </row>
    <row r="6717" spans="1:1" x14ac:dyDescent="0.25">
      <c r="A6717" t="s">
        <v>130</v>
      </c>
    </row>
    <row r="6718" spans="1:1" x14ac:dyDescent="0.25">
      <c r="A6718" t="s">
        <v>3096</v>
      </c>
    </row>
    <row r="6720" spans="1:1" x14ac:dyDescent="0.25">
      <c r="A6720" t="s">
        <v>130</v>
      </c>
    </row>
    <row r="6721" spans="1:1" x14ac:dyDescent="0.25">
      <c r="A6721" t="s">
        <v>3097</v>
      </c>
    </row>
    <row r="6723" spans="1:1" x14ac:dyDescent="0.25">
      <c r="A6723" t="s">
        <v>130</v>
      </c>
    </row>
    <row r="6724" spans="1:1" x14ac:dyDescent="0.25">
      <c r="A6724" t="s">
        <v>3098</v>
      </c>
    </row>
    <row r="6726" spans="1:1" x14ac:dyDescent="0.25">
      <c r="A6726" t="s">
        <v>130</v>
      </c>
    </row>
    <row r="6727" spans="1:1" x14ac:dyDescent="0.25">
      <c r="A6727" t="s">
        <v>3099</v>
      </c>
    </row>
    <row r="6729" spans="1:1" x14ac:dyDescent="0.25">
      <c r="A6729" t="s">
        <v>130</v>
      </c>
    </row>
    <row r="6730" spans="1:1" x14ac:dyDescent="0.25">
      <c r="A6730" t="s">
        <v>3100</v>
      </c>
    </row>
    <row r="6732" spans="1:1" x14ac:dyDescent="0.25">
      <c r="A6732" t="s">
        <v>130</v>
      </c>
    </row>
    <row r="6733" spans="1:1" x14ac:dyDescent="0.25">
      <c r="A6733" t="s">
        <v>3101</v>
      </c>
    </row>
    <row r="6735" spans="1:1" x14ac:dyDescent="0.25">
      <c r="A6735" t="s">
        <v>130</v>
      </c>
    </row>
    <row r="6736" spans="1:1" x14ac:dyDescent="0.25">
      <c r="A6736" t="s">
        <v>3102</v>
      </c>
    </row>
    <row r="6738" spans="1:1" x14ac:dyDescent="0.25">
      <c r="A6738" t="s">
        <v>130</v>
      </c>
    </row>
    <row r="6739" spans="1:1" x14ac:dyDescent="0.25">
      <c r="A6739" t="s">
        <v>3103</v>
      </c>
    </row>
    <row r="6741" spans="1:1" x14ac:dyDescent="0.25">
      <c r="A6741" t="s">
        <v>130</v>
      </c>
    </row>
    <row r="6742" spans="1:1" x14ac:dyDescent="0.25">
      <c r="A6742" t="s">
        <v>3104</v>
      </c>
    </row>
    <row r="6744" spans="1:1" x14ac:dyDescent="0.25">
      <c r="A6744" t="s">
        <v>130</v>
      </c>
    </row>
    <row r="6745" spans="1:1" x14ac:dyDescent="0.25">
      <c r="A6745" t="s">
        <v>3105</v>
      </c>
    </row>
    <row r="6747" spans="1:1" x14ac:dyDescent="0.25">
      <c r="A6747" t="s">
        <v>130</v>
      </c>
    </row>
    <row r="6748" spans="1:1" x14ac:dyDescent="0.25">
      <c r="A6748" t="s">
        <v>3106</v>
      </c>
    </row>
    <row r="6750" spans="1:1" x14ac:dyDescent="0.25">
      <c r="A6750" t="s">
        <v>130</v>
      </c>
    </row>
    <row r="6751" spans="1:1" x14ac:dyDescent="0.25">
      <c r="A6751" t="s">
        <v>3107</v>
      </c>
    </row>
    <row r="6753" spans="1:1" x14ac:dyDescent="0.25">
      <c r="A6753" t="s">
        <v>130</v>
      </c>
    </row>
    <row r="6754" spans="1:1" x14ac:dyDescent="0.25">
      <c r="A6754" t="s">
        <v>3108</v>
      </c>
    </row>
    <row r="6756" spans="1:1" x14ac:dyDescent="0.25">
      <c r="A6756" t="s">
        <v>130</v>
      </c>
    </row>
    <row r="6757" spans="1:1" x14ac:dyDescent="0.25">
      <c r="A6757" t="s">
        <v>3109</v>
      </c>
    </row>
    <row r="6759" spans="1:1" x14ac:dyDescent="0.25">
      <c r="A6759" t="s">
        <v>130</v>
      </c>
    </row>
    <row r="6760" spans="1:1" x14ac:dyDescent="0.25">
      <c r="A6760" t="s">
        <v>3110</v>
      </c>
    </row>
    <row r="6762" spans="1:1" x14ac:dyDescent="0.25">
      <c r="A6762" t="s">
        <v>130</v>
      </c>
    </row>
    <row r="6763" spans="1:1" x14ac:dyDescent="0.25">
      <c r="A6763" t="s">
        <v>3111</v>
      </c>
    </row>
    <row r="6765" spans="1:1" x14ac:dyDescent="0.25">
      <c r="A6765" t="s">
        <v>130</v>
      </c>
    </row>
    <row r="6766" spans="1:1" x14ac:dyDescent="0.25">
      <c r="A6766" t="s">
        <v>3112</v>
      </c>
    </row>
    <row r="6768" spans="1:1" x14ac:dyDescent="0.25">
      <c r="A6768" t="s">
        <v>130</v>
      </c>
    </row>
    <row r="6769" spans="1:1" x14ac:dyDescent="0.25">
      <c r="A6769" t="s">
        <v>3113</v>
      </c>
    </row>
    <row r="6771" spans="1:1" x14ac:dyDescent="0.25">
      <c r="A6771" t="s">
        <v>130</v>
      </c>
    </row>
    <row r="6772" spans="1:1" x14ac:dyDescent="0.25">
      <c r="A6772" t="s">
        <v>3114</v>
      </c>
    </row>
    <row r="6774" spans="1:1" x14ac:dyDescent="0.25">
      <c r="A6774" t="s">
        <v>130</v>
      </c>
    </row>
    <row r="6775" spans="1:1" x14ac:dyDescent="0.25">
      <c r="A6775" t="s">
        <v>3115</v>
      </c>
    </row>
    <row r="6777" spans="1:1" x14ac:dyDescent="0.25">
      <c r="A6777" t="s">
        <v>130</v>
      </c>
    </row>
    <row r="6778" spans="1:1" x14ac:dyDescent="0.25">
      <c r="A6778" t="s">
        <v>3116</v>
      </c>
    </row>
    <row r="6780" spans="1:1" x14ac:dyDescent="0.25">
      <c r="A6780" t="s">
        <v>130</v>
      </c>
    </row>
    <row r="6781" spans="1:1" x14ac:dyDescent="0.25">
      <c r="A6781" t="s">
        <v>3117</v>
      </c>
    </row>
    <row r="6783" spans="1:1" x14ac:dyDescent="0.25">
      <c r="A6783" t="s">
        <v>130</v>
      </c>
    </row>
    <row r="6784" spans="1:1" x14ac:dyDescent="0.25">
      <c r="A6784" t="s">
        <v>3118</v>
      </c>
    </row>
    <row r="6786" spans="1:1" x14ac:dyDescent="0.25">
      <c r="A6786" t="s">
        <v>130</v>
      </c>
    </row>
    <row r="6787" spans="1:1" x14ac:dyDescent="0.25">
      <c r="A6787" t="s">
        <v>3119</v>
      </c>
    </row>
    <row r="6789" spans="1:1" x14ac:dyDescent="0.25">
      <c r="A6789" t="s">
        <v>130</v>
      </c>
    </row>
    <row r="6790" spans="1:1" x14ac:dyDescent="0.25">
      <c r="A6790" t="s">
        <v>3120</v>
      </c>
    </row>
    <row r="6792" spans="1:1" x14ac:dyDescent="0.25">
      <c r="A6792" t="s">
        <v>130</v>
      </c>
    </row>
    <row r="6793" spans="1:1" x14ac:dyDescent="0.25">
      <c r="A6793" t="s">
        <v>3121</v>
      </c>
    </row>
    <row r="6795" spans="1:1" x14ac:dyDescent="0.25">
      <c r="A6795" t="s">
        <v>130</v>
      </c>
    </row>
    <row r="6796" spans="1:1" x14ac:dyDescent="0.25">
      <c r="A6796" t="s">
        <v>3122</v>
      </c>
    </row>
    <row r="6798" spans="1:1" x14ac:dyDescent="0.25">
      <c r="A6798" t="s">
        <v>130</v>
      </c>
    </row>
    <row r="6799" spans="1:1" x14ac:dyDescent="0.25">
      <c r="A6799" t="s">
        <v>3123</v>
      </c>
    </row>
    <row r="6801" spans="1:1" x14ac:dyDescent="0.25">
      <c r="A6801" t="s">
        <v>130</v>
      </c>
    </row>
    <row r="6802" spans="1:1" x14ac:dyDescent="0.25">
      <c r="A6802" t="s">
        <v>3124</v>
      </c>
    </row>
    <row r="6804" spans="1:1" x14ac:dyDescent="0.25">
      <c r="A6804" t="s">
        <v>130</v>
      </c>
    </row>
    <row r="6805" spans="1:1" x14ac:dyDescent="0.25">
      <c r="A6805" t="s">
        <v>3125</v>
      </c>
    </row>
    <row r="6807" spans="1:1" x14ac:dyDescent="0.25">
      <c r="A6807" t="s">
        <v>130</v>
      </c>
    </row>
    <row r="6808" spans="1:1" x14ac:dyDescent="0.25">
      <c r="A6808" t="s">
        <v>3126</v>
      </c>
    </row>
    <row r="6810" spans="1:1" x14ac:dyDescent="0.25">
      <c r="A6810" t="s">
        <v>130</v>
      </c>
    </row>
    <row r="6811" spans="1:1" x14ac:dyDescent="0.25">
      <c r="A6811" t="s">
        <v>3127</v>
      </c>
    </row>
    <row r="6813" spans="1:1" x14ac:dyDescent="0.25">
      <c r="A6813" t="s">
        <v>130</v>
      </c>
    </row>
    <row r="6814" spans="1:1" x14ac:dyDescent="0.25">
      <c r="A6814" t="s">
        <v>3128</v>
      </c>
    </row>
    <row r="6816" spans="1:1" x14ac:dyDescent="0.25">
      <c r="A6816" t="s">
        <v>130</v>
      </c>
    </row>
    <row r="6817" spans="1:1" x14ac:dyDescent="0.25">
      <c r="A6817" t="s">
        <v>3129</v>
      </c>
    </row>
    <row r="6819" spans="1:1" x14ac:dyDescent="0.25">
      <c r="A6819" t="s">
        <v>130</v>
      </c>
    </row>
    <row r="6820" spans="1:1" x14ac:dyDescent="0.25">
      <c r="A6820" t="s">
        <v>3130</v>
      </c>
    </row>
    <row r="6822" spans="1:1" x14ac:dyDescent="0.25">
      <c r="A6822" t="s">
        <v>130</v>
      </c>
    </row>
    <row r="6823" spans="1:1" x14ac:dyDescent="0.25">
      <c r="A6823" t="s">
        <v>3131</v>
      </c>
    </row>
    <row r="6825" spans="1:1" x14ac:dyDescent="0.25">
      <c r="A6825" t="s">
        <v>130</v>
      </c>
    </row>
    <row r="6826" spans="1:1" x14ac:dyDescent="0.25">
      <c r="A6826" t="s">
        <v>3132</v>
      </c>
    </row>
    <row r="6828" spans="1:1" x14ac:dyDescent="0.25">
      <c r="A6828" t="s">
        <v>130</v>
      </c>
    </row>
    <row r="6829" spans="1:1" x14ac:dyDescent="0.25">
      <c r="A6829" t="s">
        <v>3133</v>
      </c>
    </row>
    <row r="6831" spans="1:1" x14ac:dyDescent="0.25">
      <c r="A6831" t="s">
        <v>130</v>
      </c>
    </row>
    <row r="6832" spans="1:1" x14ac:dyDescent="0.25">
      <c r="A6832" t="s">
        <v>3134</v>
      </c>
    </row>
    <row r="6834" spans="1:1" x14ac:dyDescent="0.25">
      <c r="A6834" t="s">
        <v>130</v>
      </c>
    </row>
    <row r="6835" spans="1:1" x14ac:dyDescent="0.25">
      <c r="A6835" t="s">
        <v>3135</v>
      </c>
    </row>
    <row r="6837" spans="1:1" x14ac:dyDescent="0.25">
      <c r="A6837" t="s">
        <v>130</v>
      </c>
    </row>
    <row r="6838" spans="1:1" x14ac:dyDescent="0.25">
      <c r="A6838" t="s">
        <v>3136</v>
      </c>
    </row>
    <row r="6840" spans="1:1" x14ac:dyDescent="0.25">
      <c r="A6840" t="s">
        <v>130</v>
      </c>
    </row>
    <row r="6841" spans="1:1" x14ac:dyDescent="0.25">
      <c r="A6841" t="s">
        <v>3137</v>
      </c>
    </row>
    <row r="6843" spans="1:1" x14ac:dyDescent="0.25">
      <c r="A6843" t="s">
        <v>130</v>
      </c>
    </row>
    <row r="6844" spans="1:1" x14ac:dyDescent="0.25">
      <c r="A6844" t="s">
        <v>3138</v>
      </c>
    </row>
    <row r="6846" spans="1:1" x14ac:dyDescent="0.25">
      <c r="A6846" t="s">
        <v>130</v>
      </c>
    </row>
    <row r="6847" spans="1:1" x14ac:dyDescent="0.25">
      <c r="A6847" t="s">
        <v>3139</v>
      </c>
    </row>
    <row r="6849" spans="1:1" x14ac:dyDescent="0.25">
      <c r="A6849" t="s">
        <v>130</v>
      </c>
    </row>
    <row r="6850" spans="1:1" x14ac:dyDescent="0.25">
      <c r="A6850" t="s">
        <v>3140</v>
      </c>
    </row>
    <row r="6852" spans="1:1" x14ac:dyDescent="0.25">
      <c r="A6852" t="s">
        <v>130</v>
      </c>
    </row>
    <row r="6853" spans="1:1" x14ac:dyDescent="0.25">
      <c r="A6853" t="s">
        <v>3141</v>
      </c>
    </row>
    <row r="6855" spans="1:1" x14ac:dyDescent="0.25">
      <c r="A6855" t="s">
        <v>130</v>
      </c>
    </row>
    <row r="6856" spans="1:1" x14ac:dyDescent="0.25">
      <c r="A6856" t="s">
        <v>3142</v>
      </c>
    </row>
    <row r="6858" spans="1:1" x14ac:dyDescent="0.25">
      <c r="A6858" t="s">
        <v>130</v>
      </c>
    </row>
    <row r="6859" spans="1:1" x14ac:dyDescent="0.25">
      <c r="A6859" t="s">
        <v>3143</v>
      </c>
    </row>
    <row r="6861" spans="1:1" x14ac:dyDescent="0.25">
      <c r="A6861" t="s">
        <v>130</v>
      </c>
    </row>
    <row r="6862" spans="1:1" x14ac:dyDescent="0.25">
      <c r="A6862" t="s">
        <v>3144</v>
      </c>
    </row>
    <row r="6864" spans="1:1" x14ac:dyDescent="0.25">
      <c r="A6864" t="s">
        <v>130</v>
      </c>
    </row>
    <row r="6865" spans="1:1" x14ac:dyDescent="0.25">
      <c r="A6865" t="s">
        <v>3145</v>
      </c>
    </row>
    <row r="6867" spans="1:1" x14ac:dyDescent="0.25">
      <c r="A6867" t="s">
        <v>130</v>
      </c>
    </row>
    <row r="6868" spans="1:1" x14ac:dyDescent="0.25">
      <c r="A6868" t="s">
        <v>3146</v>
      </c>
    </row>
    <row r="6870" spans="1:1" x14ac:dyDescent="0.25">
      <c r="A6870" t="s">
        <v>130</v>
      </c>
    </row>
    <row r="6871" spans="1:1" x14ac:dyDescent="0.25">
      <c r="A6871" t="s">
        <v>3147</v>
      </c>
    </row>
    <row r="6873" spans="1:1" x14ac:dyDescent="0.25">
      <c r="A6873" t="s">
        <v>130</v>
      </c>
    </row>
    <row r="6874" spans="1:1" x14ac:dyDescent="0.25">
      <c r="A6874" t="s">
        <v>3148</v>
      </c>
    </row>
    <row r="6876" spans="1:1" x14ac:dyDescent="0.25">
      <c r="A6876" t="s">
        <v>130</v>
      </c>
    </row>
    <row r="6877" spans="1:1" x14ac:dyDescent="0.25">
      <c r="A6877" t="s">
        <v>3149</v>
      </c>
    </row>
    <row r="6879" spans="1:1" x14ac:dyDescent="0.25">
      <c r="A6879" t="s">
        <v>130</v>
      </c>
    </row>
    <row r="6880" spans="1:1" x14ac:dyDescent="0.25">
      <c r="A6880" t="s">
        <v>3150</v>
      </c>
    </row>
    <row r="6882" spans="1:1" x14ac:dyDescent="0.25">
      <c r="A6882" t="s">
        <v>130</v>
      </c>
    </row>
    <row r="6883" spans="1:1" x14ac:dyDescent="0.25">
      <c r="A6883" t="s">
        <v>3151</v>
      </c>
    </row>
    <row r="6885" spans="1:1" x14ac:dyDescent="0.25">
      <c r="A6885" t="s">
        <v>130</v>
      </c>
    </row>
    <row r="6886" spans="1:1" x14ac:dyDescent="0.25">
      <c r="A6886" t="s">
        <v>3152</v>
      </c>
    </row>
    <row r="6888" spans="1:1" x14ac:dyDescent="0.25">
      <c r="A6888" t="s">
        <v>130</v>
      </c>
    </row>
    <row r="6889" spans="1:1" x14ac:dyDescent="0.25">
      <c r="A6889" t="s">
        <v>3153</v>
      </c>
    </row>
    <row r="6891" spans="1:1" x14ac:dyDescent="0.25">
      <c r="A6891" t="s">
        <v>130</v>
      </c>
    </row>
    <row r="6892" spans="1:1" x14ac:dyDescent="0.25">
      <c r="A6892" t="s">
        <v>3154</v>
      </c>
    </row>
    <row r="6894" spans="1:1" x14ac:dyDescent="0.25">
      <c r="A6894" t="s">
        <v>130</v>
      </c>
    </row>
    <row r="6895" spans="1:1" x14ac:dyDescent="0.25">
      <c r="A6895" t="s">
        <v>3155</v>
      </c>
    </row>
    <row r="6897" spans="1:1" x14ac:dyDescent="0.25">
      <c r="A6897" t="s">
        <v>130</v>
      </c>
    </row>
    <row r="6898" spans="1:1" x14ac:dyDescent="0.25">
      <c r="A6898" t="s">
        <v>3156</v>
      </c>
    </row>
    <row r="6900" spans="1:1" x14ac:dyDescent="0.25">
      <c r="A6900" t="s">
        <v>130</v>
      </c>
    </row>
    <row r="6901" spans="1:1" x14ac:dyDescent="0.25">
      <c r="A6901" t="s">
        <v>3157</v>
      </c>
    </row>
    <row r="6903" spans="1:1" x14ac:dyDescent="0.25">
      <c r="A6903" t="s">
        <v>130</v>
      </c>
    </row>
    <row r="6904" spans="1:1" x14ac:dyDescent="0.25">
      <c r="A6904" t="s">
        <v>3158</v>
      </c>
    </row>
    <row r="6906" spans="1:1" x14ac:dyDescent="0.25">
      <c r="A6906" t="s">
        <v>130</v>
      </c>
    </row>
    <row r="6907" spans="1:1" x14ac:dyDescent="0.25">
      <c r="A6907" t="s">
        <v>3159</v>
      </c>
    </row>
    <row r="6909" spans="1:1" x14ac:dyDescent="0.25">
      <c r="A6909" t="s">
        <v>130</v>
      </c>
    </row>
    <row r="6910" spans="1:1" x14ac:dyDescent="0.25">
      <c r="A6910" t="s">
        <v>3160</v>
      </c>
    </row>
    <row r="6912" spans="1:1" x14ac:dyDescent="0.25">
      <c r="A6912" t="s">
        <v>130</v>
      </c>
    </row>
    <row r="6913" spans="1:1" x14ac:dyDescent="0.25">
      <c r="A6913" t="s">
        <v>3161</v>
      </c>
    </row>
    <row r="6915" spans="1:1" x14ac:dyDescent="0.25">
      <c r="A6915" t="s">
        <v>130</v>
      </c>
    </row>
    <row r="6916" spans="1:1" x14ac:dyDescent="0.25">
      <c r="A6916" t="s">
        <v>3162</v>
      </c>
    </row>
    <row r="6918" spans="1:1" x14ac:dyDescent="0.25">
      <c r="A6918" t="s">
        <v>130</v>
      </c>
    </row>
    <row r="6919" spans="1:1" x14ac:dyDescent="0.25">
      <c r="A6919" t="s">
        <v>3163</v>
      </c>
    </row>
    <row r="6921" spans="1:1" x14ac:dyDescent="0.25">
      <c r="A6921" t="s">
        <v>130</v>
      </c>
    </row>
    <row r="6922" spans="1:1" x14ac:dyDescent="0.25">
      <c r="A6922" t="s">
        <v>3164</v>
      </c>
    </row>
    <row r="6924" spans="1:1" x14ac:dyDescent="0.25">
      <c r="A6924" t="s">
        <v>130</v>
      </c>
    </row>
    <row r="6925" spans="1:1" x14ac:dyDescent="0.25">
      <c r="A6925" t="s">
        <v>3165</v>
      </c>
    </row>
    <row r="6927" spans="1:1" x14ac:dyDescent="0.25">
      <c r="A6927" t="s">
        <v>130</v>
      </c>
    </row>
    <row r="6928" spans="1:1" x14ac:dyDescent="0.25">
      <c r="A6928" t="s">
        <v>3166</v>
      </c>
    </row>
    <row r="6930" spans="1:1" x14ac:dyDescent="0.25">
      <c r="A6930" t="s">
        <v>130</v>
      </c>
    </row>
    <row r="6931" spans="1:1" x14ac:dyDescent="0.25">
      <c r="A6931" t="s">
        <v>3167</v>
      </c>
    </row>
    <row r="6933" spans="1:1" x14ac:dyDescent="0.25">
      <c r="A6933" t="s">
        <v>130</v>
      </c>
    </row>
    <row r="6934" spans="1:1" x14ac:dyDescent="0.25">
      <c r="A6934" t="s">
        <v>3168</v>
      </c>
    </row>
    <row r="6936" spans="1:1" x14ac:dyDescent="0.25">
      <c r="A6936" t="s">
        <v>130</v>
      </c>
    </row>
    <row r="6937" spans="1:1" x14ac:dyDescent="0.25">
      <c r="A6937" t="s">
        <v>3169</v>
      </c>
    </row>
    <row r="6939" spans="1:1" x14ac:dyDescent="0.25">
      <c r="A6939" t="s">
        <v>130</v>
      </c>
    </row>
    <row r="6940" spans="1:1" x14ac:dyDescent="0.25">
      <c r="A6940" t="s">
        <v>3170</v>
      </c>
    </row>
    <row r="6942" spans="1:1" x14ac:dyDescent="0.25">
      <c r="A6942" t="s">
        <v>130</v>
      </c>
    </row>
    <row r="6943" spans="1:1" x14ac:dyDescent="0.25">
      <c r="A6943" t="s">
        <v>3171</v>
      </c>
    </row>
    <row r="6945" spans="1:1" x14ac:dyDescent="0.25">
      <c r="A6945" t="s">
        <v>130</v>
      </c>
    </row>
    <row r="6946" spans="1:1" x14ac:dyDescent="0.25">
      <c r="A6946" t="s">
        <v>3172</v>
      </c>
    </row>
    <row r="6948" spans="1:1" x14ac:dyDescent="0.25">
      <c r="A6948" t="s">
        <v>130</v>
      </c>
    </row>
    <row r="6949" spans="1:1" x14ac:dyDescent="0.25">
      <c r="A6949" t="s">
        <v>3173</v>
      </c>
    </row>
    <row r="6951" spans="1:1" x14ac:dyDescent="0.25">
      <c r="A6951" t="s">
        <v>130</v>
      </c>
    </row>
    <row r="6952" spans="1:1" x14ac:dyDescent="0.25">
      <c r="A6952" t="s">
        <v>3174</v>
      </c>
    </row>
    <row r="6954" spans="1:1" x14ac:dyDescent="0.25">
      <c r="A6954" t="s">
        <v>130</v>
      </c>
    </row>
    <row r="6955" spans="1:1" x14ac:dyDescent="0.25">
      <c r="A6955" t="s">
        <v>3175</v>
      </c>
    </row>
    <row r="6957" spans="1:1" x14ac:dyDescent="0.25">
      <c r="A6957" t="s">
        <v>130</v>
      </c>
    </row>
    <row r="6958" spans="1:1" x14ac:dyDescent="0.25">
      <c r="A6958" t="s">
        <v>3176</v>
      </c>
    </row>
    <row r="6960" spans="1:1" x14ac:dyDescent="0.25">
      <c r="A6960" t="s">
        <v>130</v>
      </c>
    </row>
    <row r="6961" spans="1:1" x14ac:dyDescent="0.25">
      <c r="A6961" t="s">
        <v>3177</v>
      </c>
    </row>
    <row r="6963" spans="1:1" x14ac:dyDescent="0.25">
      <c r="A6963" t="s">
        <v>130</v>
      </c>
    </row>
    <row r="6964" spans="1:1" x14ac:dyDescent="0.25">
      <c r="A6964" t="s">
        <v>3178</v>
      </c>
    </row>
    <row r="6966" spans="1:1" x14ac:dyDescent="0.25">
      <c r="A6966" t="s">
        <v>130</v>
      </c>
    </row>
    <row r="6967" spans="1:1" x14ac:dyDescent="0.25">
      <c r="A6967" t="s">
        <v>3179</v>
      </c>
    </row>
    <row r="6969" spans="1:1" x14ac:dyDescent="0.25">
      <c r="A6969" t="s">
        <v>130</v>
      </c>
    </row>
    <row r="6970" spans="1:1" x14ac:dyDescent="0.25">
      <c r="A6970" t="s">
        <v>3180</v>
      </c>
    </row>
    <row r="6972" spans="1:1" x14ac:dyDescent="0.25">
      <c r="A6972" t="s">
        <v>130</v>
      </c>
    </row>
    <row r="6973" spans="1:1" x14ac:dyDescent="0.25">
      <c r="A6973" t="s">
        <v>3181</v>
      </c>
    </row>
    <row r="6975" spans="1:1" x14ac:dyDescent="0.25">
      <c r="A6975" t="s">
        <v>130</v>
      </c>
    </row>
    <row r="6976" spans="1:1" x14ac:dyDescent="0.25">
      <c r="A6976" t="s">
        <v>3182</v>
      </c>
    </row>
    <row r="6978" spans="1:1" x14ac:dyDescent="0.25">
      <c r="A6978" t="s">
        <v>130</v>
      </c>
    </row>
    <row r="6979" spans="1:1" x14ac:dyDescent="0.25">
      <c r="A6979" t="s">
        <v>3183</v>
      </c>
    </row>
    <row r="6981" spans="1:1" x14ac:dyDescent="0.25">
      <c r="A6981" t="s">
        <v>130</v>
      </c>
    </row>
    <row r="6982" spans="1:1" x14ac:dyDescent="0.25">
      <c r="A6982" t="s">
        <v>3184</v>
      </c>
    </row>
    <row r="6984" spans="1:1" x14ac:dyDescent="0.25">
      <c r="A6984" t="s">
        <v>130</v>
      </c>
    </row>
    <row r="6985" spans="1:1" x14ac:dyDescent="0.25">
      <c r="A6985" t="s">
        <v>3185</v>
      </c>
    </row>
    <row r="6987" spans="1:1" x14ac:dyDescent="0.25">
      <c r="A6987" t="s">
        <v>130</v>
      </c>
    </row>
    <row r="6988" spans="1:1" x14ac:dyDescent="0.25">
      <c r="A6988" t="s">
        <v>3186</v>
      </c>
    </row>
    <row r="6990" spans="1:1" x14ac:dyDescent="0.25">
      <c r="A6990" t="s">
        <v>130</v>
      </c>
    </row>
    <row r="6991" spans="1:1" x14ac:dyDescent="0.25">
      <c r="A6991" t="s">
        <v>3187</v>
      </c>
    </row>
    <row r="6993" spans="1:1" x14ac:dyDescent="0.25">
      <c r="A6993" t="s">
        <v>130</v>
      </c>
    </row>
    <row r="6994" spans="1:1" x14ac:dyDescent="0.25">
      <c r="A6994" t="s">
        <v>3188</v>
      </c>
    </row>
    <row r="6996" spans="1:1" x14ac:dyDescent="0.25">
      <c r="A6996" t="s">
        <v>130</v>
      </c>
    </row>
    <row r="6997" spans="1:1" x14ac:dyDescent="0.25">
      <c r="A6997" t="s">
        <v>3189</v>
      </c>
    </row>
    <row r="6999" spans="1:1" x14ac:dyDescent="0.25">
      <c r="A6999" t="s">
        <v>130</v>
      </c>
    </row>
    <row r="7000" spans="1:1" x14ac:dyDescent="0.25">
      <c r="A7000" t="s">
        <v>3190</v>
      </c>
    </row>
    <row r="7002" spans="1:1" x14ac:dyDescent="0.25">
      <c r="A7002" t="s">
        <v>130</v>
      </c>
    </row>
    <row r="7003" spans="1:1" x14ac:dyDescent="0.25">
      <c r="A7003" t="s">
        <v>3191</v>
      </c>
    </row>
    <row r="7005" spans="1:1" x14ac:dyDescent="0.25">
      <c r="A7005" t="s">
        <v>130</v>
      </c>
    </row>
    <row r="7006" spans="1:1" x14ac:dyDescent="0.25">
      <c r="A7006" t="s">
        <v>3192</v>
      </c>
    </row>
    <row r="7008" spans="1:1" x14ac:dyDescent="0.25">
      <c r="A7008" t="s">
        <v>130</v>
      </c>
    </row>
    <row r="7009" spans="1:1" x14ac:dyDescent="0.25">
      <c r="A7009" t="s">
        <v>3193</v>
      </c>
    </row>
    <row r="7011" spans="1:1" x14ac:dyDescent="0.25">
      <c r="A7011" t="s">
        <v>130</v>
      </c>
    </row>
    <row r="7012" spans="1:1" x14ac:dyDescent="0.25">
      <c r="A7012" t="s">
        <v>3194</v>
      </c>
    </row>
    <row r="7014" spans="1:1" x14ac:dyDescent="0.25">
      <c r="A7014" t="s">
        <v>130</v>
      </c>
    </row>
    <row r="7015" spans="1:1" x14ac:dyDescent="0.25">
      <c r="A7015" t="s">
        <v>3195</v>
      </c>
    </row>
    <row r="7017" spans="1:1" x14ac:dyDescent="0.25">
      <c r="A7017" t="s">
        <v>130</v>
      </c>
    </row>
    <row r="7018" spans="1:1" x14ac:dyDescent="0.25">
      <c r="A7018" t="s">
        <v>3196</v>
      </c>
    </row>
    <row r="7020" spans="1:1" x14ac:dyDescent="0.25">
      <c r="A7020" t="s">
        <v>130</v>
      </c>
    </row>
    <row r="7021" spans="1:1" x14ac:dyDescent="0.25">
      <c r="A7021" t="s">
        <v>3197</v>
      </c>
    </row>
    <row r="7023" spans="1:1" x14ac:dyDescent="0.25">
      <c r="A7023" t="s">
        <v>130</v>
      </c>
    </row>
    <row r="7024" spans="1:1" x14ac:dyDescent="0.25">
      <c r="A7024" t="s">
        <v>3198</v>
      </c>
    </row>
    <row r="7026" spans="1:1" x14ac:dyDescent="0.25">
      <c r="A7026" t="s">
        <v>130</v>
      </c>
    </row>
    <row r="7027" spans="1:1" x14ac:dyDescent="0.25">
      <c r="A7027" t="s">
        <v>3199</v>
      </c>
    </row>
    <row r="7029" spans="1:1" x14ac:dyDescent="0.25">
      <c r="A7029" t="s">
        <v>130</v>
      </c>
    </row>
    <row r="7030" spans="1:1" x14ac:dyDescent="0.25">
      <c r="A7030" t="s">
        <v>3200</v>
      </c>
    </row>
    <row r="7032" spans="1:1" x14ac:dyDescent="0.25">
      <c r="A7032" t="s">
        <v>130</v>
      </c>
    </row>
    <row r="7033" spans="1:1" x14ac:dyDescent="0.25">
      <c r="A7033" t="s">
        <v>3201</v>
      </c>
    </row>
    <row r="7035" spans="1:1" x14ac:dyDescent="0.25">
      <c r="A7035" t="s">
        <v>130</v>
      </c>
    </row>
    <row r="7036" spans="1:1" x14ac:dyDescent="0.25">
      <c r="A7036" t="s">
        <v>3202</v>
      </c>
    </row>
    <row r="7038" spans="1:1" x14ac:dyDescent="0.25">
      <c r="A7038" t="s">
        <v>130</v>
      </c>
    </row>
    <row r="7039" spans="1:1" x14ac:dyDescent="0.25">
      <c r="A7039" t="s">
        <v>3203</v>
      </c>
    </row>
    <row r="7041" spans="1:1" x14ac:dyDescent="0.25">
      <c r="A7041" t="s">
        <v>130</v>
      </c>
    </row>
    <row r="7042" spans="1:1" x14ac:dyDescent="0.25">
      <c r="A7042" t="s">
        <v>3204</v>
      </c>
    </row>
    <row r="7044" spans="1:1" x14ac:dyDescent="0.25">
      <c r="A7044" t="s">
        <v>130</v>
      </c>
    </row>
    <row r="7045" spans="1:1" x14ac:dyDescent="0.25">
      <c r="A7045" t="s">
        <v>3205</v>
      </c>
    </row>
    <row r="7047" spans="1:1" x14ac:dyDescent="0.25">
      <c r="A7047" t="s">
        <v>130</v>
      </c>
    </row>
    <row r="7048" spans="1:1" x14ac:dyDescent="0.25">
      <c r="A7048" t="s">
        <v>3206</v>
      </c>
    </row>
    <row r="7050" spans="1:1" x14ac:dyDescent="0.25">
      <c r="A7050" t="s">
        <v>130</v>
      </c>
    </row>
    <row r="7051" spans="1:1" x14ac:dyDescent="0.25">
      <c r="A7051" t="s">
        <v>3207</v>
      </c>
    </row>
    <row r="7053" spans="1:1" x14ac:dyDescent="0.25">
      <c r="A7053" t="s">
        <v>130</v>
      </c>
    </row>
    <row r="7054" spans="1:1" x14ac:dyDescent="0.25">
      <c r="A7054" t="s">
        <v>3208</v>
      </c>
    </row>
    <row r="7056" spans="1:1" x14ac:dyDescent="0.25">
      <c r="A7056" t="s">
        <v>130</v>
      </c>
    </row>
    <row r="7057" spans="1:1" x14ac:dyDescent="0.25">
      <c r="A7057" t="s">
        <v>3209</v>
      </c>
    </row>
    <row r="7059" spans="1:1" x14ac:dyDescent="0.25">
      <c r="A7059" t="s">
        <v>130</v>
      </c>
    </row>
    <row r="7060" spans="1:1" x14ac:dyDescent="0.25">
      <c r="A7060" t="s">
        <v>3210</v>
      </c>
    </row>
    <row r="7062" spans="1:1" x14ac:dyDescent="0.25">
      <c r="A7062" t="s">
        <v>130</v>
      </c>
    </row>
    <row r="7063" spans="1:1" x14ac:dyDescent="0.25">
      <c r="A7063" t="s">
        <v>3211</v>
      </c>
    </row>
    <row r="7065" spans="1:1" x14ac:dyDescent="0.25">
      <c r="A7065" t="s">
        <v>130</v>
      </c>
    </row>
    <row r="7066" spans="1:1" x14ac:dyDescent="0.25">
      <c r="A7066" t="s">
        <v>3212</v>
      </c>
    </row>
    <row r="7068" spans="1:1" x14ac:dyDescent="0.25">
      <c r="A7068" t="s">
        <v>130</v>
      </c>
    </row>
    <row r="7069" spans="1:1" x14ac:dyDescent="0.25">
      <c r="A7069" t="s">
        <v>3213</v>
      </c>
    </row>
    <row r="7071" spans="1:1" x14ac:dyDescent="0.25">
      <c r="A7071" t="s">
        <v>130</v>
      </c>
    </row>
    <row r="7072" spans="1:1" x14ac:dyDescent="0.25">
      <c r="A7072" t="s">
        <v>3214</v>
      </c>
    </row>
    <row r="7074" spans="1:1" x14ac:dyDescent="0.25">
      <c r="A7074" t="s">
        <v>130</v>
      </c>
    </row>
    <row r="7075" spans="1:1" x14ac:dyDescent="0.25">
      <c r="A7075" t="s">
        <v>3215</v>
      </c>
    </row>
    <row r="7077" spans="1:1" x14ac:dyDescent="0.25">
      <c r="A7077" t="s">
        <v>130</v>
      </c>
    </row>
    <row r="7078" spans="1:1" x14ac:dyDescent="0.25">
      <c r="A7078" t="s">
        <v>3216</v>
      </c>
    </row>
    <row r="7080" spans="1:1" x14ac:dyDescent="0.25">
      <c r="A7080" t="s">
        <v>130</v>
      </c>
    </row>
    <row r="7081" spans="1:1" x14ac:dyDescent="0.25">
      <c r="A7081" t="s">
        <v>3217</v>
      </c>
    </row>
    <row r="7083" spans="1:1" x14ac:dyDescent="0.25">
      <c r="A7083" t="s">
        <v>130</v>
      </c>
    </row>
    <row r="7084" spans="1:1" x14ac:dyDescent="0.25">
      <c r="A7084" t="s">
        <v>3218</v>
      </c>
    </row>
    <row r="7086" spans="1:1" x14ac:dyDescent="0.25">
      <c r="A7086" t="s">
        <v>130</v>
      </c>
    </row>
    <row r="7087" spans="1:1" x14ac:dyDescent="0.25">
      <c r="A7087" t="s">
        <v>3219</v>
      </c>
    </row>
    <row r="7089" spans="1:1" x14ac:dyDescent="0.25">
      <c r="A7089" t="s">
        <v>130</v>
      </c>
    </row>
    <row r="7090" spans="1:1" x14ac:dyDescent="0.25">
      <c r="A7090" t="s">
        <v>3220</v>
      </c>
    </row>
    <row r="7092" spans="1:1" x14ac:dyDescent="0.25">
      <c r="A7092" t="s">
        <v>130</v>
      </c>
    </row>
    <row r="7093" spans="1:1" x14ac:dyDescent="0.25">
      <c r="A7093" t="s">
        <v>3221</v>
      </c>
    </row>
    <row r="7095" spans="1:1" x14ac:dyDescent="0.25">
      <c r="A7095" t="s">
        <v>130</v>
      </c>
    </row>
    <row r="7096" spans="1:1" x14ac:dyDescent="0.25">
      <c r="A7096" t="s">
        <v>3222</v>
      </c>
    </row>
    <row r="7098" spans="1:1" x14ac:dyDescent="0.25">
      <c r="A7098" t="s">
        <v>130</v>
      </c>
    </row>
    <row r="7099" spans="1:1" x14ac:dyDescent="0.25">
      <c r="A7099" t="s">
        <v>3223</v>
      </c>
    </row>
    <row r="7101" spans="1:1" x14ac:dyDescent="0.25">
      <c r="A7101" t="s">
        <v>130</v>
      </c>
    </row>
    <row r="7102" spans="1:1" x14ac:dyDescent="0.25">
      <c r="A7102" t="s">
        <v>3224</v>
      </c>
    </row>
    <row r="7104" spans="1:1" x14ac:dyDescent="0.25">
      <c r="A7104" t="s">
        <v>130</v>
      </c>
    </row>
    <row r="7105" spans="1:1" x14ac:dyDescent="0.25">
      <c r="A7105" t="s">
        <v>3225</v>
      </c>
    </row>
    <row r="7107" spans="1:1" x14ac:dyDescent="0.25">
      <c r="A7107" t="s">
        <v>130</v>
      </c>
    </row>
    <row r="7108" spans="1:1" x14ac:dyDescent="0.25">
      <c r="A7108" t="s">
        <v>3226</v>
      </c>
    </row>
    <row r="7110" spans="1:1" x14ac:dyDescent="0.25">
      <c r="A7110" t="s">
        <v>130</v>
      </c>
    </row>
    <row r="7111" spans="1:1" x14ac:dyDescent="0.25">
      <c r="A7111" t="s">
        <v>3227</v>
      </c>
    </row>
    <row r="7113" spans="1:1" x14ac:dyDescent="0.25">
      <c r="A7113" t="s">
        <v>130</v>
      </c>
    </row>
    <row r="7114" spans="1:1" x14ac:dyDescent="0.25">
      <c r="A7114" t="s">
        <v>3228</v>
      </c>
    </row>
    <row r="7116" spans="1:1" x14ac:dyDescent="0.25">
      <c r="A7116" t="s">
        <v>130</v>
      </c>
    </row>
    <row r="7117" spans="1:1" x14ac:dyDescent="0.25">
      <c r="A7117" t="s">
        <v>3229</v>
      </c>
    </row>
    <row r="7119" spans="1:1" x14ac:dyDescent="0.25">
      <c r="A7119" t="s">
        <v>130</v>
      </c>
    </row>
    <row r="7120" spans="1:1" x14ac:dyDescent="0.25">
      <c r="A7120" t="s">
        <v>3230</v>
      </c>
    </row>
    <row r="7122" spans="1:1" x14ac:dyDescent="0.25">
      <c r="A7122" t="s">
        <v>130</v>
      </c>
    </row>
    <row r="7123" spans="1:1" x14ac:dyDescent="0.25">
      <c r="A7123" t="s">
        <v>3231</v>
      </c>
    </row>
    <row r="7125" spans="1:1" x14ac:dyDescent="0.25">
      <c r="A7125" t="s">
        <v>130</v>
      </c>
    </row>
    <row r="7126" spans="1:1" x14ac:dyDescent="0.25">
      <c r="A7126" t="s">
        <v>3232</v>
      </c>
    </row>
    <row r="7128" spans="1:1" x14ac:dyDescent="0.25">
      <c r="A7128" t="s">
        <v>130</v>
      </c>
    </row>
    <row r="7129" spans="1:1" x14ac:dyDescent="0.25">
      <c r="A7129" t="s">
        <v>3233</v>
      </c>
    </row>
    <row r="7131" spans="1:1" x14ac:dyDescent="0.25">
      <c r="A7131" t="s">
        <v>130</v>
      </c>
    </row>
    <row r="7132" spans="1:1" x14ac:dyDescent="0.25">
      <c r="A7132" t="s">
        <v>3234</v>
      </c>
    </row>
    <row r="7134" spans="1:1" x14ac:dyDescent="0.25">
      <c r="A7134" t="s">
        <v>130</v>
      </c>
    </row>
    <row r="7135" spans="1:1" x14ac:dyDescent="0.25">
      <c r="A7135" t="s">
        <v>3235</v>
      </c>
    </row>
    <row r="7137" spans="1:1" x14ac:dyDescent="0.25">
      <c r="A7137" t="s">
        <v>130</v>
      </c>
    </row>
    <row r="7138" spans="1:1" x14ac:dyDescent="0.25">
      <c r="A7138" t="s">
        <v>3236</v>
      </c>
    </row>
    <row r="7140" spans="1:1" x14ac:dyDescent="0.25">
      <c r="A7140" t="s">
        <v>130</v>
      </c>
    </row>
    <row r="7141" spans="1:1" x14ac:dyDescent="0.25">
      <c r="A7141" t="s">
        <v>3237</v>
      </c>
    </row>
    <row r="7143" spans="1:1" x14ac:dyDescent="0.25">
      <c r="A7143" t="s">
        <v>130</v>
      </c>
    </row>
    <row r="7144" spans="1:1" x14ac:dyDescent="0.25">
      <c r="A7144" t="s">
        <v>3238</v>
      </c>
    </row>
    <row r="7146" spans="1:1" x14ac:dyDescent="0.25">
      <c r="A7146" t="s">
        <v>130</v>
      </c>
    </row>
    <row r="7147" spans="1:1" x14ac:dyDescent="0.25">
      <c r="A7147" t="s">
        <v>3239</v>
      </c>
    </row>
    <row r="7149" spans="1:1" x14ac:dyDescent="0.25">
      <c r="A7149" t="s">
        <v>130</v>
      </c>
    </row>
    <row r="7150" spans="1:1" x14ac:dyDescent="0.25">
      <c r="A7150" t="s">
        <v>3240</v>
      </c>
    </row>
    <row r="7152" spans="1:1" x14ac:dyDescent="0.25">
      <c r="A7152" t="s">
        <v>130</v>
      </c>
    </row>
    <row r="7153" spans="1:1" x14ac:dyDescent="0.25">
      <c r="A7153" t="s">
        <v>3241</v>
      </c>
    </row>
    <row r="7155" spans="1:1" x14ac:dyDescent="0.25">
      <c r="A7155" t="s">
        <v>130</v>
      </c>
    </row>
    <row r="7156" spans="1:1" x14ac:dyDescent="0.25">
      <c r="A7156" t="s">
        <v>3242</v>
      </c>
    </row>
    <row r="7158" spans="1:1" x14ac:dyDescent="0.25">
      <c r="A7158" t="s">
        <v>130</v>
      </c>
    </row>
    <row r="7159" spans="1:1" x14ac:dyDescent="0.25">
      <c r="A7159" t="s">
        <v>3243</v>
      </c>
    </row>
    <row r="7161" spans="1:1" x14ac:dyDescent="0.25">
      <c r="A7161" t="s">
        <v>130</v>
      </c>
    </row>
    <row r="7162" spans="1:1" x14ac:dyDescent="0.25">
      <c r="A7162" t="s">
        <v>3244</v>
      </c>
    </row>
    <row r="7164" spans="1:1" x14ac:dyDescent="0.25">
      <c r="A7164" t="s">
        <v>130</v>
      </c>
    </row>
    <row r="7165" spans="1:1" x14ac:dyDescent="0.25">
      <c r="A7165" t="s">
        <v>3245</v>
      </c>
    </row>
    <row r="7167" spans="1:1" x14ac:dyDescent="0.25">
      <c r="A7167" t="s">
        <v>130</v>
      </c>
    </row>
    <row r="7168" spans="1:1" x14ac:dyDescent="0.25">
      <c r="A7168" t="s">
        <v>3246</v>
      </c>
    </row>
    <row r="7170" spans="1:1" x14ac:dyDescent="0.25">
      <c r="A7170" t="s">
        <v>130</v>
      </c>
    </row>
    <row r="7171" spans="1:1" x14ac:dyDescent="0.25">
      <c r="A7171" t="s">
        <v>3247</v>
      </c>
    </row>
    <row r="7173" spans="1:1" x14ac:dyDescent="0.25">
      <c r="A7173" t="s">
        <v>130</v>
      </c>
    </row>
    <row r="7174" spans="1:1" x14ac:dyDescent="0.25">
      <c r="A7174" t="s">
        <v>3248</v>
      </c>
    </row>
    <row r="7176" spans="1:1" x14ac:dyDescent="0.25">
      <c r="A7176" t="s">
        <v>130</v>
      </c>
    </row>
    <row r="7177" spans="1:1" x14ac:dyDescent="0.25">
      <c r="A7177" t="s">
        <v>3249</v>
      </c>
    </row>
    <row r="7179" spans="1:1" x14ac:dyDescent="0.25">
      <c r="A7179" t="s">
        <v>130</v>
      </c>
    </row>
    <row r="7180" spans="1:1" x14ac:dyDescent="0.25">
      <c r="A7180" t="s">
        <v>3250</v>
      </c>
    </row>
    <row r="7182" spans="1:1" x14ac:dyDescent="0.25">
      <c r="A7182" t="s">
        <v>130</v>
      </c>
    </row>
    <row r="7183" spans="1:1" x14ac:dyDescent="0.25">
      <c r="A7183" t="s">
        <v>3251</v>
      </c>
    </row>
    <row r="7185" spans="1:1" x14ac:dyDescent="0.25">
      <c r="A7185" t="s">
        <v>130</v>
      </c>
    </row>
    <row r="7186" spans="1:1" x14ac:dyDescent="0.25">
      <c r="A7186" t="s">
        <v>3252</v>
      </c>
    </row>
    <row r="7188" spans="1:1" x14ac:dyDescent="0.25">
      <c r="A7188" t="s">
        <v>130</v>
      </c>
    </row>
    <row r="7189" spans="1:1" x14ac:dyDescent="0.25">
      <c r="A7189" t="s">
        <v>3253</v>
      </c>
    </row>
    <row r="7191" spans="1:1" x14ac:dyDescent="0.25">
      <c r="A7191" t="s">
        <v>130</v>
      </c>
    </row>
    <row r="7192" spans="1:1" x14ac:dyDescent="0.25">
      <c r="A7192" t="s">
        <v>3254</v>
      </c>
    </row>
    <row r="7194" spans="1:1" x14ac:dyDescent="0.25">
      <c r="A7194" t="s">
        <v>130</v>
      </c>
    </row>
    <row r="7195" spans="1:1" x14ac:dyDescent="0.25">
      <c r="A7195" t="s">
        <v>3255</v>
      </c>
    </row>
    <row r="7197" spans="1:1" x14ac:dyDescent="0.25">
      <c r="A7197" t="s">
        <v>130</v>
      </c>
    </row>
    <row r="7198" spans="1:1" x14ac:dyDescent="0.25">
      <c r="A7198" t="s">
        <v>3256</v>
      </c>
    </row>
    <row r="7200" spans="1:1" x14ac:dyDescent="0.25">
      <c r="A7200" t="s">
        <v>130</v>
      </c>
    </row>
    <row r="7201" spans="1:1" x14ac:dyDescent="0.25">
      <c r="A7201" t="s">
        <v>3257</v>
      </c>
    </row>
    <row r="7203" spans="1:1" x14ac:dyDescent="0.25">
      <c r="A7203" t="s">
        <v>130</v>
      </c>
    </row>
    <row r="7204" spans="1:1" x14ac:dyDescent="0.25">
      <c r="A7204" t="s">
        <v>3258</v>
      </c>
    </row>
    <row r="7206" spans="1:1" x14ac:dyDescent="0.25">
      <c r="A7206" t="s">
        <v>130</v>
      </c>
    </row>
    <row r="7207" spans="1:1" x14ac:dyDescent="0.25">
      <c r="A7207" t="s">
        <v>3259</v>
      </c>
    </row>
    <row r="7209" spans="1:1" x14ac:dyDescent="0.25">
      <c r="A7209" t="s">
        <v>130</v>
      </c>
    </row>
    <row r="7210" spans="1:1" x14ac:dyDescent="0.25">
      <c r="A7210" t="s">
        <v>3260</v>
      </c>
    </row>
    <row r="7212" spans="1:1" x14ac:dyDescent="0.25">
      <c r="A7212" t="s">
        <v>130</v>
      </c>
    </row>
    <row r="7213" spans="1:1" x14ac:dyDescent="0.25">
      <c r="A7213" t="s">
        <v>3261</v>
      </c>
    </row>
    <row r="7215" spans="1:1" x14ac:dyDescent="0.25">
      <c r="A7215" t="s">
        <v>130</v>
      </c>
    </row>
    <row r="7216" spans="1:1" x14ac:dyDescent="0.25">
      <c r="A7216" t="s">
        <v>3262</v>
      </c>
    </row>
    <row r="7218" spans="1:1" x14ac:dyDescent="0.25">
      <c r="A7218" t="s">
        <v>130</v>
      </c>
    </row>
    <row r="7219" spans="1:1" x14ac:dyDescent="0.25">
      <c r="A7219" t="s">
        <v>3263</v>
      </c>
    </row>
    <row r="7221" spans="1:1" x14ac:dyDescent="0.25">
      <c r="A7221" t="s">
        <v>130</v>
      </c>
    </row>
    <row r="7222" spans="1:1" x14ac:dyDescent="0.25">
      <c r="A7222" t="s">
        <v>3264</v>
      </c>
    </row>
    <row r="7224" spans="1:1" x14ac:dyDescent="0.25">
      <c r="A7224" t="s">
        <v>130</v>
      </c>
    </row>
    <row r="7225" spans="1:1" x14ac:dyDescent="0.25">
      <c r="A7225" t="s">
        <v>3265</v>
      </c>
    </row>
    <row r="7227" spans="1:1" x14ac:dyDescent="0.25">
      <c r="A7227" t="s">
        <v>130</v>
      </c>
    </row>
    <row r="7228" spans="1:1" x14ac:dyDescent="0.25">
      <c r="A7228" t="s">
        <v>3266</v>
      </c>
    </row>
    <row r="7230" spans="1:1" x14ac:dyDescent="0.25">
      <c r="A7230" t="s">
        <v>130</v>
      </c>
    </row>
    <row r="7231" spans="1:1" x14ac:dyDescent="0.25">
      <c r="A7231" t="s">
        <v>3267</v>
      </c>
    </row>
    <row r="7233" spans="1:1" x14ac:dyDescent="0.25">
      <c r="A7233" t="s">
        <v>130</v>
      </c>
    </row>
    <row r="7234" spans="1:1" x14ac:dyDescent="0.25">
      <c r="A7234" t="s">
        <v>3268</v>
      </c>
    </row>
    <row r="7236" spans="1:1" x14ac:dyDescent="0.25">
      <c r="A7236" t="s">
        <v>130</v>
      </c>
    </row>
    <row r="7237" spans="1:1" x14ac:dyDescent="0.25">
      <c r="A7237" t="s">
        <v>3269</v>
      </c>
    </row>
    <row r="7239" spans="1:1" x14ac:dyDescent="0.25">
      <c r="A7239" t="s">
        <v>130</v>
      </c>
    </row>
    <row r="7240" spans="1:1" x14ac:dyDescent="0.25">
      <c r="A7240" t="s">
        <v>3270</v>
      </c>
    </row>
    <row r="7242" spans="1:1" x14ac:dyDescent="0.25">
      <c r="A7242" t="s">
        <v>130</v>
      </c>
    </row>
    <row r="7243" spans="1:1" x14ac:dyDescent="0.25">
      <c r="A7243" t="s">
        <v>3271</v>
      </c>
    </row>
    <row r="7245" spans="1:1" x14ac:dyDescent="0.25">
      <c r="A7245" t="s">
        <v>130</v>
      </c>
    </row>
    <row r="7246" spans="1:1" x14ac:dyDescent="0.25">
      <c r="A7246" t="s">
        <v>3272</v>
      </c>
    </row>
    <row r="7248" spans="1:1" x14ac:dyDescent="0.25">
      <c r="A7248" t="s">
        <v>130</v>
      </c>
    </row>
    <row r="7249" spans="1:1" x14ac:dyDescent="0.25">
      <c r="A7249" t="s">
        <v>3273</v>
      </c>
    </row>
    <row r="7251" spans="1:1" x14ac:dyDescent="0.25">
      <c r="A7251" t="s">
        <v>130</v>
      </c>
    </row>
    <row r="7252" spans="1:1" x14ac:dyDescent="0.25">
      <c r="A7252" t="s">
        <v>3274</v>
      </c>
    </row>
    <row r="7254" spans="1:1" x14ac:dyDescent="0.25">
      <c r="A7254" t="s">
        <v>130</v>
      </c>
    </row>
    <row r="7255" spans="1:1" x14ac:dyDescent="0.25">
      <c r="A7255" t="s">
        <v>3275</v>
      </c>
    </row>
    <row r="7257" spans="1:1" x14ac:dyDescent="0.25">
      <c r="A7257" t="s">
        <v>130</v>
      </c>
    </row>
    <row r="7258" spans="1:1" x14ac:dyDescent="0.25">
      <c r="A7258" t="s">
        <v>3276</v>
      </c>
    </row>
    <row r="7260" spans="1:1" x14ac:dyDescent="0.25">
      <c r="A7260" t="s">
        <v>130</v>
      </c>
    </row>
    <row r="7261" spans="1:1" x14ac:dyDescent="0.25">
      <c r="A7261" t="s">
        <v>3277</v>
      </c>
    </row>
    <row r="7263" spans="1:1" x14ac:dyDescent="0.25">
      <c r="A7263" t="s">
        <v>130</v>
      </c>
    </row>
    <row r="7264" spans="1:1" x14ac:dyDescent="0.25">
      <c r="A7264" t="s">
        <v>3278</v>
      </c>
    </row>
    <row r="7266" spans="1:1" x14ac:dyDescent="0.25">
      <c r="A7266" t="s">
        <v>130</v>
      </c>
    </row>
    <row r="7267" spans="1:1" x14ac:dyDescent="0.25">
      <c r="A7267" t="s">
        <v>3279</v>
      </c>
    </row>
    <row r="7269" spans="1:1" x14ac:dyDescent="0.25">
      <c r="A7269" t="s">
        <v>130</v>
      </c>
    </row>
    <row r="7270" spans="1:1" x14ac:dyDescent="0.25">
      <c r="A7270" t="s">
        <v>3280</v>
      </c>
    </row>
    <row r="7272" spans="1:1" x14ac:dyDescent="0.25">
      <c r="A7272" t="s">
        <v>130</v>
      </c>
    </row>
    <row r="7273" spans="1:1" x14ac:dyDescent="0.25">
      <c r="A7273" t="s">
        <v>3281</v>
      </c>
    </row>
    <row r="7275" spans="1:1" x14ac:dyDescent="0.25">
      <c r="A7275" t="s">
        <v>130</v>
      </c>
    </row>
    <row r="7276" spans="1:1" x14ac:dyDescent="0.25">
      <c r="A7276" t="s">
        <v>3282</v>
      </c>
    </row>
    <row r="7278" spans="1:1" x14ac:dyDescent="0.25">
      <c r="A7278" t="s">
        <v>130</v>
      </c>
    </row>
    <row r="7279" spans="1:1" x14ac:dyDescent="0.25">
      <c r="A7279" t="s">
        <v>3283</v>
      </c>
    </row>
    <row r="7281" spans="1:1" x14ac:dyDescent="0.25">
      <c r="A7281" t="s">
        <v>130</v>
      </c>
    </row>
    <row r="7282" spans="1:1" x14ac:dyDescent="0.25">
      <c r="A7282" t="s">
        <v>3284</v>
      </c>
    </row>
    <row r="7284" spans="1:1" x14ac:dyDescent="0.25">
      <c r="A7284" t="s">
        <v>130</v>
      </c>
    </row>
    <row r="7285" spans="1:1" x14ac:dyDescent="0.25">
      <c r="A7285" t="s">
        <v>3285</v>
      </c>
    </row>
    <row r="7287" spans="1:1" x14ac:dyDescent="0.25">
      <c r="A7287" t="s">
        <v>130</v>
      </c>
    </row>
    <row r="7288" spans="1:1" x14ac:dyDescent="0.25">
      <c r="A7288" t="s">
        <v>3286</v>
      </c>
    </row>
    <row r="7290" spans="1:1" x14ac:dyDescent="0.25">
      <c r="A7290" t="s">
        <v>130</v>
      </c>
    </row>
    <row r="7291" spans="1:1" x14ac:dyDescent="0.25">
      <c r="A7291" t="s">
        <v>3287</v>
      </c>
    </row>
    <row r="7293" spans="1:1" x14ac:dyDescent="0.25">
      <c r="A7293" t="s">
        <v>130</v>
      </c>
    </row>
    <row r="7294" spans="1:1" x14ac:dyDescent="0.25">
      <c r="A7294" t="s">
        <v>3288</v>
      </c>
    </row>
    <row r="7296" spans="1:1" x14ac:dyDescent="0.25">
      <c r="A7296" t="s">
        <v>130</v>
      </c>
    </row>
    <row r="7297" spans="1:1" x14ac:dyDescent="0.25">
      <c r="A7297" t="s">
        <v>3289</v>
      </c>
    </row>
    <row r="7299" spans="1:1" x14ac:dyDescent="0.25">
      <c r="A7299" t="s">
        <v>130</v>
      </c>
    </row>
    <row r="7300" spans="1:1" x14ac:dyDescent="0.25">
      <c r="A7300" t="s">
        <v>3290</v>
      </c>
    </row>
    <row r="7302" spans="1:1" x14ac:dyDescent="0.25">
      <c r="A7302" t="s">
        <v>130</v>
      </c>
    </row>
    <row r="7303" spans="1:1" x14ac:dyDescent="0.25">
      <c r="A7303" t="s">
        <v>3291</v>
      </c>
    </row>
    <row r="7305" spans="1:1" x14ac:dyDescent="0.25">
      <c r="A7305" t="s">
        <v>130</v>
      </c>
    </row>
    <row r="7306" spans="1:1" x14ac:dyDescent="0.25">
      <c r="A7306" t="s">
        <v>3292</v>
      </c>
    </row>
    <row r="7308" spans="1:1" x14ac:dyDescent="0.25">
      <c r="A7308" t="s">
        <v>130</v>
      </c>
    </row>
    <row r="7309" spans="1:1" x14ac:dyDescent="0.25">
      <c r="A7309" t="s">
        <v>3293</v>
      </c>
    </row>
    <row r="7311" spans="1:1" x14ac:dyDescent="0.25">
      <c r="A7311" t="s">
        <v>130</v>
      </c>
    </row>
    <row r="7312" spans="1:1" x14ac:dyDescent="0.25">
      <c r="A7312" t="s">
        <v>3294</v>
      </c>
    </row>
    <row r="7314" spans="1:1" x14ac:dyDescent="0.25">
      <c r="A7314" t="s">
        <v>130</v>
      </c>
    </row>
    <row r="7315" spans="1:1" x14ac:dyDescent="0.25">
      <c r="A7315" t="s">
        <v>3295</v>
      </c>
    </row>
    <row r="7317" spans="1:1" x14ac:dyDescent="0.25">
      <c r="A7317" t="s">
        <v>130</v>
      </c>
    </row>
    <row r="7318" spans="1:1" x14ac:dyDescent="0.25">
      <c r="A7318" t="s">
        <v>3296</v>
      </c>
    </row>
    <row r="7320" spans="1:1" x14ac:dyDescent="0.25">
      <c r="A7320" t="s">
        <v>130</v>
      </c>
    </row>
    <row r="7321" spans="1:1" x14ac:dyDescent="0.25">
      <c r="A7321" t="s">
        <v>3297</v>
      </c>
    </row>
    <row r="7323" spans="1:1" x14ac:dyDescent="0.25">
      <c r="A7323" t="s">
        <v>130</v>
      </c>
    </row>
    <row r="7324" spans="1:1" x14ac:dyDescent="0.25">
      <c r="A7324" t="s">
        <v>3298</v>
      </c>
    </row>
    <row r="7326" spans="1:1" x14ac:dyDescent="0.25">
      <c r="A7326" t="s">
        <v>130</v>
      </c>
    </row>
    <row r="7327" spans="1:1" x14ac:dyDescent="0.25">
      <c r="A7327" t="s">
        <v>3299</v>
      </c>
    </row>
    <row r="7329" spans="1:1" x14ac:dyDescent="0.25">
      <c r="A7329" t="s">
        <v>130</v>
      </c>
    </row>
    <row r="7330" spans="1:1" x14ac:dyDescent="0.25">
      <c r="A7330" t="s">
        <v>3300</v>
      </c>
    </row>
    <row r="7332" spans="1:1" x14ac:dyDescent="0.25">
      <c r="A7332" t="s">
        <v>130</v>
      </c>
    </row>
    <row r="7333" spans="1:1" x14ac:dyDescent="0.25">
      <c r="A7333" t="s">
        <v>3301</v>
      </c>
    </row>
    <row r="7335" spans="1:1" x14ac:dyDescent="0.25">
      <c r="A7335" t="s">
        <v>130</v>
      </c>
    </row>
    <row r="7336" spans="1:1" x14ac:dyDescent="0.25">
      <c r="A7336" t="s">
        <v>3302</v>
      </c>
    </row>
    <row r="7338" spans="1:1" x14ac:dyDescent="0.25">
      <c r="A7338" t="s">
        <v>130</v>
      </c>
    </row>
    <row r="7339" spans="1:1" x14ac:dyDescent="0.25">
      <c r="A7339" t="s">
        <v>3303</v>
      </c>
    </row>
    <row r="7341" spans="1:1" x14ac:dyDescent="0.25">
      <c r="A7341" t="s">
        <v>130</v>
      </c>
    </row>
    <row r="7342" spans="1:1" x14ac:dyDescent="0.25">
      <c r="A7342" t="s">
        <v>3304</v>
      </c>
    </row>
    <row r="7344" spans="1:1" x14ac:dyDescent="0.25">
      <c r="A7344" t="s">
        <v>130</v>
      </c>
    </row>
    <row r="7345" spans="1:1" x14ac:dyDescent="0.25">
      <c r="A7345" t="s">
        <v>3305</v>
      </c>
    </row>
    <row r="7347" spans="1:1" x14ac:dyDescent="0.25">
      <c r="A7347" t="s">
        <v>130</v>
      </c>
    </row>
    <row r="7348" spans="1:1" x14ac:dyDescent="0.25">
      <c r="A7348" t="s">
        <v>3306</v>
      </c>
    </row>
    <row r="7350" spans="1:1" x14ac:dyDescent="0.25">
      <c r="A7350" t="s">
        <v>130</v>
      </c>
    </row>
    <row r="7351" spans="1:1" x14ac:dyDescent="0.25">
      <c r="A7351" t="s">
        <v>3307</v>
      </c>
    </row>
    <row r="7353" spans="1:1" x14ac:dyDescent="0.25">
      <c r="A7353" t="s">
        <v>130</v>
      </c>
    </row>
    <row r="7354" spans="1:1" x14ac:dyDescent="0.25">
      <c r="A7354" t="s">
        <v>3308</v>
      </c>
    </row>
    <row r="7356" spans="1:1" x14ac:dyDescent="0.25">
      <c r="A7356" t="s">
        <v>130</v>
      </c>
    </row>
    <row r="7357" spans="1:1" x14ac:dyDescent="0.25">
      <c r="A7357" t="s">
        <v>3309</v>
      </c>
    </row>
    <row r="7359" spans="1:1" x14ac:dyDescent="0.25">
      <c r="A7359" t="s">
        <v>130</v>
      </c>
    </row>
    <row r="7360" spans="1:1" x14ac:dyDescent="0.25">
      <c r="A7360" t="s">
        <v>3310</v>
      </c>
    </row>
    <row r="7362" spans="1:1" x14ac:dyDescent="0.25">
      <c r="A7362" t="s">
        <v>130</v>
      </c>
    </row>
    <row r="7363" spans="1:1" x14ac:dyDescent="0.25">
      <c r="A7363" t="s">
        <v>3311</v>
      </c>
    </row>
    <row r="7365" spans="1:1" x14ac:dyDescent="0.25">
      <c r="A7365" t="s">
        <v>130</v>
      </c>
    </row>
    <row r="7366" spans="1:1" x14ac:dyDescent="0.25">
      <c r="A7366" t="s">
        <v>3312</v>
      </c>
    </row>
    <row r="7368" spans="1:1" x14ac:dyDescent="0.25">
      <c r="A7368" t="s">
        <v>130</v>
      </c>
    </row>
    <row r="7369" spans="1:1" x14ac:dyDescent="0.25">
      <c r="A7369" t="s">
        <v>3313</v>
      </c>
    </row>
    <row r="7371" spans="1:1" x14ac:dyDescent="0.25">
      <c r="A7371" t="s">
        <v>130</v>
      </c>
    </row>
    <row r="7372" spans="1:1" x14ac:dyDescent="0.25">
      <c r="A7372" t="s">
        <v>3314</v>
      </c>
    </row>
    <row r="7374" spans="1:1" x14ac:dyDescent="0.25">
      <c r="A7374" t="s">
        <v>130</v>
      </c>
    </row>
    <row r="7375" spans="1:1" x14ac:dyDescent="0.25">
      <c r="A7375" t="s">
        <v>3315</v>
      </c>
    </row>
    <row r="7377" spans="1:1" x14ac:dyDescent="0.25">
      <c r="A7377" t="s">
        <v>130</v>
      </c>
    </row>
    <row r="7378" spans="1:1" x14ac:dyDescent="0.25">
      <c r="A7378" t="s">
        <v>3316</v>
      </c>
    </row>
    <row r="7380" spans="1:1" x14ac:dyDescent="0.25">
      <c r="A7380" t="s">
        <v>130</v>
      </c>
    </row>
    <row r="7381" spans="1:1" x14ac:dyDescent="0.25">
      <c r="A7381" t="s">
        <v>3317</v>
      </c>
    </row>
    <row r="7383" spans="1:1" x14ac:dyDescent="0.25">
      <c r="A7383" t="s">
        <v>130</v>
      </c>
    </row>
    <row r="7384" spans="1:1" x14ac:dyDescent="0.25">
      <c r="A7384" t="s">
        <v>3318</v>
      </c>
    </row>
    <row r="7386" spans="1:1" x14ac:dyDescent="0.25">
      <c r="A7386" t="s">
        <v>130</v>
      </c>
    </row>
    <row r="7387" spans="1:1" x14ac:dyDescent="0.25">
      <c r="A7387" t="s">
        <v>3319</v>
      </c>
    </row>
    <row r="7389" spans="1:1" x14ac:dyDescent="0.25">
      <c r="A7389" t="s">
        <v>130</v>
      </c>
    </row>
    <row r="7390" spans="1:1" x14ac:dyDescent="0.25">
      <c r="A7390" t="s">
        <v>3320</v>
      </c>
    </row>
    <row r="7392" spans="1:1" x14ac:dyDescent="0.25">
      <c r="A7392" t="s">
        <v>130</v>
      </c>
    </row>
    <row r="7393" spans="1:1" x14ac:dyDescent="0.25">
      <c r="A7393" t="s">
        <v>3321</v>
      </c>
    </row>
    <row r="7395" spans="1:1" x14ac:dyDescent="0.25">
      <c r="A7395" t="s">
        <v>130</v>
      </c>
    </row>
    <row r="7396" spans="1:1" x14ac:dyDescent="0.25">
      <c r="A7396" t="s">
        <v>3322</v>
      </c>
    </row>
    <row r="7398" spans="1:1" x14ac:dyDescent="0.25">
      <c r="A7398" t="s">
        <v>130</v>
      </c>
    </row>
    <row r="7399" spans="1:1" x14ac:dyDescent="0.25">
      <c r="A7399" t="s">
        <v>3323</v>
      </c>
    </row>
    <row r="7401" spans="1:1" x14ac:dyDescent="0.25">
      <c r="A7401" t="s">
        <v>130</v>
      </c>
    </row>
    <row r="7402" spans="1:1" x14ac:dyDescent="0.25">
      <c r="A7402" t="s">
        <v>3324</v>
      </c>
    </row>
    <row r="7404" spans="1:1" x14ac:dyDescent="0.25">
      <c r="A7404" t="s">
        <v>130</v>
      </c>
    </row>
    <row r="7405" spans="1:1" x14ac:dyDescent="0.25">
      <c r="A7405" t="s">
        <v>3325</v>
      </c>
    </row>
    <row r="7407" spans="1:1" x14ac:dyDescent="0.25">
      <c r="A7407" t="s">
        <v>130</v>
      </c>
    </row>
    <row r="7408" spans="1:1" x14ac:dyDescent="0.25">
      <c r="A7408" t="s">
        <v>3326</v>
      </c>
    </row>
    <row r="7410" spans="1:1" x14ac:dyDescent="0.25">
      <c r="A7410" t="s">
        <v>130</v>
      </c>
    </row>
    <row r="7411" spans="1:1" x14ac:dyDescent="0.25">
      <c r="A7411" t="s">
        <v>3327</v>
      </c>
    </row>
    <row r="7413" spans="1:1" x14ac:dyDescent="0.25">
      <c r="A7413" t="s">
        <v>130</v>
      </c>
    </row>
    <row r="7414" spans="1:1" x14ac:dyDescent="0.25">
      <c r="A7414" t="s">
        <v>3328</v>
      </c>
    </row>
    <row r="7416" spans="1:1" x14ac:dyDescent="0.25">
      <c r="A7416" t="s">
        <v>130</v>
      </c>
    </row>
    <row r="7417" spans="1:1" x14ac:dyDescent="0.25">
      <c r="A7417" t="s">
        <v>3329</v>
      </c>
    </row>
    <row r="7419" spans="1:1" x14ac:dyDescent="0.25">
      <c r="A7419" t="s">
        <v>130</v>
      </c>
    </row>
    <row r="7420" spans="1:1" x14ac:dyDescent="0.25">
      <c r="A7420" t="s">
        <v>3330</v>
      </c>
    </row>
    <row r="7422" spans="1:1" x14ac:dyDescent="0.25">
      <c r="A7422" t="s">
        <v>130</v>
      </c>
    </row>
    <row r="7423" spans="1:1" x14ac:dyDescent="0.25">
      <c r="A7423" t="s">
        <v>3331</v>
      </c>
    </row>
    <row r="7425" spans="1:1" x14ac:dyDescent="0.25">
      <c r="A7425" t="s">
        <v>130</v>
      </c>
    </row>
    <row r="7426" spans="1:1" x14ac:dyDescent="0.25">
      <c r="A7426" t="s">
        <v>3332</v>
      </c>
    </row>
    <row r="7428" spans="1:1" x14ac:dyDescent="0.25">
      <c r="A7428" t="s">
        <v>130</v>
      </c>
    </row>
    <row r="7429" spans="1:1" x14ac:dyDescent="0.25">
      <c r="A7429" t="s">
        <v>3333</v>
      </c>
    </row>
    <row r="7431" spans="1:1" x14ac:dyDescent="0.25">
      <c r="A7431" t="s">
        <v>130</v>
      </c>
    </row>
    <row r="7432" spans="1:1" x14ac:dyDescent="0.25">
      <c r="A7432" t="s">
        <v>3334</v>
      </c>
    </row>
    <row r="7434" spans="1:1" x14ac:dyDescent="0.25">
      <c r="A7434" t="s">
        <v>130</v>
      </c>
    </row>
    <row r="7435" spans="1:1" x14ac:dyDescent="0.25">
      <c r="A7435" t="s">
        <v>3335</v>
      </c>
    </row>
    <row r="7437" spans="1:1" x14ac:dyDescent="0.25">
      <c r="A7437" t="s">
        <v>130</v>
      </c>
    </row>
    <row r="7438" spans="1:1" x14ac:dyDescent="0.25">
      <c r="A7438" t="s">
        <v>3336</v>
      </c>
    </row>
    <row r="7440" spans="1:1" x14ac:dyDescent="0.25">
      <c r="A7440" t="s">
        <v>130</v>
      </c>
    </row>
    <row r="7441" spans="1:1" x14ac:dyDescent="0.25">
      <c r="A7441" t="s">
        <v>3337</v>
      </c>
    </row>
    <row r="7443" spans="1:1" x14ac:dyDescent="0.25">
      <c r="A7443" t="s">
        <v>130</v>
      </c>
    </row>
    <row r="7444" spans="1:1" x14ac:dyDescent="0.25">
      <c r="A7444" t="s">
        <v>3338</v>
      </c>
    </row>
    <row r="7446" spans="1:1" x14ac:dyDescent="0.25">
      <c r="A7446" t="s">
        <v>130</v>
      </c>
    </row>
    <row r="7447" spans="1:1" x14ac:dyDescent="0.25">
      <c r="A7447" t="s">
        <v>3339</v>
      </c>
    </row>
    <row r="7449" spans="1:1" x14ac:dyDescent="0.25">
      <c r="A7449" t="s">
        <v>130</v>
      </c>
    </row>
    <row r="7450" spans="1:1" x14ac:dyDescent="0.25">
      <c r="A7450" t="s">
        <v>3340</v>
      </c>
    </row>
    <row r="7452" spans="1:1" x14ac:dyDescent="0.25">
      <c r="A7452" t="s">
        <v>130</v>
      </c>
    </row>
    <row r="7453" spans="1:1" x14ac:dyDescent="0.25">
      <c r="A7453" t="s">
        <v>3341</v>
      </c>
    </row>
    <row r="7455" spans="1:1" x14ac:dyDescent="0.25">
      <c r="A7455" t="s">
        <v>130</v>
      </c>
    </row>
    <row r="7456" spans="1:1" x14ac:dyDescent="0.25">
      <c r="A7456" t="s">
        <v>3342</v>
      </c>
    </row>
    <row r="7458" spans="1:1" x14ac:dyDescent="0.25">
      <c r="A7458" t="s">
        <v>130</v>
      </c>
    </row>
    <row r="7459" spans="1:1" x14ac:dyDescent="0.25">
      <c r="A7459" t="s">
        <v>3343</v>
      </c>
    </row>
    <row r="7461" spans="1:1" x14ac:dyDescent="0.25">
      <c r="A7461" t="s">
        <v>130</v>
      </c>
    </row>
    <row r="7462" spans="1:1" x14ac:dyDescent="0.25">
      <c r="A7462" t="s">
        <v>3344</v>
      </c>
    </row>
    <row r="7464" spans="1:1" x14ac:dyDescent="0.25">
      <c r="A7464" t="s">
        <v>130</v>
      </c>
    </row>
    <row r="7465" spans="1:1" x14ac:dyDescent="0.25">
      <c r="A7465" t="s">
        <v>3345</v>
      </c>
    </row>
    <row r="7467" spans="1:1" x14ac:dyDescent="0.25">
      <c r="A7467" t="s">
        <v>130</v>
      </c>
    </row>
    <row r="7468" spans="1:1" x14ac:dyDescent="0.25">
      <c r="A7468" t="s">
        <v>3346</v>
      </c>
    </row>
    <row r="7470" spans="1:1" x14ac:dyDescent="0.25">
      <c r="A7470" t="s">
        <v>130</v>
      </c>
    </row>
    <row r="7471" spans="1:1" x14ac:dyDescent="0.25">
      <c r="A7471" t="s">
        <v>3347</v>
      </c>
    </row>
    <row r="7473" spans="1:1" x14ac:dyDescent="0.25">
      <c r="A7473" t="s">
        <v>130</v>
      </c>
    </row>
    <row r="7474" spans="1:1" x14ac:dyDescent="0.25">
      <c r="A7474" t="s">
        <v>3348</v>
      </c>
    </row>
    <row r="7476" spans="1:1" x14ac:dyDescent="0.25">
      <c r="A7476" t="s">
        <v>130</v>
      </c>
    </row>
    <row r="7477" spans="1:1" x14ac:dyDescent="0.25">
      <c r="A7477" t="s">
        <v>3349</v>
      </c>
    </row>
    <row r="7479" spans="1:1" x14ac:dyDescent="0.25">
      <c r="A7479" t="s">
        <v>130</v>
      </c>
    </row>
    <row r="7480" spans="1:1" x14ac:dyDescent="0.25">
      <c r="A7480" t="s">
        <v>3350</v>
      </c>
    </row>
    <row r="7482" spans="1:1" x14ac:dyDescent="0.25">
      <c r="A7482" t="s">
        <v>130</v>
      </c>
    </row>
    <row r="7483" spans="1:1" x14ac:dyDescent="0.25">
      <c r="A7483" t="s">
        <v>3351</v>
      </c>
    </row>
    <row r="7485" spans="1:1" x14ac:dyDescent="0.25">
      <c r="A7485" t="s">
        <v>130</v>
      </c>
    </row>
    <row r="7486" spans="1:1" x14ac:dyDescent="0.25">
      <c r="A7486" t="s">
        <v>3352</v>
      </c>
    </row>
    <row r="7488" spans="1:1" x14ac:dyDescent="0.25">
      <c r="A7488" t="s">
        <v>130</v>
      </c>
    </row>
    <row r="7489" spans="1:1" x14ac:dyDescent="0.25">
      <c r="A7489" t="s">
        <v>3353</v>
      </c>
    </row>
    <row r="7491" spans="1:1" x14ac:dyDescent="0.25">
      <c r="A7491" t="s">
        <v>130</v>
      </c>
    </row>
    <row r="7492" spans="1:1" x14ac:dyDescent="0.25">
      <c r="A7492" t="s">
        <v>3354</v>
      </c>
    </row>
    <row r="7494" spans="1:1" x14ac:dyDescent="0.25">
      <c r="A7494" t="s">
        <v>130</v>
      </c>
    </row>
    <row r="7495" spans="1:1" x14ac:dyDescent="0.25">
      <c r="A7495" t="s">
        <v>3355</v>
      </c>
    </row>
    <row r="7497" spans="1:1" x14ac:dyDescent="0.25">
      <c r="A7497" t="s">
        <v>130</v>
      </c>
    </row>
    <row r="7498" spans="1:1" x14ac:dyDescent="0.25">
      <c r="A7498" t="s">
        <v>3356</v>
      </c>
    </row>
    <row r="7500" spans="1:1" x14ac:dyDescent="0.25">
      <c r="A7500" t="s">
        <v>130</v>
      </c>
    </row>
    <row r="7501" spans="1:1" x14ac:dyDescent="0.25">
      <c r="A7501" t="s">
        <v>3357</v>
      </c>
    </row>
    <row r="7503" spans="1:1" x14ac:dyDescent="0.25">
      <c r="A7503" t="s">
        <v>130</v>
      </c>
    </row>
    <row r="7504" spans="1:1" x14ac:dyDescent="0.25">
      <c r="A7504" t="s">
        <v>3358</v>
      </c>
    </row>
    <row r="7506" spans="1:1" x14ac:dyDescent="0.25">
      <c r="A7506" t="s">
        <v>130</v>
      </c>
    </row>
    <row r="7507" spans="1:1" x14ac:dyDescent="0.25">
      <c r="A7507" t="s">
        <v>3359</v>
      </c>
    </row>
    <row r="7509" spans="1:1" x14ac:dyDescent="0.25">
      <c r="A7509" t="s">
        <v>130</v>
      </c>
    </row>
    <row r="7510" spans="1:1" x14ac:dyDescent="0.25">
      <c r="A7510" t="s">
        <v>3360</v>
      </c>
    </row>
    <row r="7512" spans="1:1" x14ac:dyDescent="0.25">
      <c r="A7512" t="s">
        <v>130</v>
      </c>
    </row>
    <row r="7513" spans="1:1" x14ac:dyDescent="0.25">
      <c r="A7513" t="s">
        <v>3361</v>
      </c>
    </row>
    <row r="7515" spans="1:1" x14ac:dyDescent="0.25">
      <c r="A7515" t="s">
        <v>130</v>
      </c>
    </row>
    <row r="7516" spans="1:1" x14ac:dyDescent="0.25">
      <c r="A7516" t="s">
        <v>3362</v>
      </c>
    </row>
    <row r="7518" spans="1:1" x14ac:dyDescent="0.25">
      <c r="A7518" t="s">
        <v>130</v>
      </c>
    </row>
    <row r="7519" spans="1:1" x14ac:dyDescent="0.25">
      <c r="A7519" t="s">
        <v>3363</v>
      </c>
    </row>
    <row r="7521" spans="1:1" x14ac:dyDescent="0.25">
      <c r="A7521" t="s">
        <v>130</v>
      </c>
    </row>
    <row r="7522" spans="1:1" x14ac:dyDescent="0.25">
      <c r="A7522" t="s">
        <v>3364</v>
      </c>
    </row>
    <row r="7524" spans="1:1" x14ac:dyDescent="0.25">
      <c r="A7524" t="s">
        <v>130</v>
      </c>
    </row>
    <row r="7525" spans="1:1" x14ac:dyDescent="0.25">
      <c r="A7525" t="s">
        <v>3365</v>
      </c>
    </row>
    <row r="7527" spans="1:1" x14ac:dyDescent="0.25">
      <c r="A7527" t="s">
        <v>130</v>
      </c>
    </row>
    <row r="7528" spans="1:1" x14ac:dyDescent="0.25">
      <c r="A7528" t="s">
        <v>3366</v>
      </c>
    </row>
    <row r="7530" spans="1:1" x14ac:dyDescent="0.25">
      <c r="A7530" t="s">
        <v>130</v>
      </c>
    </row>
    <row r="7531" spans="1:1" x14ac:dyDescent="0.25">
      <c r="A7531" t="s">
        <v>3367</v>
      </c>
    </row>
    <row r="7533" spans="1:1" x14ac:dyDescent="0.25">
      <c r="A7533" t="s">
        <v>130</v>
      </c>
    </row>
    <row r="7534" spans="1:1" x14ac:dyDescent="0.25">
      <c r="A7534" t="s">
        <v>3368</v>
      </c>
    </row>
    <row r="7536" spans="1:1" x14ac:dyDescent="0.25">
      <c r="A7536" t="s">
        <v>130</v>
      </c>
    </row>
    <row r="7537" spans="1:1" x14ac:dyDescent="0.25">
      <c r="A7537" t="s">
        <v>3369</v>
      </c>
    </row>
    <row r="7539" spans="1:1" x14ac:dyDescent="0.25">
      <c r="A7539" t="s">
        <v>130</v>
      </c>
    </row>
    <row r="7540" spans="1:1" x14ac:dyDescent="0.25">
      <c r="A7540" t="s">
        <v>3370</v>
      </c>
    </row>
    <row r="7542" spans="1:1" x14ac:dyDescent="0.25">
      <c r="A7542" t="s">
        <v>130</v>
      </c>
    </row>
    <row r="7543" spans="1:1" x14ac:dyDescent="0.25">
      <c r="A7543" t="s">
        <v>3371</v>
      </c>
    </row>
    <row r="7545" spans="1:1" x14ac:dyDescent="0.25">
      <c r="A7545" t="s">
        <v>130</v>
      </c>
    </row>
    <row r="7546" spans="1:1" x14ac:dyDescent="0.25">
      <c r="A7546" t="s">
        <v>3372</v>
      </c>
    </row>
    <row r="7548" spans="1:1" x14ac:dyDescent="0.25">
      <c r="A7548" t="s">
        <v>130</v>
      </c>
    </row>
    <row r="7549" spans="1:1" x14ac:dyDescent="0.25">
      <c r="A7549" t="s">
        <v>3373</v>
      </c>
    </row>
    <row r="7551" spans="1:1" x14ac:dyDescent="0.25">
      <c r="A7551" t="s">
        <v>130</v>
      </c>
    </row>
    <row r="7552" spans="1:1" x14ac:dyDescent="0.25">
      <c r="A7552" t="s">
        <v>3374</v>
      </c>
    </row>
    <row r="7554" spans="1:1" x14ac:dyDescent="0.25">
      <c r="A7554" t="s">
        <v>130</v>
      </c>
    </row>
    <row r="7555" spans="1:1" x14ac:dyDescent="0.25">
      <c r="A7555" t="s">
        <v>3375</v>
      </c>
    </row>
    <row r="7557" spans="1:1" x14ac:dyDescent="0.25">
      <c r="A7557" t="s">
        <v>130</v>
      </c>
    </row>
    <row r="7558" spans="1:1" x14ac:dyDescent="0.25">
      <c r="A7558" t="s">
        <v>3376</v>
      </c>
    </row>
    <row r="7560" spans="1:1" x14ac:dyDescent="0.25">
      <c r="A7560" t="s">
        <v>130</v>
      </c>
    </row>
    <row r="7561" spans="1:1" x14ac:dyDescent="0.25">
      <c r="A7561" t="s">
        <v>3377</v>
      </c>
    </row>
    <row r="7563" spans="1:1" x14ac:dyDescent="0.25">
      <c r="A7563" t="s">
        <v>130</v>
      </c>
    </row>
    <row r="7564" spans="1:1" x14ac:dyDescent="0.25">
      <c r="A7564" t="s">
        <v>3378</v>
      </c>
    </row>
    <row r="7566" spans="1:1" x14ac:dyDescent="0.25">
      <c r="A7566" t="s">
        <v>130</v>
      </c>
    </row>
    <row r="7567" spans="1:1" x14ac:dyDescent="0.25">
      <c r="A7567" t="s">
        <v>3379</v>
      </c>
    </row>
    <row r="7569" spans="1:1" x14ac:dyDescent="0.25">
      <c r="A7569" t="s">
        <v>130</v>
      </c>
    </row>
    <row r="7570" spans="1:1" x14ac:dyDescent="0.25">
      <c r="A7570" t="s">
        <v>3380</v>
      </c>
    </row>
    <row r="7572" spans="1:1" x14ac:dyDescent="0.25">
      <c r="A7572" t="s">
        <v>130</v>
      </c>
    </row>
    <row r="7573" spans="1:1" x14ac:dyDescent="0.25">
      <c r="A7573" t="s">
        <v>3381</v>
      </c>
    </row>
    <row r="7575" spans="1:1" x14ac:dyDescent="0.25">
      <c r="A7575" t="s">
        <v>130</v>
      </c>
    </row>
    <row r="7576" spans="1:1" x14ac:dyDescent="0.25">
      <c r="A7576" t="s">
        <v>3382</v>
      </c>
    </row>
    <row r="7578" spans="1:1" x14ac:dyDescent="0.25">
      <c r="A7578" t="s">
        <v>130</v>
      </c>
    </row>
    <row r="7579" spans="1:1" x14ac:dyDescent="0.25">
      <c r="A7579" t="s">
        <v>3383</v>
      </c>
    </row>
    <row r="7581" spans="1:1" x14ac:dyDescent="0.25">
      <c r="A7581" t="s">
        <v>130</v>
      </c>
    </row>
    <row r="7582" spans="1:1" x14ac:dyDescent="0.25">
      <c r="A7582" t="s">
        <v>3384</v>
      </c>
    </row>
    <row r="7584" spans="1:1" x14ac:dyDescent="0.25">
      <c r="A7584" t="s">
        <v>130</v>
      </c>
    </row>
    <row r="7585" spans="1:1" x14ac:dyDescent="0.25">
      <c r="A7585" t="s">
        <v>3385</v>
      </c>
    </row>
    <row r="7587" spans="1:1" x14ac:dyDescent="0.25">
      <c r="A7587" t="s">
        <v>130</v>
      </c>
    </row>
    <row r="7588" spans="1:1" x14ac:dyDescent="0.25">
      <c r="A7588" t="s">
        <v>3386</v>
      </c>
    </row>
    <row r="7590" spans="1:1" x14ac:dyDescent="0.25">
      <c r="A7590" t="s">
        <v>130</v>
      </c>
    </row>
    <row r="7591" spans="1:1" x14ac:dyDescent="0.25">
      <c r="A7591" t="s">
        <v>3387</v>
      </c>
    </row>
    <row r="7593" spans="1:1" x14ac:dyDescent="0.25">
      <c r="A7593" t="s">
        <v>130</v>
      </c>
    </row>
    <row r="7594" spans="1:1" x14ac:dyDescent="0.25">
      <c r="A7594" t="s">
        <v>3388</v>
      </c>
    </row>
    <row r="7596" spans="1:1" x14ac:dyDescent="0.25">
      <c r="A7596" t="s">
        <v>130</v>
      </c>
    </row>
    <row r="7597" spans="1:1" x14ac:dyDescent="0.25">
      <c r="A7597" t="s">
        <v>3389</v>
      </c>
    </row>
    <row r="7599" spans="1:1" x14ac:dyDescent="0.25">
      <c r="A7599" t="s">
        <v>130</v>
      </c>
    </row>
    <row r="7600" spans="1:1" x14ac:dyDescent="0.25">
      <c r="A7600" t="s">
        <v>3390</v>
      </c>
    </row>
    <row r="7602" spans="1:1" x14ac:dyDescent="0.25">
      <c r="A7602" t="s">
        <v>130</v>
      </c>
    </row>
    <row r="7603" spans="1:1" x14ac:dyDescent="0.25">
      <c r="A7603" t="s">
        <v>3391</v>
      </c>
    </row>
    <row r="7605" spans="1:1" x14ac:dyDescent="0.25">
      <c r="A7605" t="s">
        <v>130</v>
      </c>
    </row>
    <row r="7606" spans="1:1" x14ac:dyDescent="0.25">
      <c r="A7606" t="s">
        <v>3392</v>
      </c>
    </row>
    <row r="7608" spans="1:1" x14ac:dyDescent="0.25">
      <c r="A7608" t="s">
        <v>130</v>
      </c>
    </row>
    <row r="7609" spans="1:1" x14ac:dyDescent="0.25">
      <c r="A7609" t="s">
        <v>3393</v>
      </c>
    </row>
    <row r="7611" spans="1:1" x14ac:dyDescent="0.25">
      <c r="A7611" t="s">
        <v>130</v>
      </c>
    </row>
    <row r="7612" spans="1:1" x14ac:dyDescent="0.25">
      <c r="A7612" t="s">
        <v>3394</v>
      </c>
    </row>
    <row r="7614" spans="1:1" x14ac:dyDescent="0.25">
      <c r="A7614" t="s">
        <v>130</v>
      </c>
    </row>
    <row r="7615" spans="1:1" x14ac:dyDescent="0.25">
      <c r="A7615" t="s">
        <v>3395</v>
      </c>
    </row>
    <row r="7617" spans="1:1" x14ac:dyDescent="0.25">
      <c r="A7617" t="s">
        <v>130</v>
      </c>
    </row>
    <row r="7618" spans="1:1" x14ac:dyDescent="0.25">
      <c r="A7618" t="s">
        <v>3396</v>
      </c>
    </row>
    <row r="7620" spans="1:1" x14ac:dyDescent="0.25">
      <c r="A7620" t="s">
        <v>130</v>
      </c>
    </row>
    <row r="7621" spans="1:1" x14ac:dyDescent="0.25">
      <c r="A7621" t="s">
        <v>3397</v>
      </c>
    </row>
    <row r="7623" spans="1:1" x14ac:dyDescent="0.25">
      <c r="A7623" t="s">
        <v>130</v>
      </c>
    </row>
    <row r="7624" spans="1:1" x14ac:dyDescent="0.25">
      <c r="A7624" t="s">
        <v>3398</v>
      </c>
    </row>
    <row r="7626" spans="1:1" x14ac:dyDescent="0.25">
      <c r="A7626" t="s">
        <v>130</v>
      </c>
    </row>
    <row r="7627" spans="1:1" x14ac:dyDescent="0.25">
      <c r="A7627" t="s">
        <v>3399</v>
      </c>
    </row>
    <row r="7629" spans="1:1" x14ac:dyDescent="0.25">
      <c r="A7629" t="s">
        <v>130</v>
      </c>
    </row>
    <row r="7630" spans="1:1" x14ac:dyDescent="0.25">
      <c r="A7630" t="s">
        <v>3400</v>
      </c>
    </row>
    <row r="7632" spans="1:1" x14ac:dyDescent="0.25">
      <c r="A7632" t="s">
        <v>130</v>
      </c>
    </row>
    <row r="7633" spans="1:1" x14ac:dyDescent="0.25">
      <c r="A7633" t="s">
        <v>3401</v>
      </c>
    </row>
    <row r="7635" spans="1:1" x14ac:dyDescent="0.25">
      <c r="A7635" t="s">
        <v>130</v>
      </c>
    </row>
    <row r="7636" spans="1:1" x14ac:dyDescent="0.25">
      <c r="A7636" t="s">
        <v>3402</v>
      </c>
    </row>
    <row r="7638" spans="1:1" x14ac:dyDescent="0.25">
      <c r="A7638" t="s">
        <v>130</v>
      </c>
    </row>
    <row r="7639" spans="1:1" x14ac:dyDescent="0.25">
      <c r="A7639" t="s">
        <v>3403</v>
      </c>
    </row>
    <row r="7641" spans="1:1" x14ac:dyDescent="0.25">
      <c r="A7641" t="s">
        <v>130</v>
      </c>
    </row>
    <row r="7642" spans="1:1" x14ac:dyDescent="0.25">
      <c r="A7642" t="s">
        <v>3404</v>
      </c>
    </row>
    <row r="7644" spans="1:1" x14ac:dyDescent="0.25">
      <c r="A7644" t="s">
        <v>130</v>
      </c>
    </row>
    <row r="7645" spans="1:1" x14ac:dyDescent="0.25">
      <c r="A7645" t="s">
        <v>3405</v>
      </c>
    </row>
    <row r="7647" spans="1:1" x14ac:dyDescent="0.25">
      <c r="A7647" t="s">
        <v>130</v>
      </c>
    </row>
    <row r="7648" spans="1:1" x14ac:dyDescent="0.25">
      <c r="A7648" t="s">
        <v>3406</v>
      </c>
    </row>
    <row r="7650" spans="1:1" x14ac:dyDescent="0.25">
      <c r="A7650" t="s">
        <v>130</v>
      </c>
    </row>
    <row r="7651" spans="1:1" x14ac:dyDescent="0.25">
      <c r="A7651" t="s">
        <v>3407</v>
      </c>
    </row>
    <row r="7653" spans="1:1" x14ac:dyDescent="0.25">
      <c r="A7653" t="s">
        <v>130</v>
      </c>
    </row>
    <row r="7654" spans="1:1" x14ac:dyDescent="0.25">
      <c r="A7654" t="s">
        <v>3408</v>
      </c>
    </row>
    <row r="7656" spans="1:1" x14ac:dyDescent="0.25">
      <c r="A7656" t="s">
        <v>130</v>
      </c>
    </row>
    <row r="7657" spans="1:1" x14ac:dyDescent="0.25">
      <c r="A7657" t="s">
        <v>3409</v>
      </c>
    </row>
    <row r="7659" spans="1:1" x14ac:dyDescent="0.25">
      <c r="A7659" t="s">
        <v>130</v>
      </c>
    </row>
    <row r="7660" spans="1:1" x14ac:dyDescent="0.25">
      <c r="A7660" t="s">
        <v>3410</v>
      </c>
    </row>
    <row r="7662" spans="1:1" x14ac:dyDescent="0.25">
      <c r="A7662" t="s">
        <v>130</v>
      </c>
    </row>
    <row r="7663" spans="1:1" x14ac:dyDescent="0.25">
      <c r="A7663" t="s">
        <v>3411</v>
      </c>
    </row>
    <row r="7665" spans="1:1" x14ac:dyDescent="0.25">
      <c r="A7665" t="s">
        <v>130</v>
      </c>
    </row>
    <row r="7666" spans="1:1" x14ac:dyDescent="0.25">
      <c r="A7666" t="s">
        <v>3412</v>
      </c>
    </row>
    <row r="7668" spans="1:1" x14ac:dyDescent="0.25">
      <c r="A7668" t="s">
        <v>130</v>
      </c>
    </row>
    <row r="7669" spans="1:1" x14ac:dyDescent="0.25">
      <c r="A7669" t="s">
        <v>3413</v>
      </c>
    </row>
    <row r="7671" spans="1:1" x14ac:dyDescent="0.25">
      <c r="A7671" t="s">
        <v>130</v>
      </c>
    </row>
    <row r="7672" spans="1:1" x14ac:dyDescent="0.25">
      <c r="A7672" t="s">
        <v>3414</v>
      </c>
    </row>
    <row r="7674" spans="1:1" x14ac:dyDescent="0.25">
      <c r="A7674" t="s">
        <v>130</v>
      </c>
    </row>
    <row r="7675" spans="1:1" x14ac:dyDescent="0.25">
      <c r="A7675" t="s">
        <v>3415</v>
      </c>
    </row>
    <row r="7677" spans="1:1" x14ac:dyDescent="0.25">
      <c r="A7677" t="s">
        <v>130</v>
      </c>
    </row>
    <row r="7678" spans="1:1" x14ac:dyDescent="0.25">
      <c r="A7678" t="s">
        <v>3416</v>
      </c>
    </row>
    <row r="7680" spans="1:1" x14ac:dyDescent="0.25">
      <c r="A7680" t="s">
        <v>130</v>
      </c>
    </row>
    <row r="7681" spans="1:1" x14ac:dyDescent="0.25">
      <c r="A7681" t="s">
        <v>3417</v>
      </c>
    </row>
    <row r="7683" spans="1:1" x14ac:dyDescent="0.25">
      <c r="A7683" t="s">
        <v>130</v>
      </c>
    </row>
    <row r="7684" spans="1:1" x14ac:dyDescent="0.25">
      <c r="A7684" t="s">
        <v>3418</v>
      </c>
    </row>
    <row r="7686" spans="1:1" x14ac:dyDescent="0.25">
      <c r="A7686" t="s">
        <v>130</v>
      </c>
    </row>
    <row r="7687" spans="1:1" x14ac:dyDescent="0.25">
      <c r="A7687" t="s">
        <v>3419</v>
      </c>
    </row>
    <row r="7689" spans="1:1" x14ac:dyDescent="0.25">
      <c r="A7689" t="s">
        <v>130</v>
      </c>
    </row>
    <row r="7690" spans="1:1" x14ac:dyDescent="0.25">
      <c r="A7690" t="s">
        <v>3420</v>
      </c>
    </row>
    <row r="7692" spans="1:1" x14ac:dyDescent="0.25">
      <c r="A7692" t="s">
        <v>130</v>
      </c>
    </row>
    <row r="7693" spans="1:1" x14ac:dyDescent="0.25">
      <c r="A7693" t="s">
        <v>3421</v>
      </c>
    </row>
    <row r="7695" spans="1:1" x14ac:dyDescent="0.25">
      <c r="A7695" t="s">
        <v>130</v>
      </c>
    </row>
    <row r="7696" spans="1:1" x14ac:dyDescent="0.25">
      <c r="A7696" t="s">
        <v>3422</v>
      </c>
    </row>
    <row r="7698" spans="1:1" x14ac:dyDescent="0.25">
      <c r="A7698" t="s">
        <v>130</v>
      </c>
    </row>
    <row r="7699" spans="1:1" x14ac:dyDescent="0.25">
      <c r="A7699" t="s">
        <v>3423</v>
      </c>
    </row>
    <row r="7701" spans="1:1" x14ac:dyDescent="0.25">
      <c r="A7701" t="s">
        <v>130</v>
      </c>
    </row>
    <row r="7702" spans="1:1" x14ac:dyDescent="0.25">
      <c r="A7702" t="s">
        <v>3424</v>
      </c>
    </row>
    <row r="7704" spans="1:1" x14ac:dyDescent="0.25">
      <c r="A7704" t="s">
        <v>130</v>
      </c>
    </row>
    <row r="7705" spans="1:1" x14ac:dyDescent="0.25">
      <c r="A7705" t="s">
        <v>3425</v>
      </c>
    </row>
    <row r="7707" spans="1:1" x14ac:dyDescent="0.25">
      <c r="A7707" t="s">
        <v>130</v>
      </c>
    </row>
    <row r="7708" spans="1:1" x14ac:dyDescent="0.25">
      <c r="A7708" t="s">
        <v>3426</v>
      </c>
    </row>
    <row r="7710" spans="1:1" x14ac:dyDescent="0.25">
      <c r="A7710" t="s">
        <v>130</v>
      </c>
    </row>
    <row r="7711" spans="1:1" x14ac:dyDescent="0.25">
      <c r="A7711" t="s">
        <v>3427</v>
      </c>
    </row>
    <row r="7713" spans="1:1" x14ac:dyDescent="0.25">
      <c r="A7713" t="s">
        <v>130</v>
      </c>
    </row>
    <row r="7714" spans="1:1" x14ac:dyDescent="0.25">
      <c r="A7714" t="s">
        <v>3428</v>
      </c>
    </row>
    <row r="7716" spans="1:1" x14ac:dyDescent="0.25">
      <c r="A7716" t="s">
        <v>130</v>
      </c>
    </row>
    <row r="7717" spans="1:1" x14ac:dyDescent="0.25">
      <c r="A7717" t="s">
        <v>3429</v>
      </c>
    </row>
    <row r="7719" spans="1:1" x14ac:dyDescent="0.25">
      <c r="A7719" t="s">
        <v>130</v>
      </c>
    </row>
    <row r="7720" spans="1:1" x14ac:dyDescent="0.25">
      <c r="A7720" t="s">
        <v>3430</v>
      </c>
    </row>
    <row r="7722" spans="1:1" x14ac:dyDescent="0.25">
      <c r="A7722" t="s">
        <v>130</v>
      </c>
    </row>
    <row r="7723" spans="1:1" x14ac:dyDescent="0.25">
      <c r="A7723" t="s">
        <v>3431</v>
      </c>
    </row>
    <row r="7725" spans="1:1" x14ac:dyDescent="0.25">
      <c r="A7725" t="s">
        <v>130</v>
      </c>
    </row>
    <row r="7726" spans="1:1" x14ac:dyDescent="0.25">
      <c r="A7726" t="s">
        <v>3432</v>
      </c>
    </row>
    <row r="7728" spans="1:1" x14ac:dyDescent="0.25">
      <c r="A7728" t="s">
        <v>130</v>
      </c>
    </row>
    <row r="7729" spans="1:1" x14ac:dyDescent="0.25">
      <c r="A7729" t="s">
        <v>3433</v>
      </c>
    </row>
    <row r="7731" spans="1:1" x14ac:dyDescent="0.25">
      <c r="A7731" t="s">
        <v>130</v>
      </c>
    </row>
    <row r="7732" spans="1:1" x14ac:dyDescent="0.25">
      <c r="A7732" t="s">
        <v>3434</v>
      </c>
    </row>
    <row r="7734" spans="1:1" x14ac:dyDescent="0.25">
      <c r="A7734" t="s">
        <v>130</v>
      </c>
    </row>
    <row r="7735" spans="1:1" x14ac:dyDescent="0.25">
      <c r="A7735" t="s">
        <v>3435</v>
      </c>
    </row>
    <row r="7737" spans="1:1" x14ac:dyDescent="0.25">
      <c r="A7737" t="s">
        <v>130</v>
      </c>
    </row>
    <row r="7738" spans="1:1" x14ac:dyDescent="0.25">
      <c r="A7738" t="s">
        <v>3436</v>
      </c>
    </row>
    <row r="7740" spans="1:1" x14ac:dyDescent="0.25">
      <c r="A7740" t="s">
        <v>130</v>
      </c>
    </row>
    <row r="7741" spans="1:1" x14ac:dyDescent="0.25">
      <c r="A7741" t="s">
        <v>3437</v>
      </c>
    </row>
    <row r="7743" spans="1:1" x14ac:dyDescent="0.25">
      <c r="A7743" t="s">
        <v>130</v>
      </c>
    </row>
    <row r="7744" spans="1:1" x14ac:dyDescent="0.25">
      <c r="A7744" t="s">
        <v>3438</v>
      </c>
    </row>
    <row r="7746" spans="1:1" x14ac:dyDescent="0.25">
      <c r="A7746" t="s">
        <v>130</v>
      </c>
    </row>
    <row r="7747" spans="1:1" x14ac:dyDescent="0.25">
      <c r="A7747" t="s">
        <v>3439</v>
      </c>
    </row>
    <row r="7749" spans="1:1" x14ac:dyDescent="0.25">
      <c r="A7749" t="s">
        <v>130</v>
      </c>
    </row>
    <row r="7750" spans="1:1" x14ac:dyDescent="0.25">
      <c r="A7750" t="s">
        <v>3440</v>
      </c>
    </row>
    <row r="7752" spans="1:1" x14ac:dyDescent="0.25">
      <c r="A7752" t="s">
        <v>130</v>
      </c>
    </row>
    <row r="7753" spans="1:1" x14ac:dyDescent="0.25">
      <c r="A7753" t="s">
        <v>3441</v>
      </c>
    </row>
    <row r="7755" spans="1:1" x14ac:dyDescent="0.25">
      <c r="A7755" t="s">
        <v>130</v>
      </c>
    </row>
    <row r="7756" spans="1:1" x14ac:dyDescent="0.25">
      <c r="A7756" t="s">
        <v>3442</v>
      </c>
    </row>
    <row r="7758" spans="1:1" x14ac:dyDescent="0.25">
      <c r="A7758" t="s">
        <v>130</v>
      </c>
    </row>
    <row r="7759" spans="1:1" x14ac:dyDescent="0.25">
      <c r="A7759" t="s">
        <v>3443</v>
      </c>
    </row>
    <row r="7761" spans="1:1" x14ac:dyDescent="0.25">
      <c r="A7761" t="s">
        <v>130</v>
      </c>
    </row>
    <row r="7762" spans="1:1" x14ac:dyDescent="0.25">
      <c r="A7762" t="s">
        <v>3444</v>
      </c>
    </row>
    <row r="7764" spans="1:1" x14ac:dyDescent="0.25">
      <c r="A7764" t="s">
        <v>130</v>
      </c>
    </row>
    <row r="7765" spans="1:1" x14ac:dyDescent="0.25">
      <c r="A7765" t="s">
        <v>3445</v>
      </c>
    </row>
    <row r="7767" spans="1:1" x14ac:dyDescent="0.25">
      <c r="A7767" t="s">
        <v>130</v>
      </c>
    </row>
    <row r="7768" spans="1:1" x14ac:dyDescent="0.25">
      <c r="A7768" t="s">
        <v>3446</v>
      </c>
    </row>
    <row r="7770" spans="1:1" x14ac:dyDescent="0.25">
      <c r="A7770" t="s">
        <v>130</v>
      </c>
    </row>
    <row r="7771" spans="1:1" x14ac:dyDescent="0.25">
      <c r="A7771" t="s">
        <v>3447</v>
      </c>
    </row>
    <row r="7773" spans="1:1" x14ac:dyDescent="0.25">
      <c r="A7773" t="s">
        <v>130</v>
      </c>
    </row>
    <row r="7774" spans="1:1" x14ac:dyDescent="0.25">
      <c r="A7774" t="s">
        <v>3448</v>
      </c>
    </row>
    <row r="7776" spans="1:1" x14ac:dyDescent="0.25">
      <c r="A7776" t="s">
        <v>130</v>
      </c>
    </row>
    <row r="7777" spans="1:1" x14ac:dyDescent="0.25">
      <c r="A7777" t="s">
        <v>3449</v>
      </c>
    </row>
    <row r="7779" spans="1:1" x14ac:dyDescent="0.25">
      <c r="A7779" t="s">
        <v>130</v>
      </c>
    </row>
    <row r="7780" spans="1:1" x14ac:dyDescent="0.25">
      <c r="A7780" t="s">
        <v>3450</v>
      </c>
    </row>
    <row r="7782" spans="1:1" x14ac:dyDescent="0.25">
      <c r="A7782" t="s">
        <v>130</v>
      </c>
    </row>
    <row r="7783" spans="1:1" x14ac:dyDescent="0.25">
      <c r="A7783" t="s">
        <v>3451</v>
      </c>
    </row>
    <row r="7785" spans="1:1" x14ac:dyDescent="0.25">
      <c r="A7785" t="s">
        <v>130</v>
      </c>
    </row>
    <row r="7786" spans="1:1" x14ac:dyDescent="0.25">
      <c r="A7786" t="s">
        <v>3452</v>
      </c>
    </row>
    <row r="7788" spans="1:1" x14ac:dyDescent="0.25">
      <c r="A7788" t="s">
        <v>130</v>
      </c>
    </row>
    <row r="7789" spans="1:1" x14ac:dyDescent="0.25">
      <c r="A7789" t="s">
        <v>3453</v>
      </c>
    </row>
    <row r="7791" spans="1:1" x14ac:dyDescent="0.25">
      <c r="A7791" t="s">
        <v>130</v>
      </c>
    </row>
    <row r="7792" spans="1:1" x14ac:dyDescent="0.25">
      <c r="A7792" t="s">
        <v>3454</v>
      </c>
    </row>
    <row r="7794" spans="1:1" x14ac:dyDescent="0.25">
      <c r="A7794" t="s">
        <v>130</v>
      </c>
    </row>
    <row r="7795" spans="1:1" x14ac:dyDescent="0.25">
      <c r="A7795" t="s">
        <v>3455</v>
      </c>
    </row>
    <row r="7797" spans="1:1" x14ac:dyDescent="0.25">
      <c r="A7797" t="s">
        <v>130</v>
      </c>
    </row>
    <row r="7798" spans="1:1" x14ac:dyDescent="0.25">
      <c r="A7798" t="s">
        <v>3456</v>
      </c>
    </row>
    <row r="7800" spans="1:1" x14ac:dyDescent="0.25">
      <c r="A7800" t="s">
        <v>130</v>
      </c>
    </row>
    <row r="7801" spans="1:1" x14ac:dyDescent="0.25">
      <c r="A7801" t="s">
        <v>3457</v>
      </c>
    </row>
    <row r="7803" spans="1:1" x14ac:dyDescent="0.25">
      <c r="A7803" t="s">
        <v>130</v>
      </c>
    </row>
    <row r="7804" spans="1:1" x14ac:dyDescent="0.25">
      <c r="A7804" t="s">
        <v>3458</v>
      </c>
    </row>
    <row r="7806" spans="1:1" x14ac:dyDescent="0.25">
      <c r="A7806" t="s">
        <v>130</v>
      </c>
    </row>
    <row r="7807" spans="1:1" x14ac:dyDescent="0.25">
      <c r="A7807" t="s">
        <v>3459</v>
      </c>
    </row>
    <row r="7809" spans="1:1" x14ac:dyDescent="0.25">
      <c r="A7809" t="s">
        <v>130</v>
      </c>
    </row>
    <row r="7810" spans="1:1" x14ac:dyDescent="0.25">
      <c r="A7810" t="s">
        <v>3460</v>
      </c>
    </row>
    <row r="7812" spans="1:1" x14ac:dyDescent="0.25">
      <c r="A7812" t="s">
        <v>130</v>
      </c>
    </row>
    <row r="7813" spans="1:1" x14ac:dyDescent="0.25">
      <c r="A7813" t="s">
        <v>3461</v>
      </c>
    </row>
    <row r="7815" spans="1:1" x14ac:dyDescent="0.25">
      <c r="A7815" t="s">
        <v>130</v>
      </c>
    </row>
    <row r="7816" spans="1:1" x14ac:dyDescent="0.25">
      <c r="A7816" t="s">
        <v>3462</v>
      </c>
    </row>
    <row r="7818" spans="1:1" x14ac:dyDescent="0.25">
      <c r="A7818" t="s">
        <v>130</v>
      </c>
    </row>
    <row r="7819" spans="1:1" x14ac:dyDescent="0.25">
      <c r="A7819" t="s">
        <v>3463</v>
      </c>
    </row>
    <row r="7821" spans="1:1" x14ac:dyDescent="0.25">
      <c r="A7821" t="s">
        <v>130</v>
      </c>
    </row>
    <row r="7822" spans="1:1" x14ac:dyDescent="0.25">
      <c r="A7822" t="s">
        <v>3464</v>
      </c>
    </row>
    <row r="7824" spans="1:1" x14ac:dyDescent="0.25">
      <c r="A7824" t="s">
        <v>130</v>
      </c>
    </row>
    <row r="7825" spans="1:1" x14ac:dyDescent="0.25">
      <c r="A7825" t="s">
        <v>3465</v>
      </c>
    </row>
    <row r="7827" spans="1:1" x14ac:dyDescent="0.25">
      <c r="A7827" t="s">
        <v>130</v>
      </c>
    </row>
    <row r="7828" spans="1:1" x14ac:dyDescent="0.25">
      <c r="A7828" t="s">
        <v>3466</v>
      </c>
    </row>
    <row r="7830" spans="1:1" x14ac:dyDescent="0.25">
      <c r="A7830" t="s">
        <v>130</v>
      </c>
    </row>
    <row r="7831" spans="1:1" x14ac:dyDescent="0.25">
      <c r="A7831" t="s">
        <v>3467</v>
      </c>
    </row>
    <row r="7833" spans="1:1" x14ac:dyDescent="0.25">
      <c r="A7833" t="s">
        <v>130</v>
      </c>
    </row>
    <row r="7834" spans="1:1" x14ac:dyDescent="0.25">
      <c r="A7834" t="s">
        <v>3468</v>
      </c>
    </row>
    <row r="7836" spans="1:1" x14ac:dyDescent="0.25">
      <c r="A7836" t="s">
        <v>130</v>
      </c>
    </row>
    <row r="7837" spans="1:1" x14ac:dyDescent="0.25">
      <c r="A7837" t="s">
        <v>3469</v>
      </c>
    </row>
    <row r="7839" spans="1:1" x14ac:dyDescent="0.25">
      <c r="A7839" t="s">
        <v>130</v>
      </c>
    </row>
    <row r="7840" spans="1:1" x14ac:dyDescent="0.25">
      <c r="A7840" t="s">
        <v>3470</v>
      </c>
    </row>
    <row r="7842" spans="1:1" x14ac:dyDescent="0.25">
      <c r="A7842" t="s">
        <v>130</v>
      </c>
    </row>
    <row r="7843" spans="1:1" x14ac:dyDescent="0.25">
      <c r="A7843" t="s">
        <v>3471</v>
      </c>
    </row>
    <row r="7845" spans="1:1" x14ac:dyDescent="0.25">
      <c r="A7845" t="s">
        <v>130</v>
      </c>
    </row>
    <row r="7846" spans="1:1" x14ac:dyDescent="0.25">
      <c r="A7846" t="s">
        <v>3472</v>
      </c>
    </row>
    <row r="7848" spans="1:1" x14ac:dyDescent="0.25">
      <c r="A7848" t="s">
        <v>130</v>
      </c>
    </row>
    <row r="7849" spans="1:1" x14ac:dyDescent="0.25">
      <c r="A7849" t="s">
        <v>3473</v>
      </c>
    </row>
    <row r="7851" spans="1:1" x14ac:dyDescent="0.25">
      <c r="A7851" t="s">
        <v>130</v>
      </c>
    </row>
    <row r="7852" spans="1:1" x14ac:dyDescent="0.25">
      <c r="A7852" t="s">
        <v>3474</v>
      </c>
    </row>
    <row r="7854" spans="1:1" x14ac:dyDescent="0.25">
      <c r="A7854" t="s">
        <v>130</v>
      </c>
    </row>
    <row r="7855" spans="1:1" x14ac:dyDescent="0.25">
      <c r="A7855" t="s">
        <v>3475</v>
      </c>
    </row>
    <row r="7857" spans="1:1" x14ac:dyDescent="0.25">
      <c r="A7857" t="s">
        <v>130</v>
      </c>
    </row>
    <row r="7858" spans="1:1" x14ac:dyDescent="0.25">
      <c r="A7858" t="s">
        <v>3476</v>
      </c>
    </row>
    <row r="7860" spans="1:1" x14ac:dyDescent="0.25">
      <c r="A7860" t="s">
        <v>130</v>
      </c>
    </row>
    <row r="7861" spans="1:1" x14ac:dyDescent="0.25">
      <c r="A7861" t="s">
        <v>3477</v>
      </c>
    </row>
    <row r="7863" spans="1:1" x14ac:dyDescent="0.25">
      <c r="A7863" t="s">
        <v>130</v>
      </c>
    </row>
    <row r="7864" spans="1:1" x14ac:dyDescent="0.25">
      <c r="A7864" t="s">
        <v>3478</v>
      </c>
    </row>
    <row r="7866" spans="1:1" x14ac:dyDescent="0.25">
      <c r="A7866" t="s">
        <v>130</v>
      </c>
    </row>
    <row r="7867" spans="1:1" x14ac:dyDescent="0.25">
      <c r="A7867" t="s">
        <v>3479</v>
      </c>
    </row>
    <row r="7869" spans="1:1" x14ac:dyDescent="0.25">
      <c r="A7869" t="s">
        <v>130</v>
      </c>
    </row>
    <row r="7870" spans="1:1" x14ac:dyDescent="0.25">
      <c r="A7870" t="s">
        <v>3480</v>
      </c>
    </row>
    <row r="7872" spans="1:1" x14ac:dyDescent="0.25">
      <c r="A7872" t="s">
        <v>130</v>
      </c>
    </row>
    <row r="7873" spans="1:1" x14ac:dyDescent="0.25">
      <c r="A7873" t="s">
        <v>3481</v>
      </c>
    </row>
    <row r="7875" spans="1:1" x14ac:dyDescent="0.25">
      <c r="A7875" t="s">
        <v>130</v>
      </c>
    </row>
    <row r="7876" spans="1:1" x14ac:dyDescent="0.25">
      <c r="A7876" t="s">
        <v>3482</v>
      </c>
    </row>
    <row r="7878" spans="1:1" x14ac:dyDescent="0.25">
      <c r="A7878" t="s">
        <v>130</v>
      </c>
    </row>
    <row r="7879" spans="1:1" x14ac:dyDescent="0.25">
      <c r="A7879" t="s">
        <v>3483</v>
      </c>
    </row>
    <row r="7881" spans="1:1" x14ac:dyDescent="0.25">
      <c r="A7881" t="s">
        <v>130</v>
      </c>
    </row>
    <row r="7882" spans="1:1" x14ac:dyDescent="0.25">
      <c r="A7882" t="s">
        <v>3484</v>
      </c>
    </row>
    <row r="7884" spans="1:1" x14ac:dyDescent="0.25">
      <c r="A7884" t="s">
        <v>130</v>
      </c>
    </row>
    <row r="7885" spans="1:1" x14ac:dyDescent="0.25">
      <c r="A7885" t="s">
        <v>3485</v>
      </c>
    </row>
    <row r="7887" spans="1:1" x14ac:dyDescent="0.25">
      <c r="A7887" t="s">
        <v>130</v>
      </c>
    </row>
    <row r="7888" spans="1:1" x14ac:dyDescent="0.25">
      <c r="A7888" t="s">
        <v>3486</v>
      </c>
    </row>
    <row r="7890" spans="1:1" x14ac:dyDescent="0.25">
      <c r="A7890" t="s">
        <v>130</v>
      </c>
    </row>
    <row r="7891" spans="1:1" x14ac:dyDescent="0.25">
      <c r="A7891" t="s">
        <v>3487</v>
      </c>
    </row>
    <row r="7893" spans="1:1" x14ac:dyDescent="0.25">
      <c r="A7893" t="s">
        <v>130</v>
      </c>
    </row>
    <row r="7894" spans="1:1" x14ac:dyDescent="0.25">
      <c r="A7894" t="s">
        <v>3488</v>
      </c>
    </row>
    <row r="7896" spans="1:1" x14ac:dyDescent="0.25">
      <c r="A7896" t="s">
        <v>130</v>
      </c>
    </row>
    <row r="7897" spans="1:1" x14ac:dyDescent="0.25">
      <c r="A7897" t="s">
        <v>3489</v>
      </c>
    </row>
    <row r="7899" spans="1:1" x14ac:dyDescent="0.25">
      <c r="A7899" t="s">
        <v>130</v>
      </c>
    </row>
    <row r="7900" spans="1:1" x14ac:dyDescent="0.25">
      <c r="A7900" t="s">
        <v>3490</v>
      </c>
    </row>
    <row r="7902" spans="1:1" x14ac:dyDescent="0.25">
      <c r="A7902" t="s">
        <v>130</v>
      </c>
    </row>
    <row r="7903" spans="1:1" x14ac:dyDescent="0.25">
      <c r="A7903" t="s">
        <v>3491</v>
      </c>
    </row>
    <row r="7905" spans="1:1" x14ac:dyDescent="0.25">
      <c r="A7905" t="s">
        <v>130</v>
      </c>
    </row>
    <row r="7906" spans="1:1" x14ac:dyDescent="0.25">
      <c r="A7906" t="s">
        <v>3492</v>
      </c>
    </row>
    <row r="7908" spans="1:1" x14ac:dyDescent="0.25">
      <c r="A7908" t="s">
        <v>130</v>
      </c>
    </row>
    <row r="7909" spans="1:1" x14ac:dyDescent="0.25">
      <c r="A7909" t="s">
        <v>3493</v>
      </c>
    </row>
    <row r="7911" spans="1:1" x14ac:dyDescent="0.25">
      <c r="A7911" t="s">
        <v>130</v>
      </c>
    </row>
    <row r="7912" spans="1:1" x14ac:dyDescent="0.25">
      <c r="A7912" t="s">
        <v>3494</v>
      </c>
    </row>
    <row r="7914" spans="1:1" x14ac:dyDescent="0.25">
      <c r="A7914" t="s">
        <v>130</v>
      </c>
    </row>
    <row r="7915" spans="1:1" x14ac:dyDescent="0.25">
      <c r="A7915" t="s">
        <v>3495</v>
      </c>
    </row>
    <row r="7917" spans="1:1" x14ac:dyDescent="0.25">
      <c r="A7917" t="s">
        <v>130</v>
      </c>
    </row>
    <row r="7918" spans="1:1" x14ac:dyDescent="0.25">
      <c r="A7918" t="s">
        <v>3496</v>
      </c>
    </row>
    <row r="7920" spans="1:1" x14ac:dyDescent="0.25">
      <c r="A7920" t="s">
        <v>130</v>
      </c>
    </row>
    <row r="7921" spans="1:1" x14ac:dyDescent="0.25">
      <c r="A7921" t="s">
        <v>3497</v>
      </c>
    </row>
    <row r="7923" spans="1:1" x14ac:dyDescent="0.25">
      <c r="A7923" t="s">
        <v>130</v>
      </c>
    </row>
    <row r="7924" spans="1:1" x14ac:dyDescent="0.25">
      <c r="A7924" t="s">
        <v>3498</v>
      </c>
    </row>
    <row r="7926" spans="1:1" x14ac:dyDescent="0.25">
      <c r="A7926" t="s">
        <v>130</v>
      </c>
    </row>
    <row r="7927" spans="1:1" x14ac:dyDescent="0.25">
      <c r="A7927" t="s">
        <v>3499</v>
      </c>
    </row>
    <row r="7929" spans="1:1" x14ac:dyDescent="0.25">
      <c r="A7929" t="s">
        <v>130</v>
      </c>
    </row>
    <row r="7930" spans="1:1" x14ac:dyDescent="0.25">
      <c r="A7930" t="s">
        <v>3500</v>
      </c>
    </row>
    <row r="7932" spans="1:1" x14ac:dyDescent="0.25">
      <c r="A7932" t="s">
        <v>130</v>
      </c>
    </row>
    <row r="7933" spans="1:1" x14ac:dyDescent="0.25">
      <c r="A7933" t="s">
        <v>3501</v>
      </c>
    </row>
    <row r="7935" spans="1:1" x14ac:dyDescent="0.25">
      <c r="A7935" t="s">
        <v>130</v>
      </c>
    </row>
    <row r="7936" spans="1:1" x14ac:dyDescent="0.25">
      <c r="A7936" t="s">
        <v>3502</v>
      </c>
    </row>
    <row r="7938" spans="1:1" x14ac:dyDescent="0.25">
      <c r="A7938" t="s">
        <v>130</v>
      </c>
    </row>
    <row r="7939" spans="1:1" x14ac:dyDescent="0.25">
      <c r="A7939" t="s">
        <v>3503</v>
      </c>
    </row>
    <row r="7941" spans="1:1" x14ac:dyDescent="0.25">
      <c r="A7941" t="s">
        <v>130</v>
      </c>
    </row>
    <row r="7942" spans="1:1" x14ac:dyDescent="0.25">
      <c r="A7942" t="s">
        <v>3504</v>
      </c>
    </row>
    <row r="7944" spans="1:1" x14ac:dyDescent="0.25">
      <c r="A7944" t="s">
        <v>130</v>
      </c>
    </row>
    <row r="7945" spans="1:1" x14ac:dyDescent="0.25">
      <c r="A7945" t="s">
        <v>3505</v>
      </c>
    </row>
    <row r="7947" spans="1:1" x14ac:dyDescent="0.25">
      <c r="A7947" t="s">
        <v>130</v>
      </c>
    </row>
    <row r="7948" spans="1:1" x14ac:dyDescent="0.25">
      <c r="A7948" t="s">
        <v>3506</v>
      </c>
    </row>
    <row r="7950" spans="1:1" x14ac:dyDescent="0.25">
      <c r="A7950" t="s">
        <v>130</v>
      </c>
    </row>
    <row r="7951" spans="1:1" x14ac:dyDescent="0.25">
      <c r="A7951" t="s">
        <v>3507</v>
      </c>
    </row>
    <row r="7953" spans="1:1" x14ac:dyDescent="0.25">
      <c r="A7953" t="s">
        <v>130</v>
      </c>
    </row>
    <row r="7954" spans="1:1" x14ac:dyDescent="0.25">
      <c r="A7954" t="s">
        <v>3508</v>
      </c>
    </row>
    <row r="7956" spans="1:1" x14ac:dyDescent="0.25">
      <c r="A7956" t="s">
        <v>130</v>
      </c>
    </row>
    <row r="7957" spans="1:1" x14ac:dyDescent="0.25">
      <c r="A7957" t="s">
        <v>3509</v>
      </c>
    </row>
    <row r="7959" spans="1:1" x14ac:dyDescent="0.25">
      <c r="A7959" t="s">
        <v>130</v>
      </c>
    </row>
    <row r="7960" spans="1:1" x14ac:dyDescent="0.25">
      <c r="A7960" t="s">
        <v>3510</v>
      </c>
    </row>
    <row r="7962" spans="1:1" x14ac:dyDescent="0.25">
      <c r="A7962" t="s">
        <v>130</v>
      </c>
    </row>
    <row r="7963" spans="1:1" x14ac:dyDescent="0.25">
      <c r="A7963" t="s">
        <v>3511</v>
      </c>
    </row>
    <row r="7965" spans="1:1" x14ac:dyDescent="0.25">
      <c r="A7965" t="s">
        <v>130</v>
      </c>
    </row>
    <row r="7966" spans="1:1" x14ac:dyDescent="0.25">
      <c r="A7966" t="s">
        <v>3512</v>
      </c>
    </row>
    <row r="7968" spans="1:1" x14ac:dyDescent="0.25">
      <c r="A7968" t="s">
        <v>130</v>
      </c>
    </row>
    <row r="7969" spans="1:1" x14ac:dyDescent="0.25">
      <c r="A7969" t="s">
        <v>3513</v>
      </c>
    </row>
    <row r="7971" spans="1:1" x14ac:dyDescent="0.25">
      <c r="A7971" t="s">
        <v>130</v>
      </c>
    </row>
    <row r="7972" spans="1:1" x14ac:dyDescent="0.25">
      <c r="A7972" t="s">
        <v>3514</v>
      </c>
    </row>
    <row r="7974" spans="1:1" x14ac:dyDescent="0.25">
      <c r="A7974" t="s">
        <v>130</v>
      </c>
    </row>
    <row r="7975" spans="1:1" x14ac:dyDescent="0.25">
      <c r="A7975" t="s">
        <v>3515</v>
      </c>
    </row>
    <row r="7977" spans="1:1" x14ac:dyDescent="0.25">
      <c r="A7977" t="s">
        <v>130</v>
      </c>
    </row>
    <row r="7978" spans="1:1" x14ac:dyDescent="0.25">
      <c r="A7978" t="s">
        <v>3516</v>
      </c>
    </row>
    <row r="7980" spans="1:1" x14ac:dyDescent="0.25">
      <c r="A7980" t="s">
        <v>130</v>
      </c>
    </row>
    <row r="7981" spans="1:1" x14ac:dyDescent="0.25">
      <c r="A7981" t="s">
        <v>3517</v>
      </c>
    </row>
    <row r="7983" spans="1:1" x14ac:dyDescent="0.25">
      <c r="A7983" t="s">
        <v>130</v>
      </c>
    </row>
    <row r="7984" spans="1:1" x14ac:dyDescent="0.25">
      <c r="A7984" t="s">
        <v>3518</v>
      </c>
    </row>
    <row r="7986" spans="1:1" x14ac:dyDescent="0.25">
      <c r="A7986" t="s">
        <v>130</v>
      </c>
    </row>
    <row r="7987" spans="1:1" x14ac:dyDescent="0.25">
      <c r="A7987" t="s">
        <v>3519</v>
      </c>
    </row>
    <row r="7989" spans="1:1" x14ac:dyDescent="0.25">
      <c r="A7989" t="s">
        <v>130</v>
      </c>
    </row>
    <row r="7990" spans="1:1" x14ac:dyDescent="0.25">
      <c r="A7990" t="s">
        <v>3520</v>
      </c>
    </row>
    <row r="7992" spans="1:1" x14ac:dyDescent="0.25">
      <c r="A7992" t="s">
        <v>130</v>
      </c>
    </row>
    <row r="7993" spans="1:1" x14ac:dyDescent="0.25">
      <c r="A7993" t="s">
        <v>3521</v>
      </c>
    </row>
    <row r="7995" spans="1:1" x14ac:dyDescent="0.25">
      <c r="A7995" t="s">
        <v>130</v>
      </c>
    </row>
    <row r="7996" spans="1:1" x14ac:dyDescent="0.25">
      <c r="A7996" t="s">
        <v>3522</v>
      </c>
    </row>
    <row r="7998" spans="1:1" x14ac:dyDescent="0.25">
      <c r="A7998" t="s">
        <v>130</v>
      </c>
    </row>
    <row r="7999" spans="1:1" x14ac:dyDescent="0.25">
      <c r="A7999" t="s">
        <v>3523</v>
      </c>
    </row>
    <row r="8001" spans="1:1" x14ac:dyDescent="0.25">
      <c r="A8001" t="s">
        <v>130</v>
      </c>
    </row>
    <row r="8002" spans="1:1" x14ac:dyDescent="0.25">
      <c r="A8002" t="s">
        <v>3524</v>
      </c>
    </row>
    <row r="8004" spans="1:1" x14ac:dyDescent="0.25">
      <c r="A8004" t="s">
        <v>130</v>
      </c>
    </row>
    <row r="8005" spans="1:1" x14ac:dyDescent="0.25">
      <c r="A8005" t="s">
        <v>3525</v>
      </c>
    </row>
    <row r="8007" spans="1:1" x14ac:dyDescent="0.25">
      <c r="A8007" t="s">
        <v>130</v>
      </c>
    </row>
    <row r="8008" spans="1:1" x14ac:dyDescent="0.25">
      <c r="A8008" t="s">
        <v>3526</v>
      </c>
    </row>
    <row r="8010" spans="1:1" x14ac:dyDescent="0.25">
      <c r="A8010" t="s">
        <v>130</v>
      </c>
    </row>
    <row r="8011" spans="1:1" x14ac:dyDescent="0.25">
      <c r="A8011" t="s">
        <v>3527</v>
      </c>
    </row>
    <row r="8013" spans="1:1" x14ac:dyDescent="0.25">
      <c r="A8013" t="s">
        <v>130</v>
      </c>
    </row>
    <row r="8014" spans="1:1" x14ac:dyDescent="0.25">
      <c r="A8014" t="s">
        <v>3528</v>
      </c>
    </row>
    <row r="8016" spans="1:1" x14ac:dyDescent="0.25">
      <c r="A8016" t="s">
        <v>130</v>
      </c>
    </row>
    <row r="8017" spans="1:1" x14ac:dyDescent="0.25">
      <c r="A8017" t="s">
        <v>3529</v>
      </c>
    </row>
    <row r="8019" spans="1:1" x14ac:dyDescent="0.25">
      <c r="A8019" t="s">
        <v>130</v>
      </c>
    </row>
    <row r="8020" spans="1:1" x14ac:dyDescent="0.25">
      <c r="A8020" t="s">
        <v>3530</v>
      </c>
    </row>
    <row r="8022" spans="1:1" x14ac:dyDescent="0.25">
      <c r="A8022" t="s">
        <v>130</v>
      </c>
    </row>
    <row r="8023" spans="1:1" x14ac:dyDescent="0.25">
      <c r="A8023" t="s">
        <v>3531</v>
      </c>
    </row>
    <row r="8025" spans="1:1" x14ac:dyDescent="0.25">
      <c r="A8025" t="s">
        <v>130</v>
      </c>
    </row>
    <row r="8026" spans="1:1" x14ac:dyDescent="0.25">
      <c r="A8026" t="s">
        <v>3532</v>
      </c>
    </row>
    <row r="8028" spans="1:1" x14ac:dyDescent="0.25">
      <c r="A8028" t="s">
        <v>130</v>
      </c>
    </row>
    <row r="8029" spans="1:1" x14ac:dyDescent="0.25">
      <c r="A8029" t="s">
        <v>3533</v>
      </c>
    </row>
    <row r="8031" spans="1:1" x14ac:dyDescent="0.25">
      <c r="A8031" t="s">
        <v>130</v>
      </c>
    </row>
    <row r="8032" spans="1:1" x14ac:dyDescent="0.25">
      <c r="A8032" t="s">
        <v>3534</v>
      </c>
    </row>
    <row r="8034" spans="1:1" x14ac:dyDescent="0.25">
      <c r="A8034" t="s">
        <v>130</v>
      </c>
    </row>
    <row r="8035" spans="1:1" x14ac:dyDescent="0.25">
      <c r="A8035" t="s">
        <v>3535</v>
      </c>
    </row>
    <row r="8037" spans="1:1" x14ac:dyDescent="0.25">
      <c r="A8037" t="s">
        <v>130</v>
      </c>
    </row>
    <row r="8038" spans="1:1" x14ac:dyDescent="0.25">
      <c r="A8038" t="s">
        <v>3536</v>
      </c>
    </row>
    <row r="8040" spans="1:1" x14ac:dyDescent="0.25">
      <c r="A8040" t="s">
        <v>130</v>
      </c>
    </row>
    <row r="8041" spans="1:1" x14ac:dyDescent="0.25">
      <c r="A8041" t="s">
        <v>3537</v>
      </c>
    </row>
    <row r="8043" spans="1:1" x14ac:dyDescent="0.25">
      <c r="A8043" t="s">
        <v>130</v>
      </c>
    </row>
    <row r="8044" spans="1:1" x14ac:dyDescent="0.25">
      <c r="A8044" t="s">
        <v>3538</v>
      </c>
    </row>
    <row r="8046" spans="1:1" x14ac:dyDescent="0.25">
      <c r="A8046" t="s">
        <v>130</v>
      </c>
    </row>
    <row r="8047" spans="1:1" x14ac:dyDescent="0.25">
      <c r="A8047" t="s">
        <v>3539</v>
      </c>
    </row>
    <row r="8049" spans="1:1" x14ac:dyDescent="0.25">
      <c r="A8049" t="s">
        <v>130</v>
      </c>
    </row>
    <row r="8050" spans="1:1" x14ac:dyDescent="0.25">
      <c r="A8050" t="s">
        <v>3540</v>
      </c>
    </row>
    <row r="8052" spans="1:1" x14ac:dyDescent="0.25">
      <c r="A8052" t="s">
        <v>130</v>
      </c>
    </row>
    <row r="8053" spans="1:1" x14ac:dyDescent="0.25">
      <c r="A8053" t="s">
        <v>3541</v>
      </c>
    </row>
    <row r="8055" spans="1:1" x14ac:dyDescent="0.25">
      <c r="A8055" t="s">
        <v>130</v>
      </c>
    </row>
    <row r="8056" spans="1:1" x14ac:dyDescent="0.25">
      <c r="A8056" t="s">
        <v>3542</v>
      </c>
    </row>
    <row r="8058" spans="1:1" x14ac:dyDescent="0.25">
      <c r="A8058" t="s">
        <v>130</v>
      </c>
    </row>
    <row r="8059" spans="1:1" x14ac:dyDescent="0.25">
      <c r="A8059" t="s">
        <v>3543</v>
      </c>
    </row>
    <row r="8061" spans="1:1" x14ac:dyDescent="0.25">
      <c r="A8061" t="s">
        <v>130</v>
      </c>
    </row>
    <row r="8062" spans="1:1" x14ac:dyDescent="0.25">
      <c r="A8062" t="s">
        <v>3544</v>
      </c>
    </row>
    <row r="8064" spans="1:1" x14ac:dyDescent="0.25">
      <c r="A8064" t="s">
        <v>130</v>
      </c>
    </row>
    <row r="8065" spans="1:1" x14ac:dyDescent="0.25">
      <c r="A8065" t="s">
        <v>3545</v>
      </c>
    </row>
    <row r="8067" spans="1:1" x14ac:dyDescent="0.25">
      <c r="A8067" t="s">
        <v>130</v>
      </c>
    </row>
    <row r="8068" spans="1:1" x14ac:dyDescent="0.25">
      <c r="A8068" t="s">
        <v>3546</v>
      </c>
    </row>
    <row r="8070" spans="1:1" x14ac:dyDescent="0.25">
      <c r="A8070" t="s">
        <v>130</v>
      </c>
    </row>
    <row r="8071" spans="1:1" x14ac:dyDescent="0.25">
      <c r="A8071" t="s">
        <v>3547</v>
      </c>
    </row>
    <row r="8073" spans="1:1" x14ac:dyDescent="0.25">
      <c r="A8073" t="s">
        <v>130</v>
      </c>
    </row>
    <row r="8074" spans="1:1" x14ac:dyDescent="0.25">
      <c r="A8074" t="s">
        <v>3548</v>
      </c>
    </row>
    <row r="8076" spans="1:1" x14ac:dyDescent="0.25">
      <c r="A8076" t="s">
        <v>130</v>
      </c>
    </row>
    <row r="8077" spans="1:1" x14ac:dyDescent="0.25">
      <c r="A8077" t="s">
        <v>3549</v>
      </c>
    </row>
    <row r="8079" spans="1:1" x14ac:dyDescent="0.25">
      <c r="A8079" t="s">
        <v>130</v>
      </c>
    </row>
    <row r="8080" spans="1:1" x14ac:dyDescent="0.25">
      <c r="A8080" t="s">
        <v>3550</v>
      </c>
    </row>
    <row r="8082" spans="1:1" x14ac:dyDescent="0.25">
      <c r="A8082" t="s">
        <v>130</v>
      </c>
    </row>
    <row r="8083" spans="1:1" x14ac:dyDescent="0.25">
      <c r="A8083" t="s">
        <v>3551</v>
      </c>
    </row>
    <row r="8085" spans="1:1" x14ac:dyDescent="0.25">
      <c r="A8085" t="s">
        <v>130</v>
      </c>
    </row>
    <row r="8086" spans="1:1" x14ac:dyDescent="0.25">
      <c r="A8086" t="s">
        <v>3552</v>
      </c>
    </row>
    <row r="8088" spans="1:1" x14ac:dyDescent="0.25">
      <c r="A8088" t="s">
        <v>130</v>
      </c>
    </row>
    <row r="8089" spans="1:1" x14ac:dyDescent="0.25">
      <c r="A8089" t="s">
        <v>3553</v>
      </c>
    </row>
    <row r="8091" spans="1:1" x14ac:dyDescent="0.25">
      <c r="A8091" t="s">
        <v>130</v>
      </c>
    </row>
    <row r="8092" spans="1:1" x14ac:dyDescent="0.25">
      <c r="A8092" t="s">
        <v>3554</v>
      </c>
    </row>
    <row r="8094" spans="1:1" x14ac:dyDescent="0.25">
      <c r="A8094" t="s">
        <v>130</v>
      </c>
    </row>
    <row r="8095" spans="1:1" x14ac:dyDescent="0.25">
      <c r="A8095" t="s">
        <v>3555</v>
      </c>
    </row>
    <row r="8097" spans="1:1" x14ac:dyDescent="0.25">
      <c r="A8097" t="s">
        <v>130</v>
      </c>
    </row>
    <row r="8098" spans="1:1" x14ac:dyDescent="0.25">
      <c r="A8098" t="s">
        <v>3556</v>
      </c>
    </row>
    <row r="8100" spans="1:1" x14ac:dyDescent="0.25">
      <c r="A8100" t="s">
        <v>130</v>
      </c>
    </row>
    <row r="8101" spans="1:1" x14ac:dyDescent="0.25">
      <c r="A8101" t="s">
        <v>3557</v>
      </c>
    </row>
    <row r="8103" spans="1:1" x14ac:dyDescent="0.25">
      <c r="A8103" t="s">
        <v>130</v>
      </c>
    </row>
    <row r="8104" spans="1:1" x14ac:dyDescent="0.25">
      <c r="A8104" t="s">
        <v>3558</v>
      </c>
    </row>
    <row r="8106" spans="1:1" x14ac:dyDescent="0.25">
      <c r="A8106" t="s">
        <v>130</v>
      </c>
    </row>
    <row r="8107" spans="1:1" x14ac:dyDescent="0.25">
      <c r="A8107" t="s">
        <v>3559</v>
      </c>
    </row>
    <row r="8109" spans="1:1" x14ac:dyDescent="0.25">
      <c r="A8109" t="s">
        <v>130</v>
      </c>
    </row>
    <row r="8110" spans="1:1" x14ac:dyDescent="0.25">
      <c r="A8110" t="s">
        <v>3560</v>
      </c>
    </row>
    <row r="8112" spans="1:1" x14ac:dyDescent="0.25">
      <c r="A8112" t="s">
        <v>130</v>
      </c>
    </row>
    <row r="8113" spans="1:1" x14ac:dyDescent="0.25">
      <c r="A8113" t="s">
        <v>3561</v>
      </c>
    </row>
    <row r="8115" spans="1:1" x14ac:dyDescent="0.25">
      <c r="A8115" t="s">
        <v>130</v>
      </c>
    </row>
    <row r="8116" spans="1:1" x14ac:dyDescent="0.25">
      <c r="A8116" t="s">
        <v>3562</v>
      </c>
    </row>
    <row r="8118" spans="1:1" x14ac:dyDescent="0.25">
      <c r="A8118" t="s">
        <v>130</v>
      </c>
    </row>
    <row r="8119" spans="1:1" x14ac:dyDescent="0.25">
      <c r="A8119" t="s">
        <v>3563</v>
      </c>
    </row>
    <row r="8121" spans="1:1" x14ac:dyDescent="0.25">
      <c r="A8121" t="s">
        <v>130</v>
      </c>
    </row>
    <row r="8122" spans="1:1" x14ac:dyDescent="0.25">
      <c r="A8122" t="s">
        <v>3564</v>
      </c>
    </row>
    <row r="8124" spans="1:1" x14ac:dyDescent="0.25">
      <c r="A8124" t="s">
        <v>130</v>
      </c>
    </row>
    <row r="8125" spans="1:1" x14ac:dyDescent="0.25">
      <c r="A8125" t="s">
        <v>3565</v>
      </c>
    </row>
    <row r="8127" spans="1:1" x14ac:dyDescent="0.25">
      <c r="A8127" t="s">
        <v>130</v>
      </c>
    </row>
    <row r="8128" spans="1:1" x14ac:dyDescent="0.25">
      <c r="A8128" t="s">
        <v>3566</v>
      </c>
    </row>
    <row r="8130" spans="1:1" x14ac:dyDescent="0.25">
      <c r="A8130" t="s">
        <v>130</v>
      </c>
    </row>
    <row r="8131" spans="1:1" x14ac:dyDescent="0.25">
      <c r="A8131" t="s">
        <v>3567</v>
      </c>
    </row>
    <row r="8133" spans="1:1" x14ac:dyDescent="0.25">
      <c r="A8133" t="s">
        <v>130</v>
      </c>
    </row>
    <row r="8134" spans="1:1" x14ac:dyDescent="0.25">
      <c r="A8134" t="s">
        <v>3568</v>
      </c>
    </row>
    <row r="8136" spans="1:1" x14ac:dyDescent="0.25">
      <c r="A8136" t="s">
        <v>130</v>
      </c>
    </row>
    <row r="8137" spans="1:1" x14ac:dyDescent="0.25">
      <c r="A8137" t="s">
        <v>3569</v>
      </c>
    </row>
    <row r="8139" spans="1:1" x14ac:dyDescent="0.25">
      <c r="A8139" t="s">
        <v>130</v>
      </c>
    </row>
    <row r="8140" spans="1:1" x14ac:dyDescent="0.25">
      <c r="A8140" t="s">
        <v>3570</v>
      </c>
    </row>
    <row r="8142" spans="1:1" x14ac:dyDescent="0.25">
      <c r="A8142" t="s">
        <v>130</v>
      </c>
    </row>
    <row r="8143" spans="1:1" x14ac:dyDescent="0.25">
      <c r="A8143" t="s">
        <v>3571</v>
      </c>
    </row>
    <row r="8145" spans="1:1" x14ac:dyDescent="0.25">
      <c r="A8145" t="s">
        <v>130</v>
      </c>
    </row>
    <row r="8146" spans="1:1" x14ac:dyDescent="0.25">
      <c r="A8146" t="s">
        <v>3572</v>
      </c>
    </row>
    <row r="8148" spans="1:1" x14ac:dyDescent="0.25">
      <c r="A8148" t="s">
        <v>130</v>
      </c>
    </row>
    <row r="8149" spans="1:1" x14ac:dyDescent="0.25">
      <c r="A8149" t="s">
        <v>3573</v>
      </c>
    </row>
    <row r="8151" spans="1:1" x14ac:dyDescent="0.25">
      <c r="A8151" t="s">
        <v>130</v>
      </c>
    </row>
    <row r="8152" spans="1:1" x14ac:dyDescent="0.25">
      <c r="A8152" t="s">
        <v>3574</v>
      </c>
    </row>
    <row r="8154" spans="1:1" x14ac:dyDescent="0.25">
      <c r="A8154" t="s">
        <v>130</v>
      </c>
    </row>
    <row r="8155" spans="1:1" x14ac:dyDescent="0.25">
      <c r="A8155" t="s">
        <v>3575</v>
      </c>
    </row>
    <row r="8157" spans="1:1" x14ac:dyDescent="0.25">
      <c r="A8157" t="s">
        <v>130</v>
      </c>
    </row>
    <row r="8158" spans="1:1" x14ac:dyDescent="0.25">
      <c r="A8158" t="s">
        <v>3576</v>
      </c>
    </row>
    <row r="8160" spans="1:1" x14ac:dyDescent="0.25">
      <c r="A8160" t="s">
        <v>130</v>
      </c>
    </row>
    <row r="8161" spans="1:1" x14ac:dyDescent="0.25">
      <c r="A8161" t="s">
        <v>3577</v>
      </c>
    </row>
    <row r="8163" spans="1:1" x14ac:dyDescent="0.25">
      <c r="A8163" t="s">
        <v>130</v>
      </c>
    </row>
    <row r="8164" spans="1:1" x14ac:dyDescent="0.25">
      <c r="A8164" t="s">
        <v>3578</v>
      </c>
    </row>
    <row r="8166" spans="1:1" x14ac:dyDescent="0.25">
      <c r="A8166" t="s">
        <v>130</v>
      </c>
    </row>
    <row r="8167" spans="1:1" x14ac:dyDescent="0.25">
      <c r="A8167" t="s">
        <v>3579</v>
      </c>
    </row>
    <row r="8169" spans="1:1" x14ac:dyDescent="0.25">
      <c r="A8169" t="s">
        <v>130</v>
      </c>
    </row>
    <row r="8170" spans="1:1" x14ac:dyDescent="0.25">
      <c r="A8170" t="s">
        <v>3580</v>
      </c>
    </row>
    <row r="8172" spans="1:1" x14ac:dyDescent="0.25">
      <c r="A8172" t="s">
        <v>130</v>
      </c>
    </row>
    <row r="8173" spans="1:1" x14ac:dyDescent="0.25">
      <c r="A8173" t="s">
        <v>3581</v>
      </c>
    </row>
    <row r="8175" spans="1:1" x14ac:dyDescent="0.25">
      <c r="A8175" t="s">
        <v>130</v>
      </c>
    </row>
    <row r="8176" spans="1:1" x14ac:dyDescent="0.25">
      <c r="A8176" t="s">
        <v>3582</v>
      </c>
    </row>
    <row r="8178" spans="1:1" x14ac:dyDescent="0.25">
      <c r="A8178" t="s">
        <v>130</v>
      </c>
    </row>
    <row r="8179" spans="1:1" x14ac:dyDescent="0.25">
      <c r="A8179" t="s">
        <v>3583</v>
      </c>
    </row>
    <row r="8181" spans="1:1" x14ac:dyDescent="0.25">
      <c r="A8181" t="s">
        <v>130</v>
      </c>
    </row>
    <row r="8182" spans="1:1" x14ac:dyDescent="0.25">
      <c r="A8182" t="s">
        <v>3584</v>
      </c>
    </row>
    <row r="8184" spans="1:1" x14ac:dyDescent="0.25">
      <c r="A8184" t="s">
        <v>130</v>
      </c>
    </row>
    <row r="8185" spans="1:1" x14ac:dyDescent="0.25">
      <c r="A8185" t="s">
        <v>3585</v>
      </c>
    </row>
    <row r="8187" spans="1:1" x14ac:dyDescent="0.25">
      <c r="A8187" t="s">
        <v>130</v>
      </c>
    </row>
    <row r="8188" spans="1:1" x14ac:dyDescent="0.25">
      <c r="A8188" t="s">
        <v>3586</v>
      </c>
    </row>
    <row r="8190" spans="1:1" x14ac:dyDescent="0.25">
      <c r="A8190" t="s">
        <v>130</v>
      </c>
    </row>
    <row r="8191" spans="1:1" x14ac:dyDescent="0.25">
      <c r="A8191" t="s">
        <v>3587</v>
      </c>
    </row>
    <row r="8193" spans="1:1" x14ac:dyDescent="0.25">
      <c r="A8193" t="s">
        <v>130</v>
      </c>
    </row>
    <row r="8194" spans="1:1" x14ac:dyDescent="0.25">
      <c r="A8194" t="s">
        <v>3588</v>
      </c>
    </row>
    <row r="8196" spans="1:1" x14ac:dyDescent="0.25">
      <c r="A8196" t="s">
        <v>130</v>
      </c>
    </row>
    <row r="8197" spans="1:1" x14ac:dyDescent="0.25">
      <c r="A8197" t="s">
        <v>3589</v>
      </c>
    </row>
    <row r="8199" spans="1:1" x14ac:dyDescent="0.25">
      <c r="A8199" t="s">
        <v>130</v>
      </c>
    </row>
    <row r="8200" spans="1:1" x14ac:dyDescent="0.25">
      <c r="A8200" t="s">
        <v>3590</v>
      </c>
    </row>
    <row r="8202" spans="1:1" x14ac:dyDescent="0.25">
      <c r="A8202" t="s">
        <v>130</v>
      </c>
    </row>
    <row r="8203" spans="1:1" x14ac:dyDescent="0.25">
      <c r="A8203" t="s">
        <v>3591</v>
      </c>
    </row>
    <row r="8205" spans="1:1" x14ac:dyDescent="0.25">
      <c r="A8205" t="s">
        <v>130</v>
      </c>
    </row>
    <row r="8206" spans="1:1" x14ac:dyDescent="0.25">
      <c r="A8206" t="s">
        <v>3592</v>
      </c>
    </row>
    <row r="8208" spans="1:1" x14ac:dyDescent="0.25">
      <c r="A8208" t="s">
        <v>130</v>
      </c>
    </row>
    <row r="8209" spans="1:1" x14ac:dyDescent="0.25">
      <c r="A8209" t="s">
        <v>3593</v>
      </c>
    </row>
    <row r="8211" spans="1:1" x14ac:dyDescent="0.25">
      <c r="A8211" t="s">
        <v>130</v>
      </c>
    </row>
    <row r="8212" spans="1:1" x14ac:dyDescent="0.25">
      <c r="A8212" t="s">
        <v>3594</v>
      </c>
    </row>
    <row r="8214" spans="1:1" x14ac:dyDescent="0.25">
      <c r="A8214" t="s">
        <v>130</v>
      </c>
    </row>
    <row r="8215" spans="1:1" x14ac:dyDescent="0.25">
      <c r="A8215" t="s">
        <v>3595</v>
      </c>
    </row>
    <row r="8217" spans="1:1" x14ac:dyDescent="0.25">
      <c r="A8217" t="s">
        <v>130</v>
      </c>
    </row>
    <row r="8218" spans="1:1" x14ac:dyDescent="0.25">
      <c r="A8218" t="s">
        <v>3596</v>
      </c>
    </row>
    <row r="8220" spans="1:1" x14ac:dyDescent="0.25">
      <c r="A8220" t="s">
        <v>130</v>
      </c>
    </row>
    <row r="8221" spans="1:1" x14ac:dyDescent="0.25">
      <c r="A8221" t="s">
        <v>3597</v>
      </c>
    </row>
    <row r="8223" spans="1:1" x14ac:dyDescent="0.25">
      <c r="A8223" t="s">
        <v>130</v>
      </c>
    </row>
    <row r="8224" spans="1:1" x14ac:dyDescent="0.25">
      <c r="A8224" t="s">
        <v>3598</v>
      </c>
    </row>
    <row r="8226" spans="1:1" x14ac:dyDescent="0.25">
      <c r="A8226" t="s">
        <v>130</v>
      </c>
    </row>
    <row r="8227" spans="1:1" x14ac:dyDescent="0.25">
      <c r="A8227" t="s">
        <v>3599</v>
      </c>
    </row>
    <row r="8229" spans="1:1" x14ac:dyDescent="0.25">
      <c r="A8229" t="s">
        <v>130</v>
      </c>
    </row>
    <row r="8230" spans="1:1" x14ac:dyDescent="0.25">
      <c r="A8230" t="s">
        <v>3600</v>
      </c>
    </row>
    <row r="8232" spans="1:1" x14ac:dyDescent="0.25">
      <c r="A8232" t="s">
        <v>130</v>
      </c>
    </row>
    <row r="8233" spans="1:1" x14ac:dyDescent="0.25">
      <c r="A8233" t="s">
        <v>3601</v>
      </c>
    </row>
    <row r="8235" spans="1:1" x14ac:dyDescent="0.25">
      <c r="A8235" t="s">
        <v>130</v>
      </c>
    </row>
    <row r="8236" spans="1:1" x14ac:dyDescent="0.25">
      <c r="A8236" t="s">
        <v>3602</v>
      </c>
    </row>
    <row r="8238" spans="1:1" x14ac:dyDescent="0.25">
      <c r="A8238" t="s">
        <v>130</v>
      </c>
    </row>
    <row r="8239" spans="1:1" x14ac:dyDescent="0.25">
      <c r="A8239" t="s">
        <v>3603</v>
      </c>
    </row>
    <row r="8241" spans="1:1" x14ac:dyDescent="0.25">
      <c r="A8241" t="s">
        <v>130</v>
      </c>
    </row>
    <row r="8242" spans="1:1" x14ac:dyDescent="0.25">
      <c r="A8242" t="s">
        <v>3604</v>
      </c>
    </row>
    <row r="8244" spans="1:1" x14ac:dyDescent="0.25">
      <c r="A8244" t="s">
        <v>130</v>
      </c>
    </row>
    <row r="8245" spans="1:1" x14ac:dyDescent="0.25">
      <c r="A8245" t="s">
        <v>3605</v>
      </c>
    </row>
    <row r="8247" spans="1:1" x14ac:dyDescent="0.25">
      <c r="A8247" t="s">
        <v>130</v>
      </c>
    </row>
    <row r="8248" spans="1:1" x14ac:dyDescent="0.25">
      <c r="A8248" t="s">
        <v>3606</v>
      </c>
    </row>
    <row r="8250" spans="1:1" x14ac:dyDescent="0.25">
      <c r="A8250" t="s">
        <v>130</v>
      </c>
    </row>
    <row r="8251" spans="1:1" x14ac:dyDescent="0.25">
      <c r="A8251" t="s">
        <v>3607</v>
      </c>
    </row>
    <row r="8253" spans="1:1" x14ac:dyDescent="0.25">
      <c r="A8253" t="s">
        <v>130</v>
      </c>
    </row>
    <row r="8254" spans="1:1" x14ac:dyDescent="0.25">
      <c r="A8254" t="s">
        <v>3608</v>
      </c>
    </row>
    <row r="8256" spans="1:1" x14ac:dyDescent="0.25">
      <c r="A8256" t="s">
        <v>130</v>
      </c>
    </row>
    <row r="8257" spans="1:1" x14ac:dyDescent="0.25">
      <c r="A8257" t="s">
        <v>3609</v>
      </c>
    </row>
    <row r="8259" spans="1:1" x14ac:dyDescent="0.25">
      <c r="A8259" t="s">
        <v>130</v>
      </c>
    </row>
    <row r="8260" spans="1:1" x14ac:dyDescent="0.25">
      <c r="A8260" t="s">
        <v>3610</v>
      </c>
    </row>
    <row r="8262" spans="1:1" x14ac:dyDescent="0.25">
      <c r="A8262" t="s">
        <v>130</v>
      </c>
    </row>
    <row r="8263" spans="1:1" x14ac:dyDescent="0.25">
      <c r="A8263" t="s">
        <v>3611</v>
      </c>
    </row>
    <row r="8265" spans="1:1" x14ac:dyDescent="0.25">
      <c r="A8265" t="s">
        <v>130</v>
      </c>
    </row>
    <row r="8266" spans="1:1" x14ac:dyDescent="0.25">
      <c r="A8266" t="s">
        <v>3612</v>
      </c>
    </row>
    <row r="8268" spans="1:1" x14ac:dyDescent="0.25">
      <c r="A8268" t="s">
        <v>130</v>
      </c>
    </row>
    <row r="8269" spans="1:1" x14ac:dyDescent="0.25">
      <c r="A8269" t="s">
        <v>3613</v>
      </c>
    </row>
    <row r="8271" spans="1:1" x14ac:dyDescent="0.25">
      <c r="A8271" t="s">
        <v>130</v>
      </c>
    </row>
    <row r="8272" spans="1:1" x14ac:dyDescent="0.25">
      <c r="A8272" t="s">
        <v>3614</v>
      </c>
    </row>
    <row r="8274" spans="1:1" x14ac:dyDescent="0.25">
      <c r="A8274" t="s">
        <v>130</v>
      </c>
    </row>
    <row r="8275" spans="1:1" x14ac:dyDescent="0.25">
      <c r="A8275" t="s">
        <v>3615</v>
      </c>
    </row>
    <row r="8277" spans="1:1" x14ac:dyDescent="0.25">
      <c r="A8277" t="s">
        <v>130</v>
      </c>
    </row>
    <row r="8278" spans="1:1" x14ac:dyDescent="0.25">
      <c r="A8278" t="s">
        <v>3616</v>
      </c>
    </row>
    <row r="8280" spans="1:1" x14ac:dyDescent="0.25">
      <c r="A8280" t="s">
        <v>130</v>
      </c>
    </row>
    <row r="8281" spans="1:1" x14ac:dyDescent="0.25">
      <c r="A8281" t="s">
        <v>3617</v>
      </c>
    </row>
    <row r="8283" spans="1:1" x14ac:dyDescent="0.25">
      <c r="A8283" t="s">
        <v>130</v>
      </c>
    </row>
    <row r="8284" spans="1:1" x14ac:dyDescent="0.25">
      <c r="A8284" t="s">
        <v>3618</v>
      </c>
    </row>
    <row r="8286" spans="1:1" x14ac:dyDescent="0.25">
      <c r="A8286" t="s">
        <v>130</v>
      </c>
    </row>
    <row r="8287" spans="1:1" x14ac:dyDescent="0.25">
      <c r="A8287" t="s">
        <v>3619</v>
      </c>
    </row>
    <row r="8289" spans="1:1" x14ac:dyDescent="0.25">
      <c r="A8289" t="s">
        <v>130</v>
      </c>
    </row>
    <row r="8290" spans="1:1" x14ac:dyDescent="0.25">
      <c r="A8290" t="s">
        <v>3620</v>
      </c>
    </row>
    <row r="8292" spans="1:1" x14ac:dyDescent="0.25">
      <c r="A8292" t="s">
        <v>130</v>
      </c>
    </row>
    <row r="8293" spans="1:1" x14ac:dyDescent="0.25">
      <c r="A8293" t="s">
        <v>3621</v>
      </c>
    </row>
    <row r="8295" spans="1:1" x14ac:dyDescent="0.25">
      <c r="A8295" t="s">
        <v>130</v>
      </c>
    </row>
    <row r="8296" spans="1:1" x14ac:dyDescent="0.25">
      <c r="A8296" t="s">
        <v>3622</v>
      </c>
    </row>
    <row r="8298" spans="1:1" x14ac:dyDescent="0.25">
      <c r="A8298" t="s">
        <v>130</v>
      </c>
    </row>
    <row r="8299" spans="1:1" x14ac:dyDescent="0.25">
      <c r="A8299" t="s">
        <v>3623</v>
      </c>
    </row>
    <row r="8301" spans="1:1" x14ac:dyDescent="0.25">
      <c r="A8301" t="s">
        <v>130</v>
      </c>
    </row>
    <row r="8302" spans="1:1" x14ac:dyDescent="0.25">
      <c r="A8302" t="s">
        <v>3624</v>
      </c>
    </row>
    <row r="8304" spans="1:1" x14ac:dyDescent="0.25">
      <c r="A8304" t="s">
        <v>130</v>
      </c>
    </row>
    <row r="8305" spans="1:1" x14ac:dyDescent="0.25">
      <c r="A8305" t="s">
        <v>3625</v>
      </c>
    </row>
    <row r="8307" spans="1:1" x14ac:dyDescent="0.25">
      <c r="A8307" t="s">
        <v>130</v>
      </c>
    </row>
    <row r="8308" spans="1:1" x14ac:dyDescent="0.25">
      <c r="A8308" t="s">
        <v>3626</v>
      </c>
    </row>
    <row r="8310" spans="1:1" x14ac:dyDescent="0.25">
      <c r="A8310" t="s">
        <v>130</v>
      </c>
    </row>
    <row r="8311" spans="1:1" x14ac:dyDescent="0.25">
      <c r="A8311" t="s">
        <v>3627</v>
      </c>
    </row>
    <row r="8313" spans="1:1" x14ac:dyDescent="0.25">
      <c r="A8313" t="s">
        <v>130</v>
      </c>
    </row>
    <row r="8314" spans="1:1" x14ac:dyDescent="0.25">
      <c r="A8314" t="s">
        <v>3628</v>
      </c>
    </row>
    <row r="8316" spans="1:1" x14ac:dyDescent="0.25">
      <c r="A8316" t="s">
        <v>130</v>
      </c>
    </row>
    <row r="8317" spans="1:1" x14ac:dyDescent="0.25">
      <c r="A8317" t="s">
        <v>3629</v>
      </c>
    </row>
    <row r="8319" spans="1:1" x14ac:dyDescent="0.25">
      <c r="A8319" t="s">
        <v>130</v>
      </c>
    </row>
    <row r="8320" spans="1:1" x14ac:dyDescent="0.25">
      <c r="A8320" t="s">
        <v>3630</v>
      </c>
    </row>
    <row r="8322" spans="1:1" x14ac:dyDescent="0.25">
      <c r="A8322" t="s">
        <v>130</v>
      </c>
    </row>
    <row r="8323" spans="1:1" x14ac:dyDescent="0.25">
      <c r="A8323" t="s">
        <v>3631</v>
      </c>
    </row>
    <row r="8325" spans="1:1" x14ac:dyDescent="0.25">
      <c r="A8325" t="s">
        <v>130</v>
      </c>
    </row>
    <row r="8326" spans="1:1" x14ac:dyDescent="0.25">
      <c r="A8326" t="s">
        <v>3632</v>
      </c>
    </row>
    <row r="8328" spans="1:1" x14ac:dyDescent="0.25">
      <c r="A8328" t="s">
        <v>130</v>
      </c>
    </row>
    <row r="8329" spans="1:1" x14ac:dyDescent="0.25">
      <c r="A8329" t="s">
        <v>3633</v>
      </c>
    </row>
    <row r="8331" spans="1:1" x14ac:dyDescent="0.25">
      <c r="A8331" t="s">
        <v>130</v>
      </c>
    </row>
    <row r="8332" spans="1:1" x14ac:dyDescent="0.25">
      <c r="A8332" t="s">
        <v>3634</v>
      </c>
    </row>
    <row r="8334" spans="1:1" x14ac:dyDescent="0.25">
      <c r="A8334" t="s">
        <v>130</v>
      </c>
    </row>
    <row r="8335" spans="1:1" x14ac:dyDescent="0.25">
      <c r="A8335" t="s">
        <v>3635</v>
      </c>
    </row>
    <row r="8336" spans="1:1" x14ac:dyDescent="0.25">
      <c r="A8336" t="s">
        <v>3636</v>
      </c>
    </row>
    <row r="8338" spans="1:1" x14ac:dyDescent="0.25">
      <c r="A8338" t="s">
        <v>3637</v>
      </c>
    </row>
    <row r="8339" spans="1:1" x14ac:dyDescent="0.25">
      <c r="A8339" t="s">
        <v>3638</v>
      </c>
    </row>
    <row r="8341" spans="1:1" x14ac:dyDescent="0.25">
      <c r="A8341" t="s">
        <v>3637</v>
      </c>
    </row>
    <row r="8342" spans="1:1" x14ac:dyDescent="0.25">
      <c r="A8342" t="s">
        <v>3639</v>
      </c>
    </row>
    <row r="8344" spans="1:1" x14ac:dyDescent="0.25">
      <c r="A8344" t="s">
        <v>3637</v>
      </c>
    </row>
    <row r="8345" spans="1:1" x14ac:dyDescent="0.25">
      <c r="A8345" t="s">
        <v>3640</v>
      </c>
    </row>
    <row r="8347" spans="1:1" x14ac:dyDescent="0.25">
      <c r="A8347" t="s">
        <v>3637</v>
      </c>
    </row>
    <row r="8348" spans="1:1" x14ac:dyDescent="0.25">
      <c r="A8348" t="s">
        <v>3641</v>
      </c>
    </row>
    <row r="8349" spans="1:1" x14ac:dyDescent="0.25">
      <c r="A8349" t="s">
        <v>3642</v>
      </c>
    </row>
    <row r="8350" spans="1:1" x14ac:dyDescent="0.25">
      <c r="A8350" t="e">
        <f>-Assurer La maintenance de premier niveau.</f>
        <v>#NAME?</v>
      </c>
    </row>
    <row r="8351" spans="1:1" x14ac:dyDescent="0.25">
      <c r="A8351" t="s">
        <v>3643</v>
      </c>
    </row>
    <row r="8352" spans="1:1" x14ac:dyDescent="0.25">
      <c r="A8352" t="s">
        <v>3644</v>
      </c>
    </row>
    <row r="8353" spans="1:1" x14ac:dyDescent="0.25">
      <c r="A8353" t="s">
        <v>3645</v>
      </c>
    </row>
    <row r="8355" spans="1:1" x14ac:dyDescent="0.25">
      <c r="A8355" t="s">
        <v>130</v>
      </c>
    </row>
    <row r="8356" spans="1:1" x14ac:dyDescent="0.25">
      <c r="A8356" t="s">
        <v>3646</v>
      </c>
    </row>
    <row r="8358" spans="1:1" x14ac:dyDescent="0.25">
      <c r="A8358" t="s">
        <v>130</v>
      </c>
    </row>
    <row r="8359" spans="1:1" x14ac:dyDescent="0.25">
      <c r="A8359" t="s">
        <v>3647</v>
      </c>
    </row>
    <row r="8361" spans="1:1" x14ac:dyDescent="0.25">
      <c r="A8361" t="s">
        <v>130</v>
      </c>
    </row>
    <row r="8362" spans="1:1" x14ac:dyDescent="0.25">
      <c r="A8362" t="s">
        <v>3648</v>
      </c>
    </row>
    <row r="8364" spans="1:1" x14ac:dyDescent="0.25">
      <c r="A8364" t="s">
        <v>130</v>
      </c>
    </row>
    <row r="8365" spans="1:1" x14ac:dyDescent="0.25">
      <c r="A8365" t="s">
        <v>3649</v>
      </c>
    </row>
    <row r="8367" spans="1:1" x14ac:dyDescent="0.25">
      <c r="A8367" t="s">
        <v>130</v>
      </c>
    </row>
    <row r="8368" spans="1:1" x14ac:dyDescent="0.25">
      <c r="A8368" t="s">
        <v>3650</v>
      </c>
    </row>
    <row r="8370" spans="1:1" x14ac:dyDescent="0.25">
      <c r="A8370" t="s">
        <v>130</v>
      </c>
    </row>
    <row r="8371" spans="1:1" x14ac:dyDescent="0.25">
      <c r="A8371" t="s">
        <v>3651</v>
      </c>
    </row>
    <row r="8373" spans="1:1" x14ac:dyDescent="0.25">
      <c r="A8373" t="s">
        <v>130</v>
      </c>
    </row>
    <row r="8374" spans="1:1" x14ac:dyDescent="0.25">
      <c r="A8374" t="s">
        <v>3652</v>
      </c>
    </row>
    <row r="8376" spans="1:1" x14ac:dyDescent="0.25">
      <c r="A8376" t="s">
        <v>130</v>
      </c>
    </row>
    <row r="8377" spans="1:1" x14ac:dyDescent="0.25">
      <c r="A8377" t="s">
        <v>3653</v>
      </c>
    </row>
    <row r="8379" spans="1:1" x14ac:dyDescent="0.25">
      <c r="A8379" t="s">
        <v>130</v>
      </c>
    </row>
    <row r="8380" spans="1:1" x14ac:dyDescent="0.25">
      <c r="A8380" t="s">
        <v>3654</v>
      </c>
    </row>
    <row r="8382" spans="1:1" x14ac:dyDescent="0.25">
      <c r="A8382" t="s">
        <v>130</v>
      </c>
    </row>
    <row r="8383" spans="1:1" x14ac:dyDescent="0.25">
      <c r="A8383" t="s">
        <v>3655</v>
      </c>
    </row>
    <row r="8385" spans="1:1" x14ac:dyDescent="0.25">
      <c r="A8385" t="s">
        <v>130</v>
      </c>
    </row>
    <row r="8386" spans="1:1" x14ac:dyDescent="0.25">
      <c r="A8386" t="s">
        <v>3656</v>
      </c>
    </row>
    <row r="8388" spans="1:1" x14ac:dyDescent="0.25">
      <c r="A8388" t="s">
        <v>130</v>
      </c>
    </row>
    <row r="8389" spans="1:1" x14ac:dyDescent="0.25">
      <c r="A8389" t="s">
        <v>3657</v>
      </c>
    </row>
    <row r="8391" spans="1:1" x14ac:dyDescent="0.25">
      <c r="A8391" t="s">
        <v>130</v>
      </c>
    </row>
    <row r="8392" spans="1:1" x14ac:dyDescent="0.25">
      <c r="A8392" t="s">
        <v>3658</v>
      </c>
    </row>
    <row r="8394" spans="1:1" x14ac:dyDescent="0.25">
      <c r="A8394" t="s">
        <v>130</v>
      </c>
    </row>
    <row r="8395" spans="1:1" x14ac:dyDescent="0.25">
      <c r="A8395" t="s">
        <v>3659</v>
      </c>
    </row>
    <row r="8397" spans="1:1" x14ac:dyDescent="0.25">
      <c r="A8397" t="s">
        <v>130</v>
      </c>
    </row>
    <row r="8398" spans="1:1" x14ac:dyDescent="0.25">
      <c r="A8398" t="s">
        <v>3660</v>
      </c>
    </row>
    <row r="8400" spans="1:1" x14ac:dyDescent="0.25">
      <c r="A8400" t="s">
        <v>130</v>
      </c>
    </row>
    <row r="8401" spans="1:1" x14ac:dyDescent="0.25">
      <c r="A8401" t="s">
        <v>3661</v>
      </c>
    </row>
    <row r="8403" spans="1:1" x14ac:dyDescent="0.25">
      <c r="A8403" t="s">
        <v>130</v>
      </c>
    </row>
    <row r="8404" spans="1:1" x14ac:dyDescent="0.25">
      <c r="A8404" t="s">
        <v>3662</v>
      </c>
    </row>
    <row r="8406" spans="1:1" x14ac:dyDescent="0.25">
      <c r="A8406" t="s">
        <v>130</v>
      </c>
    </row>
    <row r="8407" spans="1:1" x14ac:dyDescent="0.25">
      <c r="A8407" t="s">
        <v>3663</v>
      </c>
    </row>
    <row r="8409" spans="1:1" x14ac:dyDescent="0.25">
      <c r="A8409" t="s">
        <v>130</v>
      </c>
    </row>
    <row r="8410" spans="1:1" x14ac:dyDescent="0.25">
      <c r="A8410" t="s">
        <v>3664</v>
      </c>
    </row>
    <row r="8412" spans="1:1" x14ac:dyDescent="0.25">
      <c r="A8412" t="s">
        <v>130</v>
      </c>
    </row>
    <row r="8413" spans="1:1" x14ac:dyDescent="0.25">
      <c r="A8413" t="s">
        <v>3665</v>
      </c>
    </row>
    <row r="8415" spans="1:1" x14ac:dyDescent="0.25">
      <c r="A8415" t="s">
        <v>130</v>
      </c>
    </row>
    <row r="8416" spans="1:1" x14ac:dyDescent="0.25">
      <c r="A8416" t="s">
        <v>3666</v>
      </c>
    </row>
    <row r="8418" spans="1:1" x14ac:dyDescent="0.25">
      <c r="A8418" t="s">
        <v>130</v>
      </c>
    </row>
    <row r="8419" spans="1:1" x14ac:dyDescent="0.25">
      <c r="A8419" t="s">
        <v>3667</v>
      </c>
    </row>
    <row r="8421" spans="1:1" x14ac:dyDescent="0.25">
      <c r="A8421" t="s">
        <v>130</v>
      </c>
    </row>
    <row r="8422" spans="1:1" x14ac:dyDescent="0.25">
      <c r="A8422" t="s">
        <v>3668</v>
      </c>
    </row>
    <row r="8424" spans="1:1" x14ac:dyDescent="0.25">
      <c r="A8424" t="s">
        <v>130</v>
      </c>
    </row>
    <row r="8425" spans="1:1" x14ac:dyDescent="0.25">
      <c r="A8425" t="s">
        <v>3669</v>
      </c>
    </row>
    <row r="8427" spans="1:1" x14ac:dyDescent="0.25">
      <c r="A8427" t="s">
        <v>130</v>
      </c>
    </row>
    <row r="8428" spans="1:1" x14ac:dyDescent="0.25">
      <c r="A8428" t="s">
        <v>3670</v>
      </c>
    </row>
    <row r="8430" spans="1:1" x14ac:dyDescent="0.25">
      <c r="A8430" t="s">
        <v>130</v>
      </c>
    </row>
    <row r="8431" spans="1:1" x14ac:dyDescent="0.25">
      <c r="A8431" t="s">
        <v>3671</v>
      </c>
    </row>
    <row r="8433" spans="1:1" x14ac:dyDescent="0.25">
      <c r="A8433" t="s">
        <v>130</v>
      </c>
    </row>
    <row r="8434" spans="1:1" x14ac:dyDescent="0.25">
      <c r="A8434" t="s">
        <v>3672</v>
      </c>
    </row>
    <row r="8436" spans="1:1" x14ac:dyDescent="0.25">
      <c r="A8436" t="s">
        <v>130</v>
      </c>
    </row>
    <row r="8437" spans="1:1" x14ac:dyDescent="0.25">
      <c r="A8437" t="s">
        <v>3673</v>
      </c>
    </row>
    <row r="8439" spans="1:1" x14ac:dyDescent="0.25">
      <c r="A8439" t="s">
        <v>130</v>
      </c>
    </row>
    <row r="8440" spans="1:1" x14ac:dyDescent="0.25">
      <c r="A8440" t="s">
        <v>3674</v>
      </c>
    </row>
    <row r="8442" spans="1:1" x14ac:dyDescent="0.25">
      <c r="A8442" t="s">
        <v>130</v>
      </c>
    </row>
    <row r="8443" spans="1:1" x14ac:dyDescent="0.25">
      <c r="A8443" t="s">
        <v>3675</v>
      </c>
    </row>
    <row r="8445" spans="1:1" x14ac:dyDescent="0.25">
      <c r="A8445" t="s">
        <v>130</v>
      </c>
    </row>
    <row r="8446" spans="1:1" x14ac:dyDescent="0.25">
      <c r="A8446" t="s">
        <v>3676</v>
      </c>
    </row>
    <row r="8448" spans="1:1" x14ac:dyDescent="0.25">
      <c r="A8448" t="s">
        <v>130</v>
      </c>
    </row>
    <row r="8449" spans="1:1" x14ac:dyDescent="0.25">
      <c r="A8449" t="s">
        <v>3677</v>
      </c>
    </row>
    <row r="8451" spans="1:1" x14ac:dyDescent="0.25">
      <c r="A8451" t="s">
        <v>130</v>
      </c>
    </row>
    <row r="8452" spans="1:1" x14ac:dyDescent="0.25">
      <c r="A8452" t="s">
        <v>3678</v>
      </c>
    </row>
    <row r="8454" spans="1:1" x14ac:dyDescent="0.25">
      <c r="A8454" t="s">
        <v>130</v>
      </c>
    </row>
    <row r="8455" spans="1:1" x14ac:dyDescent="0.25">
      <c r="A8455" t="s">
        <v>3679</v>
      </c>
    </row>
    <row r="8457" spans="1:1" x14ac:dyDescent="0.25">
      <c r="A8457" t="s">
        <v>130</v>
      </c>
    </row>
    <row r="8458" spans="1:1" x14ac:dyDescent="0.25">
      <c r="A8458" t="s">
        <v>3680</v>
      </c>
    </row>
    <row r="8460" spans="1:1" x14ac:dyDescent="0.25">
      <c r="A8460" t="s">
        <v>130</v>
      </c>
    </row>
    <row r="8461" spans="1:1" x14ac:dyDescent="0.25">
      <c r="A8461" t="s">
        <v>3681</v>
      </c>
    </row>
    <row r="8463" spans="1:1" x14ac:dyDescent="0.25">
      <c r="A8463" t="s">
        <v>130</v>
      </c>
    </row>
    <row r="8464" spans="1:1" x14ac:dyDescent="0.25">
      <c r="A8464" t="s">
        <v>3682</v>
      </c>
    </row>
    <row r="8466" spans="1:1" x14ac:dyDescent="0.25">
      <c r="A8466" t="s">
        <v>130</v>
      </c>
    </row>
    <row r="8467" spans="1:1" x14ac:dyDescent="0.25">
      <c r="A8467" t="s">
        <v>3683</v>
      </c>
    </row>
    <row r="8469" spans="1:1" x14ac:dyDescent="0.25">
      <c r="A8469" t="s">
        <v>130</v>
      </c>
    </row>
    <row r="8470" spans="1:1" x14ac:dyDescent="0.25">
      <c r="A8470" t="s">
        <v>3684</v>
      </c>
    </row>
    <row r="8472" spans="1:1" x14ac:dyDescent="0.25">
      <c r="A8472" t="s">
        <v>130</v>
      </c>
    </row>
    <row r="8473" spans="1:1" x14ac:dyDescent="0.25">
      <c r="A8473" t="s">
        <v>3685</v>
      </c>
    </row>
    <row r="8475" spans="1:1" x14ac:dyDescent="0.25">
      <c r="A8475" t="s">
        <v>130</v>
      </c>
    </row>
    <row r="8476" spans="1:1" x14ac:dyDescent="0.25">
      <c r="A8476" t="s">
        <v>3686</v>
      </c>
    </row>
    <row r="8478" spans="1:1" x14ac:dyDescent="0.25">
      <c r="A8478" t="s">
        <v>130</v>
      </c>
    </row>
    <row r="8479" spans="1:1" x14ac:dyDescent="0.25">
      <c r="A8479" t="s">
        <v>3687</v>
      </c>
    </row>
    <row r="8481" spans="1:1" x14ac:dyDescent="0.25">
      <c r="A8481" t="s">
        <v>130</v>
      </c>
    </row>
    <row r="8482" spans="1:1" x14ac:dyDescent="0.25">
      <c r="A8482" t="s">
        <v>3688</v>
      </c>
    </row>
    <row r="8484" spans="1:1" x14ac:dyDescent="0.25">
      <c r="A8484" t="s">
        <v>130</v>
      </c>
    </row>
    <row r="8485" spans="1:1" x14ac:dyDescent="0.25">
      <c r="A8485" t="s">
        <v>3689</v>
      </c>
    </row>
    <row r="8487" spans="1:1" x14ac:dyDescent="0.25">
      <c r="A8487" t="s">
        <v>130</v>
      </c>
    </row>
    <row r="8488" spans="1:1" x14ac:dyDescent="0.25">
      <c r="A8488" t="s">
        <v>3690</v>
      </c>
    </row>
    <row r="8490" spans="1:1" x14ac:dyDescent="0.25">
      <c r="A8490" t="s">
        <v>130</v>
      </c>
    </row>
    <row r="8491" spans="1:1" x14ac:dyDescent="0.25">
      <c r="A8491" t="s">
        <v>3691</v>
      </c>
    </row>
    <row r="8493" spans="1:1" x14ac:dyDescent="0.25">
      <c r="A8493" t="s">
        <v>130</v>
      </c>
    </row>
    <row r="8494" spans="1:1" x14ac:dyDescent="0.25">
      <c r="A8494" t="s">
        <v>3692</v>
      </c>
    </row>
    <row r="8496" spans="1:1" x14ac:dyDescent="0.25">
      <c r="A8496" t="s">
        <v>130</v>
      </c>
    </row>
    <row r="8497" spans="1:1" x14ac:dyDescent="0.25">
      <c r="A8497" t="s">
        <v>3693</v>
      </c>
    </row>
    <row r="8499" spans="1:1" x14ac:dyDescent="0.25">
      <c r="A8499" t="s">
        <v>130</v>
      </c>
    </row>
    <row r="8500" spans="1:1" x14ac:dyDescent="0.25">
      <c r="A8500" t="s">
        <v>3694</v>
      </c>
    </row>
    <row r="8502" spans="1:1" x14ac:dyDescent="0.25">
      <c r="A8502" t="s">
        <v>130</v>
      </c>
    </row>
    <row r="8503" spans="1:1" x14ac:dyDescent="0.25">
      <c r="A8503" t="s">
        <v>3695</v>
      </c>
    </row>
    <row r="8505" spans="1:1" x14ac:dyDescent="0.25">
      <c r="A8505" t="s">
        <v>130</v>
      </c>
    </row>
    <row r="8506" spans="1:1" x14ac:dyDescent="0.25">
      <c r="A8506" t="s">
        <v>3696</v>
      </c>
    </row>
    <row r="8508" spans="1:1" x14ac:dyDescent="0.25">
      <c r="A8508" t="s">
        <v>130</v>
      </c>
    </row>
    <row r="8509" spans="1:1" x14ac:dyDescent="0.25">
      <c r="A8509" t="s">
        <v>3697</v>
      </c>
    </row>
    <row r="8511" spans="1:1" x14ac:dyDescent="0.25">
      <c r="A8511" t="s">
        <v>130</v>
      </c>
    </row>
    <row r="8512" spans="1:1" x14ac:dyDescent="0.25">
      <c r="A8512" t="s">
        <v>3698</v>
      </c>
    </row>
    <row r="8514" spans="1:1" x14ac:dyDescent="0.25">
      <c r="A8514" t="s">
        <v>130</v>
      </c>
    </row>
    <row r="8515" spans="1:1" x14ac:dyDescent="0.25">
      <c r="A8515" t="s">
        <v>3699</v>
      </c>
    </row>
    <row r="8517" spans="1:1" x14ac:dyDescent="0.25">
      <c r="A8517" t="s">
        <v>130</v>
      </c>
    </row>
    <row r="8518" spans="1:1" x14ac:dyDescent="0.25">
      <c r="A8518" t="s">
        <v>3700</v>
      </c>
    </row>
    <row r="8520" spans="1:1" x14ac:dyDescent="0.25">
      <c r="A8520" t="s">
        <v>130</v>
      </c>
    </row>
    <row r="8521" spans="1:1" x14ac:dyDescent="0.25">
      <c r="A8521" t="s">
        <v>3701</v>
      </c>
    </row>
    <row r="8523" spans="1:1" x14ac:dyDescent="0.25">
      <c r="A8523" t="s">
        <v>130</v>
      </c>
    </row>
    <row r="8524" spans="1:1" x14ac:dyDescent="0.25">
      <c r="A8524" t="s">
        <v>3702</v>
      </c>
    </row>
    <row r="8526" spans="1:1" x14ac:dyDescent="0.25">
      <c r="A8526" t="s">
        <v>130</v>
      </c>
    </row>
    <row r="8527" spans="1:1" x14ac:dyDescent="0.25">
      <c r="A8527" t="s">
        <v>3703</v>
      </c>
    </row>
    <row r="8529" spans="1:1" x14ac:dyDescent="0.25">
      <c r="A8529" t="s">
        <v>130</v>
      </c>
    </row>
    <row r="8530" spans="1:1" x14ac:dyDescent="0.25">
      <c r="A8530" t="s">
        <v>3704</v>
      </c>
    </row>
    <row r="8532" spans="1:1" x14ac:dyDescent="0.25">
      <c r="A8532" t="s">
        <v>130</v>
      </c>
    </row>
    <row r="8533" spans="1:1" x14ac:dyDescent="0.25">
      <c r="A8533" t="s">
        <v>3705</v>
      </c>
    </row>
    <row r="8535" spans="1:1" x14ac:dyDescent="0.25">
      <c r="A8535" t="s">
        <v>130</v>
      </c>
    </row>
    <row r="8536" spans="1:1" x14ac:dyDescent="0.25">
      <c r="A8536" t="s">
        <v>3706</v>
      </c>
    </row>
    <row r="8538" spans="1:1" x14ac:dyDescent="0.25">
      <c r="A8538" t="s">
        <v>130</v>
      </c>
    </row>
    <row r="8539" spans="1:1" x14ac:dyDescent="0.25">
      <c r="A8539" t="s">
        <v>3707</v>
      </c>
    </row>
    <row r="8541" spans="1:1" x14ac:dyDescent="0.25">
      <c r="A8541" t="s">
        <v>130</v>
      </c>
    </row>
    <row r="8542" spans="1:1" x14ac:dyDescent="0.25">
      <c r="A8542" t="s">
        <v>3708</v>
      </c>
    </row>
    <row r="8544" spans="1:1" x14ac:dyDescent="0.25">
      <c r="A8544" t="s">
        <v>130</v>
      </c>
    </row>
    <row r="8545" spans="1:1" x14ac:dyDescent="0.25">
      <c r="A8545" t="s">
        <v>3709</v>
      </c>
    </row>
    <row r="8547" spans="1:1" x14ac:dyDescent="0.25">
      <c r="A8547" t="s">
        <v>130</v>
      </c>
    </row>
    <row r="8548" spans="1:1" x14ac:dyDescent="0.25">
      <c r="A8548" t="s">
        <v>3710</v>
      </c>
    </row>
    <row r="8550" spans="1:1" x14ac:dyDescent="0.25">
      <c r="A8550" t="s">
        <v>130</v>
      </c>
    </row>
    <row r="8551" spans="1:1" x14ac:dyDescent="0.25">
      <c r="A8551" t="s">
        <v>3711</v>
      </c>
    </row>
    <row r="8553" spans="1:1" x14ac:dyDescent="0.25">
      <c r="A8553" t="s">
        <v>130</v>
      </c>
    </row>
    <row r="8554" spans="1:1" x14ac:dyDescent="0.25">
      <c r="A8554" t="s">
        <v>3712</v>
      </c>
    </row>
    <row r="8556" spans="1:1" x14ac:dyDescent="0.25">
      <c r="A8556" t="s">
        <v>130</v>
      </c>
    </row>
    <row r="8557" spans="1:1" x14ac:dyDescent="0.25">
      <c r="A8557" t="s">
        <v>3713</v>
      </c>
    </row>
    <row r="8559" spans="1:1" x14ac:dyDescent="0.25">
      <c r="A8559" t="s">
        <v>130</v>
      </c>
    </row>
    <row r="8560" spans="1:1" x14ac:dyDescent="0.25">
      <c r="A8560" t="s">
        <v>3714</v>
      </c>
    </row>
    <row r="8562" spans="1:1" x14ac:dyDescent="0.25">
      <c r="A8562" t="s">
        <v>130</v>
      </c>
    </row>
    <row r="8563" spans="1:1" x14ac:dyDescent="0.25">
      <c r="A8563" t="s">
        <v>3715</v>
      </c>
    </row>
    <row r="8565" spans="1:1" x14ac:dyDescent="0.25">
      <c r="A8565" t="s">
        <v>130</v>
      </c>
    </row>
    <row r="8566" spans="1:1" x14ac:dyDescent="0.25">
      <c r="A8566" t="s">
        <v>3716</v>
      </c>
    </row>
    <row r="8568" spans="1:1" x14ac:dyDescent="0.25">
      <c r="A8568" t="s">
        <v>130</v>
      </c>
    </row>
    <row r="8569" spans="1:1" x14ac:dyDescent="0.25">
      <c r="A8569" t="s">
        <v>3717</v>
      </c>
    </row>
    <row r="8571" spans="1:1" x14ac:dyDescent="0.25">
      <c r="A8571" t="s">
        <v>130</v>
      </c>
    </row>
    <row r="8572" spans="1:1" x14ac:dyDescent="0.25">
      <c r="A8572" t="s">
        <v>3718</v>
      </c>
    </row>
    <row r="8574" spans="1:1" x14ac:dyDescent="0.25">
      <c r="A8574" t="s">
        <v>130</v>
      </c>
    </row>
    <row r="8575" spans="1:1" x14ac:dyDescent="0.25">
      <c r="A8575" t="s">
        <v>3719</v>
      </c>
    </row>
    <row r="8577" spans="1:1" x14ac:dyDescent="0.25">
      <c r="A8577" t="s">
        <v>130</v>
      </c>
    </row>
    <row r="8578" spans="1:1" x14ac:dyDescent="0.25">
      <c r="A8578" t="s">
        <v>3720</v>
      </c>
    </row>
    <row r="8580" spans="1:1" x14ac:dyDescent="0.25">
      <c r="A8580" t="s">
        <v>130</v>
      </c>
    </row>
    <row r="8581" spans="1:1" x14ac:dyDescent="0.25">
      <c r="A8581" t="s">
        <v>3721</v>
      </c>
    </row>
    <row r="8583" spans="1:1" x14ac:dyDescent="0.25">
      <c r="A8583" t="s">
        <v>130</v>
      </c>
    </row>
    <row r="8584" spans="1:1" x14ac:dyDescent="0.25">
      <c r="A8584" t="s">
        <v>3722</v>
      </c>
    </row>
    <row r="8586" spans="1:1" x14ac:dyDescent="0.25">
      <c r="A8586" t="s">
        <v>130</v>
      </c>
    </row>
    <row r="8587" spans="1:1" x14ac:dyDescent="0.25">
      <c r="A8587" t="s">
        <v>3723</v>
      </c>
    </row>
    <row r="8589" spans="1:1" x14ac:dyDescent="0.25">
      <c r="A8589" t="s">
        <v>130</v>
      </c>
    </row>
    <row r="8590" spans="1:1" x14ac:dyDescent="0.25">
      <c r="A8590" t="s">
        <v>3724</v>
      </c>
    </row>
    <row r="8592" spans="1:1" x14ac:dyDescent="0.25">
      <c r="A8592" t="s">
        <v>130</v>
      </c>
    </row>
    <row r="8593" spans="1:1" x14ac:dyDescent="0.25">
      <c r="A8593" t="s">
        <v>3725</v>
      </c>
    </row>
    <row r="8595" spans="1:1" x14ac:dyDescent="0.25">
      <c r="A8595" t="s">
        <v>130</v>
      </c>
    </row>
    <row r="8596" spans="1:1" x14ac:dyDescent="0.25">
      <c r="A8596" t="s">
        <v>3726</v>
      </c>
    </row>
    <row r="8598" spans="1:1" x14ac:dyDescent="0.25">
      <c r="A8598" t="s">
        <v>130</v>
      </c>
    </row>
    <row r="8599" spans="1:1" x14ac:dyDescent="0.25">
      <c r="A8599" t="s">
        <v>3727</v>
      </c>
    </row>
    <row r="8601" spans="1:1" x14ac:dyDescent="0.25">
      <c r="A8601" t="s">
        <v>130</v>
      </c>
    </row>
    <row r="8602" spans="1:1" x14ac:dyDescent="0.25">
      <c r="A8602" t="s">
        <v>3728</v>
      </c>
    </row>
    <row r="8604" spans="1:1" x14ac:dyDescent="0.25">
      <c r="A8604" t="s">
        <v>130</v>
      </c>
    </row>
    <row r="8605" spans="1:1" x14ac:dyDescent="0.25">
      <c r="A8605" t="s">
        <v>3729</v>
      </c>
    </row>
    <row r="8607" spans="1:1" x14ac:dyDescent="0.25">
      <c r="A8607" t="s">
        <v>130</v>
      </c>
    </row>
    <row r="8608" spans="1:1" x14ac:dyDescent="0.25">
      <c r="A8608" t="s">
        <v>3730</v>
      </c>
    </row>
    <row r="8610" spans="1:1" x14ac:dyDescent="0.25">
      <c r="A8610" t="s">
        <v>130</v>
      </c>
    </row>
    <row r="8611" spans="1:1" x14ac:dyDescent="0.25">
      <c r="A8611" t="s">
        <v>3731</v>
      </c>
    </row>
    <row r="8613" spans="1:1" x14ac:dyDescent="0.25">
      <c r="A8613" t="s">
        <v>130</v>
      </c>
    </row>
    <row r="8614" spans="1:1" x14ac:dyDescent="0.25">
      <c r="A8614" t="s">
        <v>3732</v>
      </c>
    </row>
    <row r="8616" spans="1:1" x14ac:dyDescent="0.25">
      <c r="A8616" t="s">
        <v>130</v>
      </c>
    </row>
    <row r="8617" spans="1:1" x14ac:dyDescent="0.25">
      <c r="A8617" t="s">
        <v>3733</v>
      </c>
    </row>
    <row r="8619" spans="1:1" x14ac:dyDescent="0.25">
      <c r="A8619" t="s">
        <v>130</v>
      </c>
    </row>
    <row r="8620" spans="1:1" x14ac:dyDescent="0.25">
      <c r="A8620" t="s">
        <v>3734</v>
      </c>
    </row>
    <row r="8622" spans="1:1" x14ac:dyDescent="0.25">
      <c r="A8622" t="s">
        <v>130</v>
      </c>
    </row>
    <row r="8623" spans="1:1" x14ac:dyDescent="0.25">
      <c r="A8623" t="s">
        <v>3735</v>
      </c>
    </row>
    <row r="8625" spans="1:1" x14ac:dyDescent="0.25">
      <c r="A8625" t="s">
        <v>130</v>
      </c>
    </row>
    <row r="8626" spans="1:1" x14ac:dyDescent="0.25">
      <c r="A8626" t="s">
        <v>3736</v>
      </c>
    </row>
    <row r="8628" spans="1:1" x14ac:dyDescent="0.25">
      <c r="A8628" t="s">
        <v>130</v>
      </c>
    </row>
    <row r="8629" spans="1:1" x14ac:dyDescent="0.25">
      <c r="A8629" t="s">
        <v>3737</v>
      </c>
    </row>
    <row r="8631" spans="1:1" x14ac:dyDescent="0.25">
      <c r="A8631" t="s">
        <v>130</v>
      </c>
    </row>
    <row r="8632" spans="1:1" x14ac:dyDescent="0.25">
      <c r="A8632" t="s">
        <v>3738</v>
      </c>
    </row>
    <row r="8634" spans="1:1" x14ac:dyDescent="0.25">
      <c r="A8634" t="s">
        <v>130</v>
      </c>
    </row>
    <row r="8635" spans="1:1" x14ac:dyDescent="0.25">
      <c r="A8635" t="s">
        <v>3739</v>
      </c>
    </row>
    <row r="8637" spans="1:1" x14ac:dyDescent="0.25">
      <c r="A8637" t="s">
        <v>130</v>
      </c>
    </row>
    <row r="8638" spans="1:1" x14ac:dyDescent="0.25">
      <c r="A8638" t="s">
        <v>3740</v>
      </c>
    </row>
    <row r="8640" spans="1:1" x14ac:dyDescent="0.25">
      <c r="A8640" t="s">
        <v>130</v>
      </c>
    </row>
    <row r="8641" spans="1:1" x14ac:dyDescent="0.25">
      <c r="A8641" t="s">
        <v>3741</v>
      </c>
    </row>
    <row r="8643" spans="1:1" x14ac:dyDescent="0.25">
      <c r="A8643" t="s">
        <v>130</v>
      </c>
    </row>
    <row r="8644" spans="1:1" x14ac:dyDescent="0.25">
      <c r="A8644" t="s">
        <v>3742</v>
      </c>
    </row>
    <row r="8646" spans="1:1" x14ac:dyDescent="0.25">
      <c r="A8646" t="s">
        <v>130</v>
      </c>
    </row>
    <row r="8647" spans="1:1" x14ac:dyDescent="0.25">
      <c r="A8647" t="s">
        <v>3743</v>
      </c>
    </row>
    <row r="8649" spans="1:1" x14ac:dyDescent="0.25">
      <c r="A8649" t="s">
        <v>130</v>
      </c>
    </row>
    <row r="8650" spans="1:1" x14ac:dyDescent="0.25">
      <c r="A8650" t="s">
        <v>3744</v>
      </c>
    </row>
    <row r="8652" spans="1:1" x14ac:dyDescent="0.25">
      <c r="A8652" t="s">
        <v>130</v>
      </c>
    </row>
    <row r="8653" spans="1:1" x14ac:dyDescent="0.25">
      <c r="A8653" t="s">
        <v>3745</v>
      </c>
    </row>
    <row r="8655" spans="1:1" x14ac:dyDescent="0.25">
      <c r="A8655" t="s">
        <v>130</v>
      </c>
    </row>
    <row r="8656" spans="1:1" x14ac:dyDescent="0.25">
      <c r="A8656" t="s">
        <v>3746</v>
      </c>
    </row>
    <row r="8658" spans="1:1" x14ac:dyDescent="0.25">
      <c r="A8658" t="s">
        <v>130</v>
      </c>
    </row>
    <row r="8659" spans="1:1" x14ac:dyDescent="0.25">
      <c r="A8659" t="s">
        <v>3747</v>
      </c>
    </row>
    <row r="8661" spans="1:1" x14ac:dyDescent="0.25">
      <c r="A8661" t="s">
        <v>130</v>
      </c>
    </row>
    <row r="8662" spans="1:1" x14ac:dyDescent="0.25">
      <c r="A8662" t="s">
        <v>3748</v>
      </c>
    </row>
    <row r="8664" spans="1:1" x14ac:dyDescent="0.25">
      <c r="A8664" t="s">
        <v>130</v>
      </c>
    </row>
    <row r="8665" spans="1:1" x14ac:dyDescent="0.25">
      <c r="A8665" t="s">
        <v>3749</v>
      </c>
    </row>
    <row r="8667" spans="1:1" x14ac:dyDescent="0.25">
      <c r="A8667" t="s">
        <v>130</v>
      </c>
    </row>
    <row r="8668" spans="1:1" x14ac:dyDescent="0.25">
      <c r="A8668" t="s">
        <v>3750</v>
      </c>
    </row>
    <row r="8670" spans="1:1" x14ac:dyDescent="0.25">
      <c r="A8670" t="s">
        <v>130</v>
      </c>
    </row>
    <row r="8671" spans="1:1" x14ac:dyDescent="0.25">
      <c r="A8671" t="s">
        <v>3751</v>
      </c>
    </row>
    <row r="8673" spans="1:1" x14ac:dyDescent="0.25">
      <c r="A8673" t="s">
        <v>130</v>
      </c>
    </row>
    <row r="8674" spans="1:1" x14ac:dyDescent="0.25">
      <c r="A8674" t="s">
        <v>3752</v>
      </c>
    </row>
    <row r="8676" spans="1:1" x14ac:dyDescent="0.25">
      <c r="A8676" t="s">
        <v>130</v>
      </c>
    </row>
    <row r="8677" spans="1:1" x14ac:dyDescent="0.25">
      <c r="A8677" t="s">
        <v>3753</v>
      </c>
    </row>
    <row r="8679" spans="1:1" x14ac:dyDescent="0.25">
      <c r="A8679" t="s">
        <v>130</v>
      </c>
    </row>
    <row r="8680" spans="1:1" x14ac:dyDescent="0.25">
      <c r="A8680" t="s">
        <v>3754</v>
      </c>
    </row>
    <row r="8682" spans="1:1" x14ac:dyDescent="0.25">
      <c r="A8682" t="s">
        <v>130</v>
      </c>
    </row>
    <row r="8683" spans="1:1" x14ac:dyDescent="0.25">
      <c r="A8683" t="s">
        <v>3755</v>
      </c>
    </row>
    <row r="8685" spans="1:1" x14ac:dyDescent="0.25">
      <c r="A8685" t="s">
        <v>130</v>
      </c>
    </row>
    <row r="8686" spans="1:1" x14ac:dyDescent="0.25">
      <c r="A8686" t="s">
        <v>3756</v>
      </c>
    </row>
    <row r="8688" spans="1:1" x14ac:dyDescent="0.25">
      <c r="A8688" t="s">
        <v>130</v>
      </c>
    </row>
    <row r="8689" spans="1:1" x14ac:dyDescent="0.25">
      <c r="A8689" t="s">
        <v>3757</v>
      </c>
    </row>
    <row r="8691" spans="1:1" x14ac:dyDescent="0.25">
      <c r="A8691" t="s">
        <v>130</v>
      </c>
    </row>
    <row r="8692" spans="1:1" x14ac:dyDescent="0.25">
      <c r="A8692" t="s">
        <v>3758</v>
      </c>
    </row>
    <row r="8694" spans="1:1" x14ac:dyDescent="0.25">
      <c r="A8694" t="s">
        <v>130</v>
      </c>
    </row>
    <row r="8695" spans="1:1" x14ac:dyDescent="0.25">
      <c r="A8695" t="s">
        <v>3759</v>
      </c>
    </row>
    <row r="8697" spans="1:1" x14ac:dyDescent="0.25">
      <c r="A8697" t="s">
        <v>130</v>
      </c>
    </row>
    <row r="8698" spans="1:1" x14ac:dyDescent="0.25">
      <c r="A8698" t="s">
        <v>3760</v>
      </c>
    </row>
    <row r="8700" spans="1:1" x14ac:dyDescent="0.25">
      <c r="A8700" t="s">
        <v>130</v>
      </c>
    </row>
    <row r="8701" spans="1:1" x14ac:dyDescent="0.25">
      <c r="A8701" t="s">
        <v>3761</v>
      </c>
    </row>
    <row r="8703" spans="1:1" x14ac:dyDescent="0.25">
      <c r="A8703" t="s">
        <v>130</v>
      </c>
    </row>
    <row r="8704" spans="1:1" x14ac:dyDescent="0.25">
      <c r="A8704" t="s">
        <v>3762</v>
      </c>
    </row>
    <row r="8706" spans="1:1" x14ac:dyDescent="0.25">
      <c r="A8706" t="s">
        <v>130</v>
      </c>
    </row>
    <row r="8707" spans="1:1" x14ac:dyDescent="0.25">
      <c r="A8707" t="s">
        <v>3763</v>
      </c>
    </row>
    <row r="8709" spans="1:1" x14ac:dyDescent="0.25">
      <c r="A8709" t="s">
        <v>130</v>
      </c>
    </row>
    <row r="8710" spans="1:1" x14ac:dyDescent="0.25">
      <c r="A8710" t="s">
        <v>3764</v>
      </c>
    </row>
    <row r="8712" spans="1:1" x14ac:dyDescent="0.25">
      <c r="A8712" t="s">
        <v>130</v>
      </c>
    </row>
    <row r="8713" spans="1:1" x14ac:dyDescent="0.25">
      <c r="A8713" t="s">
        <v>3765</v>
      </c>
    </row>
    <row r="8715" spans="1:1" x14ac:dyDescent="0.25">
      <c r="A8715" t="s">
        <v>130</v>
      </c>
    </row>
    <row r="8716" spans="1:1" x14ac:dyDescent="0.25">
      <c r="A8716" t="s">
        <v>3766</v>
      </c>
    </row>
    <row r="8718" spans="1:1" x14ac:dyDescent="0.25">
      <c r="A8718" t="s">
        <v>130</v>
      </c>
    </row>
    <row r="8719" spans="1:1" x14ac:dyDescent="0.25">
      <c r="A8719" t="s">
        <v>3767</v>
      </c>
    </row>
    <row r="8721" spans="1:1" x14ac:dyDescent="0.25">
      <c r="A8721" t="s">
        <v>130</v>
      </c>
    </row>
    <row r="8722" spans="1:1" x14ac:dyDescent="0.25">
      <c r="A8722" t="s">
        <v>3768</v>
      </c>
    </row>
    <row r="8724" spans="1:1" x14ac:dyDescent="0.25">
      <c r="A8724" t="s">
        <v>130</v>
      </c>
    </row>
    <row r="8725" spans="1:1" x14ac:dyDescent="0.25">
      <c r="A8725" t="s">
        <v>3769</v>
      </c>
    </row>
    <row r="8727" spans="1:1" x14ac:dyDescent="0.25">
      <c r="A8727" t="s">
        <v>130</v>
      </c>
    </row>
    <row r="8728" spans="1:1" x14ac:dyDescent="0.25">
      <c r="A8728" t="s">
        <v>3770</v>
      </c>
    </row>
    <row r="8730" spans="1:1" x14ac:dyDescent="0.25">
      <c r="A8730" t="s">
        <v>130</v>
      </c>
    </row>
    <row r="8731" spans="1:1" x14ac:dyDescent="0.25">
      <c r="A8731" t="s">
        <v>3771</v>
      </c>
    </row>
    <row r="8733" spans="1:1" x14ac:dyDescent="0.25">
      <c r="A8733" t="s">
        <v>130</v>
      </c>
    </row>
    <row r="8734" spans="1:1" x14ac:dyDescent="0.25">
      <c r="A8734" t="s">
        <v>3772</v>
      </c>
    </row>
    <row r="8736" spans="1:1" x14ac:dyDescent="0.25">
      <c r="A8736" t="s">
        <v>130</v>
      </c>
    </row>
    <row r="8737" spans="1:1" x14ac:dyDescent="0.25">
      <c r="A8737" t="s">
        <v>3773</v>
      </c>
    </row>
    <row r="8739" spans="1:1" x14ac:dyDescent="0.25">
      <c r="A8739" t="s">
        <v>130</v>
      </c>
    </row>
    <row r="8740" spans="1:1" x14ac:dyDescent="0.25">
      <c r="A8740" t="s">
        <v>3774</v>
      </c>
    </row>
    <row r="8742" spans="1:1" x14ac:dyDescent="0.25">
      <c r="A8742" t="s">
        <v>130</v>
      </c>
    </row>
    <row r="8743" spans="1:1" x14ac:dyDescent="0.25">
      <c r="A8743" t="s">
        <v>3775</v>
      </c>
    </row>
    <row r="8745" spans="1:1" x14ac:dyDescent="0.25">
      <c r="A8745" t="s">
        <v>130</v>
      </c>
    </row>
    <row r="8746" spans="1:1" x14ac:dyDescent="0.25">
      <c r="A8746" t="s">
        <v>3776</v>
      </c>
    </row>
    <row r="8748" spans="1:1" x14ac:dyDescent="0.25">
      <c r="A8748" t="s">
        <v>130</v>
      </c>
    </row>
    <row r="8749" spans="1:1" x14ac:dyDescent="0.25">
      <c r="A8749" t="s">
        <v>3777</v>
      </c>
    </row>
    <row r="8751" spans="1:1" x14ac:dyDescent="0.25">
      <c r="A8751" t="s">
        <v>130</v>
      </c>
    </row>
    <row r="8752" spans="1:1" x14ac:dyDescent="0.25">
      <c r="A8752" t="s">
        <v>3778</v>
      </c>
    </row>
    <row r="8754" spans="1:1" x14ac:dyDescent="0.25">
      <c r="A8754" t="s">
        <v>130</v>
      </c>
    </row>
    <row r="8755" spans="1:1" x14ac:dyDescent="0.25">
      <c r="A8755" t="s">
        <v>3779</v>
      </c>
    </row>
    <row r="8757" spans="1:1" x14ac:dyDescent="0.25">
      <c r="A8757" t="s">
        <v>130</v>
      </c>
    </row>
    <row r="8758" spans="1:1" x14ac:dyDescent="0.25">
      <c r="A8758" t="s">
        <v>3780</v>
      </c>
    </row>
    <row r="8760" spans="1:1" x14ac:dyDescent="0.25">
      <c r="A8760" t="s">
        <v>130</v>
      </c>
    </row>
    <row r="8761" spans="1:1" x14ac:dyDescent="0.25">
      <c r="A8761" t="s">
        <v>3781</v>
      </c>
    </row>
    <row r="8763" spans="1:1" x14ac:dyDescent="0.25">
      <c r="A8763" t="s">
        <v>130</v>
      </c>
    </row>
    <row r="8764" spans="1:1" x14ac:dyDescent="0.25">
      <c r="A8764" t="s">
        <v>3782</v>
      </c>
    </row>
    <row r="8766" spans="1:1" x14ac:dyDescent="0.25">
      <c r="A8766" t="s">
        <v>130</v>
      </c>
    </row>
    <row r="8767" spans="1:1" x14ac:dyDescent="0.25">
      <c r="A8767" t="s">
        <v>3783</v>
      </c>
    </row>
    <row r="8769" spans="1:1" x14ac:dyDescent="0.25">
      <c r="A8769" t="s">
        <v>130</v>
      </c>
    </row>
    <row r="8770" spans="1:1" x14ac:dyDescent="0.25">
      <c r="A8770" t="s">
        <v>3784</v>
      </c>
    </row>
    <row r="8772" spans="1:1" x14ac:dyDescent="0.25">
      <c r="A8772" t="s">
        <v>130</v>
      </c>
    </row>
    <row r="8773" spans="1:1" x14ac:dyDescent="0.25">
      <c r="A8773" t="s">
        <v>3785</v>
      </c>
    </row>
    <row r="8775" spans="1:1" x14ac:dyDescent="0.25">
      <c r="A8775" t="s">
        <v>130</v>
      </c>
    </row>
    <row r="8776" spans="1:1" x14ac:dyDescent="0.25">
      <c r="A8776" t="s">
        <v>3786</v>
      </c>
    </row>
    <row r="8778" spans="1:1" x14ac:dyDescent="0.25">
      <c r="A8778" t="s">
        <v>130</v>
      </c>
    </row>
    <row r="8779" spans="1:1" x14ac:dyDescent="0.25">
      <c r="A8779" t="s">
        <v>3787</v>
      </c>
    </row>
    <row r="8781" spans="1:1" x14ac:dyDescent="0.25">
      <c r="A8781" t="s">
        <v>130</v>
      </c>
    </row>
    <row r="8782" spans="1:1" x14ac:dyDescent="0.25">
      <c r="A8782" t="s">
        <v>3788</v>
      </c>
    </row>
    <row r="8784" spans="1:1" x14ac:dyDescent="0.25">
      <c r="A8784" t="s">
        <v>130</v>
      </c>
    </row>
    <row r="8785" spans="1:1" x14ac:dyDescent="0.25">
      <c r="A8785" t="s">
        <v>3789</v>
      </c>
    </row>
    <row r="8787" spans="1:1" x14ac:dyDescent="0.25">
      <c r="A8787" t="s">
        <v>130</v>
      </c>
    </row>
    <row r="8788" spans="1:1" x14ac:dyDescent="0.25">
      <c r="A8788" t="s">
        <v>3790</v>
      </c>
    </row>
    <row r="8790" spans="1:1" x14ac:dyDescent="0.25">
      <c r="A8790" t="s">
        <v>130</v>
      </c>
    </row>
    <row r="8791" spans="1:1" x14ac:dyDescent="0.25">
      <c r="A8791" t="s">
        <v>3791</v>
      </c>
    </row>
    <row r="8793" spans="1:1" x14ac:dyDescent="0.25">
      <c r="A8793" t="s">
        <v>130</v>
      </c>
    </row>
    <row r="8794" spans="1:1" x14ac:dyDescent="0.25">
      <c r="A8794" t="s">
        <v>3792</v>
      </c>
    </row>
    <row r="8796" spans="1:1" x14ac:dyDescent="0.25">
      <c r="A8796" t="s">
        <v>130</v>
      </c>
    </row>
    <row r="8797" spans="1:1" x14ac:dyDescent="0.25">
      <c r="A8797" t="s">
        <v>3793</v>
      </c>
    </row>
    <row r="8799" spans="1:1" x14ac:dyDescent="0.25">
      <c r="A8799" t="s">
        <v>130</v>
      </c>
    </row>
    <row r="8800" spans="1:1" x14ac:dyDescent="0.25">
      <c r="A8800" t="s">
        <v>3794</v>
      </c>
    </row>
    <row r="8802" spans="1:1" x14ac:dyDescent="0.25">
      <c r="A8802" t="s">
        <v>130</v>
      </c>
    </row>
    <row r="8803" spans="1:1" x14ac:dyDescent="0.25">
      <c r="A8803" t="s">
        <v>3795</v>
      </c>
    </row>
    <row r="8805" spans="1:1" x14ac:dyDescent="0.25">
      <c r="A8805" t="s">
        <v>130</v>
      </c>
    </row>
    <row r="8806" spans="1:1" x14ac:dyDescent="0.25">
      <c r="A8806" t="s">
        <v>3796</v>
      </c>
    </row>
    <row r="8808" spans="1:1" x14ac:dyDescent="0.25">
      <c r="A8808" t="s">
        <v>130</v>
      </c>
    </row>
    <row r="8809" spans="1:1" x14ac:dyDescent="0.25">
      <c r="A8809" t="s">
        <v>3797</v>
      </c>
    </row>
    <row r="8811" spans="1:1" x14ac:dyDescent="0.25">
      <c r="A8811" t="s">
        <v>130</v>
      </c>
    </row>
    <row r="8812" spans="1:1" x14ac:dyDescent="0.25">
      <c r="A8812" t="s">
        <v>3798</v>
      </c>
    </row>
    <row r="8814" spans="1:1" x14ac:dyDescent="0.25">
      <c r="A8814" t="s">
        <v>130</v>
      </c>
    </row>
    <row r="8815" spans="1:1" x14ac:dyDescent="0.25">
      <c r="A8815" t="s">
        <v>3799</v>
      </c>
    </row>
    <row r="8817" spans="1:1" x14ac:dyDescent="0.25">
      <c r="A8817" t="s">
        <v>130</v>
      </c>
    </row>
    <row r="8818" spans="1:1" x14ac:dyDescent="0.25">
      <c r="A8818" t="s">
        <v>3800</v>
      </c>
    </row>
    <row r="8820" spans="1:1" x14ac:dyDescent="0.25">
      <c r="A8820" t="s">
        <v>130</v>
      </c>
    </row>
    <row r="8821" spans="1:1" x14ac:dyDescent="0.25">
      <c r="A8821" t="s">
        <v>3801</v>
      </c>
    </row>
    <row r="8823" spans="1:1" x14ac:dyDescent="0.25">
      <c r="A8823" t="s">
        <v>130</v>
      </c>
    </row>
    <row r="8824" spans="1:1" x14ac:dyDescent="0.25">
      <c r="A8824" t="s">
        <v>3802</v>
      </c>
    </row>
    <row r="8826" spans="1:1" x14ac:dyDescent="0.25">
      <c r="A8826" t="s">
        <v>130</v>
      </c>
    </row>
    <row r="8827" spans="1:1" x14ac:dyDescent="0.25">
      <c r="A8827" t="s">
        <v>3803</v>
      </c>
    </row>
    <row r="8829" spans="1:1" x14ac:dyDescent="0.25">
      <c r="A8829" t="s">
        <v>130</v>
      </c>
    </row>
    <row r="8830" spans="1:1" x14ac:dyDescent="0.25">
      <c r="A8830" t="s">
        <v>3804</v>
      </c>
    </row>
    <row r="8832" spans="1:1" x14ac:dyDescent="0.25">
      <c r="A8832" t="s">
        <v>130</v>
      </c>
    </row>
    <row r="8833" spans="1:1" x14ac:dyDescent="0.25">
      <c r="A8833" t="s">
        <v>3805</v>
      </c>
    </row>
    <row r="8835" spans="1:1" x14ac:dyDescent="0.25">
      <c r="A8835" t="s">
        <v>130</v>
      </c>
    </row>
    <row r="8836" spans="1:1" x14ac:dyDescent="0.25">
      <c r="A8836" t="s">
        <v>3806</v>
      </c>
    </row>
    <row r="8838" spans="1:1" x14ac:dyDescent="0.25">
      <c r="A8838" t="s">
        <v>130</v>
      </c>
    </row>
    <row r="8839" spans="1:1" x14ac:dyDescent="0.25">
      <c r="A8839" t="s">
        <v>3807</v>
      </c>
    </row>
    <row r="8841" spans="1:1" x14ac:dyDescent="0.25">
      <c r="A8841" t="s">
        <v>130</v>
      </c>
    </row>
    <row r="8842" spans="1:1" x14ac:dyDescent="0.25">
      <c r="A8842" t="s">
        <v>3808</v>
      </c>
    </row>
    <row r="8844" spans="1:1" x14ac:dyDescent="0.25">
      <c r="A8844" t="s">
        <v>130</v>
      </c>
    </row>
    <row r="8845" spans="1:1" x14ac:dyDescent="0.25">
      <c r="A8845" t="s">
        <v>3809</v>
      </c>
    </row>
    <row r="8847" spans="1:1" x14ac:dyDescent="0.25">
      <c r="A8847" t="s">
        <v>130</v>
      </c>
    </row>
    <row r="8848" spans="1:1" x14ac:dyDescent="0.25">
      <c r="A8848" t="s">
        <v>3810</v>
      </c>
    </row>
    <row r="8850" spans="1:1" x14ac:dyDescent="0.25">
      <c r="A8850" t="s">
        <v>130</v>
      </c>
    </row>
    <row r="8851" spans="1:1" x14ac:dyDescent="0.25">
      <c r="A8851" t="s">
        <v>3811</v>
      </c>
    </row>
    <row r="8853" spans="1:1" x14ac:dyDescent="0.25">
      <c r="A8853" t="s">
        <v>130</v>
      </c>
    </row>
    <row r="8854" spans="1:1" x14ac:dyDescent="0.25">
      <c r="A8854" t="s">
        <v>3812</v>
      </c>
    </row>
    <row r="8856" spans="1:1" x14ac:dyDescent="0.25">
      <c r="A8856" t="s">
        <v>130</v>
      </c>
    </row>
    <row r="8857" spans="1:1" x14ac:dyDescent="0.25">
      <c r="A8857" t="s">
        <v>3813</v>
      </c>
    </row>
    <row r="8859" spans="1:1" x14ac:dyDescent="0.25">
      <c r="A8859" t="s">
        <v>130</v>
      </c>
    </row>
    <row r="8860" spans="1:1" x14ac:dyDescent="0.25">
      <c r="A8860" t="s">
        <v>3814</v>
      </c>
    </row>
    <row r="8862" spans="1:1" x14ac:dyDescent="0.25">
      <c r="A8862" t="s">
        <v>130</v>
      </c>
    </row>
    <row r="8863" spans="1:1" x14ac:dyDescent="0.25">
      <c r="A8863" t="s">
        <v>3815</v>
      </c>
    </row>
    <row r="8865" spans="1:1" x14ac:dyDescent="0.25">
      <c r="A8865" t="s">
        <v>130</v>
      </c>
    </row>
    <row r="8866" spans="1:1" x14ac:dyDescent="0.25">
      <c r="A8866" t="s">
        <v>3816</v>
      </c>
    </row>
    <row r="8868" spans="1:1" x14ac:dyDescent="0.25">
      <c r="A8868" t="s">
        <v>130</v>
      </c>
    </row>
    <row r="8869" spans="1:1" x14ac:dyDescent="0.25">
      <c r="A8869" t="s">
        <v>3817</v>
      </c>
    </row>
    <row r="8871" spans="1:1" x14ac:dyDescent="0.25">
      <c r="A8871" t="s">
        <v>130</v>
      </c>
    </row>
    <row r="8872" spans="1:1" x14ac:dyDescent="0.25">
      <c r="A8872" t="s">
        <v>3818</v>
      </c>
    </row>
    <row r="8874" spans="1:1" x14ac:dyDescent="0.25">
      <c r="A8874" t="s">
        <v>130</v>
      </c>
    </row>
    <row r="8875" spans="1:1" x14ac:dyDescent="0.25">
      <c r="A8875" t="s">
        <v>3819</v>
      </c>
    </row>
    <row r="8877" spans="1:1" x14ac:dyDescent="0.25">
      <c r="A8877" t="s">
        <v>130</v>
      </c>
    </row>
    <row r="8878" spans="1:1" x14ac:dyDescent="0.25">
      <c r="A8878" t="s">
        <v>3820</v>
      </c>
    </row>
    <row r="8880" spans="1:1" x14ac:dyDescent="0.25">
      <c r="A8880" t="s">
        <v>130</v>
      </c>
    </row>
    <row r="8881" spans="1:1" x14ac:dyDescent="0.25">
      <c r="A8881" t="s">
        <v>3821</v>
      </c>
    </row>
    <row r="8883" spans="1:1" x14ac:dyDescent="0.25">
      <c r="A8883" t="s">
        <v>130</v>
      </c>
    </row>
    <row r="8884" spans="1:1" x14ac:dyDescent="0.25">
      <c r="A8884" t="s">
        <v>3822</v>
      </c>
    </row>
    <row r="8886" spans="1:1" x14ac:dyDescent="0.25">
      <c r="A8886" t="s">
        <v>130</v>
      </c>
    </row>
    <row r="8887" spans="1:1" x14ac:dyDescent="0.25">
      <c r="A8887" t="s">
        <v>3823</v>
      </c>
    </row>
    <row r="8889" spans="1:1" x14ac:dyDescent="0.25">
      <c r="A8889" t="s">
        <v>130</v>
      </c>
    </row>
    <row r="8890" spans="1:1" x14ac:dyDescent="0.25">
      <c r="A8890" t="s">
        <v>3824</v>
      </c>
    </row>
    <row r="8892" spans="1:1" x14ac:dyDescent="0.25">
      <c r="A8892" t="s">
        <v>130</v>
      </c>
    </row>
    <row r="8893" spans="1:1" x14ac:dyDescent="0.25">
      <c r="A8893" t="s">
        <v>3825</v>
      </c>
    </row>
    <row r="8895" spans="1:1" x14ac:dyDescent="0.25">
      <c r="A8895" t="s">
        <v>130</v>
      </c>
    </row>
    <row r="8896" spans="1:1" x14ac:dyDescent="0.25">
      <c r="A8896" t="s">
        <v>3826</v>
      </c>
    </row>
    <row r="8898" spans="1:1" x14ac:dyDescent="0.25">
      <c r="A8898" t="s">
        <v>130</v>
      </c>
    </row>
    <row r="8899" spans="1:1" x14ac:dyDescent="0.25">
      <c r="A8899" t="s">
        <v>3827</v>
      </c>
    </row>
    <row r="8901" spans="1:1" x14ac:dyDescent="0.25">
      <c r="A8901" t="s">
        <v>130</v>
      </c>
    </row>
    <row r="8902" spans="1:1" x14ac:dyDescent="0.25">
      <c r="A8902" t="s">
        <v>3828</v>
      </c>
    </row>
    <row r="8904" spans="1:1" x14ac:dyDescent="0.25">
      <c r="A8904" t="s">
        <v>130</v>
      </c>
    </row>
    <row r="8905" spans="1:1" x14ac:dyDescent="0.25">
      <c r="A8905" t="s">
        <v>3829</v>
      </c>
    </row>
    <row r="8907" spans="1:1" x14ac:dyDescent="0.25">
      <c r="A8907" t="s">
        <v>130</v>
      </c>
    </row>
    <row r="8908" spans="1:1" x14ac:dyDescent="0.25">
      <c r="A8908" t="s">
        <v>3830</v>
      </c>
    </row>
    <row r="8910" spans="1:1" x14ac:dyDescent="0.25">
      <c r="A8910" t="s">
        <v>130</v>
      </c>
    </row>
    <row r="8911" spans="1:1" x14ac:dyDescent="0.25">
      <c r="A8911" t="s">
        <v>3831</v>
      </c>
    </row>
    <row r="8913" spans="1:1" x14ac:dyDescent="0.25">
      <c r="A8913" t="s">
        <v>130</v>
      </c>
    </row>
    <row r="8914" spans="1:1" x14ac:dyDescent="0.25">
      <c r="A8914" t="s">
        <v>3832</v>
      </c>
    </row>
    <row r="8916" spans="1:1" x14ac:dyDescent="0.25">
      <c r="A8916" t="s">
        <v>130</v>
      </c>
    </row>
    <row r="8917" spans="1:1" x14ac:dyDescent="0.25">
      <c r="A8917" t="s">
        <v>3833</v>
      </c>
    </row>
    <row r="8919" spans="1:1" x14ac:dyDescent="0.25">
      <c r="A8919" t="s">
        <v>130</v>
      </c>
    </row>
    <row r="8920" spans="1:1" x14ac:dyDescent="0.25">
      <c r="A8920" t="s">
        <v>3834</v>
      </c>
    </row>
    <row r="8922" spans="1:1" x14ac:dyDescent="0.25">
      <c r="A8922" t="s">
        <v>130</v>
      </c>
    </row>
    <row r="8923" spans="1:1" x14ac:dyDescent="0.25">
      <c r="A8923" t="s">
        <v>3835</v>
      </c>
    </row>
    <row r="8925" spans="1:1" x14ac:dyDescent="0.25">
      <c r="A8925" t="s">
        <v>130</v>
      </c>
    </row>
    <row r="8926" spans="1:1" x14ac:dyDescent="0.25">
      <c r="A8926" t="s">
        <v>3836</v>
      </c>
    </row>
    <row r="8928" spans="1:1" x14ac:dyDescent="0.25">
      <c r="A8928" t="s">
        <v>130</v>
      </c>
    </row>
    <row r="8929" spans="1:1" x14ac:dyDescent="0.25">
      <c r="A8929" t="s">
        <v>3837</v>
      </c>
    </row>
    <row r="8931" spans="1:1" x14ac:dyDescent="0.25">
      <c r="A8931" t="s">
        <v>130</v>
      </c>
    </row>
    <row r="8932" spans="1:1" x14ac:dyDescent="0.25">
      <c r="A8932" t="s">
        <v>3838</v>
      </c>
    </row>
    <row r="8934" spans="1:1" x14ac:dyDescent="0.25">
      <c r="A8934" t="s">
        <v>130</v>
      </c>
    </row>
    <row r="8935" spans="1:1" x14ac:dyDescent="0.25">
      <c r="A8935" t="s">
        <v>3839</v>
      </c>
    </row>
    <row r="8937" spans="1:1" x14ac:dyDescent="0.25">
      <c r="A8937" t="s">
        <v>130</v>
      </c>
    </row>
    <row r="8938" spans="1:1" x14ac:dyDescent="0.25">
      <c r="A8938" t="s">
        <v>3840</v>
      </c>
    </row>
    <row r="8940" spans="1:1" x14ac:dyDescent="0.25">
      <c r="A8940" t="s">
        <v>130</v>
      </c>
    </row>
    <row r="8941" spans="1:1" x14ac:dyDescent="0.25">
      <c r="A8941" t="s">
        <v>3841</v>
      </c>
    </row>
    <row r="8943" spans="1:1" x14ac:dyDescent="0.25">
      <c r="A8943" t="s">
        <v>130</v>
      </c>
    </row>
    <row r="8944" spans="1:1" x14ac:dyDescent="0.25">
      <c r="A8944" t="s">
        <v>3842</v>
      </c>
    </row>
    <row r="8946" spans="1:1" x14ac:dyDescent="0.25">
      <c r="A8946" t="s">
        <v>130</v>
      </c>
    </row>
    <row r="8947" spans="1:1" x14ac:dyDescent="0.25">
      <c r="A8947" t="s">
        <v>3843</v>
      </c>
    </row>
    <row r="8949" spans="1:1" x14ac:dyDescent="0.25">
      <c r="A8949" t="s">
        <v>130</v>
      </c>
    </row>
    <row r="8950" spans="1:1" x14ac:dyDescent="0.25">
      <c r="A8950" t="s">
        <v>3844</v>
      </c>
    </row>
    <row r="8952" spans="1:1" x14ac:dyDescent="0.25">
      <c r="A8952" t="s">
        <v>130</v>
      </c>
    </row>
    <row r="8953" spans="1:1" x14ac:dyDescent="0.25">
      <c r="A8953" t="s">
        <v>3845</v>
      </c>
    </row>
    <row r="8955" spans="1:1" x14ac:dyDescent="0.25">
      <c r="A8955" t="s">
        <v>130</v>
      </c>
    </row>
    <row r="8956" spans="1:1" x14ac:dyDescent="0.25">
      <c r="A8956" t="s">
        <v>3846</v>
      </c>
    </row>
    <row r="8958" spans="1:1" x14ac:dyDescent="0.25">
      <c r="A8958" t="s">
        <v>130</v>
      </c>
    </row>
    <row r="8959" spans="1:1" x14ac:dyDescent="0.25">
      <c r="A8959" t="s">
        <v>3847</v>
      </c>
    </row>
    <row r="8961" spans="1:1" x14ac:dyDescent="0.25">
      <c r="A8961" t="s">
        <v>130</v>
      </c>
    </row>
    <row r="8962" spans="1:1" x14ac:dyDescent="0.25">
      <c r="A8962" t="s">
        <v>3848</v>
      </c>
    </row>
    <row r="8964" spans="1:1" x14ac:dyDescent="0.25">
      <c r="A8964" t="s">
        <v>130</v>
      </c>
    </row>
    <row r="8965" spans="1:1" x14ac:dyDescent="0.25">
      <c r="A8965" t="s">
        <v>3849</v>
      </c>
    </row>
    <row r="8967" spans="1:1" x14ac:dyDescent="0.25">
      <c r="A8967" t="s">
        <v>130</v>
      </c>
    </row>
    <row r="8968" spans="1:1" x14ac:dyDescent="0.25">
      <c r="A8968" t="s">
        <v>3850</v>
      </c>
    </row>
    <row r="8970" spans="1:1" x14ac:dyDescent="0.25">
      <c r="A8970" t="s">
        <v>130</v>
      </c>
    </row>
    <row r="8971" spans="1:1" x14ac:dyDescent="0.25">
      <c r="A8971" t="s">
        <v>3851</v>
      </c>
    </row>
    <row r="8973" spans="1:1" x14ac:dyDescent="0.25">
      <c r="A8973" t="s">
        <v>130</v>
      </c>
    </row>
    <row r="8974" spans="1:1" x14ac:dyDescent="0.25">
      <c r="A8974" t="s">
        <v>3852</v>
      </c>
    </row>
    <row r="8976" spans="1:1" x14ac:dyDescent="0.25">
      <c r="A8976" t="s">
        <v>130</v>
      </c>
    </row>
    <row r="8977" spans="1:1" x14ac:dyDescent="0.25">
      <c r="A8977" t="s">
        <v>3853</v>
      </c>
    </row>
    <row r="8979" spans="1:1" x14ac:dyDescent="0.25">
      <c r="A8979" t="s">
        <v>130</v>
      </c>
    </row>
    <row r="8980" spans="1:1" x14ac:dyDescent="0.25">
      <c r="A8980" t="s">
        <v>3854</v>
      </c>
    </row>
    <row r="8982" spans="1:1" x14ac:dyDescent="0.25">
      <c r="A8982" t="s">
        <v>130</v>
      </c>
    </row>
    <row r="8983" spans="1:1" x14ac:dyDescent="0.25">
      <c r="A8983" t="s">
        <v>3855</v>
      </c>
    </row>
    <row r="8985" spans="1:1" x14ac:dyDescent="0.25">
      <c r="A8985" t="s">
        <v>130</v>
      </c>
    </row>
    <row r="8986" spans="1:1" x14ac:dyDescent="0.25">
      <c r="A8986" t="s">
        <v>3856</v>
      </c>
    </row>
    <row r="8988" spans="1:1" x14ac:dyDescent="0.25">
      <c r="A8988" t="s">
        <v>130</v>
      </c>
    </row>
    <row r="8989" spans="1:1" x14ac:dyDescent="0.25">
      <c r="A8989" t="s">
        <v>3857</v>
      </c>
    </row>
    <row r="8991" spans="1:1" x14ac:dyDescent="0.25">
      <c r="A8991" t="s">
        <v>130</v>
      </c>
    </row>
    <row r="8992" spans="1:1" x14ac:dyDescent="0.25">
      <c r="A8992" t="s">
        <v>3858</v>
      </c>
    </row>
    <row r="8994" spans="1:1" x14ac:dyDescent="0.25">
      <c r="A8994" t="s">
        <v>130</v>
      </c>
    </row>
    <row r="8995" spans="1:1" x14ac:dyDescent="0.25">
      <c r="A8995" t="s">
        <v>3859</v>
      </c>
    </row>
    <row r="8997" spans="1:1" x14ac:dyDescent="0.25">
      <c r="A8997" t="s">
        <v>130</v>
      </c>
    </row>
    <row r="8998" spans="1:1" x14ac:dyDescent="0.25">
      <c r="A8998" t="s">
        <v>3860</v>
      </c>
    </row>
    <row r="9000" spans="1:1" x14ac:dyDescent="0.25">
      <c r="A9000" t="s">
        <v>130</v>
      </c>
    </row>
    <row r="9001" spans="1:1" x14ac:dyDescent="0.25">
      <c r="A9001" t="s">
        <v>3861</v>
      </c>
    </row>
    <row r="9003" spans="1:1" x14ac:dyDescent="0.25">
      <c r="A9003" t="s">
        <v>130</v>
      </c>
    </row>
    <row r="9004" spans="1:1" x14ac:dyDescent="0.25">
      <c r="A9004" t="s">
        <v>3862</v>
      </c>
    </row>
    <row r="9006" spans="1:1" x14ac:dyDescent="0.25">
      <c r="A9006" t="s">
        <v>130</v>
      </c>
    </row>
    <row r="9007" spans="1:1" x14ac:dyDescent="0.25">
      <c r="A9007" t="s">
        <v>3863</v>
      </c>
    </row>
    <row r="9009" spans="1:1" x14ac:dyDescent="0.25">
      <c r="A9009" t="s">
        <v>130</v>
      </c>
    </row>
    <row r="9010" spans="1:1" x14ac:dyDescent="0.25">
      <c r="A9010" t="s">
        <v>3864</v>
      </c>
    </row>
    <row r="9012" spans="1:1" x14ac:dyDescent="0.25">
      <c r="A9012" t="s">
        <v>130</v>
      </c>
    </row>
    <row r="9013" spans="1:1" x14ac:dyDescent="0.25">
      <c r="A9013" t="s">
        <v>3865</v>
      </c>
    </row>
    <row r="9015" spans="1:1" x14ac:dyDescent="0.25">
      <c r="A9015" t="s">
        <v>130</v>
      </c>
    </row>
    <row r="9016" spans="1:1" x14ac:dyDescent="0.25">
      <c r="A9016" t="s">
        <v>3866</v>
      </c>
    </row>
    <row r="9018" spans="1:1" x14ac:dyDescent="0.25">
      <c r="A9018" t="s">
        <v>130</v>
      </c>
    </row>
    <row r="9019" spans="1:1" x14ac:dyDescent="0.25">
      <c r="A9019" t="s">
        <v>3867</v>
      </c>
    </row>
    <row r="9021" spans="1:1" x14ac:dyDescent="0.25">
      <c r="A9021" t="s">
        <v>130</v>
      </c>
    </row>
    <row r="9022" spans="1:1" x14ac:dyDescent="0.25">
      <c r="A9022" t="s">
        <v>3868</v>
      </c>
    </row>
    <row r="9024" spans="1:1" x14ac:dyDescent="0.25">
      <c r="A9024" t="s">
        <v>130</v>
      </c>
    </row>
    <row r="9025" spans="1:1" x14ac:dyDescent="0.25">
      <c r="A9025" t="s">
        <v>3869</v>
      </c>
    </row>
    <row r="9027" spans="1:1" x14ac:dyDescent="0.25">
      <c r="A9027" t="s">
        <v>130</v>
      </c>
    </row>
    <row r="9028" spans="1:1" x14ac:dyDescent="0.25">
      <c r="A9028" t="s">
        <v>3870</v>
      </c>
    </row>
    <row r="9030" spans="1:1" x14ac:dyDescent="0.25">
      <c r="A9030" t="s">
        <v>130</v>
      </c>
    </row>
    <row r="9031" spans="1:1" x14ac:dyDescent="0.25">
      <c r="A9031" t="s">
        <v>3871</v>
      </c>
    </row>
    <row r="9033" spans="1:1" x14ac:dyDescent="0.25">
      <c r="A9033" t="s">
        <v>130</v>
      </c>
    </row>
    <row r="9034" spans="1:1" x14ac:dyDescent="0.25">
      <c r="A9034" t="s">
        <v>3872</v>
      </c>
    </row>
    <row r="9036" spans="1:1" x14ac:dyDescent="0.25">
      <c r="A9036" t="s">
        <v>130</v>
      </c>
    </row>
    <row r="9037" spans="1:1" x14ac:dyDescent="0.25">
      <c r="A9037" t="s">
        <v>3873</v>
      </c>
    </row>
    <row r="9039" spans="1:1" x14ac:dyDescent="0.25">
      <c r="A9039" t="s">
        <v>130</v>
      </c>
    </row>
    <row r="9040" spans="1:1" x14ac:dyDescent="0.25">
      <c r="A9040" t="s">
        <v>3874</v>
      </c>
    </row>
    <row r="9042" spans="1:1" x14ac:dyDescent="0.25">
      <c r="A9042" t="s">
        <v>130</v>
      </c>
    </row>
    <row r="9043" spans="1:1" x14ac:dyDescent="0.25">
      <c r="A9043" t="s">
        <v>3875</v>
      </c>
    </row>
    <row r="9045" spans="1:1" x14ac:dyDescent="0.25">
      <c r="A9045" t="s">
        <v>130</v>
      </c>
    </row>
    <row r="9046" spans="1:1" x14ac:dyDescent="0.25">
      <c r="A9046" t="s">
        <v>3876</v>
      </c>
    </row>
    <row r="9048" spans="1:1" x14ac:dyDescent="0.25">
      <c r="A9048" t="s">
        <v>130</v>
      </c>
    </row>
    <row r="9049" spans="1:1" x14ac:dyDescent="0.25">
      <c r="A9049" t="s">
        <v>3877</v>
      </c>
    </row>
    <row r="9051" spans="1:1" x14ac:dyDescent="0.25">
      <c r="A9051" t="s">
        <v>130</v>
      </c>
    </row>
    <row r="9052" spans="1:1" x14ac:dyDescent="0.25">
      <c r="A9052" t="s">
        <v>3878</v>
      </c>
    </row>
    <row r="9054" spans="1:1" x14ac:dyDescent="0.25">
      <c r="A9054" t="s">
        <v>130</v>
      </c>
    </row>
    <row r="9055" spans="1:1" x14ac:dyDescent="0.25">
      <c r="A9055" t="s">
        <v>3879</v>
      </c>
    </row>
    <row r="9057" spans="1:1" x14ac:dyDescent="0.25">
      <c r="A9057" t="s">
        <v>130</v>
      </c>
    </row>
    <row r="9058" spans="1:1" x14ac:dyDescent="0.25">
      <c r="A9058" t="s">
        <v>3880</v>
      </c>
    </row>
    <row r="9060" spans="1:1" x14ac:dyDescent="0.25">
      <c r="A9060" t="s">
        <v>130</v>
      </c>
    </row>
    <row r="9061" spans="1:1" x14ac:dyDescent="0.25">
      <c r="A9061" t="s">
        <v>3881</v>
      </c>
    </row>
    <row r="9063" spans="1:1" x14ac:dyDescent="0.25">
      <c r="A9063" t="s">
        <v>130</v>
      </c>
    </row>
    <row r="9064" spans="1:1" x14ac:dyDescent="0.25">
      <c r="A9064" t="s">
        <v>3882</v>
      </c>
    </row>
    <row r="9066" spans="1:1" x14ac:dyDescent="0.25">
      <c r="A9066" t="s">
        <v>130</v>
      </c>
    </row>
    <row r="9067" spans="1:1" x14ac:dyDescent="0.25">
      <c r="A9067" t="s">
        <v>3883</v>
      </c>
    </row>
    <row r="9069" spans="1:1" x14ac:dyDescent="0.25">
      <c r="A9069" t="s">
        <v>130</v>
      </c>
    </row>
    <row r="9070" spans="1:1" x14ac:dyDescent="0.25">
      <c r="A9070" t="s">
        <v>3884</v>
      </c>
    </row>
    <row r="9072" spans="1:1" x14ac:dyDescent="0.25">
      <c r="A9072" t="s">
        <v>130</v>
      </c>
    </row>
    <row r="9073" spans="1:1" x14ac:dyDescent="0.25">
      <c r="A9073" t="s">
        <v>3885</v>
      </c>
    </row>
    <row r="9075" spans="1:1" x14ac:dyDescent="0.25">
      <c r="A9075" t="s">
        <v>130</v>
      </c>
    </row>
    <row r="9076" spans="1:1" x14ac:dyDescent="0.25">
      <c r="A9076" t="s">
        <v>3886</v>
      </c>
    </row>
    <row r="9078" spans="1:1" x14ac:dyDescent="0.25">
      <c r="A9078" t="s">
        <v>130</v>
      </c>
    </row>
    <row r="9079" spans="1:1" x14ac:dyDescent="0.25">
      <c r="A9079" t="s">
        <v>3887</v>
      </c>
    </row>
    <row r="9081" spans="1:1" x14ac:dyDescent="0.25">
      <c r="A9081" t="s">
        <v>130</v>
      </c>
    </row>
    <row r="9082" spans="1:1" x14ac:dyDescent="0.25">
      <c r="A9082" t="s">
        <v>3888</v>
      </c>
    </row>
    <row r="9084" spans="1:1" x14ac:dyDescent="0.25">
      <c r="A9084" t="s">
        <v>130</v>
      </c>
    </row>
    <row r="9085" spans="1:1" x14ac:dyDescent="0.25">
      <c r="A9085" t="s">
        <v>3889</v>
      </c>
    </row>
    <row r="9087" spans="1:1" x14ac:dyDescent="0.25">
      <c r="A9087" t="s">
        <v>130</v>
      </c>
    </row>
    <row r="9088" spans="1:1" x14ac:dyDescent="0.25">
      <c r="A9088" t="s">
        <v>3890</v>
      </c>
    </row>
    <row r="9090" spans="1:1" x14ac:dyDescent="0.25">
      <c r="A9090" t="s">
        <v>130</v>
      </c>
    </row>
    <row r="9091" spans="1:1" x14ac:dyDescent="0.25">
      <c r="A9091" t="s">
        <v>3891</v>
      </c>
    </row>
    <row r="9093" spans="1:1" x14ac:dyDescent="0.25">
      <c r="A9093" t="s">
        <v>130</v>
      </c>
    </row>
    <row r="9094" spans="1:1" x14ac:dyDescent="0.25">
      <c r="A9094" t="s">
        <v>3892</v>
      </c>
    </row>
    <row r="9096" spans="1:1" x14ac:dyDescent="0.25">
      <c r="A9096" t="s">
        <v>130</v>
      </c>
    </row>
    <row r="9097" spans="1:1" x14ac:dyDescent="0.25">
      <c r="A9097" t="s">
        <v>3893</v>
      </c>
    </row>
    <row r="9099" spans="1:1" x14ac:dyDescent="0.25">
      <c r="A9099" t="s">
        <v>130</v>
      </c>
    </row>
    <row r="9100" spans="1:1" x14ac:dyDescent="0.25">
      <c r="A9100" t="s">
        <v>3894</v>
      </c>
    </row>
    <row r="9102" spans="1:1" x14ac:dyDescent="0.25">
      <c r="A9102" t="s">
        <v>130</v>
      </c>
    </row>
    <row r="9103" spans="1:1" x14ac:dyDescent="0.25">
      <c r="A9103" t="s">
        <v>3895</v>
      </c>
    </row>
    <row r="9105" spans="1:1" x14ac:dyDescent="0.25">
      <c r="A9105" t="s">
        <v>130</v>
      </c>
    </row>
    <row r="9106" spans="1:1" x14ac:dyDescent="0.25">
      <c r="A9106" t="s">
        <v>3896</v>
      </c>
    </row>
    <row r="9108" spans="1:1" x14ac:dyDescent="0.25">
      <c r="A9108" t="s">
        <v>130</v>
      </c>
    </row>
    <row r="9109" spans="1:1" x14ac:dyDescent="0.25">
      <c r="A9109" t="s">
        <v>3897</v>
      </c>
    </row>
    <row r="9111" spans="1:1" x14ac:dyDescent="0.25">
      <c r="A9111" t="s">
        <v>130</v>
      </c>
    </row>
    <row r="9112" spans="1:1" x14ac:dyDescent="0.25">
      <c r="A9112" t="s">
        <v>3898</v>
      </c>
    </row>
    <row r="9114" spans="1:1" x14ac:dyDescent="0.25">
      <c r="A9114" t="s">
        <v>130</v>
      </c>
    </row>
    <row r="9115" spans="1:1" x14ac:dyDescent="0.25">
      <c r="A9115" t="s">
        <v>3899</v>
      </c>
    </row>
    <row r="9117" spans="1:1" x14ac:dyDescent="0.25">
      <c r="A9117" t="s">
        <v>130</v>
      </c>
    </row>
    <row r="9118" spans="1:1" x14ac:dyDescent="0.25">
      <c r="A9118" t="s">
        <v>3900</v>
      </c>
    </row>
    <row r="9120" spans="1:1" x14ac:dyDescent="0.25">
      <c r="A9120" t="s">
        <v>130</v>
      </c>
    </row>
    <row r="9121" spans="1:1" x14ac:dyDescent="0.25">
      <c r="A9121" t="s">
        <v>3901</v>
      </c>
    </row>
    <row r="9123" spans="1:1" x14ac:dyDescent="0.25">
      <c r="A9123" t="s">
        <v>130</v>
      </c>
    </row>
    <row r="9124" spans="1:1" x14ac:dyDescent="0.25">
      <c r="A9124" t="s">
        <v>3902</v>
      </c>
    </row>
    <row r="9126" spans="1:1" x14ac:dyDescent="0.25">
      <c r="A9126" t="s">
        <v>130</v>
      </c>
    </row>
    <row r="9127" spans="1:1" x14ac:dyDescent="0.25">
      <c r="A9127" t="s">
        <v>3903</v>
      </c>
    </row>
    <row r="9129" spans="1:1" x14ac:dyDescent="0.25">
      <c r="A9129" t="s">
        <v>130</v>
      </c>
    </row>
    <row r="9130" spans="1:1" x14ac:dyDescent="0.25">
      <c r="A9130" t="s">
        <v>3904</v>
      </c>
    </row>
    <row r="9132" spans="1:1" x14ac:dyDescent="0.25">
      <c r="A9132" t="s">
        <v>130</v>
      </c>
    </row>
    <row r="9133" spans="1:1" x14ac:dyDescent="0.25">
      <c r="A9133" t="s">
        <v>3905</v>
      </c>
    </row>
    <row r="9135" spans="1:1" x14ac:dyDescent="0.25">
      <c r="A9135" t="s">
        <v>130</v>
      </c>
    </row>
    <row r="9136" spans="1:1" x14ac:dyDescent="0.25">
      <c r="A9136" t="s">
        <v>3906</v>
      </c>
    </row>
    <row r="9138" spans="1:1" x14ac:dyDescent="0.25">
      <c r="A9138" t="s">
        <v>130</v>
      </c>
    </row>
    <row r="9139" spans="1:1" x14ac:dyDescent="0.25">
      <c r="A9139" t="s">
        <v>3907</v>
      </c>
    </row>
    <row r="9141" spans="1:1" x14ac:dyDescent="0.25">
      <c r="A9141" t="s">
        <v>130</v>
      </c>
    </row>
    <row r="9142" spans="1:1" x14ac:dyDescent="0.25">
      <c r="A9142" t="s">
        <v>3908</v>
      </c>
    </row>
    <row r="9144" spans="1:1" x14ac:dyDescent="0.25">
      <c r="A9144" t="s">
        <v>130</v>
      </c>
    </row>
    <row r="9145" spans="1:1" x14ac:dyDescent="0.25">
      <c r="A9145" t="s">
        <v>3909</v>
      </c>
    </row>
    <row r="9147" spans="1:1" x14ac:dyDescent="0.25">
      <c r="A9147" t="s">
        <v>130</v>
      </c>
    </row>
    <row r="9148" spans="1:1" x14ac:dyDescent="0.25">
      <c r="A9148" t="s">
        <v>3910</v>
      </c>
    </row>
    <row r="9150" spans="1:1" x14ac:dyDescent="0.25">
      <c r="A9150" t="s">
        <v>130</v>
      </c>
    </row>
    <row r="9151" spans="1:1" x14ac:dyDescent="0.25">
      <c r="A9151" t="s">
        <v>3911</v>
      </c>
    </row>
    <row r="9153" spans="1:1" x14ac:dyDescent="0.25">
      <c r="A9153" t="s">
        <v>130</v>
      </c>
    </row>
    <row r="9154" spans="1:1" x14ac:dyDescent="0.25">
      <c r="A9154" t="s">
        <v>3912</v>
      </c>
    </row>
    <row r="9156" spans="1:1" x14ac:dyDescent="0.25">
      <c r="A9156" t="s">
        <v>130</v>
      </c>
    </row>
    <row r="9157" spans="1:1" x14ac:dyDescent="0.25">
      <c r="A9157" t="s">
        <v>3913</v>
      </c>
    </row>
    <row r="9159" spans="1:1" x14ac:dyDescent="0.25">
      <c r="A9159" t="s">
        <v>130</v>
      </c>
    </row>
    <row r="9160" spans="1:1" x14ac:dyDescent="0.25">
      <c r="A9160" t="s">
        <v>3914</v>
      </c>
    </row>
    <row r="9162" spans="1:1" x14ac:dyDescent="0.25">
      <c r="A9162" t="s">
        <v>130</v>
      </c>
    </row>
    <row r="9163" spans="1:1" x14ac:dyDescent="0.25">
      <c r="A9163" t="s">
        <v>3915</v>
      </c>
    </row>
    <row r="9165" spans="1:1" x14ac:dyDescent="0.25">
      <c r="A9165" t="s">
        <v>3916</v>
      </c>
    </row>
    <row r="9166" spans="1:1" x14ac:dyDescent="0.25">
      <c r="A9166" t="s">
        <v>3917</v>
      </c>
    </row>
    <row r="9167" spans="1:1" x14ac:dyDescent="0.25">
      <c r="A9167" t="s">
        <v>3918</v>
      </c>
    </row>
    <row r="9168" spans="1:1" x14ac:dyDescent="0.25">
      <c r="A9168" t="s">
        <v>3919</v>
      </c>
    </row>
    <row r="9170" spans="1:1" x14ac:dyDescent="0.25">
      <c r="A9170" t="s">
        <v>3920</v>
      </c>
    </row>
    <row r="9171" spans="1:1" x14ac:dyDescent="0.25">
      <c r="A9171" t="s">
        <v>3921</v>
      </c>
    </row>
    <row r="9173" spans="1:1" x14ac:dyDescent="0.25">
      <c r="A9173" t="s">
        <v>3922</v>
      </c>
    </row>
    <row r="9175" spans="1:1" x14ac:dyDescent="0.25">
      <c r="A9175" t="s">
        <v>3923</v>
      </c>
    </row>
    <row r="9176" spans="1:1" x14ac:dyDescent="0.25">
      <c r="A9176" t="s">
        <v>3924</v>
      </c>
    </row>
    <row r="9178" spans="1:1" x14ac:dyDescent="0.25">
      <c r="A9178" t="s">
        <v>3925</v>
      </c>
    </row>
    <row r="9179" spans="1:1" x14ac:dyDescent="0.25">
      <c r="A9179" t="s">
        <v>3926</v>
      </c>
    </row>
    <row r="9181" spans="1:1" x14ac:dyDescent="0.25">
      <c r="A9181" t="s">
        <v>3925</v>
      </c>
    </row>
    <row r="9182" spans="1:1" x14ac:dyDescent="0.25">
      <c r="A9182" t="s">
        <v>3927</v>
      </c>
    </row>
    <row r="9184" spans="1:1" x14ac:dyDescent="0.25">
      <c r="A9184" t="s">
        <v>3925</v>
      </c>
    </row>
    <row r="9185" spans="1:1" x14ac:dyDescent="0.25">
      <c r="A9185" t="s">
        <v>3928</v>
      </c>
    </row>
    <row r="9187" spans="1:1" x14ac:dyDescent="0.25">
      <c r="A9187" t="s">
        <v>3925</v>
      </c>
    </row>
    <row r="9188" spans="1:1" x14ac:dyDescent="0.25">
      <c r="A9188" t="s">
        <v>3929</v>
      </c>
    </row>
    <row r="9190" spans="1:1" x14ac:dyDescent="0.25">
      <c r="A9190" t="s">
        <v>3925</v>
      </c>
    </row>
    <row r="9191" spans="1:1" x14ac:dyDescent="0.25">
      <c r="A9191" t="s">
        <v>3930</v>
      </c>
    </row>
    <row r="9193" spans="1:1" x14ac:dyDescent="0.25">
      <c r="A9193" t="s">
        <v>1486</v>
      </c>
    </row>
    <row r="9194" spans="1:1" x14ac:dyDescent="0.25">
      <c r="A9194" t="s">
        <v>3931</v>
      </c>
    </row>
    <row r="9196" spans="1:1" x14ac:dyDescent="0.25">
      <c r="A9196" t="s">
        <v>3932</v>
      </c>
    </row>
    <row r="9197" spans="1:1" x14ac:dyDescent="0.25">
      <c r="A9197" t="s">
        <v>3933</v>
      </c>
    </row>
    <row r="9198" spans="1:1" x14ac:dyDescent="0.25">
      <c r="A9198" t="s">
        <v>3934</v>
      </c>
    </row>
    <row r="9199" spans="1:1" x14ac:dyDescent="0.25">
      <c r="A9199" t="s">
        <v>3935</v>
      </c>
    </row>
    <row r="9201" spans="1:1" x14ac:dyDescent="0.25">
      <c r="A9201" t="s">
        <v>3936</v>
      </c>
    </row>
    <row r="9202" spans="1:1" x14ac:dyDescent="0.25">
      <c r="A9202" t="s">
        <v>3937</v>
      </c>
    </row>
    <row r="9203" spans="1:1" x14ac:dyDescent="0.25">
      <c r="A9203" t="s">
        <v>3938</v>
      </c>
    </row>
    <row r="9205" spans="1:1" x14ac:dyDescent="0.25">
      <c r="A9205" t="s">
        <v>1486</v>
      </c>
    </row>
    <row r="9206" spans="1:1" x14ac:dyDescent="0.25">
      <c r="A9206" t="e">
        <f>- Pose de parquet chez les particuliers et professionnels</f>
        <v>#NAME?</v>
      </c>
    </row>
    <row r="9208" spans="1:1" x14ac:dyDescent="0.25">
      <c r="A9208" t="s">
        <v>3932</v>
      </c>
    </row>
    <row r="9209" spans="1:1" x14ac:dyDescent="0.25">
      <c r="A9209" t="s">
        <v>3939</v>
      </c>
    </row>
    <row r="9210" spans="1:1" x14ac:dyDescent="0.25">
      <c r="A9210" t="s">
        <v>3934</v>
      </c>
    </row>
    <row r="9211" spans="1:1" x14ac:dyDescent="0.25">
      <c r="A9211" t="s">
        <v>3940</v>
      </c>
    </row>
    <row r="9213" spans="1:1" x14ac:dyDescent="0.25">
      <c r="A9213" t="s">
        <v>3936</v>
      </c>
    </row>
    <row r="9214" spans="1:1" x14ac:dyDescent="0.25">
      <c r="A9214" t="s">
        <v>3941</v>
      </c>
    </row>
    <row r="9215" spans="1:1" x14ac:dyDescent="0.25">
      <c r="A9215" t="s">
        <v>3942</v>
      </c>
    </row>
    <row r="9216" spans="1:1" x14ac:dyDescent="0.25">
      <c r="A9216" t="s">
        <v>43</v>
      </c>
    </row>
    <row r="9217" spans="1:1" x14ac:dyDescent="0.25">
      <c r="A9217" t="s">
        <v>963</v>
      </c>
    </row>
    <row r="9218" spans="1:1" x14ac:dyDescent="0.25">
      <c r="A9218" t="s">
        <v>43</v>
      </c>
    </row>
    <row r="9219" spans="1:1" x14ac:dyDescent="0.25">
      <c r="A9219" t="s">
        <v>964</v>
      </c>
    </row>
    <row r="9220" spans="1:1" x14ac:dyDescent="0.25">
      <c r="A9220" t="s">
        <v>3943</v>
      </c>
    </row>
    <row r="9221" spans="1:1" x14ac:dyDescent="0.25">
      <c r="A9221" t="s">
        <v>43</v>
      </c>
    </row>
    <row r="9222" spans="1:1" x14ac:dyDescent="0.25">
      <c r="A9222" t="s">
        <v>990</v>
      </c>
    </row>
    <row r="9223" spans="1:1" x14ac:dyDescent="0.25">
      <c r="A9223" t="s">
        <v>43</v>
      </c>
    </row>
    <row r="9224" spans="1:1" x14ac:dyDescent="0.25">
      <c r="A9224" t="s">
        <v>991</v>
      </c>
    </row>
    <row r="9225" spans="1:1" x14ac:dyDescent="0.25">
      <c r="A9225" t="s">
        <v>3944</v>
      </c>
    </row>
    <row r="9226" spans="1:1" x14ac:dyDescent="0.25">
      <c r="A9226" t="s">
        <v>43</v>
      </c>
    </row>
    <row r="9227" spans="1:1" x14ac:dyDescent="0.25">
      <c r="A9227" t="s">
        <v>1021</v>
      </c>
    </row>
    <row r="9228" spans="1:1" x14ac:dyDescent="0.25">
      <c r="A9228" t="s">
        <v>1022</v>
      </c>
    </row>
    <row r="9229" spans="1:1" x14ac:dyDescent="0.25">
      <c r="A9229" t="s">
        <v>1023</v>
      </c>
    </row>
    <row r="9230" spans="1:1" x14ac:dyDescent="0.25">
      <c r="A9230" t="s">
        <v>1024</v>
      </c>
    </row>
    <row r="9231" spans="1:1" x14ac:dyDescent="0.25">
      <c r="A9231" t="s">
        <v>3945</v>
      </c>
    </row>
    <row r="9232" spans="1:1" x14ac:dyDescent="0.25">
      <c r="A9232" t="s">
        <v>1026</v>
      </c>
    </row>
    <row r="9234" spans="1:1" x14ac:dyDescent="0.25">
      <c r="A9234" t="s">
        <v>1027</v>
      </c>
    </row>
    <row r="9235" spans="1:1" x14ac:dyDescent="0.25">
      <c r="A9235" t="s">
        <v>1028</v>
      </c>
    </row>
    <row r="9236" spans="1:1" x14ac:dyDescent="0.25">
      <c r="A9236" t="s">
        <v>3946</v>
      </c>
    </row>
    <row r="9237" spans="1:1" x14ac:dyDescent="0.25">
      <c r="A9237" t="s">
        <v>3947</v>
      </c>
    </row>
    <row r="9238" spans="1:1" x14ac:dyDescent="0.25">
      <c r="A9238" t="s">
        <v>3948</v>
      </c>
    </row>
    <row r="9239" spans="1:1" x14ac:dyDescent="0.25">
      <c r="A9239" t="s">
        <v>3949</v>
      </c>
    </row>
    <row r="9240" spans="1:1" x14ac:dyDescent="0.25">
      <c r="A9240" t="s">
        <v>3950</v>
      </c>
    </row>
    <row r="9242" spans="1:1" x14ac:dyDescent="0.25">
      <c r="A9242" t="s">
        <v>130</v>
      </c>
    </row>
    <row r="9243" spans="1:1" x14ac:dyDescent="0.25">
      <c r="A9243" t="s">
        <v>3951</v>
      </c>
    </row>
    <row r="9245" spans="1:1" x14ac:dyDescent="0.25">
      <c r="A9245" t="s">
        <v>130</v>
      </c>
    </row>
    <row r="9246" spans="1:1" x14ac:dyDescent="0.25">
      <c r="A9246" t="s">
        <v>3952</v>
      </c>
    </row>
    <row r="9248" spans="1:1" x14ac:dyDescent="0.25">
      <c r="A9248" t="s">
        <v>130</v>
      </c>
    </row>
    <row r="9249" spans="1:1" x14ac:dyDescent="0.25">
      <c r="A9249" t="s">
        <v>3953</v>
      </c>
    </row>
    <row r="9251" spans="1:1" x14ac:dyDescent="0.25">
      <c r="A9251" t="s">
        <v>130</v>
      </c>
    </row>
    <row r="9252" spans="1:1" x14ac:dyDescent="0.25">
      <c r="A9252" t="s">
        <v>3954</v>
      </c>
    </row>
    <row r="9254" spans="1:1" x14ac:dyDescent="0.25">
      <c r="A9254" t="s">
        <v>130</v>
      </c>
    </row>
    <row r="9255" spans="1:1" x14ac:dyDescent="0.25">
      <c r="A9255" t="s">
        <v>3955</v>
      </c>
    </row>
    <row r="9257" spans="1:1" x14ac:dyDescent="0.25">
      <c r="A9257" t="s">
        <v>130</v>
      </c>
    </row>
    <row r="9258" spans="1:1" x14ac:dyDescent="0.25">
      <c r="A9258" t="s">
        <v>3956</v>
      </c>
    </row>
    <row r="9260" spans="1:1" x14ac:dyDescent="0.25">
      <c r="A9260" t="s">
        <v>130</v>
      </c>
    </row>
    <row r="9261" spans="1:1" x14ac:dyDescent="0.25">
      <c r="A9261" t="s">
        <v>3957</v>
      </c>
    </row>
    <row r="9263" spans="1:1" x14ac:dyDescent="0.25">
      <c r="A9263" t="s">
        <v>130</v>
      </c>
    </row>
    <row r="9264" spans="1:1" x14ac:dyDescent="0.25">
      <c r="A9264" t="s">
        <v>3958</v>
      </c>
    </row>
    <row r="9266" spans="1:1" x14ac:dyDescent="0.25">
      <c r="A9266" t="s">
        <v>130</v>
      </c>
    </row>
    <row r="9267" spans="1:1" x14ac:dyDescent="0.25">
      <c r="A9267" t="s">
        <v>3959</v>
      </c>
    </row>
    <row r="9269" spans="1:1" x14ac:dyDescent="0.25">
      <c r="A9269" t="s">
        <v>130</v>
      </c>
    </row>
    <row r="9270" spans="1:1" x14ac:dyDescent="0.25">
      <c r="A9270" t="s">
        <v>3960</v>
      </c>
    </row>
    <row r="9272" spans="1:1" x14ac:dyDescent="0.25">
      <c r="A9272" t="s">
        <v>130</v>
      </c>
    </row>
    <row r="9273" spans="1:1" x14ac:dyDescent="0.25">
      <c r="A9273" t="s">
        <v>3961</v>
      </c>
    </row>
    <row r="9275" spans="1:1" x14ac:dyDescent="0.25">
      <c r="A9275" t="s">
        <v>130</v>
      </c>
    </row>
    <row r="9276" spans="1:1" x14ac:dyDescent="0.25">
      <c r="A9276" t="s">
        <v>3962</v>
      </c>
    </row>
    <row r="9278" spans="1:1" x14ac:dyDescent="0.25">
      <c r="A9278" t="s">
        <v>130</v>
      </c>
    </row>
    <row r="9279" spans="1:1" x14ac:dyDescent="0.25">
      <c r="A9279" t="s">
        <v>3963</v>
      </c>
    </row>
    <row r="9281" spans="1:1" x14ac:dyDescent="0.25">
      <c r="A9281" t="s">
        <v>130</v>
      </c>
    </row>
    <row r="9282" spans="1:1" x14ac:dyDescent="0.25">
      <c r="A9282" t="s">
        <v>3964</v>
      </c>
    </row>
    <row r="9284" spans="1:1" x14ac:dyDescent="0.25">
      <c r="A9284" t="s">
        <v>130</v>
      </c>
    </row>
    <row r="9285" spans="1:1" x14ac:dyDescent="0.25">
      <c r="A9285" t="s">
        <v>3965</v>
      </c>
    </row>
    <row r="9287" spans="1:1" x14ac:dyDescent="0.25">
      <c r="A9287" t="s">
        <v>130</v>
      </c>
    </row>
    <row r="9288" spans="1:1" x14ac:dyDescent="0.25">
      <c r="A9288" t="s">
        <v>3966</v>
      </c>
    </row>
    <row r="9290" spans="1:1" x14ac:dyDescent="0.25">
      <c r="A9290" t="s">
        <v>130</v>
      </c>
    </row>
    <row r="9291" spans="1:1" x14ac:dyDescent="0.25">
      <c r="A9291" t="s">
        <v>3967</v>
      </c>
    </row>
    <row r="9293" spans="1:1" x14ac:dyDescent="0.25">
      <c r="A9293" t="s">
        <v>130</v>
      </c>
    </row>
    <row r="9294" spans="1:1" x14ac:dyDescent="0.25">
      <c r="A9294" t="s">
        <v>3968</v>
      </c>
    </row>
    <row r="9296" spans="1:1" x14ac:dyDescent="0.25">
      <c r="A9296" t="s">
        <v>130</v>
      </c>
    </row>
    <row r="9297" spans="1:1" x14ac:dyDescent="0.25">
      <c r="A9297" t="s">
        <v>3969</v>
      </c>
    </row>
    <row r="9299" spans="1:1" x14ac:dyDescent="0.25">
      <c r="A9299" t="s">
        <v>130</v>
      </c>
    </row>
    <row r="9300" spans="1:1" x14ac:dyDescent="0.25">
      <c r="A9300" t="s">
        <v>3970</v>
      </c>
    </row>
    <row r="9302" spans="1:1" x14ac:dyDescent="0.25">
      <c r="A9302" t="s">
        <v>130</v>
      </c>
    </row>
    <row r="9303" spans="1:1" x14ac:dyDescent="0.25">
      <c r="A9303" t="s">
        <v>3971</v>
      </c>
    </row>
    <row r="9305" spans="1:1" x14ac:dyDescent="0.25">
      <c r="A9305" t="s">
        <v>130</v>
      </c>
    </row>
    <row r="9306" spans="1:1" x14ac:dyDescent="0.25">
      <c r="A9306" t="s">
        <v>3972</v>
      </c>
    </row>
    <row r="9308" spans="1:1" x14ac:dyDescent="0.25">
      <c r="A9308" t="s">
        <v>130</v>
      </c>
    </row>
    <row r="9309" spans="1:1" x14ac:dyDescent="0.25">
      <c r="A9309" t="s">
        <v>3973</v>
      </c>
    </row>
    <row r="9311" spans="1:1" x14ac:dyDescent="0.25">
      <c r="A9311" t="s">
        <v>130</v>
      </c>
    </row>
    <row r="9312" spans="1:1" x14ac:dyDescent="0.25">
      <c r="A9312" t="s">
        <v>3974</v>
      </c>
    </row>
    <row r="9314" spans="1:1" x14ac:dyDescent="0.25">
      <c r="A9314" t="s">
        <v>130</v>
      </c>
    </row>
    <row r="9315" spans="1:1" x14ac:dyDescent="0.25">
      <c r="A9315" t="s">
        <v>3975</v>
      </c>
    </row>
    <row r="9317" spans="1:1" x14ac:dyDescent="0.25">
      <c r="A9317" t="s">
        <v>130</v>
      </c>
    </row>
    <row r="9318" spans="1:1" x14ac:dyDescent="0.25">
      <c r="A9318" t="s">
        <v>3976</v>
      </c>
    </row>
    <row r="9320" spans="1:1" x14ac:dyDescent="0.25">
      <c r="A9320" t="s">
        <v>130</v>
      </c>
    </row>
    <row r="9321" spans="1:1" x14ac:dyDescent="0.25">
      <c r="A9321" t="s">
        <v>3977</v>
      </c>
    </row>
    <row r="9323" spans="1:1" x14ac:dyDescent="0.25">
      <c r="A9323" t="s">
        <v>130</v>
      </c>
    </row>
    <row r="9324" spans="1:1" x14ac:dyDescent="0.25">
      <c r="A9324" t="s">
        <v>3978</v>
      </c>
    </row>
    <row r="9326" spans="1:1" x14ac:dyDescent="0.25">
      <c r="A9326" t="s">
        <v>130</v>
      </c>
    </row>
    <row r="9327" spans="1:1" x14ac:dyDescent="0.25">
      <c r="A9327" t="s">
        <v>3979</v>
      </c>
    </row>
    <row r="9329" spans="1:1" x14ac:dyDescent="0.25">
      <c r="A9329" t="s">
        <v>130</v>
      </c>
    </row>
    <row r="9330" spans="1:1" x14ac:dyDescent="0.25">
      <c r="A9330" t="s">
        <v>3980</v>
      </c>
    </row>
    <row r="9332" spans="1:1" x14ac:dyDescent="0.25">
      <c r="A9332" t="s">
        <v>130</v>
      </c>
    </row>
    <row r="9333" spans="1:1" x14ac:dyDescent="0.25">
      <c r="A9333" t="s">
        <v>3981</v>
      </c>
    </row>
    <row r="9335" spans="1:1" x14ac:dyDescent="0.25">
      <c r="A9335" t="s">
        <v>130</v>
      </c>
    </row>
    <row r="9336" spans="1:1" x14ac:dyDescent="0.25">
      <c r="A9336" t="s">
        <v>3982</v>
      </c>
    </row>
    <row r="9338" spans="1:1" x14ac:dyDescent="0.25">
      <c r="A9338" t="s">
        <v>130</v>
      </c>
    </row>
    <row r="9339" spans="1:1" x14ac:dyDescent="0.25">
      <c r="A9339" t="s">
        <v>3983</v>
      </c>
    </row>
    <row r="9341" spans="1:1" x14ac:dyDescent="0.25">
      <c r="A9341" t="s">
        <v>130</v>
      </c>
    </row>
    <row r="9342" spans="1:1" x14ac:dyDescent="0.25">
      <c r="A9342" t="s">
        <v>3984</v>
      </c>
    </row>
    <row r="9344" spans="1:1" x14ac:dyDescent="0.25">
      <c r="A9344" t="s">
        <v>130</v>
      </c>
    </row>
    <row r="9345" spans="1:1" x14ac:dyDescent="0.25">
      <c r="A9345" t="s">
        <v>3985</v>
      </c>
    </row>
    <row r="9347" spans="1:1" x14ac:dyDescent="0.25">
      <c r="A9347" t="s">
        <v>130</v>
      </c>
    </row>
    <row r="9348" spans="1:1" x14ac:dyDescent="0.25">
      <c r="A9348" t="s">
        <v>3986</v>
      </c>
    </row>
    <row r="9350" spans="1:1" x14ac:dyDescent="0.25">
      <c r="A9350" t="s">
        <v>130</v>
      </c>
    </row>
    <row r="9351" spans="1:1" x14ac:dyDescent="0.25">
      <c r="A9351" t="s">
        <v>3987</v>
      </c>
    </row>
    <row r="9353" spans="1:1" x14ac:dyDescent="0.25">
      <c r="A9353" t="s">
        <v>130</v>
      </c>
    </row>
    <row r="9354" spans="1:1" x14ac:dyDescent="0.25">
      <c r="A9354" t="s">
        <v>3988</v>
      </c>
    </row>
    <row r="9356" spans="1:1" x14ac:dyDescent="0.25">
      <c r="A9356" t="s">
        <v>130</v>
      </c>
    </row>
    <row r="9357" spans="1:1" x14ac:dyDescent="0.25">
      <c r="A9357" t="s">
        <v>3989</v>
      </c>
    </row>
    <row r="9359" spans="1:1" x14ac:dyDescent="0.25">
      <c r="A9359" t="s">
        <v>130</v>
      </c>
    </row>
    <row r="9360" spans="1:1" x14ac:dyDescent="0.25">
      <c r="A9360" t="s">
        <v>3990</v>
      </c>
    </row>
    <row r="9362" spans="1:1" x14ac:dyDescent="0.25">
      <c r="A9362" t="s">
        <v>130</v>
      </c>
    </row>
    <row r="9363" spans="1:1" x14ac:dyDescent="0.25">
      <c r="A9363" t="s">
        <v>3991</v>
      </c>
    </row>
    <row r="9365" spans="1:1" x14ac:dyDescent="0.25">
      <c r="A9365" t="s">
        <v>130</v>
      </c>
    </row>
    <row r="9366" spans="1:1" x14ac:dyDescent="0.25">
      <c r="A9366" t="s">
        <v>3992</v>
      </c>
    </row>
    <row r="9368" spans="1:1" x14ac:dyDescent="0.25">
      <c r="A9368" t="s">
        <v>130</v>
      </c>
    </row>
    <row r="9369" spans="1:1" x14ac:dyDescent="0.25">
      <c r="A9369" t="s">
        <v>3993</v>
      </c>
    </row>
    <row r="9371" spans="1:1" x14ac:dyDescent="0.25">
      <c r="A9371" t="s">
        <v>130</v>
      </c>
    </row>
    <row r="9372" spans="1:1" x14ac:dyDescent="0.25">
      <c r="A9372" t="s">
        <v>3994</v>
      </c>
    </row>
    <row r="9374" spans="1:1" x14ac:dyDescent="0.25">
      <c r="A9374" t="s">
        <v>130</v>
      </c>
    </row>
    <row r="9375" spans="1:1" x14ac:dyDescent="0.25">
      <c r="A9375" t="s">
        <v>3995</v>
      </c>
    </row>
    <row r="9377" spans="1:1" x14ac:dyDescent="0.25">
      <c r="A9377" t="s">
        <v>130</v>
      </c>
    </row>
    <row r="9378" spans="1:1" x14ac:dyDescent="0.25">
      <c r="A9378" t="s">
        <v>3996</v>
      </c>
    </row>
    <row r="9380" spans="1:1" x14ac:dyDescent="0.25">
      <c r="A9380" t="s">
        <v>130</v>
      </c>
    </row>
    <row r="9381" spans="1:1" x14ac:dyDescent="0.25">
      <c r="A9381" t="s">
        <v>3997</v>
      </c>
    </row>
    <row r="9383" spans="1:1" x14ac:dyDescent="0.25">
      <c r="A9383" t="s">
        <v>130</v>
      </c>
    </row>
    <row r="9384" spans="1:1" x14ac:dyDescent="0.25">
      <c r="A9384" t="s">
        <v>3998</v>
      </c>
    </row>
    <row r="9386" spans="1:1" x14ac:dyDescent="0.25">
      <c r="A9386" t="s">
        <v>130</v>
      </c>
    </row>
    <row r="9387" spans="1:1" x14ac:dyDescent="0.25">
      <c r="A9387" t="s">
        <v>3999</v>
      </c>
    </row>
    <row r="9389" spans="1:1" x14ac:dyDescent="0.25">
      <c r="A9389" t="s">
        <v>130</v>
      </c>
    </row>
    <row r="9390" spans="1:1" x14ac:dyDescent="0.25">
      <c r="A9390" t="s">
        <v>4000</v>
      </c>
    </row>
    <row r="9392" spans="1:1" x14ac:dyDescent="0.25">
      <c r="A9392" t="s">
        <v>130</v>
      </c>
    </row>
    <row r="9393" spans="1:1" x14ac:dyDescent="0.25">
      <c r="A9393" t="s">
        <v>4001</v>
      </c>
    </row>
    <row r="9395" spans="1:1" x14ac:dyDescent="0.25">
      <c r="A9395" t="s">
        <v>130</v>
      </c>
    </row>
    <row r="9396" spans="1:1" x14ac:dyDescent="0.25">
      <c r="A9396" t="s">
        <v>4002</v>
      </c>
    </row>
    <row r="9398" spans="1:1" x14ac:dyDescent="0.25">
      <c r="A9398" t="s">
        <v>130</v>
      </c>
    </row>
    <row r="9399" spans="1:1" x14ac:dyDescent="0.25">
      <c r="A9399" t="s">
        <v>4003</v>
      </c>
    </row>
    <row r="9401" spans="1:1" x14ac:dyDescent="0.25">
      <c r="A9401" t="s">
        <v>130</v>
      </c>
    </row>
    <row r="9402" spans="1:1" x14ac:dyDescent="0.25">
      <c r="A9402" t="s">
        <v>4004</v>
      </c>
    </row>
    <row r="9404" spans="1:1" x14ac:dyDescent="0.25">
      <c r="A9404" t="s">
        <v>130</v>
      </c>
    </row>
    <row r="9405" spans="1:1" x14ac:dyDescent="0.25">
      <c r="A9405" t="s">
        <v>4005</v>
      </c>
    </row>
    <row r="9407" spans="1:1" x14ac:dyDescent="0.25">
      <c r="A9407" t="s">
        <v>130</v>
      </c>
    </row>
    <row r="9408" spans="1:1" x14ac:dyDescent="0.25">
      <c r="A9408" t="s">
        <v>4006</v>
      </c>
    </row>
    <row r="9410" spans="1:1" x14ac:dyDescent="0.25">
      <c r="A9410" t="s">
        <v>130</v>
      </c>
    </row>
    <row r="9411" spans="1:1" x14ac:dyDescent="0.25">
      <c r="A9411" t="s">
        <v>4007</v>
      </c>
    </row>
    <row r="9413" spans="1:1" x14ac:dyDescent="0.25">
      <c r="A9413" t="s">
        <v>130</v>
      </c>
    </row>
    <row r="9414" spans="1:1" x14ac:dyDescent="0.25">
      <c r="A9414" t="s">
        <v>4008</v>
      </c>
    </row>
    <row r="9416" spans="1:1" x14ac:dyDescent="0.25">
      <c r="A9416" t="s">
        <v>130</v>
      </c>
    </row>
    <row r="9417" spans="1:1" x14ac:dyDescent="0.25">
      <c r="A9417" t="s">
        <v>4009</v>
      </c>
    </row>
    <row r="9419" spans="1:1" x14ac:dyDescent="0.25">
      <c r="A9419" t="s">
        <v>130</v>
      </c>
    </row>
    <row r="9420" spans="1:1" x14ac:dyDescent="0.25">
      <c r="A9420" t="s">
        <v>4010</v>
      </c>
    </row>
    <row r="9422" spans="1:1" x14ac:dyDescent="0.25">
      <c r="A9422" t="s">
        <v>130</v>
      </c>
    </row>
    <row r="9423" spans="1:1" x14ac:dyDescent="0.25">
      <c r="A9423" t="s">
        <v>4011</v>
      </c>
    </row>
    <row r="9425" spans="1:1" x14ac:dyDescent="0.25">
      <c r="A9425" t="s">
        <v>130</v>
      </c>
    </row>
    <row r="9426" spans="1:1" x14ac:dyDescent="0.25">
      <c r="A9426" t="s">
        <v>4012</v>
      </c>
    </row>
    <row r="9428" spans="1:1" x14ac:dyDescent="0.25">
      <c r="A9428" t="s">
        <v>130</v>
      </c>
    </row>
    <row r="9429" spans="1:1" x14ac:dyDescent="0.25">
      <c r="A9429" t="s">
        <v>4013</v>
      </c>
    </row>
    <row r="9431" spans="1:1" x14ac:dyDescent="0.25">
      <c r="A9431" t="s">
        <v>130</v>
      </c>
    </row>
    <row r="9432" spans="1:1" x14ac:dyDescent="0.25">
      <c r="A9432" t="s">
        <v>4014</v>
      </c>
    </row>
    <row r="9434" spans="1:1" x14ac:dyDescent="0.25">
      <c r="A9434" t="s">
        <v>130</v>
      </c>
    </row>
    <row r="9435" spans="1:1" x14ac:dyDescent="0.25">
      <c r="A9435" t="s">
        <v>4015</v>
      </c>
    </row>
    <row r="9437" spans="1:1" x14ac:dyDescent="0.25">
      <c r="A9437" t="s">
        <v>130</v>
      </c>
    </row>
    <row r="9438" spans="1:1" x14ac:dyDescent="0.25">
      <c r="A9438" t="s">
        <v>4016</v>
      </c>
    </row>
    <row r="9440" spans="1:1" x14ac:dyDescent="0.25">
      <c r="A9440" t="s">
        <v>130</v>
      </c>
    </row>
    <row r="9441" spans="1:1" x14ac:dyDescent="0.25">
      <c r="A9441" t="s">
        <v>4017</v>
      </c>
    </row>
    <row r="9443" spans="1:1" x14ac:dyDescent="0.25">
      <c r="A9443" t="s">
        <v>130</v>
      </c>
    </row>
    <row r="9444" spans="1:1" x14ac:dyDescent="0.25">
      <c r="A9444" t="s">
        <v>4018</v>
      </c>
    </row>
    <row r="9446" spans="1:1" x14ac:dyDescent="0.25">
      <c r="A9446" t="s">
        <v>130</v>
      </c>
    </row>
    <row r="9447" spans="1:1" x14ac:dyDescent="0.25">
      <c r="A9447" t="s">
        <v>4019</v>
      </c>
    </row>
    <row r="9449" spans="1:1" x14ac:dyDescent="0.25">
      <c r="A9449" t="s">
        <v>130</v>
      </c>
    </row>
    <row r="9450" spans="1:1" x14ac:dyDescent="0.25">
      <c r="A9450" t="s">
        <v>4020</v>
      </c>
    </row>
    <row r="9452" spans="1:1" x14ac:dyDescent="0.25">
      <c r="A9452" t="s">
        <v>130</v>
      </c>
    </row>
    <row r="9453" spans="1:1" x14ac:dyDescent="0.25">
      <c r="A9453" t="s">
        <v>4021</v>
      </c>
    </row>
    <row r="9455" spans="1:1" x14ac:dyDescent="0.25">
      <c r="A9455" t="s">
        <v>130</v>
      </c>
    </row>
    <row r="9456" spans="1:1" x14ac:dyDescent="0.25">
      <c r="A9456" t="s">
        <v>4022</v>
      </c>
    </row>
    <row r="9458" spans="1:1" x14ac:dyDescent="0.25">
      <c r="A9458" t="s">
        <v>130</v>
      </c>
    </row>
    <row r="9459" spans="1:1" x14ac:dyDescent="0.25">
      <c r="A9459" t="s">
        <v>4023</v>
      </c>
    </row>
    <row r="9461" spans="1:1" x14ac:dyDescent="0.25">
      <c r="A9461" t="s">
        <v>130</v>
      </c>
    </row>
    <row r="9462" spans="1:1" x14ac:dyDescent="0.25">
      <c r="A9462" t="s">
        <v>4024</v>
      </c>
    </row>
    <row r="9464" spans="1:1" x14ac:dyDescent="0.25">
      <c r="A9464" t="s">
        <v>130</v>
      </c>
    </row>
    <row r="9465" spans="1:1" x14ac:dyDescent="0.25">
      <c r="A9465" t="s">
        <v>4025</v>
      </c>
    </row>
    <row r="9467" spans="1:1" x14ac:dyDescent="0.25">
      <c r="A9467" t="s">
        <v>130</v>
      </c>
    </row>
    <row r="9468" spans="1:1" x14ac:dyDescent="0.25">
      <c r="A9468" t="s">
        <v>4026</v>
      </c>
    </row>
    <row r="9470" spans="1:1" x14ac:dyDescent="0.25">
      <c r="A9470" t="s">
        <v>130</v>
      </c>
    </row>
    <row r="9471" spans="1:1" x14ac:dyDescent="0.25">
      <c r="A9471" t="s">
        <v>4027</v>
      </c>
    </row>
    <row r="9473" spans="1:1" x14ac:dyDescent="0.25">
      <c r="A9473" t="s">
        <v>130</v>
      </c>
    </row>
    <row r="9474" spans="1:1" x14ac:dyDescent="0.25">
      <c r="A9474" t="s">
        <v>4028</v>
      </c>
    </row>
    <row r="9476" spans="1:1" x14ac:dyDescent="0.25">
      <c r="A9476" t="s">
        <v>130</v>
      </c>
    </row>
    <row r="9477" spans="1:1" x14ac:dyDescent="0.25">
      <c r="A9477" t="s">
        <v>4029</v>
      </c>
    </row>
    <row r="9479" spans="1:1" x14ac:dyDescent="0.25">
      <c r="A9479" t="s">
        <v>130</v>
      </c>
    </row>
    <row r="9480" spans="1:1" x14ac:dyDescent="0.25">
      <c r="A9480" t="s">
        <v>4030</v>
      </c>
    </row>
    <row r="9482" spans="1:1" x14ac:dyDescent="0.25">
      <c r="A9482" t="s">
        <v>130</v>
      </c>
    </row>
    <row r="9483" spans="1:1" x14ac:dyDescent="0.25">
      <c r="A9483" t="s">
        <v>4031</v>
      </c>
    </row>
    <row r="9485" spans="1:1" x14ac:dyDescent="0.25">
      <c r="A9485" t="s">
        <v>130</v>
      </c>
    </row>
    <row r="9486" spans="1:1" x14ac:dyDescent="0.25">
      <c r="A9486" t="s">
        <v>4032</v>
      </c>
    </row>
    <row r="9488" spans="1:1" x14ac:dyDescent="0.25">
      <c r="A9488" t="s">
        <v>130</v>
      </c>
    </row>
    <row r="9489" spans="1:1" x14ac:dyDescent="0.25">
      <c r="A9489" t="s">
        <v>4033</v>
      </c>
    </row>
    <row r="9491" spans="1:1" x14ac:dyDescent="0.25">
      <c r="A9491" t="s">
        <v>130</v>
      </c>
    </row>
    <row r="9492" spans="1:1" x14ac:dyDescent="0.25">
      <c r="A9492" t="s">
        <v>4034</v>
      </c>
    </row>
    <row r="9494" spans="1:1" x14ac:dyDescent="0.25">
      <c r="A9494" t="s">
        <v>130</v>
      </c>
    </row>
    <row r="9495" spans="1:1" x14ac:dyDescent="0.25">
      <c r="A9495" t="s">
        <v>4035</v>
      </c>
    </row>
    <row r="9497" spans="1:1" x14ac:dyDescent="0.25">
      <c r="A9497" t="s">
        <v>130</v>
      </c>
    </row>
    <row r="9498" spans="1:1" x14ac:dyDescent="0.25">
      <c r="A9498" t="s">
        <v>4036</v>
      </c>
    </row>
    <row r="9500" spans="1:1" x14ac:dyDescent="0.25">
      <c r="A9500" t="s">
        <v>130</v>
      </c>
    </row>
    <row r="9501" spans="1:1" x14ac:dyDescent="0.25">
      <c r="A9501" t="s">
        <v>4037</v>
      </c>
    </row>
    <row r="9503" spans="1:1" x14ac:dyDescent="0.25">
      <c r="A9503" t="s">
        <v>130</v>
      </c>
    </row>
    <row r="9504" spans="1:1" x14ac:dyDescent="0.25">
      <c r="A9504" t="s">
        <v>4038</v>
      </c>
    </row>
    <row r="9506" spans="1:1" x14ac:dyDescent="0.25">
      <c r="A9506" t="s">
        <v>130</v>
      </c>
    </row>
    <row r="9507" spans="1:1" x14ac:dyDescent="0.25">
      <c r="A9507" t="s">
        <v>4039</v>
      </c>
    </row>
    <row r="9509" spans="1:1" x14ac:dyDescent="0.25">
      <c r="A9509" t="s">
        <v>130</v>
      </c>
    </row>
    <row r="9510" spans="1:1" x14ac:dyDescent="0.25">
      <c r="A9510" t="s">
        <v>4040</v>
      </c>
    </row>
    <row r="9512" spans="1:1" x14ac:dyDescent="0.25">
      <c r="A9512" t="s">
        <v>130</v>
      </c>
    </row>
    <row r="9513" spans="1:1" x14ac:dyDescent="0.25">
      <c r="A9513" t="s">
        <v>4041</v>
      </c>
    </row>
    <row r="9515" spans="1:1" x14ac:dyDescent="0.25">
      <c r="A9515" t="s">
        <v>130</v>
      </c>
    </row>
    <row r="9516" spans="1:1" x14ac:dyDescent="0.25">
      <c r="A9516" t="s">
        <v>4042</v>
      </c>
    </row>
    <row r="9518" spans="1:1" x14ac:dyDescent="0.25">
      <c r="A9518" t="s">
        <v>130</v>
      </c>
    </row>
    <row r="9519" spans="1:1" x14ac:dyDescent="0.25">
      <c r="A9519" t="s">
        <v>4043</v>
      </c>
    </row>
    <row r="9521" spans="1:1" x14ac:dyDescent="0.25">
      <c r="A9521" t="s">
        <v>130</v>
      </c>
    </row>
    <row r="9522" spans="1:1" x14ac:dyDescent="0.25">
      <c r="A9522" t="s">
        <v>4044</v>
      </c>
    </row>
    <row r="9524" spans="1:1" x14ac:dyDescent="0.25">
      <c r="A9524" t="s">
        <v>130</v>
      </c>
    </row>
    <row r="9525" spans="1:1" x14ac:dyDescent="0.25">
      <c r="A9525" t="s">
        <v>4045</v>
      </c>
    </row>
    <row r="9527" spans="1:1" x14ac:dyDescent="0.25">
      <c r="A9527" t="s">
        <v>130</v>
      </c>
    </row>
    <row r="9528" spans="1:1" x14ac:dyDescent="0.25">
      <c r="A9528" t="s">
        <v>4046</v>
      </c>
    </row>
    <row r="9530" spans="1:1" x14ac:dyDescent="0.25">
      <c r="A9530" t="s">
        <v>130</v>
      </c>
    </row>
    <row r="9531" spans="1:1" x14ac:dyDescent="0.25">
      <c r="A9531" t="s">
        <v>4047</v>
      </c>
    </row>
    <row r="9533" spans="1:1" x14ac:dyDescent="0.25">
      <c r="A9533" t="s">
        <v>130</v>
      </c>
    </row>
    <row r="9534" spans="1:1" x14ac:dyDescent="0.25">
      <c r="A9534" t="s">
        <v>4048</v>
      </c>
    </row>
    <row r="9536" spans="1:1" x14ac:dyDescent="0.25">
      <c r="A9536" t="s">
        <v>130</v>
      </c>
    </row>
    <row r="9537" spans="1:1" x14ac:dyDescent="0.25">
      <c r="A9537" t="s">
        <v>4049</v>
      </c>
    </row>
    <row r="9539" spans="1:1" x14ac:dyDescent="0.25">
      <c r="A9539" t="s">
        <v>130</v>
      </c>
    </row>
    <row r="9540" spans="1:1" x14ac:dyDescent="0.25">
      <c r="A9540" t="s">
        <v>4050</v>
      </c>
    </row>
    <row r="9542" spans="1:1" x14ac:dyDescent="0.25">
      <c r="A9542" t="s">
        <v>130</v>
      </c>
    </row>
    <row r="9543" spans="1:1" x14ac:dyDescent="0.25">
      <c r="A9543" t="s">
        <v>4051</v>
      </c>
    </row>
    <row r="9545" spans="1:1" x14ac:dyDescent="0.25">
      <c r="A9545" t="s">
        <v>130</v>
      </c>
    </row>
    <row r="9546" spans="1:1" x14ac:dyDescent="0.25">
      <c r="A9546" t="s">
        <v>4052</v>
      </c>
    </row>
    <row r="9548" spans="1:1" x14ac:dyDescent="0.25">
      <c r="A9548" t="s">
        <v>130</v>
      </c>
    </row>
    <row r="9549" spans="1:1" x14ac:dyDescent="0.25">
      <c r="A9549" t="s">
        <v>4053</v>
      </c>
    </row>
    <row r="9551" spans="1:1" x14ac:dyDescent="0.25">
      <c r="A9551" t="s">
        <v>130</v>
      </c>
    </row>
    <row r="9552" spans="1:1" x14ac:dyDescent="0.25">
      <c r="A9552" t="s">
        <v>4054</v>
      </c>
    </row>
    <row r="9554" spans="1:1" x14ac:dyDescent="0.25">
      <c r="A9554" t="s">
        <v>130</v>
      </c>
    </row>
    <row r="9555" spans="1:1" x14ac:dyDescent="0.25">
      <c r="A9555" t="s">
        <v>4055</v>
      </c>
    </row>
    <row r="9557" spans="1:1" x14ac:dyDescent="0.25">
      <c r="A9557" t="s">
        <v>130</v>
      </c>
    </row>
    <row r="9558" spans="1:1" x14ac:dyDescent="0.25">
      <c r="A9558" t="s">
        <v>4056</v>
      </c>
    </row>
    <row r="9560" spans="1:1" x14ac:dyDescent="0.25">
      <c r="A9560" t="s">
        <v>130</v>
      </c>
    </row>
    <row r="9561" spans="1:1" x14ac:dyDescent="0.25">
      <c r="A9561" t="s">
        <v>4057</v>
      </c>
    </row>
    <row r="9563" spans="1:1" x14ac:dyDescent="0.25">
      <c r="A9563" t="s">
        <v>130</v>
      </c>
    </row>
    <row r="9564" spans="1:1" x14ac:dyDescent="0.25">
      <c r="A9564" t="s">
        <v>4058</v>
      </c>
    </row>
    <row r="9566" spans="1:1" x14ac:dyDescent="0.25">
      <c r="A9566" t="s">
        <v>130</v>
      </c>
    </row>
    <row r="9567" spans="1:1" x14ac:dyDescent="0.25">
      <c r="A9567" t="s">
        <v>4059</v>
      </c>
    </row>
    <row r="9569" spans="1:1" x14ac:dyDescent="0.25">
      <c r="A9569" t="s">
        <v>130</v>
      </c>
    </row>
    <row r="9570" spans="1:1" x14ac:dyDescent="0.25">
      <c r="A9570" t="s">
        <v>4060</v>
      </c>
    </row>
    <row r="9572" spans="1:1" x14ac:dyDescent="0.25">
      <c r="A9572" t="s">
        <v>3916</v>
      </c>
    </row>
    <row r="9573" spans="1:1" x14ac:dyDescent="0.25">
      <c r="A9573" t="s">
        <v>3917</v>
      </c>
    </row>
    <row r="9574" spans="1:1" x14ac:dyDescent="0.25">
      <c r="A9574" t="s">
        <v>4061</v>
      </c>
    </row>
    <row r="9575" spans="1:1" x14ac:dyDescent="0.25">
      <c r="A9575" t="s">
        <v>4062</v>
      </c>
    </row>
    <row r="9577" spans="1:1" x14ac:dyDescent="0.25">
      <c r="A9577" t="s">
        <v>130</v>
      </c>
    </row>
    <row r="9578" spans="1:1" x14ac:dyDescent="0.25">
      <c r="A9578" t="s">
        <v>4063</v>
      </c>
    </row>
    <row r="9580" spans="1:1" x14ac:dyDescent="0.25">
      <c r="A9580" t="s">
        <v>130</v>
      </c>
    </row>
    <row r="9581" spans="1:1" x14ac:dyDescent="0.25">
      <c r="A9581" t="s">
        <v>4064</v>
      </c>
    </row>
    <row r="9583" spans="1:1" x14ac:dyDescent="0.25">
      <c r="A9583" t="s">
        <v>130</v>
      </c>
    </row>
    <row r="9584" spans="1:1" x14ac:dyDescent="0.25">
      <c r="A9584" t="s">
        <v>4065</v>
      </c>
    </row>
    <row r="9586" spans="1:1" x14ac:dyDescent="0.25">
      <c r="A9586" t="s">
        <v>130</v>
      </c>
    </row>
    <row r="9587" spans="1:1" x14ac:dyDescent="0.25">
      <c r="A9587" t="s">
        <v>4066</v>
      </c>
    </row>
    <row r="9589" spans="1:1" x14ac:dyDescent="0.25">
      <c r="A9589" t="s">
        <v>130</v>
      </c>
    </row>
    <row r="9590" spans="1:1" x14ac:dyDescent="0.25">
      <c r="A9590" t="s">
        <v>4067</v>
      </c>
    </row>
    <row r="9592" spans="1:1" x14ac:dyDescent="0.25">
      <c r="A9592" t="s">
        <v>130</v>
      </c>
    </row>
    <row r="9593" spans="1:1" x14ac:dyDescent="0.25">
      <c r="A9593" t="s">
        <v>4068</v>
      </c>
    </row>
    <row r="9595" spans="1:1" x14ac:dyDescent="0.25">
      <c r="A9595" t="s">
        <v>130</v>
      </c>
    </row>
    <row r="9596" spans="1:1" x14ac:dyDescent="0.25">
      <c r="A9596" t="s">
        <v>4069</v>
      </c>
    </row>
    <row r="9598" spans="1:1" x14ac:dyDescent="0.25">
      <c r="A9598" t="s">
        <v>130</v>
      </c>
    </row>
    <row r="9599" spans="1:1" x14ac:dyDescent="0.25">
      <c r="A9599" t="s">
        <v>4070</v>
      </c>
    </row>
    <row r="9601" spans="1:1" x14ac:dyDescent="0.25">
      <c r="A9601" t="s">
        <v>130</v>
      </c>
    </row>
    <row r="9602" spans="1:1" x14ac:dyDescent="0.25">
      <c r="A9602" t="s">
        <v>4071</v>
      </c>
    </row>
    <row r="9604" spans="1:1" x14ac:dyDescent="0.25">
      <c r="A9604" t="s">
        <v>130</v>
      </c>
    </row>
    <row r="9605" spans="1:1" x14ac:dyDescent="0.25">
      <c r="A9605" t="s">
        <v>4072</v>
      </c>
    </row>
    <row r="9607" spans="1:1" x14ac:dyDescent="0.25">
      <c r="A9607" t="s">
        <v>130</v>
      </c>
    </row>
    <row r="9608" spans="1:1" x14ac:dyDescent="0.25">
      <c r="A9608" t="s">
        <v>4073</v>
      </c>
    </row>
    <row r="9610" spans="1:1" x14ac:dyDescent="0.25">
      <c r="A9610" t="s">
        <v>130</v>
      </c>
    </row>
    <row r="9611" spans="1:1" x14ac:dyDescent="0.25">
      <c r="A9611" t="s">
        <v>4074</v>
      </c>
    </row>
    <row r="9613" spans="1:1" x14ac:dyDescent="0.25">
      <c r="A9613" t="s">
        <v>130</v>
      </c>
    </row>
    <row r="9614" spans="1:1" x14ac:dyDescent="0.25">
      <c r="A9614" t="s">
        <v>4075</v>
      </c>
    </row>
    <row r="9616" spans="1:1" x14ac:dyDescent="0.25">
      <c r="A9616" t="s">
        <v>130</v>
      </c>
    </row>
    <row r="9617" spans="1:1" x14ac:dyDescent="0.25">
      <c r="A9617" t="s">
        <v>4076</v>
      </c>
    </row>
    <row r="9619" spans="1:1" x14ac:dyDescent="0.25">
      <c r="A9619" t="s">
        <v>130</v>
      </c>
    </row>
    <row r="9620" spans="1:1" x14ac:dyDescent="0.25">
      <c r="A9620" t="s">
        <v>4077</v>
      </c>
    </row>
    <row r="9622" spans="1:1" x14ac:dyDescent="0.25">
      <c r="A9622" t="s">
        <v>130</v>
      </c>
    </row>
    <row r="9623" spans="1:1" x14ac:dyDescent="0.25">
      <c r="A9623" t="s">
        <v>4078</v>
      </c>
    </row>
    <row r="9625" spans="1:1" x14ac:dyDescent="0.25">
      <c r="A9625" t="s">
        <v>130</v>
      </c>
    </row>
    <row r="9626" spans="1:1" x14ac:dyDescent="0.25">
      <c r="A9626" t="s">
        <v>4079</v>
      </c>
    </row>
    <row r="9628" spans="1:1" x14ac:dyDescent="0.25">
      <c r="A9628" t="s">
        <v>130</v>
      </c>
    </row>
    <row r="9629" spans="1:1" x14ac:dyDescent="0.25">
      <c r="A9629" t="s">
        <v>4080</v>
      </c>
    </row>
    <row r="9631" spans="1:1" x14ac:dyDescent="0.25">
      <c r="A9631" t="s">
        <v>130</v>
      </c>
    </row>
    <row r="9632" spans="1:1" x14ac:dyDescent="0.25">
      <c r="A9632" t="s">
        <v>4081</v>
      </c>
    </row>
    <row r="9634" spans="1:1" x14ac:dyDescent="0.25">
      <c r="A9634" t="s">
        <v>130</v>
      </c>
    </row>
    <row r="9635" spans="1:1" x14ac:dyDescent="0.25">
      <c r="A9635" t="s">
        <v>4082</v>
      </c>
    </row>
    <row r="9637" spans="1:1" x14ac:dyDescent="0.25">
      <c r="A9637" t="s">
        <v>130</v>
      </c>
    </row>
    <row r="9638" spans="1:1" x14ac:dyDescent="0.25">
      <c r="A9638" t="s">
        <v>4083</v>
      </c>
    </row>
    <row r="9640" spans="1:1" x14ac:dyDescent="0.25">
      <c r="A9640" t="s">
        <v>130</v>
      </c>
    </row>
    <row r="9641" spans="1:1" x14ac:dyDescent="0.25">
      <c r="A9641" t="s">
        <v>4084</v>
      </c>
    </row>
    <row r="9643" spans="1:1" x14ac:dyDescent="0.25">
      <c r="A9643" t="s">
        <v>130</v>
      </c>
    </row>
    <row r="9644" spans="1:1" x14ac:dyDescent="0.25">
      <c r="A9644" t="s">
        <v>4085</v>
      </c>
    </row>
    <row r="9646" spans="1:1" x14ac:dyDescent="0.25">
      <c r="A9646" t="s">
        <v>130</v>
      </c>
    </row>
    <row r="9647" spans="1:1" x14ac:dyDescent="0.25">
      <c r="A9647" t="s">
        <v>4086</v>
      </c>
    </row>
    <row r="9649" spans="1:1" x14ac:dyDescent="0.25">
      <c r="A9649" t="s">
        <v>130</v>
      </c>
    </row>
    <row r="9650" spans="1:1" x14ac:dyDescent="0.25">
      <c r="A9650" t="s">
        <v>4087</v>
      </c>
    </row>
    <row r="9652" spans="1:1" x14ac:dyDescent="0.25">
      <c r="A9652" t="s">
        <v>130</v>
      </c>
    </row>
    <row r="9653" spans="1:1" x14ac:dyDescent="0.25">
      <c r="A9653" t="s">
        <v>4088</v>
      </c>
    </row>
    <row r="9655" spans="1:1" x14ac:dyDescent="0.25">
      <c r="A9655" t="s">
        <v>130</v>
      </c>
    </row>
    <row r="9656" spans="1:1" x14ac:dyDescent="0.25">
      <c r="A9656" t="s">
        <v>4089</v>
      </c>
    </row>
    <row r="9658" spans="1:1" x14ac:dyDescent="0.25">
      <c r="A9658" t="s">
        <v>130</v>
      </c>
    </row>
    <row r="9659" spans="1:1" x14ac:dyDescent="0.25">
      <c r="A9659" t="s">
        <v>4090</v>
      </c>
    </row>
    <row r="9661" spans="1:1" x14ac:dyDescent="0.25">
      <c r="A9661" t="s">
        <v>130</v>
      </c>
    </row>
    <row r="9662" spans="1:1" x14ac:dyDescent="0.25">
      <c r="A9662" t="s">
        <v>4091</v>
      </c>
    </row>
    <row r="9664" spans="1:1" x14ac:dyDescent="0.25">
      <c r="A9664" t="s">
        <v>130</v>
      </c>
    </row>
    <row r="9665" spans="1:1" x14ac:dyDescent="0.25">
      <c r="A9665" t="s">
        <v>4092</v>
      </c>
    </row>
    <row r="9667" spans="1:1" x14ac:dyDescent="0.25">
      <c r="A9667" t="s">
        <v>130</v>
      </c>
    </row>
    <row r="9668" spans="1:1" x14ac:dyDescent="0.25">
      <c r="A9668" t="s">
        <v>4093</v>
      </c>
    </row>
    <row r="9670" spans="1:1" x14ac:dyDescent="0.25">
      <c r="A9670" t="s">
        <v>130</v>
      </c>
    </row>
    <row r="9671" spans="1:1" x14ac:dyDescent="0.25">
      <c r="A9671" t="s">
        <v>4094</v>
      </c>
    </row>
    <row r="9673" spans="1:1" x14ac:dyDescent="0.25">
      <c r="A9673" t="s">
        <v>130</v>
      </c>
    </row>
    <row r="9674" spans="1:1" x14ac:dyDescent="0.25">
      <c r="A9674" t="s">
        <v>4095</v>
      </c>
    </row>
    <row r="9676" spans="1:1" x14ac:dyDescent="0.25">
      <c r="A9676" t="s">
        <v>130</v>
      </c>
    </row>
    <row r="9677" spans="1:1" x14ac:dyDescent="0.25">
      <c r="A9677" t="s">
        <v>4096</v>
      </c>
    </row>
    <row r="9679" spans="1:1" x14ac:dyDescent="0.25">
      <c r="A9679" t="s">
        <v>130</v>
      </c>
    </row>
    <row r="9680" spans="1:1" x14ac:dyDescent="0.25">
      <c r="A9680" t="s">
        <v>4097</v>
      </c>
    </row>
    <row r="9682" spans="1:1" x14ac:dyDescent="0.25">
      <c r="A9682" t="s">
        <v>130</v>
      </c>
    </row>
    <row r="9683" spans="1:1" x14ac:dyDescent="0.25">
      <c r="A9683" t="s">
        <v>4098</v>
      </c>
    </row>
    <row r="9685" spans="1:1" x14ac:dyDescent="0.25">
      <c r="A9685" t="s">
        <v>130</v>
      </c>
    </row>
    <row r="9686" spans="1:1" x14ac:dyDescent="0.25">
      <c r="A9686" t="s">
        <v>4099</v>
      </c>
    </row>
    <row r="9688" spans="1:1" x14ac:dyDescent="0.25">
      <c r="A9688" t="s">
        <v>130</v>
      </c>
    </row>
    <row r="9689" spans="1:1" x14ac:dyDescent="0.25">
      <c r="A9689" t="s">
        <v>4100</v>
      </c>
    </row>
    <row r="9691" spans="1:1" x14ac:dyDescent="0.25">
      <c r="A9691" t="s">
        <v>130</v>
      </c>
    </row>
    <row r="9692" spans="1:1" x14ac:dyDescent="0.25">
      <c r="A9692" t="s">
        <v>4101</v>
      </c>
    </row>
    <row r="9694" spans="1:1" x14ac:dyDescent="0.25">
      <c r="A9694" t="s">
        <v>130</v>
      </c>
    </row>
    <row r="9695" spans="1:1" x14ac:dyDescent="0.25">
      <c r="A9695" t="s">
        <v>4102</v>
      </c>
    </row>
    <row r="9697" spans="1:1" x14ac:dyDescent="0.25">
      <c r="A9697" t="s">
        <v>130</v>
      </c>
    </row>
    <row r="9698" spans="1:1" x14ac:dyDescent="0.25">
      <c r="A9698" t="s">
        <v>4103</v>
      </c>
    </row>
    <row r="9700" spans="1:1" x14ac:dyDescent="0.25">
      <c r="A9700" t="s">
        <v>130</v>
      </c>
    </row>
    <row r="9701" spans="1:1" x14ac:dyDescent="0.25">
      <c r="A9701" t="s">
        <v>4104</v>
      </c>
    </row>
    <row r="9703" spans="1:1" x14ac:dyDescent="0.25">
      <c r="A9703" t="s">
        <v>130</v>
      </c>
    </row>
    <row r="9704" spans="1:1" x14ac:dyDescent="0.25">
      <c r="A9704" t="s">
        <v>4105</v>
      </c>
    </row>
    <row r="9706" spans="1:1" x14ac:dyDescent="0.25">
      <c r="A9706" t="s">
        <v>130</v>
      </c>
    </row>
    <row r="9707" spans="1:1" x14ac:dyDescent="0.25">
      <c r="A9707" t="s">
        <v>4106</v>
      </c>
    </row>
    <row r="9709" spans="1:1" x14ac:dyDescent="0.25">
      <c r="A9709" t="s">
        <v>130</v>
      </c>
    </row>
    <row r="9710" spans="1:1" x14ac:dyDescent="0.25">
      <c r="A9710" t="s">
        <v>4107</v>
      </c>
    </row>
    <row r="9712" spans="1:1" x14ac:dyDescent="0.25">
      <c r="A9712" t="s">
        <v>130</v>
      </c>
    </row>
    <row r="9713" spans="1:1" x14ac:dyDescent="0.25">
      <c r="A9713" t="s">
        <v>4108</v>
      </c>
    </row>
    <row r="9715" spans="1:1" x14ac:dyDescent="0.25">
      <c r="A9715" t="s">
        <v>130</v>
      </c>
    </row>
    <row r="9716" spans="1:1" x14ac:dyDescent="0.25">
      <c r="A9716" t="s">
        <v>4109</v>
      </c>
    </row>
    <row r="9718" spans="1:1" x14ac:dyDescent="0.25">
      <c r="A9718" t="s">
        <v>130</v>
      </c>
    </row>
    <row r="9719" spans="1:1" x14ac:dyDescent="0.25">
      <c r="A9719" t="s">
        <v>4110</v>
      </c>
    </row>
    <row r="9721" spans="1:1" x14ac:dyDescent="0.25">
      <c r="A9721" t="s">
        <v>130</v>
      </c>
    </row>
    <row r="9722" spans="1:1" x14ac:dyDescent="0.25">
      <c r="A9722" t="s">
        <v>4111</v>
      </c>
    </row>
    <row r="9724" spans="1:1" x14ac:dyDescent="0.25">
      <c r="A9724" t="s">
        <v>130</v>
      </c>
    </row>
    <row r="9725" spans="1:1" x14ac:dyDescent="0.25">
      <c r="A9725" t="s">
        <v>4112</v>
      </c>
    </row>
    <row r="9727" spans="1:1" x14ac:dyDescent="0.25">
      <c r="A9727" t="s">
        <v>130</v>
      </c>
    </row>
    <row r="9728" spans="1:1" x14ac:dyDescent="0.25">
      <c r="A9728" t="s">
        <v>4113</v>
      </c>
    </row>
    <row r="9730" spans="1:1" x14ac:dyDescent="0.25">
      <c r="A9730" t="s">
        <v>130</v>
      </c>
    </row>
    <row r="9731" spans="1:1" x14ac:dyDescent="0.25">
      <c r="A9731" t="s">
        <v>4114</v>
      </c>
    </row>
    <row r="9733" spans="1:1" x14ac:dyDescent="0.25">
      <c r="A9733" t="s">
        <v>130</v>
      </c>
    </row>
    <row r="9734" spans="1:1" x14ac:dyDescent="0.25">
      <c r="A9734" t="s">
        <v>4115</v>
      </c>
    </row>
    <row r="9736" spans="1:1" x14ac:dyDescent="0.25">
      <c r="A9736" t="s">
        <v>130</v>
      </c>
    </row>
    <row r="9737" spans="1:1" x14ac:dyDescent="0.25">
      <c r="A9737" t="s">
        <v>4116</v>
      </c>
    </row>
    <row r="9739" spans="1:1" x14ac:dyDescent="0.25">
      <c r="A9739" t="s">
        <v>130</v>
      </c>
    </row>
    <row r="9740" spans="1:1" x14ac:dyDescent="0.25">
      <c r="A9740" t="s">
        <v>4117</v>
      </c>
    </row>
    <row r="9742" spans="1:1" x14ac:dyDescent="0.25">
      <c r="A9742" t="s">
        <v>130</v>
      </c>
    </row>
    <row r="9743" spans="1:1" x14ac:dyDescent="0.25">
      <c r="A9743" t="s">
        <v>4118</v>
      </c>
    </row>
    <row r="9745" spans="1:1" x14ac:dyDescent="0.25">
      <c r="A9745" t="s">
        <v>130</v>
      </c>
    </row>
    <row r="9746" spans="1:1" x14ac:dyDescent="0.25">
      <c r="A9746" t="s">
        <v>4119</v>
      </c>
    </row>
    <row r="9748" spans="1:1" x14ac:dyDescent="0.25">
      <c r="A9748" t="s">
        <v>130</v>
      </c>
    </row>
    <row r="9749" spans="1:1" x14ac:dyDescent="0.25">
      <c r="A9749" t="s">
        <v>4120</v>
      </c>
    </row>
    <row r="9751" spans="1:1" x14ac:dyDescent="0.25">
      <c r="A9751" t="s">
        <v>130</v>
      </c>
    </row>
    <row r="9752" spans="1:1" x14ac:dyDescent="0.25">
      <c r="A9752" t="s">
        <v>4121</v>
      </c>
    </row>
    <row r="9754" spans="1:1" x14ac:dyDescent="0.25">
      <c r="A9754" t="s">
        <v>130</v>
      </c>
    </row>
    <row r="9755" spans="1:1" x14ac:dyDescent="0.25">
      <c r="A9755" t="s">
        <v>4122</v>
      </c>
    </row>
    <row r="9757" spans="1:1" x14ac:dyDescent="0.25">
      <c r="A9757" t="s">
        <v>130</v>
      </c>
    </row>
    <row r="9758" spans="1:1" x14ac:dyDescent="0.25">
      <c r="A9758" t="s">
        <v>4123</v>
      </c>
    </row>
    <row r="9760" spans="1:1" x14ac:dyDescent="0.25">
      <c r="A9760" t="s">
        <v>130</v>
      </c>
    </row>
    <row r="9761" spans="1:1" x14ac:dyDescent="0.25">
      <c r="A9761" t="s">
        <v>4124</v>
      </c>
    </row>
    <row r="9763" spans="1:1" x14ac:dyDescent="0.25">
      <c r="A9763" t="s">
        <v>130</v>
      </c>
    </row>
    <row r="9764" spans="1:1" x14ac:dyDescent="0.25">
      <c r="A9764" t="s">
        <v>4125</v>
      </c>
    </row>
    <row r="9766" spans="1:1" x14ac:dyDescent="0.25">
      <c r="A9766" t="s">
        <v>130</v>
      </c>
    </row>
    <row r="9767" spans="1:1" x14ac:dyDescent="0.25">
      <c r="A9767" t="s">
        <v>4126</v>
      </c>
    </row>
    <row r="9769" spans="1:1" x14ac:dyDescent="0.25">
      <c r="A9769" t="s">
        <v>130</v>
      </c>
    </row>
    <row r="9770" spans="1:1" x14ac:dyDescent="0.25">
      <c r="A9770" t="s">
        <v>4127</v>
      </c>
    </row>
    <row r="9772" spans="1:1" x14ac:dyDescent="0.25">
      <c r="A9772" t="s">
        <v>130</v>
      </c>
    </row>
    <row r="9773" spans="1:1" x14ac:dyDescent="0.25">
      <c r="A9773" t="s">
        <v>4128</v>
      </c>
    </row>
    <row r="9775" spans="1:1" x14ac:dyDescent="0.25">
      <c r="A9775" t="s">
        <v>130</v>
      </c>
    </row>
    <row r="9776" spans="1:1" x14ac:dyDescent="0.25">
      <c r="A9776" t="s">
        <v>4129</v>
      </c>
    </row>
    <row r="9778" spans="1:1" x14ac:dyDescent="0.25">
      <c r="A9778" t="s">
        <v>130</v>
      </c>
    </row>
    <row r="9779" spans="1:1" x14ac:dyDescent="0.25">
      <c r="A9779" t="s">
        <v>4130</v>
      </c>
    </row>
    <row r="9781" spans="1:1" x14ac:dyDescent="0.25">
      <c r="A9781" t="s">
        <v>130</v>
      </c>
    </row>
    <row r="9782" spans="1:1" x14ac:dyDescent="0.25">
      <c r="A9782" t="s">
        <v>4131</v>
      </c>
    </row>
    <row r="9784" spans="1:1" x14ac:dyDescent="0.25">
      <c r="A9784" t="s">
        <v>130</v>
      </c>
    </row>
    <row r="9785" spans="1:1" x14ac:dyDescent="0.25">
      <c r="A9785" t="s">
        <v>4132</v>
      </c>
    </row>
    <row r="9787" spans="1:1" x14ac:dyDescent="0.25">
      <c r="A9787" t="s">
        <v>130</v>
      </c>
    </row>
    <row r="9788" spans="1:1" x14ac:dyDescent="0.25">
      <c r="A9788" t="s">
        <v>4133</v>
      </c>
    </row>
    <row r="9790" spans="1:1" x14ac:dyDescent="0.25">
      <c r="A9790" t="s">
        <v>130</v>
      </c>
    </row>
    <row r="9791" spans="1:1" x14ac:dyDescent="0.25">
      <c r="A9791" t="s">
        <v>4134</v>
      </c>
    </row>
    <row r="9793" spans="1:1" x14ac:dyDescent="0.25">
      <c r="A9793" t="s">
        <v>130</v>
      </c>
    </row>
    <row r="9794" spans="1:1" x14ac:dyDescent="0.25">
      <c r="A9794" t="s">
        <v>4135</v>
      </c>
    </row>
    <row r="9796" spans="1:1" x14ac:dyDescent="0.25">
      <c r="A9796" t="s">
        <v>130</v>
      </c>
    </row>
    <row r="9797" spans="1:1" x14ac:dyDescent="0.25">
      <c r="A9797" t="s">
        <v>4136</v>
      </c>
    </row>
    <row r="9799" spans="1:1" x14ac:dyDescent="0.25">
      <c r="A9799" t="s">
        <v>130</v>
      </c>
    </row>
    <row r="9800" spans="1:1" x14ac:dyDescent="0.25">
      <c r="A9800" t="s">
        <v>4137</v>
      </c>
    </row>
    <row r="9802" spans="1:1" x14ac:dyDescent="0.25">
      <c r="A9802" t="s">
        <v>130</v>
      </c>
    </row>
    <row r="9803" spans="1:1" x14ac:dyDescent="0.25">
      <c r="A9803" t="s">
        <v>4138</v>
      </c>
    </row>
    <row r="9805" spans="1:1" x14ac:dyDescent="0.25">
      <c r="A9805" t="s">
        <v>130</v>
      </c>
    </row>
    <row r="9806" spans="1:1" x14ac:dyDescent="0.25">
      <c r="A9806" t="s">
        <v>4139</v>
      </c>
    </row>
    <row r="9808" spans="1:1" x14ac:dyDescent="0.25">
      <c r="A9808" t="s">
        <v>130</v>
      </c>
    </row>
    <row r="9809" spans="1:1" x14ac:dyDescent="0.25">
      <c r="A9809" t="s">
        <v>4140</v>
      </c>
    </row>
    <row r="9811" spans="1:1" x14ac:dyDescent="0.25">
      <c r="A9811" t="s">
        <v>130</v>
      </c>
    </row>
    <row r="9812" spans="1:1" x14ac:dyDescent="0.25">
      <c r="A9812" t="s">
        <v>4141</v>
      </c>
    </row>
    <row r="9814" spans="1:1" x14ac:dyDescent="0.25">
      <c r="A9814" t="s">
        <v>130</v>
      </c>
    </row>
    <row r="9815" spans="1:1" x14ac:dyDescent="0.25">
      <c r="A9815" t="s">
        <v>4142</v>
      </c>
    </row>
    <row r="9817" spans="1:1" x14ac:dyDescent="0.25">
      <c r="A9817" t="s">
        <v>130</v>
      </c>
    </row>
    <row r="9818" spans="1:1" x14ac:dyDescent="0.25">
      <c r="A9818" t="s">
        <v>4143</v>
      </c>
    </row>
    <row r="9820" spans="1:1" x14ac:dyDescent="0.25">
      <c r="A9820" t="s">
        <v>130</v>
      </c>
    </row>
    <row r="9821" spans="1:1" x14ac:dyDescent="0.25">
      <c r="A9821" t="s">
        <v>4144</v>
      </c>
    </row>
    <row r="9823" spans="1:1" x14ac:dyDescent="0.25">
      <c r="A9823" t="s">
        <v>130</v>
      </c>
    </row>
    <row r="9824" spans="1:1" x14ac:dyDescent="0.25">
      <c r="A9824" t="s">
        <v>4145</v>
      </c>
    </row>
    <row r="9826" spans="1:1" x14ac:dyDescent="0.25">
      <c r="A9826" t="s">
        <v>130</v>
      </c>
    </row>
    <row r="9827" spans="1:1" x14ac:dyDescent="0.25">
      <c r="A9827" t="s">
        <v>4146</v>
      </c>
    </row>
    <row r="9829" spans="1:1" x14ac:dyDescent="0.25">
      <c r="A9829" t="s">
        <v>130</v>
      </c>
    </row>
    <row r="9830" spans="1:1" x14ac:dyDescent="0.25">
      <c r="A9830" t="s">
        <v>4147</v>
      </c>
    </row>
    <row r="9832" spans="1:1" x14ac:dyDescent="0.25">
      <c r="A9832" t="s">
        <v>130</v>
      </c>
    </row>
    <row r="9833" spans="1:1" x14ac:dyDescent="0.25">
      <c r="A9833" t="s">
        <v>4148</v>
      </c>
    </row>
    <row r="9835" spans="1:1" x14ac:dyDescent="0.25">
      <c r="A9835" t="s">
        <v>130</v>
      </c>
    </row>
    <row r="9836" spans="1:1" x14ac:dyDescent="0.25">
      <c r="A9836" t="s">
        <v>4149</v>
      </c>
    </row>
    <row r="9838" spans="1:1" x14ac:dyDescent="0.25">
      <c r="A9838" t="s">
        <v>130</v>
      </c>
    </row>
    <row r="9839" spans="1:1" x14ac:dyDescent="0.25">
      <c r="A9839" t="s">
        <v>4150</v>
      </c>
    </row>
    <row r="9841" spans="1:1" x14ac:dyDescent="0.25">
      <c r="A9841" t="s">
        <v>130</v>
      </c>
    </row>
    <row r="9842" spans="1:1" x14ac:dyDescent="0.25">
      <c r="A9842" t="s">
        <v>4151</v>
      </c>
    </row>
    <row r="9844" spans="1:1" x14ac:dyDescent="0.25">
      <c r="A9844" t="s">
        <v>130</v>
      </c>
    </row>
    <row r="9845" spans="1:1" x14ac:dyDescent="0.25">
      <c r="A9845" t="s">
        <v>4152</v>
      </c>
    </row>
    <row r="9847" spans="1:1" x14ac:dyDescent="0.25">
      <c r="A9847" t="s">
        <v>130</v>
      </c>
    </row>
    <row r="9848" spans="1:1" x14ac:dyDescent="0.25">
      <c r="A9848" t="s">
        <v>4153</v>
      </c>
    </row>
    <row r="9850" spans="1:1" x14ac:dyDescent="0.25">
      <c r="A9850" t="s">
        <v>130</v>
      </c>
    </row>
    <row r="9851" spans="1:1" x14ac:dyDescent="0.25">
      <c r="A9851" t="s">
        <v>4154</v>
      </c>
    </row>
    <row r="9853" spans="1:1" x14ac:dyDescent="0.25">
      <c r="A9853" t="s">
        <v>130</v>
      </c>
    </row>
    <row r="9854" spans="1:1" x14ac:dyDescent="0.25">
      <c r="A9854" t="s">
        <v>4155</v>
      </c>
    </row>
    <row r="9856" spans="1:1" x14ac:dyDescent="0.25">
      <c r="A9856" t="s">
        <v>130</v>
      </c>
    </row>
    <row r="9857" spans="1:1" x14ac:dyDescent="0.25">
      <c r="A9857" t="s">
        <v>4156</v>
      </c>
    </row>
    <row r="9859" spans="1:1" x14ac:dyDescent="0.25">
      <c r="A9859" t="s">
        <v>130</v>
      </c>
    </row>
    <row r="9860" spans="1:1" x14ac:dyDescent="0.25">
      <c r="A9860" t="s">
        <v>4157</v>
      </c>
    </row>
    <row r="9862" spans="1:1" x14ac:dyDescent="0.25">
      <c r="A9862" t="s">
        <v>130</v>
      </c>
    </row>
    <row r="9863" spans="1:1" x14ac:dyDescent="0.25">
      <c r="A9863" t="s">
        <v>4158</v>
      </c>
    </row>
    <row r="9865" spans="1:1" x14ac:dyDescent="0.25">
      <c r="A9865" t="s">
        <v>130</v>
      </c>
    </row>
    <row r="9866" spans="1:1" x14ac:dyDescent="0.25">
      <c r="A9866" t="s">
        <v>4159</v>
      </c>
    </row>
    <row r="9868" spans="1:1" x14ac:dyDescent="0.25">
      <c r="A9868" t="s">
        <v>130</v>
      </c>
    </row>
    <row r="9869" spans="1:1" x14ac:dyDescent="0.25">
      <c r="A9869" t="s">
        <v>4160</v>
      </c>
    </row>
    <row r="9871" spans="1:1" x14ac:dyDescent="0.25">
      <c r="A9871" t="s">
        <v>130</v>
      </c>
    </row>
    <row r="9872" spans="1:1" x14ac:dyDescent="0.25">
      <c r="A9872" t="s">
        <v>4161</v>
      </c>
    </row>
    <row r="9874" spans="1:1" x14ac:dyDescent="0.25">
      <c r="A9874" t="s">
        <v>130</v>
      </c>
    </row>
    <row r="9875" spans="1:1" x14ac:dyDescent="0.25">
      <c r="A9875" t="s">
        <v>4162</v>
      </c>
    </row>
    <row r="9877" spans="1:1" x14ac:dyDescent="0.25">
      <c r="A9877" t="s">
        <v>130</v>
      </c>
    </row>
    <row r="9878" spans="1:1" x14ac:dyDescent="0.25">
      <c r="A9878" t="s">
        <v>4163</v>
      </c>
    </row>
    <row r="9880" spans="1:1" x14ac:dyDescent="0.25">
      <c r="A9880" t="s">
        <v>130</v>
      </c>
    </row>
    <row r="9881" spans="1:1" x14ac:dyDescent="0.25">
      <c r="A9881" t="s">
        <v>4164</v>
      </c>
    </row>
    <row r="9883" spans="1:1" x14ac:dyDescent="0.25">
      <c r="A9883" t="s">
        <v>130</v>
      </c>
    </row>
    <row r="9884" spans="1:1" x14ac:dyDescent="0.25">
      <c r="A9884" t="s">
        <v>4165</v>
      </c>
    </row>
    <row r="9886" spans="1:1" x14ac:dyDescent="0.25">
      <c r="A9886" t="s">
        <v>130</v>
      </c>
    </row>
    <row r="9887" spans="1:1" x14ac:dyDescent="0.25">
      <c r="A9887" t="s">
        <v>4166</v>
      </c>
    </row>
    <row r="9889" spans="1:1" x14ac:dyDescent="0.25">
      <c r="A9889" t="s">
        <v>130</v>
      </c>
    </row>
    <row r="9890" spans="1:1" x14ac:dyDescent="0.25">
      <c r="A9890" t="s">
        <v>4167</v>
      </c>
    </row>
    <row r="9892" spans="1:1" x14ac:dyDescent="0.25">
      <c r="A9892" t="s">
        <v>130</v>
      </c>
    </row>
    <row r="9893" spans="1:1" x14ac:dyDescent="0.25">
      <c r="A9893" t="s">
        <v>4168</v>
      </c>
    </row>
    <row r="9895" spans="1:1" x14ac:dyDescent="0.25">
      <c r="A9895" t="s">
        <v>130</v>
      </c>
    </row>
    <row r="9896" spans="1:1" x14ac:dyDescent="0.25">
      <c r="A9896" t="s">
        <v>4169</v>
      </c>
    </row>
    <row r="9898" spans="1:1" x14ac:dyDescent="0.25">
      <c r="A9898" t="s">
        <v>130</v>
      </c>
    </row>
    <row r="9899" spans="1:1" x14ac:dyDescent="0.25">
      <c r="A9899" t="s">
        <v>4170</v>
      </c>
    </row>
    <row r="9901" spans="1:1" x14ac:dyDescent="0.25">
      <c r="A9901" t="s">
        <v>130</v>
      </c>
    </row>
    <row r="9902" spans="1:1" x14ac:dyDescent="0.25">
      <c r="A9902" t="s">
        <v>4171</v>
      </c>
    </row>
    <row r="9904" spans="1:1" x14ac:dyDescent="0.25">
      <c r="A9904" t="s">
        <v>130</v>
      </c>
    </row>
    <row r="9905" spans="1:1" x14ac:dyDescent="0.25">
      <c r="A9905" t="s">
        <v>4172</v>
      </c>
    </row>
    <row r="9907" spans="1:1" x14ac:dyDescent="0.25">
      <c r="A9907" t="s">
        <v>130</v>
      </c>
    </row>
    <row r="9908" spans="1:1" x14ac:dyDescent="0.25">
      <c r="A9908" t="s">
        <v>4173</v>
      </c>
    </row>
    <row r="9910" spans="1:1" x14ac:dyDescent="0.25">
      <c r="A9910" t="s">
        <v>130</v>
      </c>
    </row>
    <row r="9911" spans="1:1" x14ac:dyDescent="0.25">
      <c r="A9911" t="s">
        <v>4174</v>
      </c>
    </row>
    <row r="9913" spans="1:1" x14ac:dyDescent="0.25">
      <c r="A9913" t="s">
        <v>130</v>
      </c>
    </row>
    <row r="9914" spans="1:1" x14ac:dyDescent="0.25">
      <c r="A9914" t="s">
        <v>4175</v>
      </c>
    </row>
    <row r="9916" spans="1:1" x14ac:dyDescent="0.25">
      <c r="A9916" t="s">
        <v>130</v>
      </c>
    </row>
    <row r="9917" spans="1:1" x14ac:dyDescent="0.25">
      <c r="A9917" t="s">
        <v>4176</v>
      </c>
    </row>
    <row r="9919" spans="1:1" x14ac:dyDescent="0.25">
      <c r="A9919" t="s">
        <v>130</v>
      </c>
    </row>
    <row r="9920" spans="1:1" x14ac:dyDescent="0.25">
      <c r="A9920" t="s">
        <v>4177</v>
      </c>
    </row>
    <row r="9922" spans="1:1" x14ac:dyDescent="0.25">
      <c r="A9922" t="s">
        <v>130</v>
      </c>
    </row>
    <row r="9923" spans="1:1" x14ac:dyDescent="0.25">
      <c r="A9923" t="s">
        <v>4178</v>
      </c>
    </row>
    <row r="9925" spans="1:1" x14ac:dyDescent="0.25">
      <c r="A9925" t="s">
        <v>130</v>
      </c>
    </row>
    <row r="9926" spans="1:1" x14ac:dyDescent="0.25">
      <c r="A9926" t="s">
        <v>4179</v>
      </c>
    </row>
    <row r="9928" spans="1:1" x14ac:dyDescent="0.25">
      <c r="A9928" t="s">
        <v>130</v>
      </c>
    </row>
    <row r="9929" spans="1:1" x14ac:dyDescent="0.25">
      <c r="A9929" t="s">
        <v>4180</v>
      </c>
    </row>
    <row r="9931" spans="1:1" x14ac:dyDescent="0.25">
      <c r="A9931" t="s">
        <v>130</v>
      </c>
    </row>
    <row r="9932" spans="1:1" x14ac:dyDescent="0.25">
      <c r="A9932" t="s">
        <v>4181</v>
      </c>
    </row>
    <row r="9934" spans="1:1" x14ac:dyDescent="0.25">
      <c r="A9934" t="s">
        <v>130</v>
      </c>
    </row>
    <row r="9935" spans="1:1" x14ac:dyDescent="0.25">
      <c r="A9935" t="s">
        <v>4182</v>
      </c>
    </row>
    <row r="9937" spans="1:1" x14ac:dyDescent="0.25">
      <c r="A9937" t="s">
        <v>130</v>
      </c>
    </row>
    <row r="9938" spans="1:1" x14ac:dyDescent="0.25">
      <c r="A9938" t="s">
        <v>4183</v>
      </c>
    </row>
    <row r="9940" spans="1:1" x14ac:dyDescent="0.25">
      <c r="A9940" t="s">
        <v>130</v>
      </c>
    </row>
    <row r="9941" spans="1:1" x14ac:dyDescent="0.25">
      <c r="A9941" t="s">
        <v>4184</v>
      </c>
    </row>
    <row r="9943" spans="1:1" x14ac:dyDescent="0.25">
      <c r="A9943" t="s">
        <v>130</v>
      </c>
    </row>
    <row r="9944" spans="1:1" x14ac:dyDescent="0.25">
      <c r="A9944" t="s">
        <v>4185</v>
      </c>
    </row>
    <row r="9946" spans="1:1" x14ac:dyDescent="0.25">
      <c r="A9946" t="s">
        <v>130</v>
      </c>
    </row>
    <row r="9947" spans="1:1" x14ac:dyDescent="0.25">
      <c r="A9947" t="s">
        <v>4186</v>
      </c>
    </row>
    <row r="9949" spans="1:1" x14ac:dyDescent="0.25">
      <c r="A9949" t="s">
        <v>130</v>
      </c>
    </row>
    <row r="9950" spans="1:1" x14ac:dyDescent="0.25">
      <c r="A9950" t="s">
        <v>4187</v>
      </c>
    </row>
    <row r="9952" spans="1:1" x14ac:dyDescent="0.25">
      <c r="A9952" t="s">
        <v>130</v>
      </c>
    </row>
    <row r="9953" spans="1:1" x14ac:dyDescent="0.25">
      <c r="A9953" t="s">
        <v>4188</v>
      </c>
    </row>
    <row r="9955" spans="1:1" x14ac:dyDescent="0.25">
      <c r="A9955" t="s">
        <v>130</v>
      </c>
    </row>
    <row r="9956" spans="1:1" x14ac:dyDescent="0.25">
      <c r="A9956" t="s">
        <v>4189</v>
      </c>
    </row>
    <row r="9958" spans="1:1" x14ac:dyDescent="0.25">
      <c r="A9958" t="s">
        <v>130</v>
      </c>
    </row>
    <row r="9959" spans="1:1" x14ac:dyDescent="0.25">
      <c r="A9959" t="s">
        <v>4190</v>
      </c>
    </row>
    <row r="9961" spans="1:1" x14ac:dyDescent="0.25">
      <c r="A9961" t="s">
        <v>130</v>
      </c>
    </row>
    <row r="9962" spans="1:1" x14ac:dyDescent="0.25">
      <c r="A9962" t="s">
        <v>4191</v>
      </c>
    </row>
    <row r="9964" spans="1:1" x14ac:dyDescent="0.25">
      <c r="A9964" t="s">
        <v>130</v>
      </c>
    </row>
    <row r="9965" spans="1:1" x14ac:dyDescent="0.25">
      <c r="A9965" t="s">
        <v>4192</v>
      </c>
    </row>
    <row r="9967" spans="1:1" x14ac:dyDescent="0.25">
      <c r="A9967" t="s">
        <v>130</v>
      </c>
    </row>
    <row r="9968" spans="1:1" x14ac:dyDescent="0.25">
      <c r="A9968" t="s">
        <v>4193</v>
      </c>
    </row>
    <row r="9970" spans="1:1" x14ac:dyDescent="0.25">
      <c r="A9970" t="s">
        <v>130</v>
      </c>
    </row>
    <row r="9971" spans="1:1" x14ac:dyDescent="0.25">
      <c r="A9971" t="s">
        <v>4194</v>
      </c>
    </row>
    <row r="9973" spans="1:1" x14ac:dyDescent="0.25">
      <c r="A9973" t="s">
        <v>130</v>
      </c>
    </row>
    <row r="9974" spans="1:1" x14ac:dyDescent="0.25">
      <c r="A9974" t="s">
        <v>4195</v>
      </c>
    </row>
    <row r="9976" spans="1:1" x14ac:dyDescent="0.25">
      <c r="A9976" t="s">
        <v>130</v>
      </c>
    </row>
    <row r="9977" spans="1:1" x14ac:dyDescent="0.25">
      <c r="A9977" t="s">
        <v>4196</v>
      </c>
    </row>
    <row r="9979" spans="1:1" x14ac:dyDescent="0.25">
      <c r="A9979" t="s">
        <v>130</v>
      </c>
    </row>
    <row r="9980" spans="1:1" x14ac:dyDescent="0.25">
      <c r="A9980" t="s">
        <v>4197</v>
      </c>
    </row>
    <row r="9982" spans="1:1" x14ac:dyDescent="0.25">
      <c r="A9982" t="s">
        <v>130</v>
      </c>
    </row>
    <row r="9983" spans="1:1" x14ac:dyDescent="0.25">
      <c r="A9983" t="s">
        <v>4198</v>
      </c>
    </row>
    <row r="9985" spans="1:1" x14ac:dyDescent="0.25">
      <c r="A9985" t="s">
        <v>130</v>
      </c>
    </row>
    <row r="9986" spans="1:1" x14ac:dyDescent="0.25">
      <c r="A9986" t="s">
        <v>4199</v>
      </c>
    </row>
    <row r="9988" spans="1:1" x14ac:dyDescent="0.25">
      <c r="A9988" t="s">
        <v>130</v>
      </c>
    </row>
    <row r="9989" spans="1:1" x14ac:dyDescent="0.25">
      <c r="A9989" t="s">
        <v>4200</v>
      </c>
    </row>
    <row r="9991" spans="1:1" x14ac:dyDescent="0.25">
      <c r="A9991" t="s">
        <v>130</v>
      </c>
    </row>
    <row r="9992" spans="1:1" x14ac:dyDescent="0.25">
      <c r="A9992" t="s">
        <v>4201</v>
      </c>
    </row>
    <row r="9994" spans="1:1" x14ac:dyDescent="0.25">
      <c r="A9994" t="s">
        <v>130</v>
      </c>
    </row>
    <row r="9995" spans="1:1" x14ac:dyDescent="0.25">
      <c r="A9995" t="s">
        <v>4202</v>
      </c>
    </row>
    <row r="9997" spans="1:1" x14ac:dyDescent="0.25">
      <c r="A9997" t="s">
        <v>130</v>
      </c>
    </row>
    <row r="9998" spans="1:1" x14ac:dyDescent="0.25">
      <c r="A9998" t="s">
        <v>4203</v>
      </c>
    </row>
    <row r="10000" spans="1:1" x14ac:dyDescent="0.25">
      <c r="A10000" t="s">
        <v>130</v>
      </c>
    </row>
    <row r="10001" spans="1:1" x14ac:dyDescent="0.25">
      <c r="A10001" t="s">
        <v>4204</v>
      </c>
    </row>
    <row r="10003" spans="1:1" x14ac:dyDescent="0.25">
      <c r="A10003" t="s">
        <v>130</v>
      </c>
    </row>
    <row r="10004" spans="1:1" x14ac:dyDescent="0.25">
      <c r="A10004" t="s">
        <v>4205</v>
      </c>
    </row>
    <row r="10006" spans="1:1" x14ac:dyDescent="0.25">
      <c r="A10006" t="s">
        <v>130</v>
      </c>
    </row>
    <row r="10007" spans="1:1" x14ac:dyDescent="0.25">
      <c r="A10007" t="s">
        <v>4206</v>
      </c>
    </row>
    <row r="10009" spans="1:1" x14ac:dyDescent="0.25">
      <c r="A10009" t="s">
        <v>130</v>
      </c>
    </row>
    <row r="10010" spans="1:1" x14ac:dyDescent="0.25">
      <c r="A10010" t="s">
        <v>4207</v>
      </c>
    </row>
    <row r="10012" spans="1:1" x14ac:dyDescent="0.25">
      <c r="A10012" t="s">
        <v>130</v>
      </c>
    </row>
    <row r="10013" spans="1:1" x14ac:dyDescent="0.25">
      <c r="A10013" t="s">
        <v>4208</v>
      </c>
    </row>
    <row r="10015" spans="1:1" x14ac:dyDescent="0.25">
      <c r="A10015" t="s">
        <v>130</v>
      </c>
    </row>
    <row r="10016" spans="1:1" x14ac:dyDescent="0.25">
      <c r="A10016" t="s">
        <v>4209</v>
      </c>
    </row>
    <row r="10018" spans="1:1" x14ac:dyDescent="0.25">
      <c r="A10018" t="s">
        <v>130</v>
      </c>
    </row>
    <row r="10019" spans="1:1" x14ac:dyDescent="0.25">
      <c r="A10019" t="s">
        <v>4210</v>
      </c>
    </row>
    <row r="10021" spans="1:1" x14ac:dyDescent="0.25">
      <c r="A10021" t="s">
        <v>130</v>
      </c>
    </row>
    <row r="10022" spans="1:1" x14ac:dyDescent="0.25">
      <c r="A10022" t="s">
        <v>4211</v>
      </c>
    </row>
    <row r="10024" spans="1:1" x14ac:dyDescent="0.25">
      <c r="A10024" t="s">
        <v>130</v>
      </c>
    </row>
    <row r="10025" spans="1:1" x14ac:dyDescent="0.25">
      <c r="A10025" t="s">
        <v>4212</v>
      </c>
    </row>
    <row r="10027" spans="1:1" x14ac:dyDescent="0.25">
      <c r="A10027" t="s">
        <v>130</v>
      </c>
    </row>
    <row r="10028" spans="1:1" x14ac:dyDescent="0.25">
      <c r="A10028" t="s">
        <v>4213</v>
      </c>
    </row>
    <row r="10030" spans="1:1" x14ac:dyDescent="0.25">
      <c r="A10030" t="s">
        <v>130</v>
      </c>
    </row>
    <row r="10031" spans="1:1" x14ac:dyDescent="0.25">
      <c r="A10031" t="s">
        <v>4214</v>
      </c>
    </row>
    <row r="10033" spans="1:1" x14ac:dyDescent="0.25">
      <c r="A10033" t="s">
        <v>130</v>
      </c>
    </row>
    <row r="10034" spans="1:1" x14ac:dyDescent="0.25">
      <c r="A10034" t="s">
        <v>4215</v>
      </c>
    </row>
    <row r="10036" spans="1:1" x14ac:dyDescent="0.25">
      <c r="A10036" t="s">
        <v>130</v>
      </c>
    </row>
    <row r="10037" spans="1:1" x14ac:dyDescent="0.25">
      <c r="A10037" t="s">
        <v>4216</v>
      </c>
    </row>
    <row r="10039" spans="1:1" x14ac:dyDescent="0.25">
      <c r="A10039" t="s">
        <v>130</v>
      </c>
    </row>
    <row r="10040" spans="1:1" x14ac:dyDescent="0.25">
      <c r="A10040" t="s">
        <v>4217</v>
      </c>
    </row>
    <row r="10042" spans="1:1" x14ac:dyDescent="0.25">
      <c r="A10042" t="s">
        <v>130</v>
      </c>
    </row>
    <row r="10043" spans="1:1" x14ac:dyDescent="0.25">
      <c r="A10043" t="s">
        <v>4218</v>
      </c>
    </row>
    <row r="10045" spans="1:1" x14ac:dyDescent="0.25">
      <c r="A10045" t="s">
        <v>130</v>
      </c>
    </row>
    <row r="10046" spans="1:1" x14ac:dyDescent="0.25">
      <c r="A10046" t="s">
        <v>4219</v>
      </c>
    </row>
    <row r="10048" spans="1:1" x14ac:dyDescent="0.25">
      <c r="A10048" t="s">
        <v>130</v>
      </c>
    </row>
    <row r="10049" spans="1:1" x14ac:dyDescent="0.25">
      <c r="A10049" t="s">
        <v>4220</v>
      </c>
    </row>
    <row r="10051" spans="1:1" x14ac:dyDescent="0.25">
      <c r="A10051" t="s">
        <v>130</v>
      </c>
    </row>
    <row r="10052" spans="1:1" x14ac:dyDescent="0.25">
      <c r="A10052" t="s">
        <v>4221</v>
      </c>
    </row>
    <row r="10054" spans="1:1" x14ac:dyDescent="0.25">
      <c r="A10054" t="s">
        <v>130</v>
      </c>
    </row>
    <row r="10055" spans="1:1" x14ac:dyDescent="0.25">
      <c r="A10055" t="s">
        <v>4222</v>
      </c>
    </row>
    <row r="10057" spans="1:1" x14ac:dyDescent="0.25">
      <c r="A10057" t="s">
        <v>130</v>
      </c>
    </row>
    <row r="10058" spans="1:1" x14ac:dyDescent="0.25">
      <c r="A10058" t="s">
        <v>4223</v>
      </c>
    </row>
    <row r="10060" spans="1:1" x14ac:dyDescent="0.25">
      <c r="A10060" t="s">
        <v>130</v>
      </c>
    </row>
    <row r="10061" spans="1:1" x14ac:dyDescent="0.25">
      <c r="A10061" t="s">
        <v>4224</v>
      </c>
    </row>
    <row r="10063" spans="1:1" x14ac:dyDescent="0.25">
      <c r="A10063" t="s">
        <v>130</v>
      </c>
    </row>
    <row r="10064" spans="1:1" x14ac:dyDescent="0.25">
      <c r="A10064" t="s">
        <v>4225</v>
      </c>
    </row>
    <row r="10066" spans="1:1" x14ac:dyDescent="0.25">
      <c r="A10066" t="s">
        <v>130</v>
      </c>
    </row>
    <row r="10067" spans="1:1" x14ac:dyDescent="0.25">
      <c r="A10067" t="s">
        <v>4226</v>
      </c>
    </row>
    <row r="10069" spans="1:1" x14ac:dyDescent="0.25">
      <c r="A10069" t="s">
        <v>130</v>
      </c>
    </row>
    <row r="10070" spans="1:1" x14ac:dyDescent="0.25">
      <c r="A10070" t="s">
        <v>4227</v>
      </c>
    </row>
    <row r="10072" spans="1:1" x14ac:dyDescent="0.25">
      <c r="A10072" t="s">
        <v>130</v>
      </c>
    </row>
    <row r="10073" spans="1:1" x14ac:dyDescent="0.25">
      <c r="A10073" t="s">
        <v>4228</v>
      </c>
    </row>
    <row r="10075" spans="1:1" x14ac:dyDescent="0.25">
      <c r="A10075" t="s">
        <v>130</v>
      </c>
    </row>
    <row r="10076" spans="1:1" x14ac:dyDescent="0.25">
      <c r="A10076" t="s">
        <v>4229</v>
      </c>
    </row>
    <row r="10078" spans="1:1" x14ac:dyDescent="0.25">
      <c r="A10078" t="s">
        <v>130</v>
      </c>
    </row>
    <row r="10079" spans="1:1" x14ac:dyDescent="0.25">
      <c r="A10079" t="s">
        <v>4230</v>
      </c>
    </row>
    <row r="10081" spans="1:1" x14ac:dyDescent="0.25">
      <c r="A10081" t="s">
        <v>130</v>
      </c>
    </row>
    <row r="10082" spans="1:1" x14ac:dyDescent="0.25">
      <c r="A10082" t="s">
        <v>4231</v>
      </c>
    </row>
    <row r="10084" spans="1:1" x14ac:dyDescent="0.25">
      <c r="A10084" t="s">
        <v>130</v>
      </c>
    </row>
    <row r="10085" spans="1:1" x14ac:dyDescent="0.25">
      <c r="A10085" t="s">
        <v>4232</v>
      </c>
    </row>
    <row r="10087" spans="1:1" x14ac:dyDescent="0.25">
      <c r="A10087" t="s">
        <v>130</v>
      </c>
    </row>
    <row r="10088" spans="1:1" x14ac:dyDescent="0.25">
      <c r="A10088" t="s">
        <v>4233</v>
      </c>
    </row>
    <row r="10090" spans="1:1" x14ac:dyDescent="0.25">
      <c r="A10090" t="s">
        <v>130</v>
      </c>
    </row>
    <row r="10091" spans="1:1" x14ac:dyDescent="0.25">
      <c r="A10091" t="s">
        <v>4234</v>
      </c>
    </row>
    <row r="10093" spans="1:1" x14ac:dyDescent="0.25">
      <c r="A10093" t="s">
        <v>130</v>
      </c>
    </row>
    <row r="10094" spans="1:1" x14ac:dyDescent="0.25">
      <c r="A10094" t="s">
        <v>4235</v>
      </c>
    </row>
    <row r="10096" spans="1:1" x14ac:dyDescent="0.25">
      <c r="A10096" t="s">
        <v>130</v>
      </c>
    </row>
    <row r="10097" spans="1:1" x14ac:dyDescent="0.25">
      <c r="A10097" t="s">
        <v>4236</v>
      </c>
    </row>
    <row r="10099" spans="1:1" x14ac:dyDescent="0.25">
      <c r="A10099" t="s">
        <v>130</v>
      </c>
    </row>
    <row r="10100" spans="1:1" x14ac:dyDescent="0.25">
      <c r="A10100" t="s">
        <v>4237</v>
      </c>
    </row>
    <row r="10102" spans="1:1" x14ac:dyDescent="0.25">
      <c r="A10102" t="s">
        <v>130</v>
      </c>
    </row>
    <row r="10103" spans="1:1" x14ac:dyDescent="0.25">
      <c r="A10103" t="s">
        <v>4238</v>
      </c>
    </row>
    <row r="10105" spans="1:1" x14ac:dyDescent="0.25">
      <c r="A10105" t="s">
        <v>130</v>
      </c>
    </row>
    <row r="10106" spans="1:1" x14ac:dyDescent="0.25">
      <c r="A10106" t="s">
        <v>4239</v>
      </c>
    </row>
    <row r="10108" spans="1:1" x14ac:dyDescent="0.25">
      <c r="A10108" t="s">
        <v>130</v>
      </c>
    </row>
    <row r="10109" spans="1:1" x14ac:dyDescent="0.25">
      <c r="A10109" t="s">
        <v>4240</v>
      </c>
    </row>
    <row r="10111" spans="1:1" x14ac:dyDescent="0.25">
      <c r="A10111" t="s">
        <v>130</v>
      </c>
    </row>
    <row r="10112" spans="1:1" x14ac:dyDescent="0.25">
      <c r="A10112" t="s">
        <v>4241</v>
      </c>
    </row>
    <row r="10114" spans="1:1" x14ac:dyDescent="0.25">
      <c r="A10114" t="s">
        <v>130</v>
      </c>
    </row>
    <row r="10115" spans="1:1" x14ac:dyDescent="0.25">
      <c r="A10115" t="s">
        <v>4242</v>
      </c>
    </row>
    <row r="10117" spans="1:1" x14ac:dyDescent="0.25">
      <c r="A10117" t="s">
        <v>130</v>
      </c>
    </row>
    <row r="10118" spans="1:1" x14ac:dyDescent="0.25">
      <c r="A10118" t="s">
        <v>4243</v>
      </c>
    </row>
    <row r="10120" spans="1:1" x14ac:dyDescent="0.25">
      <c r="A10120" t="s">
        <v>130</v>
      </c>
    </row>
    <row r="10121" spans="1:1" x14ac:dyDescent="0.25">
      <c r="A10121" t="s">
        <v>4244</v>
      </c>
    </row>
    <row r="10123" spans="1:1" x14ac:dyDescent="0.25">
      <c r="A10123" t="s">
        <v>130</v>
      </c>
    </row>
    <row r="10124" spans="1:1" x14ac:dyDescent="0.25">
      <c r="A10124" t="s">
        <v>4245</v>
      </c>
    </row>
    <row r="10126" spans="1:1" x14ac:dyDescent="0.25">
      <c r="A10126" t="s">
        <v>130</v>
      </c>
    </row>
    <row r="10127" spans="1:1" x14ac:dyDescent="0.25">
      <c r="A10127" t="s">
        <v>4246</v>
      </c>
    </row>
    <row r="10129" spans="1:1" x14ac:dyDescent="0.25">
      <c r="A10129" t="s">
        <v>130</v>
      </c>
    </row>
    <row r="10130" spans="1:1" x14ac:dyDescent="0.25">
      <c r="A10130" t="s">
        <v>4247</v>
      </c>
    </row>
    <row r="10132" spans="1:1" x14ac:dyDescent="0.25">
      <c r="A10132" t="s">
        <v>130</v>
      </c>
    </row>
    <row r="10133" spans="1:1" x14ac:dyDescent="0.25">
      <c r="A10133" t="s">
        <v>4248</v>
      </c>
    </row>
    <row r="10135" spans="1:1" x14ac:dyDescent="0.25">
      <c r="A10135" t="s">
        <v>130</v>
      </c>
    </row>
    <row r="10136" spans="1:1" x14ac:dyDescent="0.25">
      <c r="A10136" t="s">
        <v>4249</v>
      </c>
    </row>
    <row r="10138" spans="1:1" x14ac:dyDescent="0.25">
      <c r="A10138" t="s">
        <v>130</v>
      </c>
    </row>
    <row r="10139" spans="1:1" x14ac:dyDescent="0.25">
      <c r="A10139" t="s">
        <v>4250</v>
      </c>
    </row>
    <row r="10141" spans="1:1" x14ac:dyDescent="0.25">
      <c r="A10141" t="s">
        <v>130</v>
      </c>
    </row>
    <row r="10142" spans="1:1" x14ac:dyDescent="0.25">
      <c r="A10142" t="s">
        <v>4251</v>
      </c>
    </row>
    <row r="10144" spans="1:1" x14ac:dyDescent="0.25">
      <c r="A10144" t="s">
        <v>130</v>
      </c>
    </row>
    <row r="10145" spans="1:1" x14ac:dyDescent="0.25">
      <c r="A10145" t="s">
        <v>4252</v>
      </c>
    </row>
    <row r="10147" spans="1:1" x14ac:dyDescent="0.25">
      <c r="A10147" t="s">
        <v>130</v>
      </c>
    </row>
    <row r="10148" spans="1:1" x14ac:dyDescent="0.25">
      <c r="A10148" t="s">
        <v>4253</v>
      </c>
    </row>
    <row r="10150" spans="1:1" x14ac:dyDescent="0.25">
      <c r="A10150" t="s">
        <v>130</v>
      </c>
    </row>
    <row r="10151" spans="1:1" x14ac:dyDescent="0.25">
      <c r="A10151" t="s">
        <v>4254</v>
      </c>
    </row>
    <row r="10153" spans="1:1" x14ac:dyDescent="0.25">
      <c r="A10153" t="s">
        <v>130</v>
      </c>
    </row>
    <row r="10154" spans="1:1" x14ac:dyDescent="0.25">
      <c r="A10154" t="s">
        <v>4255</v>
      </c>
    </row>
    <row r="10156" spans="1:1" x14ac:dyDescent="0.25">
      <c r="A10156" t="s">
        <v>130</v>
      </c>
    </row>
    <row r="10157" spans="1:1" x14ac:dyDescent="0.25">
      <c r="A10157" t="s">
        <v>4256</v>
      </c>
    </row>
    <row r="10159" spans="1:1" x14ac:dyDescent="0.25">
      <c r="A10159" t="s">
        <v>130</v>
      </c>
    </row>
    <row r="10160" spans="1:1" x14ac:dyDescent="0.25">
      <c r="A10160" t="s">
        <v>4257</v>
      </c>
    </row>
    <row r="10162" spans="1:1" x14ac:dyDescent="0.25">
      <c r="A10162" t="s">
        <v>130</v>
      </c>
    </row>
    <row r="10163" spans="1:1" x14ac:dyDescent="0.25">
      <c r="A10163" t="s">
        <v>4258</v>
      </c>
    </row>
    <row r="10165" spans="1:1" x14ac:dyDescent="0.25">
      <c r="A10165" t="s">
        <v>130</v>
      </c>
    </row>
    <row r="10166" spans="1:1" x14ac:dyDescent="0.25">
      <c r="A10166" t="s">
        <v>4259</v>
      </c>
    </row>
    <row r="10168" spans="1:1" x14ac:dyDescent="0.25">
      <c r="A10168" t="s">
        <v>130</v>
      </c>
    </row>
    <row r="10169" spans="1:1" x14ac:dyDescent="0.25">
      <c r="A10169" t="s">
        <v>4260</v>
      </c>
    </row>
    <row r="10171" spans="1:1" x14ac:dyDescent="0.25">
      <c r="A10171" t="s">
        <v>130</v>
      </c>
    </row>
    <row r="10172" spans="1:1" x14ac:dyDescent="0.25">
      <c r="A10172" t="s">
        <v>4261</v>
      </c>
    </row>
    <row r="10174" spans="1:1" x14ac:dyDescent="0.25">
      <c r="A10174" t="s">
        <v>130</v>
      </c>
    </row>
    <row r="10175" spans="1:1" x14ac:dyDescent="0.25">
      <c r="A10175" t="s">
        <v>4262</v>
      </c>
    </row>
    <row r="10177" spans="1:1" x14ac:dyDescent="0.25">
      <c r="A10177" t="s">
        <v>130</v>
      </c>
    </row>
    <row r="10178" spans="1:1" x14ac:dyDescent="0.25">
      <c r="A10178" t="s">
        <v>4263</v>
      </c>
    </row>
    <row r="10180" spans="1:1" x14ac:dyDescent="0.25">
      <c r="A10180" t="s">
        <v>130</v>
      </c>
    </row>
    <row r="10181" spans="1:1" x14ac:dyDescent="0.25">
      <c r="A10181" t="s">
        <v>4264</v>
      </c>
    </row>
    <row r="10183" spans="1:1" x14ac:dyDescent="0.25">
      <c r="A10183" t="s">
        <v>130</v>
      </c>
    </row>
    <row r="10184" spans="1:1" x14ac:dyDescent="0.25">
      <c r="A10184" t="s">
        <v>4265</v>
      </c>
    </row>
    <row r="10186" spans="1:1" x14ac:dyDescent="0.25">
      <c r="A10186" t="s">
        <v>130</v>
      </c>
    </row>
    <row r="10187" spans="1:1" x14ac:dyDescent="0.25">
      <c r="A10187" t="s">
        <v>4266</v>
      </c>
    </row>
    <row r="10189" spans="1:1" x14ac:dyDescent="0.25">
      <c r="A10189" t="s">
        <v>130</v>
      </c>
    </row>
    <row r="10190" spans="1:1" x14ac:dyDescent="0.25">
      <c r="A10190" t="s">
        <v>4267</v>
      </c>
    </row>
    <row r="10192" spans="1:1" x14ac:dyDescent="0.25">
      <c r="A10192" t="s">
        <v>130</v>
      </c>
    </row>
    <row r="10193" spans="1:1" x14ac:dyDescent="0.25">
      <c r="A10193" t="s">
        <v>4268</v>
      </c>
    </row>
    <row r="10195" spans="1:1" x14ac:dyDescent="0.25">
      <c r="A10195" t="s">
        <v>130</v>
      </c>
    </row>
    <row r="10196" spans="1:1" x14ac:dyDescent="0.25">
      <c r="A10196" t="s">
        <v>4269</v>
      </c>
    </row>
    <row r="10198" spans="1:1" x14ac:dyDescent="0.25">
      <c r="A10198" t="s">
        <v>130</v>
      </c>
    </row>
    <row r="10199" spans="1:1" x14ac:dyDescent="0.25">
      <c r="A10199" t="s">
        <v>4270</v>
      </c>
    </row>
    <row r="10201" spans="1:1" x14ac:dyDescent="0.25">
      <c r="A10201" t="s">
        <v>130</v>
      </c>
    </row>
    <row r="10202" spans="1:1" x14ac:dyDescent="0.25">
      <c r="A10202" t="s">
        <v>4271</v>
      </c>
    </row>
    <row r="10204" spans="1:1" x14ac:dyDescent="0.25">
      <c r="A10204" t="s">
        <v>130</v>
      </c>
    </row>
    <row r="10205" spans="1:1" x14ac:dyDescent="0.25">
      <c r="A10205" t="s">
        <v>4272</v>
      </c>
    </row>
    <row r="10207" spans="1:1" x14ac:dyDescent="0.25">
      <c r="A10207" t="s">
        <v>3916</v>
      </c>
    </row>
    <row r="10208" spans="1:1" x14ac:dyDescent="0.25">
      <c r="A10208" t="s">
        <v>3917</v>
      </c>
    </row>
    <row r="10209" spans="1:1" x14ac:dyDescent="0.25">
      <c r="A10209" t="s">
        <v>4061</v>
      </c>
    </row>
    <row r="10210" spans="1:1" x14ac:dyDescent="0.25">
      <c r="A10210" t="s">
        <v>4273</v>
      </c>
    </row>
    <row r="10212" spans="1:1" x14ac:dyDescent="0.25">
      <c r="A10212" t="s">
        <v>130</v>
      </c>
    </row>
    <row r="10213" spans="1:1" x14ac:dyDescent="0.25">
      <c r="A10213" t="s">
        <v>4274</v>
      </c>
    </row>
    <row r="10215" spans="1:1" x14ac:dyDescent="0.25">
      <c r="A10215" t="s">
        <v>130</v>
      </c>
    </row>
    <row r="10216" spans="1:1" x14ac:dyDescent="0.25">
      <c r="A10216" t="s">
        <v>4275</v>
      </c>
    </row>
    <row r="10218" spans="1:1" x14ac:dyDescent="0.25">
      <c r="A10218" t="s">
        <v>130</v>
      </c>
    </row>
    <row r="10219" spans="1:1" x14ac:dyDescent="0.25">
      <c r="A10219" t="s">
        <v>4276</v>
      </c>
    </row>
    <row r="10221" spans="1:1" x14ac:dyDescent="0.25">
      <c r="A10221" t="s">
        <v>130</v>
      </c>
    </row>
    <row r="10222" spans="1:1" x14ac:dyDescent="0.25">
      <c r="A10222" t="s">
        <v>4277</v>
      </c>
    </row>
    <row r="10224" spans="1:1" x14ac:dyDescent="0.25">
      <c r="A10224" t="s">
        <v>130</v>
      </c>
    </row>
    <row r="10225" spans="1:1" x14ac:dyDescent="0.25">
      <c r="A10225" t="s">
        <v>4278</v>
      </c>
    </row>
    <row r="10227" spans="1:1" x14ac:dyDescent="0.25">
      <c r="A10227" t="s">
        <v>130</v>
      </c>
    </row>
    <row r="10228" spans="1:1" x14ac:dyDescent="0.25">
      <c r="A10228" t="s">
        <v>4279</v>
      </c>
    </row>
    <row r="10230" spans="1:1" x14ac:dyDescent="0.25">
      <c r="A10230" t="s">
        <v>130</v>
      </c>
    </row>
    <row r="10231" spans="1:1" x14ac:dyDescent="0.25">
      <c r="A10231" t="s">
        <v>4280</v>
      </c>
    </row>
    <row r="10233" spans="1:1" x14ac:dyDescent="0.25">
      <c r="A10233" t="s">
        <v>130</v>
      </c>
    </row>
    <row r="10234" spans="1:1" x14ac:dyDescent="0.25">
      <c r="A10234" t="s">
        <v>4281</v>
      </c>
    </row>
    <row r="10236" spans="1:1" x14ac:dyDescent="0.25">
      <c r="A10236" t="s">
        <v>130</v>
      </c>
    </row>
    <row r="10237" spans="1:1" x14ac:dyDescent="0.25">
      <c r="A10237" t="s">
        <v>4282</v>
      </c>
    </row>
    <row r="10239" spans="1:1" x14ac:dyDescent="0.25">
      <c r="A10239" t="s">
        <v>130</v>
      </c>
    </row>
    <row r="10240" spans="1:1" x14ac:dyDescent="0.25">
      <c r="A10240" t="s">
        <v>4283</v>
      </c>
    </row>
    <row r="10242" spans="1:1" x14ac:dyDescent="0.25">
      <c r="A10242" t="s">
        <v>130</v>
      </c>
    </row>
    <row r="10243" spans="1:1" x14ac:dyDescent="0.25">
      <c r="A10243" t="s">
        <v>4284</v>
      </c>
    </row>
    <row r="10245" spans="1:1" x14ac:dyDescent="0.25">
      <c r="A10245" t="s">
        <v>130</v>
      </c>
    </row>
    <row r="10246" spans="1:1" x14ac:dyDescent="0.25">
      <c r="A10246" t="s">
        <v>4285</v>
      </c>
    </row>
    <row r="10248" spans="1:1" x14ac:dyDescent="0.25">
      <c r="A10248" t="s">
        <v>130</v>
      </c>
    </row>
    <row r="10249" spans="1:1" x14ac:dyDescent="0.25">
      <c r="A10249" t="s">
        <v>4286</v>
      </c>
    </row>
    <row r="10251" spans="1:1" x14ac:dyDescent="0.25">
      <c r="A10251" t="s">
        <v>130</v>
      </c>
    </row>
    <row r="10252" spans="1:1" x14ac:dyDescent="0.25">
      <c r="A10252" t="s">
        <v>4287</v>
      </c>
    </row>
    <row r="10254" spans="1:1" x14ac:dyDescent="0.25">
      <c r="A10254" t="s">
        <v>130</v>
      </c>
    </row>
    <row r="10255" spans="1:1" x14ac:dyDescent="0.25">
      <c r="A10255" t="s">
        <v>4288</v>
      </c>
    </row>
    <row r="10257" spans="1:1" x14ac:dyDescent="0.25">
      <c r="A10257" t="s">
        <v>130</v>
      </c>
    </row>
    <row r="10258" spans="1:1" x14ac:dyDescent="0.25">
      <c r="A10258" t="s">
        <v>4289</v>
      </c>
    </row>
    <row r="10260" spans="1:1" x14ac:dyDescent="0.25">
      <c r="A10260" t="s">
        <v>130</v>
      </c>
    </row>
    <row r="10261" spans="1:1" x14ac:dyDescent="0.25">
      <c r="A10261" t="s">
        <v>4290</v>
      </c>
    </row>
    <row r="10263" spans="1:1" x14ac:dyDescent="0.25">
      <c r="A10263" t="s">
        <v>130</v>
      </c>
    </row>
    <row r="10264" spans="1:1" x14ac:dyDescent="0.25">
      <c r="A10264" t="s">
        <v>4291</v>
      </c>
    </row>
    <row r="10266" spans="1:1" x14ac:dyDescent="0.25">
      <c r="A10266" t="s">
        <v>130</v>
      </c>
    </row>
    <row r="10267" spans="1:1" x14ac:dyDescent="0.25">
      <c r="A10267" t="s">
        <v>4292</v>
      </c>
    </row>
    <row r="10269" spans="1:1" x14ac:dyDescent="0.25">
      <c r="A10269" t="s">
        <v>130</v>
      </c>
    </row>
    <row r="10270" spans="1:1" x14ac:dyDescent="0.25">
      <c r="A10270" t="s">
        <v>4293</v>
      </c>
    </row>
    <row r="10272" spans="1:1" x14ac:dyDescent="0.25">
      <c r="A10272" t="s">
        <v>130</v>
      </c>
    </row>
    <row r="10273" spans="1:1" x14ac:dyDescent="0.25">
      <c r="A10273" t="s">
        <v>4294</v>
      </c>
    </row>
    <row r="10275" spans="1:1" x14ac:dyDescent="0.25">
      <c r="A10275" t="s">
        <v>130</v>
      </c>
    </row>
    <row r="10276" spans="1:1" x14ac:dyDescent="0.25">
      <c r="A10276" t="s">
        <v>4295</v>
      </c>
    </row>
    <row r="10278" spans="1:1" x14ac:dyDescent="0.25">
      <c r="A10278" t="s">
        <v>130</v>
      </c>
    </row>
    <row r="10279" spans="1:1" x14ac:dyDescent="0.25">
      <c r="A10279" t="s">
        <v>4296</v>
      </c>
    </row>
    <row r="10281" spans="1:1" x14ac:dyDescent="0.25">
      <c r="A10281" t="s">
        <v>130</v>
      </c>
    </row>
    <row r="10282" spans="1:1" x14ac:dyDescent="0.25">
      <c r="A10282" t="s">
        <v>4297</v>
      </c>
    </row>
    <row r="10284" spans="1:1" x14ac:dyDescent="0.25">
      <c r="A10284" t="s">
        <v>130</v>
      </c>
    </row>
    <row r="10285" spans="1:1" x14ac:dyDescent="0.25">
      <c r="A10285" t="s">
        <v>4298</v>
      </c>
    </row>
    <row r="10287" spans="1:1" x14ac:dyDescent="0.25">
      <c r="A10287" t="s">
        <v>130</v>
      </c>
    </row>
    <row r="10288" spans="1:1" x14ac:dyDescent="0.25">
      <c r="A10288" t="s">
        <v>4299</v>
      </c>
    </row>
    <row r="10290" spans="1:1" x14ac:dyDescent="0.25">
      <c r="A10290" t="s">
        <v>130</v>
      </c>
    </row>
    <row r="10291" spans="1:1" x14ac:dyDescent="0.25">
      <c r="A10291" t="s">
        <v>4300</v>
      </c>
    </row>
    <row r="10293" spans="1:1" x14ac:dyDescent="0.25">
      <c r="A10293" t="s">
        <v>130</v>
      </c>
    </row>
    <row r="10294" spans="1:1" x14ac:dyDescent="0.25">
      <c r="A10294" t="s">
        <v>4301</v>
      </c>
    </row>
    <row r="10296" spans="1:1" x14ac:dyDescent="0.25">
      <c r="A10296" t="s">
        <v>130</v>
      </c>
    </row>
    <row r="10297" spans="1:1" x14ac:dyDescent="0.25">
      <c r="A10297" t="s">
        <v>4302</v>
      </c>
    </row>
    <row r="10299" spans="1:1" x14ac:dyDescent="0.25">
      <c r="A10299" t="s">
        <v>130</v>
      </c>
    </row>
    <row r="10300" spans="1:1" x14ac:dyDescent="0.25">
      <c r="A10300" t="s">
        <v>4303</v>
      </c>
    </row>
    <row r="10302" spans="1:1" x14ac:dyDescent="0.25">
      <c r="A10302" t="s">
        <v>130</v>
      </c>
    </row>
    <row r="10303" spans="1:1" x14ac:dyDescent="0.25">
      <c r="A10303" t="s">
        <v>4304</v>
      </c>
    </row>
    <row r="10305" spans="1:1" x14ac:dyDescent="0.25">
      <c r="A10305" t="s">
        <v>130</v>
      </c>
    </row>
    <row r="10306" spans="1:1" x14ac:dyDescent="0.25">
      <c r="A10306" t="s">
        <v>4305</v>
      </c>
    </row>
    <row r="10308" spans="1:1" x14ac:dyDescent="0.25">
      <c r="A10308" t="s">
        <v>130</v>
      </c>
    </row>
    <row r="10309" spans="1:1" x14ac:dyDescent="0.25">
      <c r="A10309" t="s">
        <v>4306</v>
      </c>
    </row>
    <row r="10311" spans="1:1" x14ac:dyDescent="0.25">
      <c r="A10311" t="s">
        <v>130</v>
      </c>
    </row>
    <row r="10312" spans="1:1" x14ac:dyDescent="0.25">
      <c r="A10312" t="s">
        <v>4307</v>
      </c>
    </row>
    <row r="10314" spans="1:1" x14ac:dyDescent="0.25">
      <c r="A10314" t="s">
        <v>130</v>
      </c>
    </row>
    <row r="10315" spans="1:1" x14ac:dyDescent="0.25">
      <c r="A10315" t="s">
        <v>4308</v>
      </c>
    </row>
    <row r="10317" spans="1:1" x14ac:dyDescent="0.25">
      <c r="A10317" t="s">
        <v>130</v>
      </c>
    </row>
    <row r="10318" spans="1:1" x14ac:dyDescent="0.25">
      <c r="A10318" t="s">
        <v>4309</v>
      </c>
    </row>
    <row r="10320" spans="1:1" x14ac:dyDescent="0.25">
      <c r="A10320" t="s">
        <v>130</v>
      </c>
    </row>
    <row r="10321" spans="1:1" x14ac:dyDescent="0.25">
      <c r="A10321" t="s">
        <v>4310</v>
      </c>
    </row>
    <row r="10323" spans="1:1" x14ac:dyDescent="0.25">
      <c r="A10323" t="s">
        <v>130</v>
      </c>
    </row>
    <row r="10324" spans="1:1" x14ac:dyDescent="0.25">
      <c r="A10324" t="s">
        <v>4311</v>
      </c>
    </row>
    <row r="10326" spans="1:1" x14ac:dyDescent="0.25">
      <c r="A10326" t="s">
        <v>130</v>
      </c>
    </row>
    <row r="10327" spans="1:1" x14ac:dyDescent="0.25">
      <c r="A10327" t="s">
        <v>4312</v>
      </c>
    </row>
    <row r="10329" spans="1:1" x14ac:dyDescent="0.25">
      <c r="A10329" t="s">
        <v>130</v>
      </c>
    </row>
    <row r="10330" spans="1:1" x14ac:dyDescent="0.25">
      <c r="A10330" t="s">
        <v>4313</v>
      </c>
    </row>
    <row r="10332" spans="1:1" x14ac:dyDescent="0.25">
      <c r="A10332" t="s">
        <v>130</v>
      </c>
    </row>
    <row r="10333" spans="1:1" x14ac:dyDescent="0.25">
      <c r="A10333" t="s">
        <v>4314</v>
      </c>
    </row>
    <row r="10335" spans="1:1" x14ac:dyDescent="0.25">
      <c r="A10335" t="s">
        <v>130</v>
      </c>
    </row>
    <row r="10336" spans="1:1" x14ac:dyDescent="0.25">
      <c r="A10336" t="s">
        <v>4315</v>
      </c>
    </row>
    <row r="10338" spans="1:1" x14ac:dyDescent="0.25">
      <c r="A10338" t="s">
        <v>130</v>
      </c>
    </row>
    <row r="10339" spans="1:1" x14ac:dyDescent="0.25">
      <c r="A10339" t="s">
        <v>4316</v>
      </c>
    </row>
    <row r="10341" spans="1:1" x14ac:dyDescent="0.25">
      <c r="A10341" t="s">
        <v>130</v>
      </c>
    </row>
    <row r="10342" spans="1:1" x14ac:dyDescent="0.25">
      <c r="A10342" t="s">
        <v>4317</v>
      </c>
    </row>
    <row r="10344" spans="1:1" x14ac:dyDescent="0.25">
      <c r="A10344" t="s">
        <v>130</v>
      </c>
    </row>
    <row r="10345" spans="1:1" x14ac:dyDescent="0.25">
      <c r="A10345" t="s">
        <v>4318</v>
      </c>
    </row>
    <row r="10347" spans="1:1" x14ac:dyDescent="0.25">
      <c r="A10347" t="s">
        <v>130</v>
      </c>
    </row>
    <row r="10348" spans="1:1" x14ac:dyDescent="0.25">
      <c r="A10348" t="s">
        <v>4319</v>
      </c>
    </row>
    <row r="10350" spans="1:1" x14ac:dyDescent="0.25">
      <c r="A10350" t="s">
        <v>130</v>
      </c>
    </row>
    <row r="10351" spans="1:1" x14ac:dyDescent="0.25">
      <c r="A10351" t="s">
        <v>4320</v>
      </c>
    </row>
    <row r="10353" spans="1:1" x14ac:dyDescent="0.25">
      <c r="A10353" t="s">
        <v>130</v>
      </c>
    </row>
    <row r="10354" spans="1:1" x14ac:dyDescent="0.25">
      <c r="A10354" t="s">
        <v>4321</v>
      </c>
    </row>
    <row r="10356" spans="1:1" x14ac:dyDescent="0.25">
      <c r="A10356" t="s">
        <v>130</v>
      </c>
    </row>
    <row r="10357" spans="1:1" x14ac:dyDescent="0.25">
      <c r="A10357" t="s">
        <v>4322</v>
      </c>
    </row>
    <row r="10359" spans="1:1" x14ac:dyDescent="0.25">
      <c r="A10359" t="s">
        <v>130</v>
      </c>
    </row>
    <row r="10360" spans="1:1" x14ac:dyDescent="0.25">
      <c r="A10360" t="s">
        <v>4323</v>
      </c>
    </row>
    <row r="10362" spans="1:1" x14ac:dyDescent="0.25">
      <c r="A10362" t="s">
        <v>130</v>
      </c>
    </row>
    <row r="10363" spans="1:1" x14ac:dyDescent="0.25">
      <c r="A10363" t="s">
        <v>4324</v>
      </c>
    </row>
    <row r="10365" spans="1:1" x14ac:dyDescent="0.25">
      <c r="A10365" t="s">
        <v>130</v>
      </c>
    </row>
    <row r="10366" spans="1:1" x14ac:dyDescent="0.25">
      <c r="A10366" t="s">
        <v>4325</v>
      </c>
    </row>
    <row r="10368" spans="1:1" x14ac:dyDescent="0.25">
      <c r="A10368" t="s">
        <v>130</v>
      </c>
    </row>
    <row r="10369" spans="1:1" x14ac:dyDescent="0.25">
      <c r="A10369" t="s">
        <v>4326</v>
      </c>
    </row>
    <row r="10371" spans="1:1" x14ac:dyDescent="0.25">
      <c r="A10371" t="s">
        <v>130</v>
      </c>
    </row>
    <row r="10372" spans="1:1" x14ac:dyDescent="0.25">
      <c r="A10372" t="s">
        <v>4327</v>
      </c>
    </row>
    <row r="10374" spans="1:1" x14ac:dyDescent="0.25">
      <c r="A10374" t="s">
        <v>130</v>
      </c>
    </row>
    <row r="10375" spans="1:1" x14ac:dyDescent="0.25">
      <c r="A10375" t="s">
        <v>4328</v>
      </c>
    </row>
    <row r="10377" spans="1:1" x14ac:dyDescent="0.25">
      <c r="A10377" t="s">
        <v>130</v>
      </c>
    </row>
    <row r="10378" spans="1:1" x14ac:dyDescent="0.25">
      <c r="A10378" t="s">
        <v>4329</v>
      </c>
    </row>
    <row r="10380" spans="1:1" x14ac:dyDescent="0.25">
      <c r="A10380" t="s">
        <v>130</v>
      </c>
    </row>
    <row r="10381" spans="1:1" x14ac:dyDescent="0.25">
      <c r="A10381" t="s">
        <v>4330</v>
      </c>
    </row>
    <row r="10383" spans="1:1" x14ac:dyDescent="0.25">
      <c r="A10383" t="s">
        <v>130</v>
      </c>
    </row>
    <row r="10384" spans="1:1" x14ac:dyDescent="0.25">
      <c r="A10384" t="s">
        <v>4331</v>
      </c>
    </row>
    <row r="10386" spans="1:1" x14ac:dyDescent="0.25">
      <c r="A10386" t="s">
        <v>130</v>
      </c>
    </row>
    <row r="10387" spans="1:1" x14ac:dyDescent="0.25">
      <c r="A10387" t="s">
        <v>4332</v>
      </c>
    </row>
    <row r="10389" spans="1:1" x14ac:dyDescent="0.25">
      <c r="A10389" t="s">
        <v>130</v>
      </c>
    </row>
    <row r="10390" spans="1:1" x14ac:dyDescent="0.25">
      <c r="A10390" t="s">
        <v>4333</v>
      </c>
    </row>
    <row r="10392" spans="1:1" x14ac:dyDescent="0.25">
      <c r="A10392" t="s">
        <v>130</v>
      </c>
    </row>
    <row r="10393" spans="1:1" x14ac:dyDescent="0.25">
      <c r="A10393" t="s">
        <v>4334</v>
      </c>
    </row>
    <row r="10395" spans="1:1" x14ac:dyDescent="0.25">
      <c r="A10395" t="s">
        <v>130</v>
      </c>
    </row>
    <row r="10396" spans="1:1" x14ac:dyDescent="0.25">
      <c r="A10396" t="s">
        <v>4335</v>
      </c>
    </row>
    <row r="10398" spans="1:1" x14ac:dyDescent="0.25">
      <c r="A10398" t="s">
        <v>130</v>
      </c>
    </row>
    <row r="10399" spans="1:1" x14ac:dyDescent="0.25">
      <c r="A10399" t="s">
        <v>4336</v>
      </c>
    </row>
    <row r="10401" spans="1:1" x14ac:dyDescent="0.25">
      <c r="A10401" t="s">
        <v>130</v>
      </c>
    </row>
    <row r="10402" spans="1:1" x14ac:dyDescent="0.25">
      <c r="A10402" t="s">
        <v>4337</v>
      </c>
    </row>
    <row r="10404" spans="1:1" x14ac:dyDescent="0.25">
      <c r="A10404" t="s">
        <v>130</v>
      </c>
    </row>
    <row r="10405" spans="1:1" x14ac:dyDescent="0.25">
      <c r="A10405" t="s">
        <v>4338</v>
      </c>
    </row>
    <row r="10407" spans="1:1" x14ac:dyDescent="0.25">
      <c r="A10407" t="s">
        <v>130</v>
      </c>
    </row>
    <row r="10408" spans="1:1" x14ac:dyDescent="0.25">
      <c r="A10408" t="s">
        <v>4339</v>
      </c>
    </row>
    <row r="10410" spans="1:1" x14ac:dyDescent="0.25">
      <c r="A10410" t="s">
        <v>130</v>
      </c>
    </row>
    <row r="10411" spans="1:1" x14ac:dyDescent="0.25">
      <c r="A10411" t="s">
        <v>4340</v>
      </c>
    </row>
    <row r="10413" spans="1:1" x14ac:dyDescent="0.25">
      <c r="A10413" t="s">
        <v>130</v>
      </c>
    </row>
    <row r="10414" spans="1:1" x14ac:dyDescent="0.25">
      <c r="A10414" t="s">
        <v>4341</v>
      </c>
    </row>
    <row r="10416" spans="1:1" x14ac:dyDescent="0.25">
      <c r="A10416" t="s">
        <v>130</v>
      </c>
    </row>
    <row r="10417" spans="1:1" x14ac:dyDescent="0.25">
      <c r="A10417" t="s">
        <v>4342</v>
      </c>
    </row>
    <row r="10419" spans="1:1" x14ac:dyDescent="0.25">
      <c r="A10419" t="s">
        <v>130</v>
      </c>
    </row>
    <row r="10420" spans="1:1" x14ac:dyDescent="0.25">
      <c r="A10420" t="s">
        <v>4343</v>
      </c>
    </row>
    <row r="10422" spans="1:1" x14ac:dyDescent="0.25">
      <c r="A10422" t="s">
        <v>130</v>
      </c>
    </row>
    <row r="10423" spans="1:1" x14ac:dyDescent="0.25">
      <c r="A10423" t="s">
        <v>4344</v>
      </c>
    </row>
    <row r="10425" spans="1:1" x14ac:dyDescent="0.25">
      <c r="A10425" t="s">
        <v>130</v>
      </c>
    </row>
    <row r="10426" spans="1:1" x14ac:dyDescent="0.25">
      <c r="A10426" t="s">
        <v>4345</v>
      </c>
    </row>
    <row r="10428" spans="1:1" x14ac:dyDescent="0.25">
      <c r="A10428" t="s">
        <v>130</v>
      </c>
    </row>
    <row r="10429" spans="1:1" x14ac:dyDescent="0.25">
      <c r="A10429" t="s">
        <v>4346</v>
      </c>
    </row>
    <row r="10431" spans="1:1" x14ac:dyDescent="0.25">
      <c r="A10431" t="s">
        <v>130</v>
      </c>
    </row>
    <row r="10432" spans="1:1" x14ac:dyDescent="0.25">
      <c r="A10432" t="s">
        <v>4347</v>
      </c>
    </row>
    <row r="10434" spans="1:1" x14ac:dyDescent="0.25">
      <c r="A10434" t="s">
        <v>130</v>
      </c>
    </row>
    <row r="10435" spans="1:1" x14ac:dyDescent="0.25">
      <c r="A10435" t="s">
        <v>4348</v>
      </c>
    </row>
    <row r="10437" spans="1:1" x14ac:dyDescent="0.25">
      <c r="A10437" t="s">
        <v>130</v>
      </c>
    </row>
    <row r="10438" spans="1:1" x14ac:dyDescent="0.25">
      <c r="A10438" t="s">
        <v>4349</v>
      </c>
    </row>
    <row r="10440" spans="1:1" x14ac:dyDescent="0.25">
      <c r="A10440" t="s">
        <v>130</v>
      </c>
    </row>
    <row r="10441" spans="1:1" x14ac:dyDescent="0.25">
      <c r="A10441" t="s">
        <v>4350</v>
      </c>
    </row>
    <row r="10443" spans="1:1" x14ac:dyDescent="0.25">
      <c r="A10443" t="s">
        <v>130</v>
      </c>
    </row>
    <row r="10444" spans="1:1" x14ac:dyDescent="0.25">
      <c r="A10444" t="s">
        <v>4351</v>
      </c>
    </row>
    <row r="10446" spans="1:1" x14ac:dyDescent="0.25">
      <c r="A10446" t="s">
        <v>130</v>
      </c>
    </row>
    <row r="10447" spans="1:1" x14ac:dyDescent="0.25">
      <c r="A10447" t="s">
        <v>4352</v>
      </c>
    </row>
    <row r="10449" spans="1:1" x14ac:dyDescent="0.25">
      <c r="A10449" t="s">
        <v>130</v>
      </c>
    </row>
    <row r="10450" spans="1:1" x14ac:dyDescent="0.25">
      <c r="A10450" t="s">
        <v>4353</v>
      </c>
    </row>
    <row r="10452" spans="1:1" x14ac:dyDescent="0.25">
      <c r="A10452" t="s">
        <v>130</v>
      </c>
    </row>
    <row r="10453" spans="1:1" x14ac:dyDescent="0.25">
      <c r="A10453" t="s">
        <v>4354</v>
      </c>
    </row>
    <row r="10455" spans="1:1" x14ac:dyDescent="0.25">
      <c r="A10455" t="s">
        <v>130</v>
      </c>
    </row>
    <row r="10456" spans="1:1" x14ac:dyDescent="0.25">
      <c r="A10456" t="s">
        <v>4355</v>
      </c>
    </row>
    <row r="10458" spans="1:1" x14ac:dyDescent="0.25">
      <c r="A10458" t="s">
        <v>130</v>
      </c>
    </row>
    <row r="10459" spans="1:1" x14ac:dyDescent="0.25">
      <c r="A10459" t="s">
        <v>4356</v>
      </c>
    </row>
    <row r="10461" spans="1:1" x14ac:dyDescent="0.25">
      <c r="A10461" t="s">
        <v>130</v>
      </c>
    </row>
    <row r="10462" spans="1:1" x14ac:dyDescent="0.25">
      <c r="A10462" t="s">
        <v>4357</v>
      </c>
    </row>
    <row r="10464" spans="1:1" x14ac:dyDescent="0.25">
      <c r="A10464" t="s">
        <v>130</v>
      </c>
    </row>
    <row r="10465" spans="1:1" x14ac:dyDescent="0.25">
      <c r="A10465" t="s">
        <v>4358</v>
      </c>
    </row>
    <row r="10467" spans="1:1" x14ac:dyDescent="0.25">
      <c r="A10467" t="s">
        <v>130</v>
      </c>
    </row>
    <row r="10468" spans="1:1" x14ac:dyDescent="0.25">
      <c r="A10468" t="s">
        <v>4359</v>
      </c>
    </row>
    <row r="10470" spans="1:1" x14ac:dyDescent="0.25">
      <c r="A10470" t="s">
        <v>130</v>
      </c>
    </row>
    <row r="10471" spans="1:1" x14ac:dyDescent="0.25">
      <c r="A10471" t="s">
        <v>4360</v>
      </c>
    </row>
    <row r="10473" spans="1:1" x14ac:dyDescent="0.25">
      <c r="A10473" t="s">
        <v>130</v>
      </c>
    </row>
    <row r="10474" spans="1:1" x14ac:dyDescent="0.25">
      <c r="A10474" t="s">
        <v>4361</v>
      </c>
    </row>
    <row r="10476" spans="1:1" x14ac:dyDescent="0.25">
      <c r="A10476" t="s">
        <v>130</v>
      </c>
    </row>
    <row r="10477" spans="1:1" x14ac:dyDescent="0.25">
      <c r="A10477" t="s">
        <v>4362</v>
      </c>
    </row>
    <row r="10479" spans="1:1" x14ac:dyDescent="0.25">
      <c r="A10479" t="s">
        <v>130</v>
      </c>
    </row>
    <row r="10480" spans="1:1" x14ac:dyDescent="0.25">
      <c r="A10480" t="s">
        <v>4363</v>
      </c>
    </row>
    <row r="10482" spans="1:1" x14ac:dyDescent="0.25">
      <c r="A10482" t="s">
        <v>130</v>
      </c>
    </row>
    <row r="10483" spans="1:1" x14ac:dyDescent="0.25">
      <c r="A10483" t="s">
        <v>4364</v>
      </c>
    </row>
    <row r="10485" spans="1:1" x14ac:dyDescent="0.25">
      <c r="A10485" t="s">
        <v>130</v>
      </c>
    </row>
    <row r="10486" spans="1:1" x14ac:dyDescent="0.25">
      <c r="A10486" t="s">
        <v>4365</v>
      </c>
    </row>
    <row r="10488" spans="1:1" x14ac:dyDescent="0.25">
      <c r="A10488" t="s">
        <v>130</v>
      </c>
    </row>
    <row r="10489" spans="1:1" x14ac:dyDescent="0.25">
      <c r="A10489" t="s">
        <v>4366</v>
      </c>
    </row>
    <row r="10491" spans="1:1" x14ac:dyDescent="0.25">
      <c r="A10491" t="s">
        <v>130</v>
      </c>
    </row>
    <row r="10492" spans="1:1" x14ac:dyDescent="0.25">
      <c r="A10492" t="s">
        <v>4367</v>
      </c>
    </row>
    <row r="10494" spans="1:1" x14ac:dyDescent="0.25">
      <c r="A10494" t="s">
        <v>130</v>
      </c>
    </row>
    <row r="10495" spans="1:1" x14ac:dyDescent="0.25">
      <c r="A10495" t="s">
        <v>4368</v>
      </c>
    </row>
    <row r="10497" spans="1:1" x14ac:dyDescent="0.25">
      <c r="A10497" t="s">
        <v>130</v>
      </c>
    </row>
    <row r="10498" spans="1:1" x14ac:dyDescent="0.25">
      <c r="A10498" t="s">
        <v>4369</v>
      </c>
    </row>
    <row r="10500" spans="1:1" x14ac:dyDescent="0.25">
      <c r="A10500" t="s">
        <v>130</v>
      </c>
    </row>
    <row r="10501" spans="1:1" x14ac:dyDescent="0.25">
      <c r="A10501" t="s">
        <v>4370</v>
      </c>
    </row>
    <row r="10503" spans="1:1" x14ac:dyDescent="0.25">
      <c r="A10503" t="s">
        <v>130</v>
      </c>
    </row>
    <row r="10504" spans="1:1" x14ac:dyDescent="0.25">
      <c r="A10504" t="s">
        <v>4371</v>
      </c>
    </row>
    <row r="10506" spans="1:1" x14ac:dyDescent="0.25">
      <c r="A10506" t="s">
        <v>130</v>
      </c>
    </row>
    <row r="10507" spans="1:1" x14ac:dyDescent="0.25">
      <c r="A10507" t="s">
        <v>4372</v>
      </c>
    </row>
    <row r="10509" spans="1:1" x14ac:dyDescent="0.25">
      <c r="A10509" t="s">
        <v>130</v>
      </c>
    </row>
    <row r="10510" spans="1:1" x14ac:dyDescent="0.25">
      <c r="A10510" t="s">
        <v>4373</v>
      </c>
    </row>
    <row r="10512" spans="1:1" x14ac:dyDescent="0.25">
      <c r="A10512" t="s">
        <v>130</v>
      </c>
    </row>
    <row r="10513" spans="1:1" x14ac:dyDescent="0.25">
      <c r="A10513" t="s">
        <v>4374</v>
      </c>
    </row>
    <row r="10515" spans="1:1" x14ac:dyDescent="0.25">
      <c r="A10515" t="s">
        <v>130</v>
      </c>
    </row>
    <row r="10516" spans="1:1" x14ac:dyDescent="0.25">
      <c r="A10516" t="s">
        <v>4375</v>
      </c>
    </row>
    <row r="10518" spans="1:1" x14ac:dyDescent="0.25">
      <c r="A10518" t="s">
        <v>130</v>
      </c>
    </row>
    <row r="10519" spans="1:1" x14ac:dyDescent="0.25">
      <c r="A10519" t="s">
        <v>4376</v>
      </c>
    </row>
    <row r="10521" spans="1:1" x14ac:dyDescent="0.25">
      <c r="A10521" t="s">
        <v>130</v>
      </c>
    </row>
    <row r="10522" spans="1:1" x14ac:dyDescent="0.25">
      <c r="A10522" t="s">
        <v>4377</v>
      </c>
    </row>
    <row r="10524" spans="1:1" x14ac:dyDescent="0.25">
      <c r="A10524" t="s">
        <v>130</v>
      </c>
    </row>
    <row r="10525" spans="1:1" x14ac:dyDescent="0.25">
      <c r="A10525" t="s">
        <v>4378</v>
      </c>
    </row>
    <row r="10527" spans="1:1" x14ac:dyDescent="0.25">
      <c r="A10527" t="s">
        <v>130</v>
      </c>
    </row>
    <row r="10528" spans="1:1" x14ac:dyDescent="0.25">
      <c r="A10528" t="s">
        <v>4379</v>
      </c>
    </row>
    <row r="10530" spans="1:1" x14ac:dyDescent="0.25">
      <c r="A10530" t="s">
        <v>130</v>
      </c>
    </row>
    <row r="10531" spans="1:1" x14ac:dyDescent="0.25">
      <c r="A10531" t="s">
        <v>4380</v>
      </c>
    </row>
    <row r="10533" spans="1:1" x14ac:dyDescent="0.25">
      <c r="A10533" t="s">
        <v>130</v>
      </c>
    </row>
    <row r="10534" spans="1:1" x14ac:dyDescent="0.25">
      <c r="A10534" t="s">
        <v>4381</v>
      </c>
    </row>
    <row r="10536" spans="1:1" x14ac:dyDescent="0.25">
      <c r="A10536" t="s">
        <v>130</v>
      </c>
    </row>
    <row r="10537" spans="1:1" x14ac:dyDescent="0.25">
      <c r="A10537" t="s">
        <v>4382</v>
      </c>
    </row>
    <row r="10539" spans="1:1" x14ac:dyDescent="0.25">
      <c r="A10539" t="s">
        <v>130</v>
      </c>
    </row>
    <row r="10540" spans="1:1" x14ac:dyDescent="0.25">
      <c r="A10540" t="s">
        <v>4383</v>
      </c>
    </row>
    <row r="10542" spans="1:1" x14ac:dyDescent="0.25">
      <c r="A10542" t="s">
        <v>130</v>
      </c>
    </row>
    <row r="10543" spans="1:1" x14ac:dyDescent="0.25">
      <c r="A10543" t="s">
        <v>4384</v>
      </c>
    </row>
    <row r="10545" spans="1:1" x14ac:dyDescent="0.25">
      <c r="A10545" t="s">
        <v>130</v>
      </c>
    </row>
    <row r="10546" spans="1:1" x14ac:dyDescent="0.25">
      <c r="A10546" t="s">
        <v>4385</v>
      </c>
    </row>
    <row r="10548" spans="1:1" x14ac:dyDescent="0.25">
      <c r="A10548" t="s">
        <v>130</v>
      </c>
    </row>
    <row r="10549" spans="1:1" x14ac:dyDescent="0.25">
      <c r="A10549" t="s">
        <v>4386</v>
      </c>
    </row>
    <row r="10551" spans="1:1" x14ac:dyDescent="0.25">
      <c r="A10551" t="s">
        <v>130</v>
      </c>
    </row>
    <row r="10552" spans="1:1" x14ac:dyDescent="0.25">
      <c r="A10552" t="s">
        <v>4387</v>
      </c>
    </row>
    <row r="10554" spans="1:1" x14ac:dyDescent="0.25">
      <c r="A10554" t="s">
        <v>130</v>
      </c>
    </row>
    <row r="10555" spans="1:1" x14ac:dyDescent="0.25">
      <c r="A10555" t="s">
        <v>4388</v>
      </c>
    </row>
    <row r="10557" spans="1:1" x14ac:dyDescent="0.25">
      <c r="A10557" t="s">
        <v>130</v>
      </c>
    </row>
    <row r="10558" spans="1:1" x14ac:dyDescent="0.25">
      <c r="A10558" t="s">
        <v>4389</v>
      </c>
    </row>
    <row r="10560" spans="1:1" x14ac:dyDescent="0.25">
      <c r="A10560" t="s">
        <v>130</v>
      </c>
    </row>
    <row r="10561" spans="1:1" x14ac:dyDescent="0.25">
      <c r="A10561" t="s">
        <v>4390</v>
      </c>
    </row>
    <row r="10563" spans="1:1" x14ac:dyDescent="0.25">
      <c r="A10563" t="s">
        <v>130</v>
      </c>
    </row>
    <row r="10564" spans="1:1" x14ac:dyDescent="0.25">
      <c r="A10564" t="s">
        <v>4391</v>
      </c>
    </row>
    <row r="10566" spans="1:1" x14ac:dyDescent="0.25">
      <c r="A10566" t="s">
        <v>130</v>
      </c>
    </row>
    <row r="10567" spans="1:1" x14ac:dyDescent="0.25">
      <c r="A10567" t="s">
        <v>4392</v>
      </c>
    </row>
    <row r="10569" spans="1:1" x14ac:dyDescent="0.25">
      <c r="A10569" t="s">
        <v>130</v>
      </c>
    </row>
    <row r="10570" spans="1:1" x14ac:dyDescent="0.25">
      <c r="A10570" t="s">
        <v>4393</v>
      </c>
    </row>
    <row r="10572" spans="1:1" x14ac:dyDescent="0.25">
      <c r="A10572" t="s">
        <v>130</v>
      </c>
    </row>
    <row r="10573" spans="1:1" x14ac:dyDescent="0.25">
      <c r="A10573" t="s">
        <v>4394</v>
      </c>
    </row>
    <row r="10575" spans="1:1" x14ac:dyDescent="0.25">
      <c r="A10575" t="s">
        <v>130</v>
      </c>
    </row>
    <row r="10576" spans="1:1" x14ac:dyDescent="0.25">
      <c r="A10576" t="s">
        <v>4395</v>
      </c>
    </row>
    <row r="10578" spans="1:1" x14ac:dyDescent="0.25">
      <c r="A10578" t="s">
        <v>130</v>
      </c>
    </row>
    <row r="10579" spans="1:1" x14ac:dyDescent="0.25">
      <c r="A10579" t="s">
        <v>4396</v>
      </c>
    </row>
    <row r="10581" spans="1:1" x14ac:dyDescent="0.25">
      <c r="A10581" t="s">
        <v>130</v>
      </c>
    </row>
    <row r="10582" spans="1:1" x14ac:dyDescent="0.25">
      <c r="A10582" t="s">
        <v>4397</v>
      </c>
    </row>
    <row r="10584" spans="1:1" x14ac:dyDescent="0.25">
      <c r="A10584" t="s">
        <v>130</v>
      </c>
    </row>
    <row r="10585" spans="1:1" x14ac:dyDescent="0.25">
      <c r="A10585" t="s">
        <v>4398</v>
      </c>
    </row>
    <row r="10587" spans="1:1" x14ac:dyDescent="0.25">
      <c r="A10587" t="s">
        <v>130</v>
      </c>
    </row>
    <row r="10588" spans="1:1" x14ac:dyDescent="0.25">
      <c r="A10588" t="s">
        <v>4399</v>
      </c>
    </row>
    <row r="10590" spans="1:1" x14ac:dyDescent="0.25">
      <c r="A10590" t="s">
        <v>130</v>
      </c>
    </row>
    <row r="10591" spans="1:1" x14ac:dyDescent="0.25">
      <c r="A10591" t="s">
        <v>4400</v>
      </c>
    </row>
    <row r="10593" spans="1:1" x14ac:dyDescent="0.25">
      <c r="A10593" t="s">
        <v>130</v>
      </c>
    </row>
    <row r="10594" spans="1:1" x14ac:dyDescent="0.25">
      <c r="A10594" t="s">
        <v>4401</v>
      </c>
    </row>
    <row r="10596" spans="1:1" x14ac:dyDescent="0.25">
      <c r="A10596" t="s">
        <v>130</v>
      </c>
    </row>
    <row r="10597" spans="1:1" x14ac:dyDescent="0.25">
      <c r="A10597" t="s">
        <v>4402</v>
      </c>
    </row>
    <row r="10599" spans="1:1" x14ac:dyDescent="0.25">
      <c r="A10599" t="s">
        <v>130</v>
      </c>
    </row>
    <row r="10600" spans="1:1" x14ac:dyDescent="0.25">
      <c r="A10600" t="s">
        <v>4403</v>
      </c>
    </row>
    <row r="10602" spans="1:1" x14ac:dyDescent="0.25">
      <c r="A10602" t="s">
        <v>130</v>
      </c>
    </row>
    <row r="10603" spans="1:1" x14ac:dyDescent="0.25">
      <c r="A10603" t="s">
        <v>4404</v>
      </c>
    </row>
    <row r="10605" spans="1:1" x14ac:dyDescent="0.25">
      <c r="A10605" t="s">
        <v>130</v>
      </c>
    </row>
    <row r="10606" spans="1:1" x14ac:dyDescent="0.25">
      <c r="A10606" t="s">
        <v>4405</v>
      </c>
    </row>
    <row r="10608" spans="1:1" x14ac:dyDescent="0.25">
      <c r="A10608" t="s">
        <v>130</v>
      </c>
    </row>
    <row r="10609" spans="1:1" x14ac:dyDescent="0.25">
      <c r="A10609" t="s">
        <v>4406</v>
      </c>
    </row>
    <row r="10611" spans="1:1" x14ac:dyDescent="0.25">
      <c r="A10611" t="s">
        <v>130</v>
      </c>
    </row>
    <row r="10612" spans="1:1" x14ac:dyDescent="0.25">
      <c r="A10612" t="s">
        <v>4407</v>
      </c>
    </row>
    <row r="10614" spans="1:1" x14ac:dyDescent="0.25">
      <c r="A10614" t="s">
        <v>130</v>
      </c>
    </row>
    <row r="10615" spans="1:1" x14ac:dyDescent="0.25">
      <c r="A10615" t="s">
        <v>4408</v>
      </c>
    </row>
    <row r="10617" spans="1:1" x14ac:dyDescent="0.25">
      <c r="A10617" t="s">
        <v>130</v>
      </c>
    </row>
    <row r="10618" spans="1:1" x14ac:dyDescent="0.25">
      <c r="A10618" t="s">
        <v>4409</v>
      </c>
    </row>
    <row r="10620" spans="1:1" x14ac:dyDescent="0.25">
      <c r="A10620" t="s">
        <v>130</v>
      </c>
    </row>
    <row r="10621" spans="1:1" x14ac:dyDescent="0.25">
      <c r="A10621" t="s">
        <v>4410</v>
      </c>
    </row>
    <row r="10623" spans="1:1" x14ac:dyDescent="0.25">
      <c r="A10623" t="s">
        <v>130</v>
      </c>
    </row>
    <row r="10624" spans="1:1" x14ac:dyDescent="0.25">
      <c r="A10624" t="s">
        <v>4411</v>
      </c>
    </row>
    <row r="10626" spans="1:1" x14ac:dyDescent="0.25">
      <c r="A10626" t="s">
        <v>130</v>
      </c>
    </row>
    <row r="10627" spans="1:1" x14ac:dyDescent="0.25">
      <c r="A10627" t="s">
        <v>4412</v>
      </c>
    </row>
    <row r="10629" spans="1:1" x14ac:dyDescent="0.25">
      <c r="A10629" t="s">
        <v>130</v>
      </c>
    </row>
    <row r="10630" spans="1:1" x14ac:dyDescent="0.25">
      <c r="A10630" t="s">
        <v>4413</v>
      </c>
    </row>
    <row r="10632" spans="1:1" x14ac:dyDescent="0.25">
      <c r="A10632" t="s">
        <v>130</v>
      </c>
    </row>
    <row r="10633" spans="1:1" x14ac:dyDescent="0.25">
      <c r="A10633" t="s">
        <v>4414</v>
      </c>
    </row>
    <row r="10635" spans="1:1" x14ac:dyDescent="0.25">
      <c r="A10635" t="s">
        <v>130</v>
      </c>
    </row>
    <row r="10636" spans="1:1" x14ac:dyDescent="0.25">
      <c r="A10636" t="s">
        <v>4415</v>
      </c>
    </row>
    <row r="10638" spans="1:1" x14ac:dyDescent="0.25">
      <c r="A10638" t="s">
        <v>130</v>
      </c>
    </row>
    <row r="10639" spans="1:1" x14ac:dyDescent="0.25">
      <c r="A10639" t="s">
        <v>4416</v>
      </c>
    </row>
    <row r="10641" spans="1:1" x14ac:dyDescent="0.25">
      <c r="A10641" t="s">
        <v>130</v>
      </c>
    </row>
    <row r="10642" spans="1:1" x14ac:dyDescent="0.25">
      <c r="A10642" t="s">
        <v>4417</v>
      </c>
    </row>
    <row r="10644" spans="1:1" x14ac:dyDescent="0.25">
      <c r="A10644" t="s">
        <v>130</v>
      </c>
    </row>
    <row r="10645" spans="1:1" x14ac:dyDescent="0.25">
      <c r="A10645" t="s">
        <v>4418</v>
      </c>
    </row>
    <row r="10647" spans="1:1" x14ac:dyDescent="0.25">
      <c r="A10647" t="s">
        <v>130</v>
      </c>
    </row>
    <row r="10648" spans="1:1" x14ac:dyDescent="0.25">
      <c r="A10648" t="s">
        <v>4419</v>
      </c>
    </row>
    <row r="10650" spans="1:1" x14ac:dyDescent="0.25">
      <c r="A10650" t="s">
        <v>130</v>
      </c>
    </row>
    <row r="10651" spans="1:1" x14ac:dyDescent="0.25">
      <c r="A10651" t="s">
        <v>4420</v>
      </c>
    </row>
    <row r="10653" spans="1:1" x14ac:dyDescent="0.25">
      <c r="A10653" t="s">
        <v>130</v>
      </c>
    </row>
    <row r="10654" spans="1:1" x14ac:dyDescent="0.25">
      <c r="A10654" t="s">
        <v>4421</v>
      </c>
    </row>
    <row r="10656" spans="1:1" x14ac:dyDescent="0.25">
      <c r="A10656" t="s">
        <v>130</v>
      </c>
    </row>
    <row r="10657" spans="1:1" x14ac:dyDescent="0.25">
      <c r="A10657" t="s">
        <v>4422</v>
      </c>
    </row>
    <row r="10659" spans="1:1" x14ac:dyDescent="0.25">
      <c r="A10659" t="s">
        <v>130</v>
      </c>
    </row>
    <row r="10660" spans="1:1" x14ac:dyDescent="0.25">
      <c r="A10660" t="s">
        <v>4423</v>
      </c>
    </row>
    <row r="10662" spans="1:1" x14ac:dyDescent="0.25">
      <c r="A10662" t="s">
        <v>130</v>
      </c>
    </row>
    <row r="10663" spans="1:1" x14ac:dyDescent="0.25">
      <c r="A10663" t="s">
        <v>4424</v>
      </c>
    </row>
    <row r="10665" spans="1:1" x14ac:dyDescent="0.25">
      <c r="A10665" t="s">
        <v>130</v>
      </c>
    </row>
    <row r="10666" spans="1:1" x14ac:dyDescent="0.25">
      <c r="A10666" t="s">
        <v>4425</v>
      </c>
    </row>
    <row r="10668" spans="1:1" x14ac:dyDescent="0.25">
      <c r="A10668" t="s">
        <v>130</v>
      </c>
    </row>
    <row r="10669" spans="1:1" x14ac:dyDescent="0.25">
      <c r="A10669" t="s">
        <v>4426</v>
      </c>
    </row>
    <row r="10671" spans="1:1" x14ac:dyDescent="0.25">
      <c r="A10671" t="s">
        <v>130</v>
      </c>
    </row>
    <row r="10672" spans="1:1" x14ac:dyDescent="0.25">
      <c r="A10672" t="s">
        <v>4427</v>
      </c>
    </row>
    <row r="10674" spans="1:1" x14ac:dyDescent="0.25">
      <c r="A10674" t="s">
        <v>130</v>
      </c>
    </row>
    <row r="10675" spans="1:1" x14ac:dyDescent="0.25">
      <c r="A10675" t="s">
        <v>4428</v>
      </c>
    </row>
    <row r="10677" spans="1:1" x14ac:dyDescent="0.25">
      <c r="A10677" t="s">
        <v>130</v>
      </c>
    </row>
    <row r="10678" spans="1:1" x14ac:dyDescent="0.25">
      <c r="A10678" t="s">
        <v>4429</v>
      </c>
    </row>
    <row r="10680" spans="1:1" x14ac:dyDescent="0.25">
      <c r="A10680" t="s">
        <v>130</v>
      </c>
    </row>
    <row r="10681" spans="1:1" x14ac:dyDescent="0.25">
      <c r="A10681" t="s">
        <v>4430</v>
      </c>
    </row>
    <row r="10683" spans="1:1" x14ac:dyDescent="0.25">
      <c r="A10683" t="s">
        <v>130</v>
      </c>
    </row>
    <row r="10684" spans="1:1" x14ac:dyDescent="0.25">
      <c r="A10684" t="s">
        <v>4431</v>
      </c>
    </row>
    <row r="10686" spans="1:1" x14ac:dyDescent="0.25">
      <c r="A10686" t="s">
        <v>130</v>
      </c>
    </row>
    <row r="10687" spans="1:1" x14ac:dyDescent="0.25">
      <c r="A10687" t="s">
        <v>4432</v>
      </c>
    </row>
    <row r="10689" spans="1:1" x14ac:dyDescent="0.25">
      <c r="A10689" t="s">
        <v>130</v>
      </c>
    </row>
    <row r="10690" spans="1:1" x14ac:dyDescent="0.25">
      <c r="A10690" t="s">
        <v>4433</v>
      </c>
    </row>
    <row r="10692" spans="1:1" x14ac:dyDescent="0.25">
      <c r="A10692" t="s">
        <v>130</v>
      </c>
    </row>
    <row r="10693" spans="1:1" x14ac:dyDescent="0.25">
      <c r="A10693" t="s">
        <v>4434</v>
      </c>
    </row>
    <row r="10695" spans="1:1" x14ac:dyDescent="0.25">
      <c r="A10695" t="s">
        <v>130</v>
      </c>
    </row>
    <row r="10696" spans="1:1" x14ac:dyDescent="0.25">
      <c r="A10696" t="s">
        <v>4435</v>
      </c>
    </row>
    <row r="10698" spans="1:1" x14ac:dyDescent="0.25">
      <c r="A10698" t="s">
        <v>130</v>
      </c>
    </row>
    <row r="10699" spans="1:1" x14ac:dyDescent="0.25">
      <c r="A10699" t="s">
        <v>4436</v>
      </c>
    </row>
    <row r="10701" spans="1:1" x14ac:dyDescent="0.25">
      <c r="A10701" t="s">
        <v>130</v>
      </c>
    </row>
    <row r="10702" spans="1:1" x14ac:dyDescent="0.25">
      <c r="A10702" t="s">
        <v>4437</v>
      </c>
    </row>
    <row r="10704" spans="1:1" x14ac:dyDescent="0.25">
      <c r="A10704" t="s">
        <v>130</v>
      </c>
    </row>
    <row r="10705" spans="1:1" x14ac:dyDescent="0.25">
      <c r="A10705" t="s">
        <v>4438</v>
      </c>
    </row>
    <row r="10707" spans="1:1" x14ac:dyDescent="0.25">
      <c r="A10707" t="s">
        <v>1486</v>
      </c>
    </row>
    <row r="10708" spans="1:1" x14ac:dyDescent="0.25">
      <c r="A10708" t="s">
        <v>4439</v>
      </c>
    </row>
    <row r="10709" spans="1:1" x14ac:dyDescent="0.25">
      <c r="A10709" t="s">
        <v>4440</v>
      </c>
    </row>
    <row r="10710" spans="1:1" x14ac:dyDescent="0.25">
      <c r="A10710" t="s">
        <v>4441</v>
      </c>
    </row>
    <row r="10711" spans="1:1" x14ac:dyDescent="0.25">
      <c r="A10711" t="s">
        <v>4442</v>
      </c>
    </row>
    <row r="10712" spans="1:1" x14ac:dyDescent="0.25">
      <c r="A10712" t="s">
        <v>4443</v>
      </c>
    </row>
    <row r="10713" spans="1:1" x14ac:dyDescent="0.25">
      <c r="A10713" t="s">
        <v>4444</v>
      </c>
    </row>
    <row r="10714" spans="1:1" x14ac:dyDescent="0.25">
      <c r="A10714" t="s">
        <v>4445</v>
      </c>
    </row>
    <row r="10715" spans="1:1" x14ac:dyDescent="0.25">
      <c r="A10715" t="s">
        <v>4443</v>
      </c>
    </row>
    <row r="10716" spans="1:1" x14ac:dyDescent="0.25">
      <c r="A10716" t="s">
        <v>4444</v>
      </c>
    </row>
    <row r="10717" spans="1:1" x14ac:dyDescent="0.25">
      <c r="A10717" t="s">
        <v>4446</v>
      </c>
    </row>
    <row r="10718" spans="1:1" x14ac:dyDescent="0.25">
      <c r="A10718" t="s">
        <v>1486</v>
      </c>
    </row>
    <row r="10719" spans="1:1" x14ac:dyDescent="0.25">
      <c r="A10719" t="s">
        <v>4447</v>
      </c>
    </row>
    <row r="10720" spans="1:1" x14ac:dyDescent="0.25">
      <c r="A10720" t="s">
        <v>4448</v>
      </c>
    </row>
    <row r="10721" spans="1:1" x14ac:dyDescent="0.25">
      <c r="A10721" t="e">
        <f>- soudure</f>
        <v>#NAME?</v>
      </c>
    </row>
    <row r="10722" spans="1:1" x14ac:dyDescent="0.25">
      <c r="A10722" t="s">
        <v>4449</v>
      </c>
    </row>
    <row r="10723" spans="1:1" x14ac:dyDescent="0.25">
      <c r="A10723" t="s">
        <v>4450</v>
      </c>
    </row>
    <row r="10724" spans="1:1" x14ac:dyDescent="0.25">
      <c r="A10724" t="s">
        <v>4451</v>
      </c>
    </row>
    <row r="10725" spans="1:1" x14ac:dyDescent="0.25">
      <c r="A10725" t="s">
        <v>4452</v>
      </c>
    </row>
    <row r="10726" spans="1:1" x14ac:dyDescent="0.25">
      <c r="A10726" t="s">
        <v>4453</v>
      </c>
    </row>
    <row r="10727" spans="1:1" x14ac:dyDescent="0.25">
      <c r="A10727" t="s">
        <v>4454</v>
      </c>
    </row>
    <row r="10729" spans="1:1" x14ac:dyDescent="0.25">
      <c r="A10729" t="s">
        <v>4455</v>
      </c>
    </row>
    <row r="10731" spans="1:1" x14ac:dyDescent="0.25">
      <c r="A10731" t="s">
        <v>4456</v>
      </c>
    </row>
    <row r="10733" spans="1:1" x14ac:dyDescent="0.25">
      <c r="A10733" t="s">
        <v>4457</v>
      </c>
    </row>
    <row r="10734" spans="1:1" x14ac:dyDescent="0.25">
      <c r="A10734" t="s">
        <v>4458</v>
      </c>
    </row>
    <row r="10736" spans="1:1" x14ac:dyDescent="0.25">
      <c r="A10736" t="s">
        <v>4459</v>
      </c>
    </row>
    <row r="10737" spans="1:1" x14ac:dyDescent="0.25">
      <c r="A10737" t="s">
        <v>4460</v>
      </c>
    </row>
    <row r="10738" spans="1:1" x14ac:dyDescent="0.25">
      <c r="A10738" t="s">
        <v>4461</v>
      </c>
    </row>
    <row r="10740" spans="1:1" x14ac:dyDescent="0.25">
      <c r="A10740" t="s">
        <v>4462</v>
      </c>
    </row>
    <row r="10742" spans="1:1" x14ac:dyDescent="0.25">
      <c r="A10742" t="s">
        <v>4463</v>
      </c>
    </row>
    <row r="10743" spans="1:1" x14ac:dyDescent="0.25">
      <c r="A10743" t="s">
        <v>4464</v>
      </c>
    </row>
    <row r="10745" spans="1:1" x14ac:dyDescent="0.25">
      <c r="A10745" t="s">
        <v>4465</v>
      </c>
    </row>
    <row r="10746" spans="1:1" x14ac:dyDescent="0.25">
      <c r="A10746" t="s">
        <v>4466</v>
      </c>
    </row>
    <row r="10747" spans="1:1" x14ac:dyDescent="0.25">
      <c r="A10747" t="e">
        <f>- Chape traditionnelle</f>
        <v>#NAME?</v>
      </c>
    </row>
    <row r="10748" spans="1:1" x14ac:dyDescent="0.25">
      <c r="A10748" t="e">
        <f>- RevÃªtements sols et murs</f>
        <v>#NAME?</v>
      </c>
    </row>
    <row r="10749" spans="1:1" x14ac:dyDescent="0.25">
      <c r="A10749" t="e">
        <f>- Terrasses sur plots</f>
        <v>#NAME?</v>
      </c>
    </row>
    <row r="10750" spans="1:1" x14ac:dyDescent="0.25">
      <c r="A10750" t="s">
        <v>4467</v>
      </c>
    </row>
    <row r="10751" spans="1:1" x14ac:dyDescent="0.25">
      <c r="A10751" t="s">
        <v>4468</v>
      </c>
    </row>
    <row r="10753" spans="1:1" x14ac:dyDescent="0.25">
      <c r="A10753" t="s">
        <v>4469</v>
      </c>
    </row>
    <row r="10754" spans="1:1" x14ac:dyDescent="0.25">
      <c r="A10754" t="s">
        <v>4470</v>
      </c>
    </row>
    <row r="10755" spans="1:1" x14ac:dyDescent="0.25">
      <c r="A10755" t="s">
        <v>4471</v>
      </c>
    </row>
    <row r="10757" spans="1:1" x14ac:dyDescent="0.25">
      <c r="A10757" t="s">
        <v>4472</v>
      </c>
    </row>
    <row r="10758" spans="1:1" x14ac:dyDescent="0.25">
      <c r="A10758" t="s">
        <v>4473</v>
      </c>
    </row>
    <row r="10760" spans="1:1" x14ac:dyDescent="0.25">
      <c r="A10760" t="s">
        <v>43</v>
      </c>
    </row>
    <row r="10762" spans="1:1" x14ac:dyDescent="0.25">
      <c r="A10762" t="s">
        <v>4474</v>
      </c>
    </row>
    <row r="10763" spans="1:1" x14ac:dyDescent="0.25">
      <c r="A10763" t="s">
        <v>4475</v>
      </c>
    </row>
    <row r="10765" spans="1:1" x14ac:dyDescent="0.25">
      <c r="A10765" t="s">
        <v>4476</v>
      </c>
    </row>
    <row r="10766" spans="1:1" x14ac:dyDescent="0.25">
      <c r="A10766" t="s">
        <v>4477</v>
      </c>
    </row>
    <row r="10767" spans="1:1" x14ac:dyDescent="0.25">
      <c r="A10767" t="s">
        <v>4478</v>
      </c>
    </row>
    <row r="10768" spans="1:1" x14ac:dyDescent="0.25">
      <c r="A10768" t="s">
        <v>4479</v>
      </c>
    </row>
    <row r="10770" spans="1:1" x14ac:dyDescent="0.25">
      <c r="A10770" t="s">
        <v>4480</v>
      </c>
    </row>
    <row r="10771" spans="1:1" x14ac:dyDescent="0.25">
      <c r="A10771" t="s">
        <v>4481</v>
      </c>
    </row>
    <row r="10772" spans="1:1" x14ac:dyDescent="0.25">
      <c r="A10772" t="s">
        <v>4482</v>
      </c>
    </row>
    <row r="10773" spans="1:1" x14ac:dyDescent="0.25">
      <c r="A10773" t="s">
        <v>4483</v>
      </c>
    </row>
    <row r="10774" spans="1:1" x14ac:dyDescent="0.25">
      <c r="A10774" t="s">
        <v>4484</v>
      </c>
    </row>
    <row r="10775" spans="1:1" x14ac:dyDescent="0.25">
      <c r="A10775" t="s">
        <v>4485</v>
      </c>
    </row>
    <row r="10777" spans="1:1" x14ac:dyDescent="0.25">
      <c r="A10777" t="s">
        <v>1216</v>
      </c>
    </row>
    <row r="10778" spans="1:1" x14ac:dyDescent="0.25">
      <c r="A10778" t="e">
        <f>- Lecture de plan</f>
        <v>#NAME?</v>
      </c>
    </row>
    <row r="10779" spans="1:1" x14ac:dyDescent="0.25">
      <c r="A10779" t="s">
        <v>4486</v>
      </c>
    </row>
    <row r="10780" spans="1:1" x14ac:dyDescent="0.25">
      <c r="A10780" t="s">
        <v>4487</v>
      </c>
    </row>
    <row r="10781" spans="1:1" x14ac:dyDescent="0.25">
      <c r="A10781" t="s">
        <v>4488</v>
      </c>
    </row>
    <row r="10782" spans="1:1" x14ac:dyDescent="0.25">
      <c r="A10782" t="s">
        <v>4489</v>
      </c>
    </row>
    <row r="10784" spans="1:1" x14ac:dyDescent="0.25">
      <c r="A10784" t="s">
        <v>4490</v>
      </c>
    </row>
    <row r="10785" spans="1:1" x14ac:dyDescent="0.25">
      <c r="A10785" t="s">
        <v>4491</v>
      </c>
    </row>
    <row r="10786" spans="1:1" x14ac:dyDescent="0.25">
      <c r="A10786" t="s">
        <v>4492</v>
      </c>
    </row>
    <row r="10787" spans="1:1" x14ac:dyDescent="0.25">
      <c r="A10787" t="s">
        <v>4493</v>
      </c>
    </row>
    <row r="10788" spans="1:1" x14ac:dyDescent="0.25">
      <c r="A10788" t="s">
        <v>4494</v>
      </c>
    </row>
    <row r="10789" spans="1:1" x14ac:dyDescent="0.25">
      <c r="A10789" t="s">
        <v>4495</v>
      </c>
    </row>
    <row r="10790" spans="1:1" x14ac:dyDescent="0.25">
      <c r="A10790" t="s">
        <v>4496</v>
      </c>
    </row>
    <row r="10791" spans="1:1" x14ac:dyDescent="0.25">
      <c r="A10791" t="s">
        <v>4497</v>
      </c>
    </row>
    <row r="10792" spans="1:1" x14ac:dyDescent="0.25">
      <c r="A10792" t="s">
        <v>4498</v>
      </c>
    </row>
    <row r="10793" spans="1:1" x14ac:dyDescent="0.25">
      <c r="A10793" t="s">
        <v>4499</v>
      </c>
    </row>
    <row r="10795" spans="1:1" x14ac:dyDescent="0.25">
      <c r="A10795" t="s">
        <v>43</v>
      </c>
    </row>
    <row r="10796" spans="1:1" x14ac:dyDescent="0.25">
      <c r="A10796" t="s">
        <v>4500</v>
      </c>
    </row>
    <row r="10797" spans="1:1" x14ac:dyDescent="0.25">
      <c r="A10797" t="s">
        <v>4501</v>
      </c>
    </row>
    <row r="10798" spans="1:1" x14ac:dyDescent="0.25">
      <c r="A10798" t="s">
        <v>4502</v>
      </c>
    </row>
    <row r="10799" spans="1:1" x14ac:dyDescent="0.25">
      <c r="A10799" t="s">
        <v>4503</v>
      </c>
    </row>
    <row r="10800" spans="1:1" x14ac:dyDescent="0.25">
      <c r="A10800" t="s">
        <v>4504</v>
      </c>
    </row>
    <row r="10801" spans="1:1" x14ac:dyDescent="0.25">
      <c r="A10801" t="s">
        <v>4505</v>
      </c>
    </row>
    <row r="10802" spans="1:1" x14ac:dyDescent="0.25">
      <c r="A10802" t="s">
        <v>4506</v>
      </c>
    </row>
    <row r="10803" spans="1:1" x14ac:dyDescent="0.25">
      <c r="A10803" t="s">
        <v>4507</v>
      </c>
    </row>
    <row r="10804" spans="1:1" x14ac:dyDescent="0.25">
      <c r="A10804" t="s">
        <v>4508</v>
      </c>
    </row>
    <row r="10805" spans="1:1" x14ac:dyDescent="0.25">
      <c r="A10805" t="s">
        <v>4509</v>
      </c>
    </row>
    <row r="10807" spans="1:1" x14ac:dyDescent="0.25">
      <c r="A10807" t="s">
        <v>4510</v>
      </c>
    </row>
    <row r="10808" spans="1:1" x14ac:dyDescent="0.25">
      <c r="A10808" t="s">
        <v>4511</v>
      </c>
    </row>
    <row r="10809" spans="1:1" x14ac:dyDescent="0.25">
      <c r="A10809" t="s">
        <v>4512</v>
      </c>
    </row>
    <row r="10810" spans="1:1" x14ac:dyDescent="0.25">
      <c r="A10810" t="s">
        <v>4513</v>
      </c>
    </row>
    <row r="10811" spans="1:1" x14ac:dyDescent="0.25">
      <c r="A10811" t="s">
        <v>4514</v>
      </c>
    </row>
    <row r="10812" spans="1:1" x14ac:dyDescent="0.25">
      <c r="A10812" t="s">
        <v>4515</v>
      </c>
    </row>
    <row r="10814" spans="1:1" x14ac:dyDescent="0.25">
      <c r="A10814" t="s">
        <v>4516</v>
      </c>
    </row>
    <row r="10816" spans="1:1" x14ac:dyDescent="0.25">
      <c r="A10816" t="s">
        <v>4517</v>
      </c>
    </row>
    <row r="10818" spans="1:1" x14ac:dyDescent="0.25">
      <c r="A10818" t="s">
        <v>4518</v>
      </c>
    </row>
    <row r="10819" spans="1:1" x14ac:dyDescent="0.25">
      <c r="A10819" t="s">
        <v>4519</v>
      </c>
    </row>
    <row r="10821" spans="1:1" x14ac:dyDescent="0.25">
      <c r="A10821" t="s">
        <v>4520</v>
      </c>
    </row>
    <row r="10822" spans="1:1" x14ac:dyDescent="0.25">
      <c r="A10822" t="s">
        <v>4521</v>
      </c>
    </row>
    <row r="10823" spans="1:1" x14ac:dyDescent="0.25">
      <c r="A10823" t="s">
        <v>4522</v>
      </c>
    </row>
    <row r="10825" spans="1:1" x14ac:dyDescent="0.25">
      <c r="A10825" t="s">
        <v>4523</v>
      </c>
    </row>
    <row r="10827" spans="1:1" x14ac:dyDescent="0.25">
      <c r="A10827" t="e">
        <f>- contrÃ´le des bons raccordements des usagers</f>
        <v>#NAME?</v>
      </c>
    </row>
    <row r="10829" spans="1:1" x14ac:dyDescent="0.25">
      <c r="A10829" t="s">
        <v>4524</v>
      </c>
    </row>
    <row r="10830" spans="1:1" x14ac:dyDescent="0.25">
      <c r="A10830" t="s">
        <v>4525</v>
      </c>
    </row>
    <row r="10832" spans="1:1" x14ac:dyDescent="0.25">
      <c r="A10832" t="s">
        <v>4520</v>
      </c>
    </row>
    <row r="10833" spans="1:1" x14ac:dyDescent="0.25">
      <c r="A10833" t="s">
        <v>4526</v>
      </c>
    </row>
    <row r="10834" spans="1:1" x14ac:dyDescent="0.25">
      <c r="A10834" t="s">
        <v>4527</v>
      </c>
    </row>
    <row r="10835" spans="1:1" x14ac:dyDescent="0.25">
      <c r="A10835" t="s">
        <v>4528</v>
      </c>
    </row>
    <row r="10836" spans="1:1" x14ac:dyDescent="0.25">
      <c r="A10836" t="s">
        <v>4529</v>
      </c>
    </row>
    <row r="10837" spans="1:1" x14ac:dyDescent="0.25">
      <c r="A10837" t="s">
        <v>4530</v>
      </c>
    </row>
    <row r="10838" spans="1:1" x14ac:dyDescent="0.25">
      <c r="A10838" t="s">
        <v>4531</v>
      </c>
    </row>
    <row r="10839" spans="1:1" x14ac:dyDescent="0.25">
      <c r="A10839" t="s">
        <v>4532</v>
      </c>
    </row>
    <row r="10840" spans="1:1" x14ac:dyDescent="0.25">
      <c r="A10840" t="s">
        <v>4533</v>
      </c>
    </row>
    <row r="10841" spans="1:1" x14ac:dyDescent="0.25">
      <c r="A10841" t="s">
        <v>4534</v>
      </c>
    </row>
    <row r="10842" spans="1:1" x14ac:dyDescent="0.25">
      <c r="A10842" t="s">
        <v>4535</v>
      </c>
    </row>
    <row r="10843" spans="1:1" x14ac:dyDescent="0.25">
      <c r="A10843" t="s">
        <v>4536</v>
      </c>
    </row>
    <row r="10844" spans="1:1" x14ac:dyDescent="0.25">
      <c r="A10844" t="s">
        <v>4537</v>
      </c>
    </row>
    <row r="10846" spans="1:1" x14ac:dyDescent="0.25">
      <c r="A10846" t="s">
        <v>130</v>
      </c>
    </row>
    <row r="10847" spans="1:1" x14ac:dyDescent="0.25">
      <c r="A10847" t="s">
        <v>4538</v>
      </c>
    </row>
    <row r="10849" spans="1:1" x14ac:dyDescent="0.25">
      <c r="A10849" t="s">
        <v>130</v>
      </c>
    </row>
    <row r="10850" spans="1:1" x14ac:dyDescent="0.25">
      <c r="A10850" t="s">
        <v>4539</v>
      </c>
    </row>
    <row r="10852" spans="1:1" x14ac:dyDescent="0.25">
      <c r="A10852" t="s">
        <v>130</v>
      </c>
    </row>
    <row r="10853" spans="1:1" x14ac:dyDescent="0.25">
      <c r="A10853" t="s">
        <v>4540</v>
      </c>
    </row>
    <row r="10855" spans="1:1" x14ac:dyDescent="0.25">
      <c r="A10855" t="s">
        <v>130</v>
      </c>
    </row>
    <row r="10856" spans="1:1" x14ac:dyDescent="0.25">
      <c r="A10856" t="s">
        <v>4541</v>
      </c>
    </row>
    <row r="10858" spans="1:1" x14ac:dyDescent="0.25">
      <c r="A10858" t="s">
        <v>130</v>
      </c>
    </row>
    <row r="10859" spans="1:1" x14ac:dyDescent="0.25">
      <c r="A10859" t="s">
        <v>4542</v>
      </c>
    </row>
    <row r="10861" spans="1:1" x14ac:dyDescent="0.25">
      <c r="A10861" t="s">
        <v>130</v>
      </c>
    </row>
    <row r="10862" spans="1:1" x14ac:dyDescent="0.25">
      <c r="A10862" t="s">
        <v>4543</v>
      </c>
    </row>
    <row r="10864" spans="1:1" x14ac:dyDescent="0.25">
      <c r="A10864" t="s">
        <v>130</v>
      </c>
    </row>
    <row r="10865" spans="1:1" x14ac:dyDescent="0.25">
      <c r="A10865" t="s">
        <v>4544</v>
      </c>
    </row>
    <row r="10867" spans="1:1" x14ac:dyDescent="0.25">
      <c r="A10867" t="s">
        <v>130</v>
      </c>
    </row>
    <row r="10868" spans="1:1" x14ac:dyDescent="0.25">
      <c r="A10868" t="s">
        <v>4545</v>
      </c>
    </row>
    <row r="10870" spans="1:1" x14ac:dyDescent="0.25">
      <c r="A10870" t="s">
        <v>130</v>
      </c>
    </row>
    <row r="10871" spans="1:1" x14ac:dyDescent="0.25">
      <c r="A10871" t="s">
        <v>4546</v>
      </c>
    </row>
    <row r="10873" spans="1:1" x14ac:dyDescent="0.25">
      <c r="A10873" t="s">
        <v>130</v>
      </c>
    </row>
    <row r="10874" spans="1:1" x14ac:dyDescent="0.25">
      <c r="A10874" t="s">
        <v>4547</v>
      </c>
    </row>
    <row r="10876" spans="1:1" x14ac:dyDescent="0.25">
      <c r="A10876" t="s">
        <v>130</v>
      </c>
    </row>
    <row r="10877" spans="1:1" x14ac:dyDescent="0.25">
      <c r="A10877" t="s">
        <v>4548</v>
      </c>
    </row>
    <row r="10879" spans="1:1" x14ac:dyDescent="0.25">
      <c r="A10879" t="s">
        <v>130</v>
      </c>
    </row>
    <row r="10880" spans="1:1" x14ac:dyDescent="0.25">
      <c r="A10880" t="s">
        <v>4549</v>
      </c>
    </row>
    <row r="10882" spans="1:1" x14ac:dyDescent="0.25">
      <c r="A10882" t="s">
        <v>130</v>
      </c>
    </row>
    <row r="10883" spans="1:1" x14ac:dyDescent="0.25">
      <c r="A10883" t="s">
        <v>4550</v>
      </c>
    </row>
    <row r="10885" spans="1:1" x14ac:dyDescent="0.25">
      <c r="A10885" t="s">
        <v>130</v>
      </c>
    </row>
    <row r="10886" spans="1:1" x14ac:dyDescent="0.25">
      <c r="A10886" t="s">
        <v>4551</v>
      </c>
    </row>
    <row r="10888" spans="1:1" x14ac:dyDescent="0.25">
      <c r="A10888" t="s">
        <v>130</v>
      </c>
    </row>
    <row r="10889" spans="1:1" x14ac:dyDescent="0.25">
      <c r="A10889" t="s">
        <v>4552</v>
      </c>
    </row>
    <row r="10891" spans="1:1" x14ac:dyDescent="0.25">
      <c r="A10891" t="s">
        <v>130</v>
      </c>
    </row>
    <row r="10892" spans="1:1" x14ac:dyDescent="0.25">
      <c r="A10892" t="s">
        <v>4553</v>
      </c>
    </row>
    <row r="10894" spans="1:1" x14ac:dyDescent="0.25">
      <c r="A10894" t="s">
        <v>130</v>
      </c>
    </row>
    <row r="10895" spans="1:1" x14ac:dyDescent="0.25">
      <c r="A10895" t="s">
        <v>4554</v>
      </c>
    </row>
    <row r="10897" spans="1:1" x14ac:dyDescent="0.25">
      <c r="A10897" t="s">
        <v>130</v>
      </c>
    </row>
    <row r="10898" spans="1:1" x14ac:dyDescent="0.25">
      <c r="A10898" t="s">
        <v>4555</v>
      </c>
    </row>
    <row r="10900" spans="1:1" x14ac:dyDescent="0.25">
      <c r="A10900" t="s">
        <v>130</v>
      </c>
    </row>
    <row r="10901" spans="1:1" x14ac:dyDescent="0.25">
      <c r="A10901" t="s">
        <v>4556</v>
      </c>
    </row>
    <row r="10903" spans="1:1" x14ac:dyDescent="0.25">
      <c r="A10903" t="s">
        <v>130</v>
      </c>
    </row>
    <row r="10904" spans="1:1" x14ac:dyDescent="0.25">
      <c r="A10904" t="s">
        <v>4557</v>
      </c>
    </row>
    <row r="10906" spans="1:1" x14ac:dyDescent="0.25">
      <c r="A10906" t="s">
        <v>130</v>
      </c>
    </row>
    <row r="10907" spans="1:1" x14ac:dyDescent="0.25">
      <c r="A10907" t="s">
        <v>4558</v>
      </c>
    </row>
    <row r="10909" spans="1:1" x14ac:dyDescent="0.25">
      <c r="A10909" t="s">
        <v>130</v>
      </c>
    </row>
    <row r="10910" spans="1:1" x14ac:dyDescent="0.25">
      <c r="A10910" t="s">
        <v>4559</v>
      </c>
    </row>
    <row r="10912" spans="1:1" x14ac:dyDescent="0.25">
      <c r="A10912" t="s">
        <v>130</v>
      </c>
    </row>
    <row r="10913" spans="1:1" x14ac:dyDescent="0.25">
      <c r="A10913" t="s">
        <v>4560</v>
      </c>
    </row>
    <row r="10915" spans="1:1" x14ac:dyDescent="0.25">
      <c r="A10915" t="s">
        <v>130</v>
      </c>
    </row>
    <row r="10916" spans="1:1" x14ac:dyDescent="0.25">
      <c r="A10916" t="s">
        <v>4561</v>
      </c>
    </row>
    <row r="10918" spans="1:1" x14ac:dyDescent="0.25">
      <c r="A10918" t="s">
        <v>130</v>
      </c>
    </row>
    <row r="10919" spans="1:1" x14ac:dyDescent="0.25">
      <c r="A10919" t="s">
        <v>4562</v>
      </c>
    </row>
    <row r="10921" spans="1:1" x14ac:dyDescent="0.25">
      <c r="A10921" t="s">
        <v>130</v>
      </c>
    </row>
    <row r="10922" spans="1:1" x14ac:dyDescent="0.25">
      <c r="A10922" t="s">
        <v>4563</v>
      </c>
    </row>
    <row r="10924" spans="1:1" x14ac:dyDescent="0.25">
      <c r="A10924" t="s">
        <v>130</v>
      </c>
    </row>
    <row r="10925" spans="1:1" x14ac:dyDescent="0.25">
      <c r="A10925" t="s">
        <v>4564</v>
      </c>
    </row>
    <row r="10927" spans="1:1" x14ac:dyDescent="0.25">
      <c r="A10927" t="s">
        <v>130</v>
      </c>
    </row>
    <row r="10928" spans="1:1" x14ac:dyDescent="0.25">
      <c r="A10928" t="s">
        <v>4565</v>
      </c>
    </row>
    <row r="10930" spans="1:1" x14ac:dyDescent="0.25">
      <c r="A10930" t="s">
        <v>130</v>
      </c>
    </row>
    <row r="10931" spans="1:1" x14ac:dyDescent="0.25">
      <c r="A10931" t="s">
        <v>4566</v>
      </c>
    </row>
    <row r="10933" spans="1:1" x14ac:dyDescent="0.25">
      <c r="A10933" t="s">
        <v>130</v>
      </c>
    </row>
    <row r="10934" spans="1:1" x14ac:dyDescent="0.25">
      <c r="A10934" t="s">
        <v>4567</v>
      </c>
    </row>
    <row r="10936" spans="1:1" x14ac:dyDescent="0.25">
      <c r="A10936" t="s">
        <v>130</v>
      </c>
    </row>
    <row r="10937" spans="1:1" x14ac:dyDescent="0.25">
      <c r="A10937" t="s">
        <v>4568</v>
      </c>
    </row>
    <row r="10939" spans="1:1" x14ac:dyDescent="0.25">
      <c r="A10939" t="s">
        <v>130</v>
      </c>
    </row>
    <row r="10940" spans="1:1" x14ac:dyDescent="0.25">
      <c r="A10940" t="s">
        <v>4569</v>
      </c>
    </row>
    <row r="10942" spans="1:1" x14ac:dyDescent="0.25">
      <c r="A10942" t="s">
        <v>130</v>
      </c>
    </row>
    <row r="10943" spans="1:1" x14ac:dyDescent="0.25">
      <c r="A10943" t="s">
        <v>4570</v>
      </c>
    </row>
    <row r="10945" spans="1:1" x14ac:dyDescent="0.25">
      <c r="A10945" t="s">
        <v>130</v>
      </c>
    </row>
    <row r="10946" spans="1:1" x14ac:dyDescent="0.25">
      <c r="A10946" t="s">
        <v>4571</v>
      </c>
    </row>
    <row r="10948" spans="1:1" x14ac:dyDescent="0.25">
      <c r="A10948" t="s">
        <v>130</v>
      </c>
    </row>
    <row r="10949" spans="1:1" x14ac:dyDescent="0.25">
      <c r="A10949" t="s">
        <v>4572</v>
      </c>
    </row>
    <row r="10951" spans="1:1" x14ac:dyDescent="0.25">
      <c r="A10951" t="s">
        <v>130</v>
      </c>
    </row>
    <row r="10952" spans="1:1" x14ac:dyDescent="0.25">
      <c r="A10952" t="s">
        <v>4573</v>
      </c>
    </row>
    <row r="10954" spans="1:1" x14ac:dyDescent="0.25">
      <c r="A10954" t="s">
        <v>130</v>
      </c>
    </row>
    <row r="10955" spans="1:1" x14ac:dyDescent="0.25">
      <c r="A10955" t="s">
        <v>4574</v>
      </c>
    </row>
    <row r="10957" spans="1:1" x14ac:dyDescent="0.25">
      <c r="A10957" t="s">
        <v>130</v>
      </c>
    </row>
    <row r="10958" spans="1:1" x14ac:dyDescent="0.25">
      <c r="A10958" t="s">
        <v>4575</v>
      </c>
    </row>
    <row r="10960" spans="1:1" x14ac:dyDescent="0.25">
      <c r="A10960" t="s">
        <v>130</v>
      </c>
    </row>
    <row r="10961" spans="1:1" x14ac:dyDescent="0.25">
      <c r="A10961" t="s">
        <v>4576</v>
      </c>
    </row>
    <row r="10963" spans="1:1" x14ac:dyDescent="0.25">
      <c r="A10963" t="s">
        <v>130</v>
      </c>
    </row>
    <row r="10964" spans="1:1" x14ac:dyDescent="0.25">
      <c r="A10964" t="s">
        <v>4577</v>
      </c>
    </row>
    <row r="10966" spans="1:1" x14ac:dyDescent="0.25">
      <c r="A10966" t="s">
        <v>130</v>
      </c>
    </row>
    <row r="10967" spans="1:1" x14ac:dyDescent="0.25">
      <c r="A10967" t="s">
        <v>4578</v>
      </c>
    </row>
    <row r="10969" spans="1:1" x14ac:dyDescent="0.25">
      <c r="A10969" t="s">
        <v>130</v>
      </c>
    </row>
    <row r="10970" spans="1:1" x14ac:dyDescent="0.25">
      <c r="A10970" t="s">
        <v>4579</v>
      </c>
    </row>
    <row r="10972" spans="1:1" x14ac:dyDescent="0.25">
      <c r="A10972" t="s">
        <v>130</v>
      </c>
    </row>
    <row r="10973" spans="1:1" x14ac:dyDescent="0.25">
      <c r="A10973" t="s">
        <v>4580</v>
      </c>
    </row>
    <row r="10975" spans="1:1" x14ac:dyDescent="0.25">
      <c r="A10975" t="s">
        <v>130</v>
      </c>
    </row>
    <row r="10976" spans="1:1" x14ac:dyDescent="0.25">
      <c r="A10976" t="s">
        <v>4581</v>
      </c>
    </row>
    <row r="10978" spans="1:1" x14ac:dyDescent="0.25">
      <c r="A10978" t="s">
        <v>130</v>
      </c>
    </row>
    <row r="10979" spans="1:1" x14ac:dyDescent="0.25">
      <c r="A10979" t="s">
        <v>4582</v>
      </c>
    </row>
    <row r="10981" spans="1:1" x14ac:dyDescent="0.25">
      <c r="A10981" t="s">
        <v>130</v>
      </c>
    </row>
    <row r="10982" spans="1:1" x14ac:dyDescent="0.25">
      <c r="A10982" t="s">
        <v>4583</v>
      </c>
    </row>
    <row r="10984" spans="1:1" x14ac:dyDescent="0.25">
      <c r="A10984" t="s">
        <v>130</v>
      </c>
    </row>
    <row r="10985" spans="1:1" x14ac:dyDescent="0.25">
      <c r="A10985" t="s">
        <v>4584</v>
      </c>
    </row>
    <row r="10987" spans="1:1" x14ac:dyDescent="0.25">
      <c r="A10987" t="s">
        <v>130</v>
      </c>
    </row>
    <row r="10988" spans="1:1" x14ac:dyDescent="0.25">
      <c r="A10988" t="s">
        <v>4585</v>
      </c>
    </row>
    <row r="10990" spans="1:1" x14ac:dyDescent="0.25">
      <c r="A10990" t="s">
        <v>130</v>
      </c>
    </row>
    <row r="10991" spans="1:1" x14ac:dyDescent="0.25">
      <c r="A10991" t="s">
        <v>4586</v>
      </c>
    </row>
    <row r="10993" spans="1:1" x14ac:dyDescent="0.25">
      <c r="A10993" t="s">
        <v>130</v>
      </c>
    </row>
    <row r="10994" spans="1:1" x14ac:dyDescent="0.25">
      <c r="A10994" t="s">
        <v>4587</v>
      </c>
    </row>
    <row r="10996" spans="1:1" x14ac:dyDescent="0.25">
      <c r="A10996" t="s">
        <v>130</v>
      </c>
    </row>
    <row r="10997" spans="1:1" x14ac:dyDescent="0.25">
      <c r="A10997" t="s">
        <v>4588</v>
      </c>
    </row>
    <row r="10999" spans="1:1" x14ac:dyDescent="0.25">
      <c r="A10999" t="s">
        <v>130</v>
      </c>
    </row>
    <row r="11000" spans="1:1" x14ac:dyDescent="0.25">
      <c r="A11000" t="s">
        <v>4589</v>
      </c>
    </row>
    <row r="11002" spans="1:1" x14ac:dyDescent="0.25">
      <c r="A11002" t="s">
        <v>130</v>
      </c>
    </row>
    <row r="11003" spans="1:1" x14ac:dyDescent="0.25">
      <c r="A11003" t="s">
        <v>4590</v>
      </c>
    </row>
    <row r="11005" spans="1:1" x14ac:dyDescent="0.25">
      <c r="A11005" t="s">
        <v>130</v>
      </c>
    </row>
    <row r="11006" spans="1:1" x14ac:dyDescent="0.25">
      <c r="A11006" t="s">
        <v>4591</v>
      </c>
    </row>
    <row r="11008" spans="1:1" x14ac:dyDescent="0.25">
      <c r="A11008" t="s">
        <v>130</v>
      </c>
    </row>
    <row r="11009" spans="1:1" x14ac:dyDescent="0.25">
      <c r="A11009" t="s">
        <v>4592</v>
      </c>
    </row>
    <row r="11011" spans="1:1" x14ac:dyDescent="0.25">
      <c r="A11011" t="s">
        <v>130</v>
      </c>
    </row>
    <row r="11012" spans="1:1" x14ac:dyDescent="0.25">
      <c r="A11012" t="s">
        <v>4593</v>
      </c>
    </row>
    <row r="11014" spans="1:1" x14ac:dyDescent="0.25">
      <c r="A11014" t="s">
        <v>130</v>
      </c>
    </row>
    <row r="11015" spans="1:1" x14ac:dyDescent="0.25">
      <c r="A11015" t="s">
        <v>4594</v>
      </c>
    </row>
    <row r="11017" spans="1:1" x14ac:dyDescent="0.25">
      <c r="A11017" t="s">
        <v>130</v>
      </c>
    </row>
    <row r="11018" spans="1:1" x14ac:dyDescent="0.25">
      <c r="A11018" t="s">
        <v>4595</v>
      </c>
    </row>
    <row r="11020" spans="1:1" x14ac:dyDescent="0.25">
      <c r="A11020" t="s">
        <v>130</v>
      </c>
    </row>
    <row r="11021" spans="1:1" x14ac:dyDescent="0.25">
      <c r="A11021" t="s">
        <v>4596</v>
      </c>
    </row>
    <row r="11023" spans="1:1" x14ac:dyDescent="0.25">
      <c r="A11023" t="s">
        <v>130</v>
      </c>
    </row>
    <row r="11024" spans="1:1" x14ac:dyDescent="0.25">
      <c r="A11024" t="s">
        <v>4597</v>
      </c>
    </row>
    <row r="11026" spans="1:1" x14ac:dyDescent="0.25">
      <c r="A11026" t="s">
        <v>130</v>
      </c>
    </row>
    <row r="11027" spans="1:1" x14ac:dyDescent="0.25">
      <c r="A11027" t="s">
        <v>4598</v>
      </c>
    </row>
    <row r="11029" spans="1:1" x14ac:dyDescent="0.25">
      <c r="A11029" t="s">
        <v>130</v>
      </c>
    </row>
    <row r="11030" spans="1:1" x14ac:dyDescent="0.25">
      <c r="A11030" t="s">
        <v>4599</v>
      </c>
    </row>
    <row r="11032" spans="1:1" x14ac:dyDescent="0.25">
      <c r="A11032" t="s">
        <v>130</v>
      </c>
    </row>
    <row r="11033" spans="1:1" x14ac:dyDescent="0.25">
      <c r="A11033" t="s">
        <v>4600</v>
      </c>
    </row>
    <row r="11035" spans="1:1" x14ac:dyDescent="0.25">
      <c r="A11035" t="s">
        <v>130</v>
      </c>
    </row>
    <row r="11036" spans="1:1" x14ac:dyDescent="0.25">
      <c r="A11036" t="s">
        <v>4601</v>
      </c>
    </row>
    <row r="11038" spans="1:1" x14ac:dyDescent="0.25">
      <c r="A11038" t="s">
        <v>130</v>
      </c>
    </row>
    <row r="11039" spans="1:1" x14ac:dyDescent="0.25">
      <c r="A11039" t="s">
        <v>4602</v>
      </c>
    </row>
    <row r="11041" spans="1:1" x14ac:dyDescent="0.25">
      <c r="A11041" t="s">
        <v>130</v>
      </c>
    </row>
    <row r="11042" spans="1:1" x14ac:dyDescent="0.25">
      <c r="A11042" t="s">
        <v>4603</v>
      </c>
    </row>
    <row r="11044" spans="1:1" x14ac:dyDescent="0.25">
      <c r="A11044" t="s">
        <v>130</v>
      </c>
    </row>
    <row r="11045" spans="1:1" x14ac:dyDescent="0.25">
      <c r="A11045" t="s">
        <v>4604</v>
      </c>
    </row>
    <row r="11047" spans="1:1" x14ac:dyDescent="0.25">
      <c r="A11047" t="s">
        <v>130</v>
      </c>
    </row>
    <row r="11048" spans="1:1" x14ac:dyDescent="0.25">
      <c r="A11048" t="s">
        <v>4605</v>
      </c>
    </row>
    <row r="11050" spans="1:1" x14ac:dyDescent="0.25">
      <c r="A11050" t="s">
        <v>130</v>
      </c>
    </row>
    <row r="11051" spans="1:1" x14ac:dyDescent="0.25">
      <c r="A11051" t="s">
        <v>4606</v>
      </c>
    </row>
    <row r="11053" spans="1:1" x14ac:dyDescent="0.25">
      <c r="A11053" t="s">
        <v>130</v>
      </c>
    </row>
    <row r="11054" spans="1:1" x14ac:dyDescent="0.25">
      <c r="A11054" t="s">
        <v>4607</v>
      </c>
    </row>
    <row r="11056" spans="1:1" x14ac:dyDescent="0.25">
      <c r="A11056" t="s">
        <v>130</v>
      </c>
    </row>
    <row r="11057" spans="1:1" x14ac:dyDescent="0.25">
      <c r="A11057" t="s">
        <v>4608</v>
      </c>
    </row>
    <row r="11059" spans="1:1" x14ac:dyDescent="0.25">
      <c r="A11059" t="s">
        <v>130</v>
      </c>
    </row>
    <row r="11060" spans="1:1" x14ac:dyDescent="0.25">
      <c r="A11060" t="s">
        <v>4609</v>
      </c>
    </row>
    <row r="11062" spans="1:1" x14ac:dyDescent="0.25">
      <c r="A11062" t="s">
        <v>130</v>
      </c>
    </row>
    <row r="11063" spans="1:1" x14ac:dyDescent="0.25">
      <c r="A11063" t="s">
        <v>4610</v>
      </c>
    </row>
    <row r="11065" spans="1:1" x14ac:dyDescent="0.25">
      <c r="A11065" t="s">
        <v>130</v>
      </c>
    </row>
    <row r="11066" spans="1:1" x14ac:dyDescent="0.25">
      <c r="A11066" t="s">
        <v>4611</v>
      </c>
    </row>
    <row r="11068" spans="1:1" x14ac:dyDescent="0.25">
      <c r="A11068" t="s">
        <v>130</v>
      </c>
    </row>
    <row r="11069" spans="1:1" x14ac:dyDescent="0.25">
      <c r="A11069" t="s">
        <v>4612</v>
      </c>
    </row>
    <row r="11071" spans="1:1" x14ac:dyDescent="0.25">
      <c r="A11071" t="s">
        <v>130</v>
      </c>
    </row>
    <row r="11072" spans="1:1" x14ac:dyDescent="0.25">
      <c r="A11072" t="s">
        <v>4613</v>
      </c>
    </row>
    <row r="11074" spans="1:1" x14ac:dyDescent="0.25">
      <c r="A11074" t="s">
        <v>130</v>
      </c>
    </row>
    <row r="11075" spans="1:1" x14ac:dyDescent="0.25">
      <c r="A11075" t="s">
        <v>4614</v>
      </c>
    </row>
    <row r="11077" spans="1:1" x14ac:dyDescent="0.25">
      <c r="A11077" t="s">
        <v>130</v>
      </c>
    </row>
    <row r="11078" spans="1:1" x14ac:dyDescent="0.25">
      <c r="A11078" t="s">
        <v>4615</v>
      </c>
    </row>
    <row r="11080" spans="1:1" x14ac:dyDescent="0.25">
      <c r="A11080" t="s">
        <v>130</v>
      </c>
    </row>
    <row r="11081" spans="1:1" x14ac:dyDescent="0.25">
      <c r="A11081" t="s">
        <v>4616</v>
      </c>
    </row>
    <row r="11083" spans="1:1" x14ac:dyDescent="0.25">
      <c r="A11083" t="s">
        <v>130</v>
      </c>
    </row>
    <row r="11084" spans="1:1" x14ac:dyDescent="0.25">
      <c r="A11084" t="s">
        <v>4617</v>
      </c>
    </row>
    <row r="11086" spans="1:1" x14ac:dyDescent="0.25">
      <c r="A11086" t="s">
        <v>130</v>
      </c>
    </row>
    <row r="11087" spans="1:1" x14ac:dyDescent="0.25">
      <c r="A11087" t="s">
        <v>4618</v>
      </c>
    </row>
    <row r="11089" spans="1:1" x14ac:dyDescent="0.25">
      <c r="A11089" t="s">
        <v>130</v>
      </c>
    </row>
    <row r="11090" spans="1:1" x14ac:dyDescent="0.25">
      <c r="A11090" t="s">
        <v>4619</v>
      </c>
    </row>
    <row r="11092" spans="1:1" x14ac:dyDescent="0.25">
      <c r="A11092" t="s">
        <v>130</v>
      </c>
    </row>
    <row r="11093" spans="1:1" x14ac:dyDescent="0.25">
      <c r="A11093" t="s">
        <v>4620</v>
      </c>
    </row>
    <row r="11095" spans="1:1" x14ac:dyDescent="0.25">
      <c r="A11095" t="s">
        <v>130</v>
      </c>
    </row>
    <row r="11096" spans="1:1" x14ac:dyDescent="0.25">
      <c r="A11096" t="s">
        <v>4621</v>
      </c>
    </row>
    <row r="11098" spans="1:1" x14ac:dyDescent="0.25">
      <c r="A11098" t="s">
        <v>130</v>
      </c>
    </row>
    <row r="11099" spans="1:1" x14ac:dyDescent="0.25">
      <c r="A11099" t="s">
        <v>4622</v>
      </c>
    </row>
    <row r="11101" spans="1:1" x14ac:dyDescent="0.25">
      <c r="A11101" t="s">
        <v>130</v>
      </c>
    </row>
    <row r="11102" spans="1:1" x14ac:dyDescent="0.25">
      <c r="A11102" t="s">
        <v>4623</v>
      </c>
    </row>
    <row r="11104" spans="1:1" x14ac:dyDescent="0.25">
      <c r="A11104" t="s">
        <v>130</v>
      </c>
    </row>
    <row r="11105" spans="1:1" x14ac:dyDescent="0.25">
      <c r="A11105" t="s">
        <v>4624</v>
      </c>
    </row>
    <row r="11107" spans="1:1" x14ac:dyDescent="0.25">
      <c r="A11107" t="s">
        <v>130</v>
      </c>
    </row>
    <row r="11108" spans="1:1" x14ac:dyDescent="0.25">
      <c r="A11108" t="s">
        <v>4625</v>
      </c>
    </row>
    <row r="11110" spans="1:1" x14ac:dyDescent="0.25">
      <c r="A11110" t="s">
        <v>130</v>
      </c>
    </row>
    <row r="11111" spans="1:1" x14ac:dyDescent="0.25">
      <c r="A11111" t="s">
        <v>4626</v>
      </c>
    </row>
    <row r="11113" spans="1:1" x14ac:dyDescent="0.25">
      <c r="A11113" t="s">
        <v>130</v>
      </c>
    </row>
    <row r="11114" spans="1:1" x14ac:dyDescent="0.25">
      <c r="A11114" t="s">
        <v>4627</v>
      </c>
    </row>
    <row r="11116" spans="1:1" x14ac:dyDescent="0.25">
      <c r="A11116" t="s">
        <v>130</v>
      </c>
    </row>
    <row r="11117" spans="1:1" x14ac:dyDescent="0.25">
      <c r="A11117" t="s">
        <v>4628</v>
      </c>
    </row>
    <row r="11119" spans="1:1" x14ac:dyDescent="0.25">
      <c r="A11119" t="s">
        <v>130</v>
      </c>
    </row>
    <row r="11120" spans="1:1" x14ac:dyDescent="0.25">
      <c r="A11120" t="s">
        <v>4629</v>
      </c>
    </row>
    <row r="11122" spans="1:1" x14ac:dyDescent="0.25">
      <c r="A11122" t="s">
        <v>130</v>
      </c>
    </row>
    <row r="11123" spans="1:1" x14ac:dyDescent="0.25">
      <c r="A11123" t="s">
        <v>4630</v>
      </c>
    </row>
    <row r="11125" spans="1:1" x14ac:dyDescent="0.25">
      <c r="A11125" t="s">
        <v>130</v>
      </c>
    </row>
    <row r="11126" spans="1:1" x14ac:dyDescent="0.25">
      <c r="A11126" t="s">
        <v>4631</v>
      </c>
    </row>
    <row r="11128" spans="1:1" x14ac:dyDescent="0.25">
      <c r="A11128" t="s">
        <v>130</v>
      </c>
    </row>
    <row r="11129" spans="1:1" x14ac:dyDescent="0.25">
      <c r="A11129" t="s">
        <v>4632</v>
      </c>
    </row>
    <row r="11131" spans="1:1" x14ac:dyDescent="0.25">
      <c r="A11131" t="s">
        <v>130</v>
      </c>
    </row>
    <row r="11132" spans="1:1" x14ac:dyDescent="0.25">
      <c r="A11132" t="s">
        <v>4633</v>
      </c>
    </row>
    <row r="11134" spans="1:1" x14ac:dyDescent="0.25">
      <c r="A11134" t="s">
        <v>130</v>
      </c>
    </row>
    <row r="11135" spans="1:1" x14ac:dyDescent="0.25">
      <c r="A11135" t="s">
        <v>4634</v>
      </c>
    </row>
    <row r="11137" spans="1:1" x14ac:dyDescent="0.25">
      <c r="A11137" t="s">
        <v>130</v>
      </c>
    </row>
    <row r="11138" spans="1:1" x14ac:dyDescent="0.25">
      <c r="A11138" t="s">
        <v>4635</v>
      </c>
    </row>
    <row r="11140" spans="1:1" x14ac:dyDescent="0.25">
      <c r="A11140" t="s">
        <v>130</v>
      </c>
    </row>
    <row r="11141" spans="1:1" x14ac:dyDescent="0.25">
      <c r="A11141" t="s">
        <v>4636</v>
      </c>
    </row>
    <row r="11143" spans="1:1" x14ac:dyDescent="0.25">
      <c r="A11143" t="s">
        <v>130</v>
      </c>
    </row>
    <row r="11144" spans="1:1" x14ac:dyDescent="0.25">
      <c r="A11144" t="s">
        <v>4637</v>
      </c>
    </row>
    <row r="11146" spans="1:1" x14ac:dyDescent="0.25">
      <c r="A11146" t="s">
        <v>130</v>
      </c>
    </row>
    <row r="11147" spans="1:1" x14ac:dyDescent="0.25">
      <c r="A11147" t="s">
        <v>4638</v>
      </c>
    </row>
    <row r="11149" spans="1:1" x14ac:dyDescent="0.25">
      <c r="A11149" t="s">
        <v>130</v>
      </c>
    </row>
    <row r="11150" spans="1:1" x14ac:dyDescent="0.25">
      <c r="A11150" t="s">
        <v>4639</v>
      </c>
    </row>
    <row r="11152" spans="1:1" x14ac:dyDescent="0.25">
      <c r="A11152" t="s">
        <v>130</v>
      </c>
    </row>
    <row r="11153" spans="1:1" x14ac:dyDescent="0.25">
      <c r="A11153" t="s">
        <v>4640</v>
      </c>
    </row>
    <row r="11155" spans="1:1" x14ac:dyDescent="0.25">
      <c r="A11155" t="s">
        <v>130</v>
      </c>
    </row>
    <row r="11156" spans="1:1" x14ac:dyDescent="0.25">
      <c r="A11156" t="s">
        <v>4641</v>
      </c>
    </row>
    <row r="11158" spans="1:1" x14ac:dyDescent="0.25">
      <c r="A11158" t="s">
        <v>130</v>
      </c>
    </row>
    <row r="11159" spans="1:1" x14ac:dyDescent="0.25">
      <c r="A11159" t="s">
        <v>4642</v>
      </c>
    </row>
    <row r="11161" spans="1:1" x14ac:dyDescent="0.25">
      <c r="A11161" t="s">
        <v>130</v>
      </c>
    </row>
    <row r="11162" spans="1:1" x14ac:dyDescent="0.25">
      <c r="A11162" t="s">
        <v>4643</v>
      </c>
    </row>
    <row r="11164" spans="1:1" x14ac:dyDescent="0.25">
      <c r="A11164" t="s">
        <v>130</v>
      </c>
    </row>
    <row r="11165" spans="1:1" x14ac:dyDescent="0.25">
      <c r="A11165" t="s">
        <v>4644</v>
      </c>
    </row>
    <row r="11167" spans="1:1" x14ac:dyDescent="0.25">
      <c r="A11167" t="s">
        <v>130</v>
      </c>
    </row>
    <row r="11168" spans="1:1" x14ac:dyDescent="0.25">
      <c r="A11168" t="s">
        <v>4645</v>
      </c>
    </row>
    <row r="11170" spans="1:1" x14ac:dyDescent="0.25">
      <c r="A11170" t="s">
        <v>130</v>
      </c>
    </row>
    <row r="11171" spans="1:1" x14ac:dyDescent="0.25">
      <c r="A11171" t="s">
        <v>4646</v>
      </c>
    </row>
    <row r="11173" spans="1:1" x14ac:dyDescent="0.25">
      <c r="A11173" t="s">
        <v>130</v>
      </c>
    </row>
    <row r="11174" spans="1:1" x14ac:dyDescent="0.25">
      <c r="A11174" t="s">
        <v>4647</v>
      </c>
    </row>
    <row r="11176" spans="1:1" x14ac:dyDescent="0.25">
      <c r="A11176" t="s">
        <v>130</v>
      </c>
    </row>
    <row r="11177" spans="1:1" x14ac:dyDescent="0.25">
      <c r="A11177" t="s">
        <v>4648</v>
      </c>
    </row>
    <row r="11179" spans="1:1" x14ac:dyDescent="0.25">
      <c r="A11179" t="s">
        <v>130</v>
      </c>
    </row>
    <row r="11180" spans="1:1" x14ac:dyDescent="0.25">
      <c r="A11180" t="s">
        <v>4649</v>
      </c>
    </row>
    <row r="11182" spans="1:1" x14ac:dyDescent="0.25">
      <c r="A11182" t="s">
        <v>130</v>
      </c>
    </row>
    <row r="11183" spans="1:1" x14ac:dyDescent="0.25">
      <c r="A11183" t="s">
        <v>4650</v>
      </c>
    </row>
    <row r="11185" spans="1:1" x14ac:dyDescent="0.25">
      <c r="A11185" t="s">
        <v>130</v>
      </c>
    </row>
    <row r="11186" spans="1:1" x14ac:dyDescent="0.25">
      <c r="A11186" t="s">
        <v>4651</v>
      </c>
    </row>
    <row r="11188" spans="1:1" x14ac:dyDescent="0.25">
      <c r="A11188" t="s">
        <v>130</v>
      </c>
    </row>
    <row r="11189" spans="1:1" x14ac:dyDescent="0.25">
      <c r="A11189" t="s">
        <v>4652</v>
      </c>
    </row>
    <row r="11191" spans="1:1" x14ac:dyDescent="0.25">
      <c r="A11191" t="s">
        <v>130</v>
      </c>
    </row>
    <row r="11192" spans="1:1" x14ac:dyDescent="0.25">
      <c r="A11192" t="s">
        <v>4653</v>
      </c>
    </row>
    <row r="11194" spans="1:1" x14ac:dyDescent="0.25">
      <c r="A11194" t="s">
        <v>130</v>
      </c>
    </row>
    <row r="11195" spans="1:1" x14ac:dyDescent="0.25">
      <c r="A11195" t="s">
        <v>4654</v>
      </c>
    </row>
    <row r="11197" spans="1:1" x14ac:dyDescent="0.25">
      <c r="A11197" t="s">
        <v>130</v>
      </c>
    </row>
    <row r="11198" spans="1:1" x14ac:dyDescent="0.25">
      <c r="A11198" t="s">
        <v>4655</v>
      </c>
    </row>
    <row r="11200" spans="1:1" x14ac:dyDescent="0.25">
      <c r="A11200" t="s">
        <v>130</v>
      </c>
    </row>
    <row r="11201" spans="1:1" x14ac:dyDescent="0.25">
      <c r="A11201" t="s">
        <v>4656</v>
      </c>
    </row>
    <row r="11203" spans="1:1" x14ac:dyDescent="0.25">
      <c r="A11203" t="s">
        <v>130</v>
      </c>
    </row>
    <row r="11204" spans="1:1" x14ac:dyDescent="0.25">
      <c r="A11204" t="s">
        <v>4657</v>
      </c>
    </row>
    <row r="11206" spans="1:1" x14ac:dyDescent="0.25">
      <c r="A11206" t="s">
        <v>130</v>
      </c>
    </row>
    <row r="11207" spans="1:1" x14ac:dyDescent="0.25">
      <c r="A11207" t="s">
        <v>4658</v>
      </c>
    </row>
    <row r="11209" spans="1:1" x14ac:dyDescent="0.25">
      <c r="A11209" t="s">
        <v>130</v>
      </c>
    </row>
    <row r="11210" spans="1:1" x14ac:dyDescent="0.25">
      <c r="A11210" t="s">
        <v>4659</v>
      </c>
    </row>
    <row r="11212" spans="1:1" x14ac:dyDescent="0.25">
      <c r="A11212" t="s">
        <v>130</v>
      </c>
    </row>
    <row r="11213" spans="1:1" x14ac:dyDescent="0.25">
      <c r="A11213" t="s">
        <v>4660</v>
      </c>
    </row>
    <row r="11215" spans="1:1" x14ac:dyDescent="0.25">
      <c r="A11215" t="s">
        <v>130</v>
      </c>
    </row>
    <row r="11216" spans="1:1" x14ac:dyDescent="0.25">
      <c r="A11216" t="s">
        <v>4661</v>
      </c>
    </row>
    <row r="11218" spans="1:1" x14ac:dyDescent="0.25">
      <c r="A11218" t="s">
        <v>130</v>
      </c>
    </row>
    <row r="11219" spans="1:1" x14ac:dyDescent="0.25">
      <c r="A11219" t="s">
        <v>4662</v>
      </c>
    </row>
    <row r="11221" spans="1:1" x14ac:dyDescent="0.25">
      <c r="A11221" t="s">
        <v>130</v>
      </c>
    </row>
    <row r="11222" spans="1:1" x14ac:dyDescent="0.25">
      <c r="A11222" t="s">
        <v>4663</v>
      </c>
    </row>
    <row r="11224" spans="1:1" x14ac:dyDescent="0.25">
      <c r="A11224" t="s">
        <v>130</v>
      </c>
    </row>
    <row r="11225" spans="1:1" x14ac:dyDescent="0.25">
      <c r="A11225" t="s">
        <v>4664</v>
      </c>
    </row>
    <row r="11227" spans="1:1" x14ac:dyDescent="0.25">
      <c r="A11227" t="s">
        <v>130</v>
      </c>
    </row>
    <row r="11228" spans="1:1" x14ac:dyDescent="0.25">
      <c r="A11228" t="s">
        <v>4665</v>
      </c>
    </row>
    <row r="11230" spans="1:1" x14ac:dyDescent="0.25">
      <c r="A11230" t="s">
        <v>130</v>
      </c>
    </row>
    <row r="11231" spans="1:1" x14ac:dyDescent="0.25">
      <c r="A11231" t="s">
        <v>4666</v>
      </c>
    </row>
    <row r="11233" spans="1:1" x14ac:dyDescent="0.25">
      <c r="A11233" t="s">
        <v>130</v>
      </c>
    </row>
    <row r="11234" spans="1:1" x14ac:dyDescent="0.25">
      <c r="A11234" t="s">
        <v>4667</v>
      </c>
    </row>
    <row r="11236" spans="1:1" x14ac:dyDescent="0.25">
      <c r="A11236" t="s">
        <v>130</v>
      </c>
    </row>
    <row r="11237" spans="1:1" x14ac:dyDescent="0.25">
      <c r="A11237" t="s">
        <v>4668</v>
      </c>
    </row>
    <row r="11239" spans="1:1" x14ac:dyDescent="0.25">
      <c r="A11239" t="s">
        <v>130</v>
      </c>
    </row>
    <row r="11240" spans="1:1" x14ac:dyDescent="0.25">
      <c r="A11240" t="s">
        <v>4669</v>
      </c>
    </row>
    <row r="11242" spans="1:1" x14ac:dyDescent="0.25">
      <c r="A11242" t="s">
        <v>130</v>
      </c>
    </row>
    <row r="11243" spans="1:1" x14ac:dyDescent="0.25">
      <c r="A11243" t="s">
        <v>4670</v>
      </c>
    </row>
    <row r="11245" spans="1:1" x14ac:dyDescent="0.25">
      <c r="A11245" t="s">
        <v>130</v>
      </c>
    </row>
    <row r="11246" spans="1:1" x14ac:dyDescent="0.25">
      <c r="A11246" t="s">
        <v>4671</v>
      </c>
    </row>
    <row r="11248" spans="1:1" x14ac:dyDescent="0.25">
      <c r="A11248" t="s">
        <v>130</v>
      </c>
    </row>
    <row r="11249" spans="1:1" x14ac:dyDescent="0.25">
      <c r="A11249" t="s">
        <v>4672</v>
      </c>
    </row>
    <row r="11251" spans="1:1" x14ac:dyDescent="0.25">
      <c r="A11251" t="s">
        <v>130</v>
      </c>
    </row>
    <row r="11252" spans="1:1" x14ac:dyDescent="0.25">
      <c r="A11252" t="s">
        <v>4673</v>
      </c>
    </row>
    <row r="11254" spans="1:1" x14ac:dyDescent="0.25">
      <c r="A11254" t="s">
        <v>130</v>
      </c>
    </row>
    <row r="11255" spans="1:1" x14ac:dyDescent="0.25">
      <c r="A11255" t="s">
        <v>4674</v>
      </c>
    </row>
    <row r="11257" spans="1:1" x14ac:dyDescent="0.25">
      <c r="A11257" t="s">
        <v>130</v>
      </c>
    </row>
    <row r="11258" spans="1:1" x14ac:dyDescent="0.25">
      <c r="A11258" t="s">
        <v>4675</v>
      </c>
    </row>
    <row r="11260" spans="1:1" x14ac:dyDescent="0.25">
      <c r="A11260" t="s">
        <v>130</v>
      </c>
    </row>
    <row r="11261" spans="1:1" x14ac:dyDescent="0.25">
      <c r="A11261" t="s">
        <v>4676</v>
      </c>
    </row>
    <row r="11263" spans="1:1" x14ac:dyDescent="0.25">
      <c r="A11263" t="s">
        <v>130</v>
      </c>
    </row>
    <row r="11264" spans="1:1" x14ac:dyDescent="0.25">
      <c r="A11264" t="s">
        <v>4677</v>
      </c>
    </row>
    <row r="11266" spans="1:1" x14ac:dyDescent="0.25">
      <c r="A11266" t="s">
        <v>130</v>
      </c>
    </row>
    <row r="11267" spans="1:1" x14ac:dyDescent="0.25">
      <c r="A11267" t="s">
        <v>4678</v>
      </c>
    </row>
    <row r="11269" spans="1:1" x14ac:dyDescent="0.25">
      <c r="A11269" t="s">
        <v>130</v>
      </c>
    </row>
    <row r="11270" spans="1:1" x14ac:dyDescent="0.25">
      <c r="A11270" t="s">
        <v>4679</v>
      </c>
    </row>
    <row r="11272" spans="1:1" x14ac:dyDescent="0.25">
      <c r="A11272" t="s">
        <v>130</v>
      </c>
    </row>
    <row r="11273" spans="1:1" x14ac:dyDescent="0.25">
      <c r="A11273" t="s">
        <v>4680</v>
      </c>
    </row>
    <row r="11275" spans="1:1" x14ac:dyDescent="0.25">
      <c r="A11275" t="s">
        <v>130</v>
      </c>
    </row>
    <row r="11276" spans="1:1" x14ac:dyDescent="0.25">
      <c r="A11276" t="s">
        <v>4681</v>
      </c>
    </row>
    <row r="11278" spans="1:1" x14ac:dyDescent="0.25">
      <c r="A11278" t="s">
        <v>130</v>
      </c>
    </row>
    <row r="11279" spans="1:1" x14ac:dyDescent="0.25">
      <c r="A11279" t="s">
        <v>4682</v>
      </c>
    </row>
    <row r="11281" spans="1:1" x14ac:dyDescent="0.25">
      <c r="A11281" t="s">
        <v>130</v>
      </c>
    </row>
    <row r="11282" spans="1:1" x14ac:dyDescent="0.25">
      <c r="A11282" t="s">
        <v>4683</v>
      </c>
    </row>
    <row r="11284" spans="1:1" x14ac:dyDescent="0.25">
      <c r="A11284" t="s">
        <v>130</v>
      </c>
    </row>
    <row r="11285" spans="1:1" x14ac:dyDescent="0.25">
      <c r="A11285" t="s">
        <v>4684</v>
      </c>
    </row>
    <row r="11287" spans="1:1" x14ac:dyDescent="0.25">
      <c r="A11287" t="s">
        <v>130</v>
      </c>
    </row>
    <row r="11288" spans="1:1" x14ac:dyDescent="0.25">
      <c r="A11288" t="s">
        <v>4685</v>
      </c>
    </row>
    <row r="11290" spans="1:1" x14ac:dyDescent="0.25">
      <c r="A11290" t="s">
        <v>130</v>
      </c>
    </row>
    <row r="11291" spans="1:1" x14ac:dyDescent="0.25">
      <c r="A11291" t="s">
        <v>4686</v>
      </c>
    </row>
    <row r="11293" spans="1:1" x14ac:dyDescent="0.25">
      <c r="A11293" t="s">
        <v>130</v>
      </c>
    </row>
    <row r="11294" spans="1:1" x14ac:dyDescent="0.25">
      <c r="A11294" t="s">
        <v>4687</v>
      </c>
    </row>
    <row r="11296" spans="1:1" x14ac:dyDescent="0.25">
      <c r="A11296" t="s">
        <v>130</v>
      </c>
    </row>
    <row r="11297" spans="1:1" x14ac:dyDescent="0.25">
      <c r="A11297" t="s">
        <v>4688</v>
      </c>
    </row>
    <row r="11299" spans="1:1" x14ac:dyDescent="0.25">
      <c r="A11299" t="s">
        <v>130</v>
      </c>
    </row>
    <row r="11300" spans="1:1" x14ac:dyDescent="0.25">
      <c r="A11300" t="s">
        <v>4689</v>
      </c>
    </row>
    <row r="11302" spans="1:1" x14ac:dyDescent="0.25">
      <c r="A11302" t="s">
        <v>130</v>
      </c>
    </row>
    <row r="11303" spans="1:1" x14ac:dyDescent="0.25">
      <c r="A11303" t="s">
        <v>4690</v>
      </c>
    </row>
    <row r="11305" spans="1:1" x14ac:dyDescent="0.25">
      <c r="A11305" t="s">
        <v>130</v>
      </c>
    </row>
    <row r="11306" spans="1:1" x14ac:dyDescent="0.25">
      <c r="A11306" t="s">
        <v>4691</v>
      </c>
    </row>
    <row r="11308" spans="1:1" x14ac:dyDescent="0.25">
      <c r="A11308" t="s">
        <v>130</v>
      </c>
    </row>
    <row r="11309" spans="1:1" x14ac:dyDescent="0.25">
      <c r="A11309" t="s">
        <v>4692</v>
      </c>
    </row>
    <row r="11311" spans="1:1" x14ac:dyDescent="0.25">
      <c r="A11311" t="s">
        <v>130</v>
      </c>
    </row>
    <row r="11312" spans="1:1" x14ac:dyDescent="0.25">
      <c r="A11312" t="s">
        <v>4693</v>
      </c>
    </row>
    <row r="11314" spans="1:1" x14ac:dyDescent="0.25">
      <c r="A11314" t="s">
        <v>130</v>
      </c>
    </row>
    <row r="11315" spans="1:1" x14ac:dyDescent="0.25">
      <c r="A11315" t="s">
        <v>4694</v>
      </c>
    </row>
    <row r="11317" spans="1:1" x14ac:dyDescent="0.25">
      <c r="A11317" t="s">
        <v>130</v>
      </c>
    </row>
    <row r="11318" spans="1:1" x14ac:dyDescent="0.25">
      <c r="A11318" t="s">
        <v>4695</v>
      </c>
    </row>
    <row r="11320" spans="1:1" x14ac:dyDescent="0.25">
      <c r="A11320" t="s">
        <v>130</v>
      </c>
    </row>
    <row r="11321" spans="1:1" x14ac:dyDescent="0.25">
      <c r="A11321" t="s">
        <v>4696</v>
      </c>
    </row>
    <row r="11323" spans="1:1" x14ac:dyDescent="0.25">
      <c r="A11323" t="s">
        <v>130</v>
      </c>
    </row>
    <row r="11324" spans="1:1" x14ac:dyDescent="0.25">
      <c r="A11324" t="s">
        <v>4697</v>
      </c>
    </row>
    <row r="11326" spans="1:1" x14ac:dyDescent="0.25">
      <c r="A11326" t="s">
        <v>130</v>
      </c>
    </row>
    <row r="11327" spans="1:1" x14ac:dyDescent="0.25">
      <c r="A11327" t="s">
        <v>4698</v>
      </c>
    </row>
    <row r="11329" spans="1:1" x14ac:dyDescent="0.25">
      <c r="A11329" t="s">
        <v>130</v>
      </c>
    </row>
    <row r="11330" spans="1:1" x14ac:dyDescent="0.25">
      <c r="A11330" t="s">
        <v>4699</v>
      </c>
    </row>
    <row r="11332" spans="1:1" x14ac:dyDescent="0.25">
      <c r="A11332" t="s">
        <v>130</v>
      </c>
    </row>
    <row r="11333" spans="1:1" x14ac:dyDescent="0.25">
      <c r="A11333" t="s">
        <v>4700</v>
      </c>
    </row>
    <row r="11335" spans="1:1" x14ac:dyDescent="0.25">
      <c r="A11335" t="s">
        <v>130</v>
      </c>
    </row>
    <row r="11336" spans="1:1" x14ac:dyDescent="0.25">
      <c r="A11336" t="s">
        <v>4701</v>
      </c>
    </row>
    <row r="11338" spans="1:1" x14ac:dyDescent="0.25">
      <c r="A11338" t="s">
        <v>130</v>
      </c>
    </row>
    <row r="11339" spans="1:1" x14ac:dyDescent="0.25">
      <c r="A11339" t="s">
        <v>4702</v>
      </c>
    </row>
    <row r="11341" spans="1:1" x14ac:dyDescent="0.25">
      <c r="A11341" t="s">
        <v>130</v>
      </c>
    </row>
    <row r="11342" spans="1:1" x14ac:dyDescent="0.25">
      <c r="A11342" t="s">
        <v>4703</v>
      </c>
    </row>
    <row r="11344" spans="1:1" x14ac:dyDescent="0.25">
      <c r="A11344" t="s">
        <v>130</v>
      </c>
    </row>
    <row r="11345" spans="1:1" x14ac:dyDescent="0.25">
      <c r="A11345" t="s">
        <v>4704</v>
      </c>
    </row>
    <row r="11347" spans="1:1" x14ac:dyDescent="0.25">
      <c r="A11347" t="s">
        <v>130</v>
      </c>
    </row>
    <row r="11348" spans="1:1" x14ac:dyDescent="0.25">
      <c r="A11348" t="s">
        <v>4705</v>
      </c>
    </row>
    <row r="11350" spans="1:1" x14ac:dyDescent="0.25">
      <c r="A11350" t="s">
        <v>130</v>
      </c>
    </row>
    <row r="11351" spans="1:1" x14ac:dyDescent="0.25">
      <c r="A11351" t="s">
        <v>4706</v>
      </c>
    </row>
    <row r="11353" spans="1:1" x14ac:dyDescent="0.25">
      <c r="A11353" t="s">
        <v>130</v>
      </c>
    </row>
    <row r="11354" spans="1:1" x14ac:dyDescent="0.25">
      <c r="A11354" t="s">
        <v>4707</v>
      </c>
    </row>
    <row r="11356" spans="1:1" x14ac:dyDescent="0.25">
      <c r="A11356" t="s">
        <v>130</v>
      </c>
    </row>
    <row r="11357" spans="1:1" x14ac:dyDescent="0.25">
      <c r="A11357" t="s">
        <v>4708</v>
      </c>
    </row>
    <row r="11359" spans="1:1" x14ac:dyDescent="0.25">
      <c r="A11359" t="s">
        <v>130</v>
      </c>
    </row>
    <row r="11360" spans="1:1" x14ac:dyDescent="0.25">
      <c r="A11360" t="s">
        <v>4709</v>
      </c>
    </row>
    <row r="11362" spans="1:1" x14ac:dyDescent="0.25">
      <c r="A11362" t="s">
        <v>130</v>
      </c>
    </row>
    <row r="11363" spans="1:1" x14ac:dyDescent="0.25">
      <c r="A11363" t="s">
        <v>4710</v>
      </c>
    </row>
    <row r="11365" spans="1:1" x14ac:dyDescent="0.25">
      <c r="A11365" t="s">
        <v>130</v>
      </c>
    </row>
    <row r="11366" spans="1:1" x14ac:dyDescent="0.25">
      <c r="A11366" t="s">
        <v>4711</v>
      </c>
    </row>
    <row r="11368" spans="1:1" x14ac:dyDescent="0.25">
      <c r="A11368" t="s">
        <v>130</v>
      </c>
    </row>
    <row r="11369" spans="1:1" x14ac:dyDescent="0.25">
      <c r="A11369" t="s">
        <v>4712</v>
      </c>
    </row>
    <row r="11371" spans="1:1" x14ac:dyDescent="0.25">
      <c r="A11371" t="s">
        <v>130</v>
      </c>
    </row>
    <row r="11372" spans="1:1" x14ac:dyDescent="0.25">
      <c r="A11372" t="s">
        <v>4713</v>
      </c>
    </row>
    <row r="11374" spans="1:1" x14ac:dyDescent="0.25">
      <c r="A11374" t="s">
        <v>130</v>
      </c>
    </row>
    <row r="11375" spans="1:1" x14ac:dyDescent="0.25">
      <c r="A11375" t="s">
        <v>4714</v>
      </c>
    </row>
    <row r="11377" spans="1:1" x14ac:dyDescent="0.25">
      <c r="A11377" t="s">
        <v>130</v>
      </c>
    </row>
    <row r="11378" spans="1:1" x14ac:dyDescent="0.25">
      <c r="A11378" t="s">
        <v>4715</v>
      </c>
    </row>
    <row r="11380" spans="1:1" x14ac:dyDescent="0.25">
      <c r="A11380" t="s">
        <v>130</v>
      </c>
    </row>
    <row r="11381" spans="1:1" x14ac:dyDescent="0.25">
      <c r="A11381" t="s">
        <v>4716</v>
      </c>
    </row>
    <row r="11383" spans="1:1" x14ac:dyDescent="0.25">
      <c r="A11383" t="s">
        <v>130</v>
      </c>
    </row>
    <row r="11384" spans="1:1" x14ac:dyDescent="0.25">
      <c r="A11384" t="s">
        <v>4717</v>
      </c>
    </row>
    <row r="11386" spans="1:1" x14ac:dyDescent="0.25">
      <c r="A11386" t="s">
        <v>130</v>
      </c>
    </row>
    <row r="11387" spans="1:1" x14ac:dyDescent="0.25">
      <c r="A11387" t="s">
        <v>4718</v>
      </c>
    </row>
    <row r="11389" spans="1:1" x14ac:dyDescent="0.25">
      <c r="A11389" t="s">
        <v>130</v>
      </c>
    </row>
    <row r="11390" spans="1:1" x14ac:dyDescent="0.25">
      <c r="A11390" t="s">
        <v>4719</v>
      </c>
    </row>
    <row r="11392" spans="1:1" x14ac:dyDescent="0.25">
      <c r="A11392" t="s">
        <v>130</v>
      </c>
    </row>
    <row r="11393" spans="1:1" x14ac:dyDescent="0.25">
      <c r="A11393" t="s">
        <v>4720</v>
      </c>
    </row>
    <row r="11395" spans="1:1" x14ac:dyDescent="0.25">
      <c r="A11395" t="s">
        <v>130</v>
      </c>
    </row>
    <row r="11396" spans="1:1" x14ac:dyDescent="0.25">
      <c r="A11396" t="s">
        <v>4721</v>
      </c>
    </row>
    <row r="11398" spans="1:1" x14ac:dyDescent="0.25">
      <c r="A11398" t="s">
        <v>130</v>
      </c>
    </row>
    <row r="11399" spans="1:1" x14ac:dyDescent="0.25">
      <c r="A11399" t="s">
        <v>4722</v>
      </c>
    </row>
    <row r="11401" spans="1:1" x14ac:dyDescent="0.25">
      <c r="A11401" t="s">
        <v>130</v>
      </c>
    </row>
    <row r="11402" spans="1:1" x14ac:dyDescent="0.25">
      <c r="A11402" t="s">
        <v>4723</v>
      </c>
    </row>
    <row r="11404" spans="1:1" x14ac:dyDescent="0.25">
      <c r="A11404" t="s">
        <v>130</v>
      </c>
    </row>
    <row r="11405" spans="1:1" x14ac:dyDescent="0.25">
      <c r="A11405" t="s">
        <v>4724</v>
      </c>
    </row>
    <row r="11407" spans="1:1" x14ac:dyDescent="0.25">
      <c r="A11407" t="s">
        <v>130</v>
      </c>
    </row>
    <row r="11408" spans="1:1" x14ac:dyDescent="0.25">
      <c r="A11408" t="s">
        <v>4725</v>
      </c>
    </row>
    <row r="11410" spans="1:1" x14ac:dyDescent="0.25">
      <c r="A11410" t="s">
        <v>130</v>
      </c>
    </row>
    <row r="11411" spans="1:1" x14ac:dyDescent="0.25">
      <c r="A11411" t="s">
        <v>4726</v>
      </c>
    </row>
    <row r="11413" spans="1:1" x14ac:dyDescent="0.25">
      <c r="A11413" t="s">
        <v>130</v>
      </c>
    </row>
    <row r="11414" spans="1:1" x14ac:dyDescent="0.25">
      <c r="A11414" t="s">
        <v>4727</v>
      </c>
    </row>
    <row r="11416" spans="1:1" x14ac:dyDescent="0.25">
      <c r="A11416" t="s">
        <v>130</v>
      </c>
    </row>
    <row r="11417" spans="1:1" x14ac:dyDescent="0.25">
      <c r="A11417" t="s">
        <v>4728</v>
      </c>
    </row>
    <row r="11419" spans="1:1" x14ac:dyDescent="0.25">
      <c r="A11419" t="s">
        <v>130</v>
      </c>
    </row>
    <row r="11420" spans="1:1" x14ac:dyDescent="0.25">
      <c r="A11420" t="s">
        <v>4729</v>
      </c>
    </row>
    <row r="11422" spans="1:1" x14ac:dyDescent="0.25">
      <c r="A11422" t="s">
        <v>130</v>
      </c>
    </row>
    <row r="11423" spans="1:1" x14ac:dyDescent="0.25">
      <c r="A11423" t="s">
        <v>4730</v>
      </c>
    </row>
    <row r="11425" spans="1:1" x14ac:dyDescent="0.25">
      <c r="A11425" t="s">
        <v>130</v>
      </c>
    </row>
    <row r="11426" spans="1:1" x14ac:dyDescent="0.25">
      <c r="A11426" t="s">
        <v>4731</v>
      </c>
    </row>
    <row r="11428" spans="1:1" x14ac:dyDescent="0.25">
      <c r="A11428" t="s">
        <v>130</v>
      </c>
    </row>
    <row r="11429" spans="1:1" x14ac:dyDescent="0.25">
      <c r="A11429" t="s">
        <v>4732</v>
      </c>
    </row>
    <row r="11431" spans="1:1" x14ac:dyDescent="0.25">
      <c r="A11431" t="s">
        <v>130</v>
      </c>
    </row>
    <row r="11432" spans="1:1" x14ac:dyDescent="0.25">
      <c r="A11432" t="s">
        <v>4733</v>
      </c>
    </row>
    <row r="11434" spans="1:1" x14ac:dyDescent="0.25">
      <c r="A11434" t="s">
        <v>130</v>
      </c>
    </row>
    <row r="11435" spans="1:1" x14ac:dyDescent="0.25">
      <c r="A11435" t="s">
        <v>4734</v>
      </c>
    </row>
    <row r="11437" spans="1:1" x14ac:dyDescent="0.25">
      <c r="A11437" t="s">
        <v>130</v>
      </c>
    </row>
    <row r="11438" spans="1:1" x14ac:dyDescent="0.25">
      <c r="A11438" t="s">
        <v>4735</v>
      </c>
    </row>
    <row r="11440" spans="1:1" x14ac:dyDescent="0.25">
      <c r="A11440" t="s">
        <v>130</v>
      </c>
    </row>
    <row r="11441" spans="1:1" x14ac:dyDescent="0.25">
      <c r="A11441" t="s">
        <v>4736</v>
      </c>
    </row>
    <row r="11443" spans="1:1" x14ac:dyDescent="0.25">
      <c r="A11443" t="s">
        <v>130</v>
      </c>
    </row>
    <row r="11444" spans="1:1" x14ac:dyDescent="0.25">
      <c r="A11444" t="s">
        <v>4737</v>
      </c>
    </row>
    <row r="11446" spans="1:1" x14ac:dyDescent="0.25">
      <c r="A11446" t="s">
        <v>130</v>
      </c>
    </row>
    <row r="11447" spans="1:1" x14ac:dyDescent="0.25">
      <c r="A11447" t="s">
        <v>4738</v>
      </c>
    </row>
    <row r="11449" spans="1:1" x14ac:dyDescent="0.25">
      <c r="A11449" t="s">
        <v>130</v>
      </c>
    </row>
    <row r="11450" spans="1:1" x14ac:dyDescent="0.25">
      <c r="A11450" t="s">
        <v>4739</v>
      </c>
    </row>
    <row r="11452" spans="1:1" x14ac:dyDescent="0.25">
      <c r="A11452" t="s">
        <v>130</v>
      </c>
    </row>
    <row r="11453" spans="1:1" x14ac:dyDescent="0.25">
      <c r="A11453" t="s">
        <v>4740</v>
      </c>
    </row>
    <row r="11455" spans="1:1" x14ac:dyDescent="0.25">
      <c r="A11455" t="s">
        <v>130</v>
      </c>
    </row>
    <row r="11456" spans="1:1" x14ac:dyDescent="0.25">
      <c r="A11456" t="s">
        <v>4741</v>
      </c>
    </row>
    <row r="11458" spans="1:1" x14ac:dyDescent="0.25">
      <c r="A11458" t="s">
        <v>130</v>
      </c>
    </row>
    <row r="11459" spans="1:1" x14ac:dyDescent="0.25">
      <c r="A11459" t="s">
        <v>4742</v>
      </c>
    </row>
    <row r="11461" spans="1:1" x14ac:dyDescent="0.25">
      <c r="A11461" t="s">
        <v>130</v>
      </c>
    </row>
    <row r="11462" spans="1:1" x14ac:dyDescent="0.25">
      <c r="A11462" t="s">
        <v>4743</v>
      </c>
    </row>
    <row r="11464" spans="1:1" x14ac:dyDescent="0.25">
      <c r="A11464" t="s">
        <v>130</v>
      </c>
    </row>
    <row r="11465" spans="1:1" x14ac:dyDescent="0.25">
      <c r="A11465" t="s">
        <v>4744</v>
      </c>
    </row>
    <row r="11467" spans="1:1" x14ac:dyDescent="0.25">
      <c r="A11467" t="s">
        <v>130</v>
      </c>
    </row>
    <row r="11468" spans="1:1" x14ac:dyDescent="0.25">
      <c r="A11468" t="s">
        <v>4745</v>
      </c>
    </row>
    <row r="11470" spans="1:1" x14ac:dyDescent="0.25">
      <c r="A11470" t="s">
        <v>130</v>
      </c>
    </row>
    <row r="11471" spans="1:1" x14ac:dyDescent="0.25">
      <c r="A11471" t="s">
        <v>4746</v>
      </c>
    </row>
    <row r="11473" spans="1:1" x14ac:dyDescent="0.25">
      <c r="A11473" t="s">
        <v>130</v>
      </c>
    </row>
    <row r="11474" spans="1:1" x14ac:dyDescent="0.25">
      <c r="A11474" t="s">
        <v>4747</v>
      </c>
    </row>
    <row r="11476" spans="1:1" x14ac:dyDescent="0.25">
      <c r="A11476" t="s">
        <v>130</v>
      </c>
    </row>
    <row r="11477" spans="1:1" x14ac:dyDescent="0.25">
      <c r="A11477" t="s">
        <v>4748</v>
      </c>
    </row>
    <row r="11479" spans="1:1" x14ac:dyDescent="0.25">
      <c r="A11479" t="s">
        <v>130</v>
      </c>
    </row>
    <row r="11480" spans="1:1" x14ac:dyDescent="0.25">
      <c r="A11480" t="s">
        <v>4749</v>
      </c>
    </row>
    <row r="11482" spans="1:1" x14ac:dyDescent="0.25">
      <c r="A11482" t="s">
        <v>130</v>
      </c>
    </row>
    <row r="11483" spans="1:1" x14ac:dyDescent="0.25">
      <c r="A11483" t="s">
        <v>4750</v>
      </c>
    </row>
    <row r="11485" spans="1:1" x14ac:dyDescent="0.25">
      <c r="A11485" t="s">
        <v>130</v>
      </c>
    </row>
    <row r="11486" spans="1:1" x14ac:dyDescent="0.25">
      <c r="A11486" t="s">
        <v>4751</v>
      </c>
    </row>
    <row r="11488" spans="1:1" x14ac:dyDescent="0.25">
      <c r="A11488" t="s">
        <v>130</v>
      </c>
    </row>
    <row r="11489" spans="1:1" x14ac:dyDescent="0.25">
      <c r="A11489" t="s">
        <v>4752</v>
      </c>
    </row>
    <row r="11490" spans="1:1" x14ac:dyDescent="0.25">
      <c r="A11490" t="s">
        <v>4753</v>
      </c>
    </row>
    <row r="11491" spans="1:1" x14ac:dyDescent="0.25">
      <c r="A11491" t="s">
        <v>4754</v>
      </c>
    </row>
    <row r="11492" spans="1:1" x14ac:dyDescent="0.25">
      <c r="A11492" t="s">
        <v>4755</v>
      </c>
    </row>
    <row r="11493" spans="1:1" x14ac:dyDescent="0.25">
      <c r="A11493" t="s">
        <v>4756</v>
      </c>
    </row>
    <row r="11494" spans="1:1" x14ac:dyDescent="0.25">
      <c r="A11494" t="s">
        <v>4757</v>
      </c>
    </row>
    <row r="11495" spans="1:1" x14ac:dyDescent="0.25">
      <c r="A11495" t="s">
        <v>4758</v>
      </c>
    </row>
    <row r="11496" spans="1:1" x14ac:dyDescent="0.25">
      <c r="A11496" t="s">
        <v>4759</v>
      </c>
    </row>
    <row r="11497" spans="1:1" x14ac:dyDescent="0.25">
      <c r="A11497" t="s">
        <v>4760</v>
      </c>
    </row>
    <row r="11498" spans="1:1" x14ac:dyDescent="0.25">
      <c r="A11498" t="s">
        <v>4761</v>
      </c>
    </row>
    <row r="11500" spans="1:1" x14ac:dyDescent="0.25">
      <c r="A11500" t="s">
        <v>4762</v>
      </c>
    </row>
    <row r="11501" spans="1:1" x14ac:dyDescent="0.25">
      <c r="A11501" t="s">
        <v>4763</v>
      </c>
    </row>
    <row r="11502" spans="1:1" x14ac:dyDescent="0.25">
      <c r="A11502" t="s">
        <v>4764</v>
      </c>
    </row>
    <row r="11503" spans="1:1" x14ac:dyDescent="0.25">
      <c r="A11503" t="s">
        <v>4765</v>
      </c>
    </row>
    <row r="11504" spans="1:1" x14ac:dyDescent="0.25">
      <c r="A11504" t="s">
        <v>4766</v>
      </c>
    </row>
    <row r="11505" spans="1:1" x14ac:dyDescent="0.25">
      <c r="A11505" t="s">
        <v>4767</v>
      </c>
    </row>
    <row r="11507" spans="1:1" x14ac:dyDescent="0.25">
      <c r="A11507" t="s">
        <v>4768</v>
      </c>
    </row>
    <row r="11508" spans="1:1" x14ac:dyDescent="0.25">
      <c r="A11508" t="s">
        <v>4769</v>
      </c>
    </row>
    <row r="11509" spans="1:1" x14ac:dyDescent="0.25">
      <c r="A11509" t="s">
        <v>4770</v>
      </c>
    </row>
    <row r="11511" spans="1:1" x14ac:dyDescent="0.25">
      <c r="A11511" t="s">
        <v>4771</v>
      </c>
    </row>
    <row r="11512" spans="1:1" x14ac:dyDescent="0.25">
      <c r="A11512" t="s">
        <v>4772</v>
      </c>
    </row>
    <row r="11514" spans="1:1" x14ac:dyDescent="0.25">
      <c r="A11514" t="s">
        <v>4773</v>
      </c>
    </row>
    <row r="11516" spans="1:1" x14ac:dyDescent="0.25">
      <c r="A11516" t="s">
        <v>4774</v>
      </c>
    </row>
    <row r="11518" spans="1:1" x14ac:dyDescent="0.25">
      <c r="A11518" t="s">
        <v>4775</v>
      </c>
    </row>
    <row r="11519" spans="1:1" x14ac:dyDescent="0.25">
      <c r="A11519" t="s">
        <v>4776</v>
      </c>
    </row>
    <row r="11521" spans="1:1" x14ac:dyDescent="0.25">
      <c r="A11521" t="s">
        <v>4777</v>
      </c>
    </row>
    <row r="11522" spans="1:1" x14ac:dyDescent="0.25">
      <c r="A11522" t="s">
        <v>4778</v>
      </c>
    </row>
    <row r="11523" spans="1:1" x14ac:dyDescent="0.25">
      <c r="A11523" t="s">
        <v>4779</v>
      </c>
    </row>
    <row r="11524" spans="1:1" x14ac:dyDescent="0.25">
      <c r="A11524" t="s">
        <v>4780</v>
      </c>
    </row>
    <row r="11526" spans="1:1" x14ac:dyDescent="0.25">
      <c r="A11526" t="s">
        <v>98</v>
      </c>
    </row>
    <row r="11527" spans="1:1" x14ac:dyDescent="0.25">
      <c r="A11527" t="s">
        <v>4781</v>
      </c>
    </row>
    <row r="11529" spans="1:1" x14ac:dyDescent="0.25">
      <c r="A11529" t="s">
        <v>4782</v>
      </c>
    </row>
    <row r="11530" spans="1:1" x14ac:dyDescent="0.25">
      <c r="A11530" t="s">
        <v>4783</v>
      </c>
    </row>
    <row r="11531" spans="1:1" x14ac:dyDescent="0.25">
      <c r="A11531" t="s">
        <v>4784</v>
      </c>
    </row>
    <row r="11533" spans="1:1" x14ac:dyDescent="0.25">
      <c r="A11533" t="s">
        <v>98</v>
      </c>
    </row>
    <row r="11534" spans="1:1" x14ac:dyDescent="0.25">
      <c r="A11534" t="s">
        <v>4781</v>
      </c>
    </row>
    <row r="11536" spans="1:1" x14ac:dyDescent="0.25">
      <c r="A11536" t="s">
        <v>4782</v>
      </c>
    </row>
    <row r="11537" spans="1:1" x14ac:dyDescent="0.25">
      <c r="A11537" t="s">
        <v>4783</v>
      </c>
    </row>
    <row r="11538" spans="1:1" x14ac:dyDescent="0.25">
      <c r="A11538" t="s">
        <v>4785</v>
      </c>
    </row>
    <row r="11540" spans="1:1" x14ac:dyDescent="0.25">
      <c r="A11540" t="s">
        <v>1216</v>
      </c>
    </row>
    <row r="11542" spans="1:1" x14ac:dyDescent="0.25">
      <c r="A11542" t="s">
        <v>4786</v>
      </c>
    </row>
    <row r="11543" spans="1:1" x14ac:dyDescent="0.25">
      <c r="A11543" t="s">
        <v>4787</v>
      </c>
    </row>
    <row r="11544" spans="1:1" x14ac:dyDescent="0.25">
      <c r="A11544" t="s">
        <v>4788</v>
      </c>
    </row>
    <row r="11545" spans="1:1" x14ac:dyDescent="0.25">
      <c r="A11545" t="s">
        <v>4789</v>
      </c>
    </row>
    <row r="11547" spans="1:1" x14ac:dyDescent="0.25">
      <c r="A11547" t="s">
        <v>1216</v>
      </c>
    </row>
    <row r="11549" spans="1:1" x14ac:dyDescent="0.25">
      <c r="A11549" t="s">
        <v>4786</v>
      </c>
    </row>
    <row r="11550" spans="1:1" x14ac:dyDescent="0.25">
      <c r="A11550" t="s">
        <v>4787</v>
      </c>
    </row>
    <row r="11551" spans="1:1" x14ac:dyDescent="0.25">
      <c r="A11551" t="s">
        <v>4788</v>
      </c>
    </row>
    <row r="11552" spans="1:1" x14ac:dyDescent="0.25">
      <c r="A11552" t="s">
        <v>4790</v>
      </c>
    </row>
    <row r="11554" spans="1:1" x14ac:dyDescent="0.25">
      <c r="A11554" t="s">
        <v>1216</v>
      </c>
    </row>
    <row r="11555" spans="1:1" x14ac:dyDescent="0.25">
      <c r="A11555" t="s">
        <v>4791</v>
      </c>
    </row>
    <row r="11556" spans="1:1" x14ac:dyDescent="0.25">
      <c r="A11556" t="e">
        <f>- contrÃ´le des machines</f>
        <v>#NAME?</v>
      </c>
    </row>
    <row r="11558" spans="1:1" x14ac:dyDescent="0.25">
      <c r="A11558" t="s">
        <v>4792</v>
      </c>
    </row>
    <row r="11559" spans="1:1" x14ac:dyDescent="0.25">
      <c r="A11559" t="s">
        <v>4793</v>
      </c>
    </row>
    <row r="11560" spans="1:1" x14ac:dyDescent="0.25">
      <c r="A11560" t="s">
        <v>4794</v>
      </c>
    </row>
    <row r="11561" spans="1:1" x14ac:dyDescent="0.25">
      <c r="A11561" t="s">
        <v>4795</v>
      </c>
    </row>
    <row r="11563" spans="1:1" x14ac:dyDescent="0.25">
      <c r="A11563" t="s">
        <v>1216</v>
      </c>
    </row>
    <row r="11564" spans="1:1" x14ac:dyDescent="0.25">
      <c r="A11564" t="s">
        <v>4791</v>
      </c>
    </row>
    <row r="11565" spans="1:1" x14ac:dyDescent="0.25">
      <c r="A11565" t="e">
        <f>- contrÃ´le des machines</f>
        <v>#NAME?</v>
      </c>
    </row>
    <row r="11567" spans="1:1" x14ac:dyDescent="0.25">
      <c r="A11567" t="s">
        <v>4792</v>
      </c>
    </row>
    <row r="11568" spans="1:1" x14ac:dyDescent="0.25">
      <c r="A11568" t="s">
        <v>4793</v>
      </c>
    </row>
    <row r="11569" spans="1:1" x14ac:dyDescent="0.25">
      <c r="A11569" t="s">
        <v>4794</v>
      </c>
    </row>
    <row r="11570" spans="1:1" x14ac:dyDescent="0.25">
      <c r="A11570" t="s">
        <v>4796</v>
      </c>
    </row>
    <row r="11572" spans="1:1" x14ac:dyDescent="0.25">
      <c r="A11572" t="s">
        <v>1216</v>
      </c>
    </row>
    <row r="11573" spans="1:1" x14ac:dyDescent="0.25">
      <c r="A11573" t="s">
        <v>4791</v>
      </c>
    </row>
    <row r="11574" spans="1:1" x14ac:dyDescent="0.25">
      <c r="A11574" t="e">
        <f>- contrÃ´le des machines</f>
        <v>#NAME?</v>
      </c>
    </row>
    <row r="11576" spans="1:1" x14ac:dyDescent="0.25">
      <c r="A11576" t="s">
        <v>4792</v>
      </c>
    </row>
    <row r="11577" spans="1:1" x14ac:dyDescent="0.25">
      <c r="A11577" t="s">
        <v>4793</v>
      </c>
    </row>
    <row r="11578" spans="1:1" x14ac:dyDescent="0.25">
      <c r="A11578" t="s">
        <v>4794</v>
      </c>
    </row>
    <row r="11579" spans="1:1" x14ac:dyDescent="0.25">
      <c r="A11579" t="s">
        <v>4797</v>
      </c>
    </row>
    <row r="11581" spans="1:1" x14ac:dyDescent="0.25">
      <c r="A11581" t="s">
        <v>1216</v>
      </c>
    </row>
    <row r="11582" spans="1:1" x14ac:dyDescent="0.25">
      <c r="A11582" t="s">
        <v>4791</v>
      </c>
    </row>
    <row r="11583" spans="1:1" x14ac:dyDescent="0.25">
      <c r="A11583" t="e">
        <f>- contrÃ´le des machines</f>
        <v>#NAME?</v>
      </c>
    </row>
    <row r="11585" spans="1:1" x14ac:dyDescent="0.25">
      <c r="A11585" t="s">
        <v>4792</v>
      </c>
    </row>
    <row r="11586" spans="1:1" x14ac:dyDescent="0.25">
      <c r="A11586" t="s">
        <v>4793</v>
      </c>
    </row>
    <row r="11587" spans="1:1" x14ac:dyDescent="0.25">
      <c r="A11587" t="s">
        <v>4794</v>
      </c>
    </row>
    <row r="11588" spans="1:1" x14ac:dyDescent="0.25">
      <c r="A11588" t="s">
        <v>4798</v>
      </c>
    </row>
    <row r="11589" spans="1:1" x14ac:dyDescent="0.25">
      <c r="A11589" t="s">
        <v>4799</v>
      </c>
    </row>
    <row r="11591" spans="1:1" x14ac:dyDescent="0.25">
      <c r="A11591" t="s">
        <v>4476</v>
      </c>
    </row>
    <row r="11592" spans="1:1" x14ac:dyDescent="0.25">
      <c r="A11592" t="s">
        <v>4800</v>
      </c>
    </row>
    <row r="11593" spans="1:1" x14ac:dyDescent="0.25">
      <c r="A11593" t="s">
        <v>4801</v>
      </c>
    </row>
    <row r="11594" spans="1:1" x14ac:dyDescent="0.25">
      <c r="A11594" t="s">
        <v>4802</v>
      </c>
    </row>
    <row r="11595" spans="1:1" x14ac:dyDescent="0.25">
      <c r="A11595" t="s">
        <v>4803</v>
      </c>
    </row>
    <row r="11596" spans="1:1" x14ac:dyDescent="0.25">
      <c r="A11596" t="s">
        <v>4804</v>
      </c>
    </row>
    <row r="11598" spans="1:1" x14ac:dyDescent="0.25">
      <c r="A11598" t="s">
        <v>1216</v>
      </c>
    </row>
    <row r="11600" spans="1:1" x14ac:dyDescent="0.25">
      <c r="A11600" t="e">
        <f>- missions de contrÃ´le</f>
        <v>#NAME?</v>
      </c>
    </row>
    <row r="11602" spans="1:1" x14ac:dyDescent="0.25">
      <c r="A11602" t="e">
        <f>- Reporting et suivi</f>
        <v>#NAME?</v>
      </c>
    </row>
    <row r="11604" spans="1:1" x14ac:dyDescent="0.25">
      <c r="A11604" t="s">
        <v>4805</v>
      </c>
    </row>
    <row r="11606" spans="1:1" x14ac:dyDescent="0.25">
      <c r="A11606" t="s">
        <v>4806</v>
      </c>
    </row>
    <row r="11607" spans="1:1" x14ac:dyDescent="0.25">
      <c r="A11607" t="s">
        <v>4807</v>
      </c>
    </row>
    <row r="11609" spans="1:1" x14ac:dyDescent="0.25">
      <c r="A11609" t="s">
        <v>1216</v>
      </c>
    </row>
    <row r="11611" spans="1:1" x14ac:dyDescent="0.25">
      <c r="A11611" t="s">
        <v>1823</v>
      </c>
    </row>
    <row r="11612" spans="1:1" x14ac:dyDescent="0.25">
      <c r="A11612" t="s">
        <v>4808</v>
      </c>
    </row>
    <row r="11614" spans="1:1" x14ac:dyDescent="0.25">
      <c r="A11614" t="s">
        <v>4809</v>
      </c>
    </row>
    <row r="11615" spans="1:1" x14ac:dyDescent="0.25">
      <c r="A11615" t="s">
        <v>4810</v>
      </c>
    </row>
    <row r="11616" spans="1:1" x14ac:dyDescent="0.25">
      <c r="A11616" t="s">
        <v>4811</v>
      </c>
    </row>
    <row r="11618" spans="1:1" x14ac:dyDescent="0.25">
      <c r="A11618" t="s">
        <v>1216</v>
      </c>
    </row>
    <row r="11620" spans="1:1" x14ac:dyDescent="0.25">
      <c r="A11620" t="s">
        <v>1823</v>
      </c>
    </row>
    <row r="11621" spans="1:1" x14ac:dyDescent="0.25">
      <c r="A11621" t="s">
        <v>4808</v>
      </c>
    </row>
    <row r="11623" spans="1:1" x14ac:dyDescent="0.25">
      <c r="A11623" t="s">
        <v>4809</v>
      </c>
    </row>
    <row r="11624" spans="1:1" x14ac:dyDescent="0.25">
      <c r="A11624" t="s">
        <v>4810</v>
      </c>
    </row>
    <row r="11625" spans="1:1" x14ac:dyDescent="0.25">
      <c r="A11625" t="s">
        <v>4812</v>
      </c>
    </row>
    <row r="11627" spans="1:1" x14ac:dyDescent="0.25">
      <c r="A11627" t="s">
        <v>1216</v>
      </c>
    </row>
    <row r="11629" spans="1:1" x14ac:dyDescent="0.25">
      <c r="A11629" t="s">
        <v>1823</v>
      </c>
    </row>
    <row r="11630" spans="1:1" x14ac:dyDescent="0.25">
      <c r="A11630" t="s">
        <v>4808</v>
      </c>
    </row>
    <row r="11632" spans="1:1" x14ac:dyDescent="0.25">
      <c r="A11632" t="s">
        <v>4809</v>
      </c>
    </row>
    <row r="11633" spans="1:1" x14ac:dyDescent="0.25">
      <c r="A11633" t="s">
        <v>4810</v>
      </c>
    </row>
    <row r="11634" spans="1:1" x14ac:dyDescent="0.25">
      <c r="A11634" t="s">
        <v>4813</v>
      </c>
    </row>
    <row r="11636" spans="1:1" x14ac:dyDescent="0.25">
      <c r="A11636" t="s">
        <v>1216</v>
      </c>
    </row>
    <row r="11638" spans="1:1" x14ac:dyDescent="0.25">
      <c r="A11638" t="s">
        <v>1823</v>
      </c>
    </row>
    <row r="11639" spans="1:1" x14ac:dyDescent="0.25">
      <c r="A11639" t="s">
        <v>4808</v>
      </c>
    </row>
    <row r="11641" spans="1:1" x14ac:dyDescent="0.25">
      <c r="A11641" t="s">
        <v>4809</v>
      </c>
    </row>
    <row r="11642" spans="1:1" x14ac:dyDescent="0.25">
      <c r="A11642" t="s">
        <v>4810</v>
      </c>
    </row>
    <row r="11643" spans="1:1" x14ac:dyDescent="0.25">
      <c r="A11643" t="s">
        <v>4814</v>
      </c>
    </row>
    <row r="11645" spans="1:1" x14ac:dyDescent="0.25">
      <c r="A11645" t="s">
        <v>4815</v>
      </c>
    </row>
    <row r="11646" spans="1:1" x14ac:dyDescent="0.25">
      <c r="A11646" t="s">
        <v>4816</v>
      </c>
    </row>
    <row r="11647" spans="1:1" x14ac:dyDescent="0.25">
      <c r="A11647" t="s">
        <v>4817</v>
      </c>
    </row>
    <row r="11649" spans="1:1" x14ac:dyDescent="0.25">
      <c r="A11649" t="s">
        <v>4818</v>
      </c>
    </row>
    <row r="11651" spans="1:1" x14ac:dyDescent="0.25">
      <c r="A11651" t="s">
        <v>4819</v>
      </c>
    </row>
    <row r="11652" spans="1:1" x14ac:dyDescent="0.25">
      <c r="A11652" t="s">
        <v>4820</v>
      </c>
    </row>
    <row r="11653" spans="1:1" x14ac:dyDescent="0.25">
      <c r="A11653" t="s">
        <v>4821</v>
      </c>
    </row>
    <row r="11655" spans="1:1" x14ac:dyDescent="0.25">
      <c r="A11655" t="s">
        <v>4822</v>
      </c>
    </row>
    <row r="11656" spans="1:1" x14ac:dyDescent="0.25">
      <c r="A11656" t="s">
        <v>4823</v>
      </c>
    </row>
    <row r="11658" spans="1:1" x14ac:dyDescent="0.25">
      <c r="A11658" t="s">
        <v>4824</v>
      </c>
    </row>
    <row r="11659" spans="1:1" x14ac:dyDescent="0.25">
      <c r="A11659" t="s">
        <v>4825</v>
      </c>
    </row>
    <row r="11661" spans="1:1" x14ac:dyDescent="0.25">
      <c r="A11661" t="s">
        <v>4826</v>
      </c>
    </row>
    <row r="11662" spans="1:1" x14ac:dyDescent="0.25">
      <c r="A11662" t="s">
        <v>4827</v>
      </c>
    </row>
    <row r="11664" spans="1:1" x14ac:dyDescent="0.25">
      <c r="A11664" t="s">
        <v>4828</v>
      </c>
    </row>
    <row r="11665" spans="1:1" x14ac:dyDescent="0.25">
      <c r="A11665" t="s">
        <v>4829</v>
      </c>
    </row>
    <row r="11666" spans="1:1" x14ac:dyDescent="0.25">
      <c r="A11666" t="s">
        <v>4830</v>
      </c>
    </row>
    <row r="11668" spans="1:1" x14ac:dyDescent="0.25">
      <c r="A11668" t="s">
        <v>4831</v>
      </c>
    </row>
    <row r="11670" spans="1:1" x14ac:dyDescent="0.25">
      <c r="A11670" t="s">
        <v>4832</v>
      </c>
    </row>
    <row r="11671" spans="1:1" x14ac:dyDescent="0.25">
      <c r="A11671" t="s">
        <v>4833</v>
      </c>
    </row>
    <row r="11673" spans="1:1" x14ac:dyDescent="0.25">
      <c r="A11673" t="s">
        <v>4831</v>
      </c>
    </row>
    <row r="11675" spans="1:1" x14ac:dyDescent="0.25">
      <c r="A11675" t="s">
        <v>4832</v>
      </c>
    </row>
    <row r="11676" spans="1:1" x14ac:dyDescent="0.25">
      <c r="A11676" t="s">
        <v>4834</v>
      </c>
    </row>
    <row r="11678" spans="1:1" x14ac:dyDescent="0.25">
      <c r="A11678" t="s">
        <v>4831</v>
      </c>
    </row>
    <row r="11680" spans="1:1" x14ac:dyDescent="0.25">
      <c r="A11680" t="s">
        <v>4832</v>
      </c>
    </row>
    <row r="11681" spans="1:1" x14ac:dyDescent="0.25">
      <c r="A11681" t="s">
        <v>4835</v>
      </c>
    </row>
    <row r="11683" spans="1:1" x14ac:dyDescent="0.25">
      <c r="A11683" t="s">
        <v>4836</v>
      </c>
    </row>
    <row r="11685" spans="1:1" x14ac:dyDescent="0.25">
      <c r="A11685" t="s">
        <v>4837</v>
      </c>
    </row>
    <row r="11686" spans="1:1" x14ac:dyDescent="0.25">
      <c r="A11686" t="s">
        <v>4838</v>
      </c>
    </row>
    <row r="11687" spans="1:1" x14ac:dyDescent="0.25">
      <c r="A11687" t="s">
        <v>4839</v>
      </c>
    </row>
    <row r="11688" spans="1:1" x14ac:dyDescent="0.25">
      <c r="A11688" t="s">
        <v>4840</v>
      </c>
    </row>
    <row r="11690" spans="1:1" x14ac:dyDescent="0.25">
      <c r="A11690" t="s">
        <v>4841</v>
      </c>
    </row>
    <row r="11691" spans="1:1" x14ac:dyDescent="0.25">
      <c r="A11691" t="s">
        <v>4842</v>
      </c>
    </row>
    <row r="11692" spans="1:1" x14ac:dyDescent="0.25">
      <c r="A11692" t="s">
        <v>4843</v>
      </c>
    </row>
    <row r="11693" spans="1:1" x14ac:dyDescent="0.25">
      <c r="A11693" t="s">
        <v>4844</v>
      </c>
    </row>
    <row r="11694" spans="1:1" x14ac:dyDescent="0.25">
      <c r="A11694" t="s">
        <v>4845</v>
      </c>
    </row>
    <row r="11695" spans="1:1" x14ac:dyDescent="0.25">
      <c r="A11695" t="s">
        <v>4844</v>
      </c>
    </row>
    <row r="11696" spans="1:1" x14ac:dyDescent="0.25">
      <c r="A11696" t="s">
        <v>4846</v>
      </c>
    </row>
    <row r="11697" spans="1:1" x14ac:dyDescent="0.25">
      <c r="A11697" t="s">
        <v>4847</v>
      </c>
    </row>
    <row r="11698" spans="1:1" x14ac:dyDescent="0.25">
      <c r="A11698" t="s">
        <v>4848</v>
      </c>
    </row>
    <row r="11700" spans="1:1" x14ac:dyDescent="0.25">
      <c r="A11700" t="s">
        <v>4849</v>
      </c>
    </row>
    <row r="11702" spans="1:1" x14ac:dyDescent="0.25">
      <c r="A11702" t="s">
        <v>4850</v>
      </c>
    </row>
    <row r="11703" spans="1:1" x14ac:dyDescent="0.25">
      <c r="A11703" t="s">
        <v>4851</v>
      </c>
    </row>
    <row r="11704" spans="1:1" x14ac:dyDescent="0.25">
      <c r="A11704" t="s">
        <v>4852</v>
      </c>
    </row>
    <row r="11705" spans="1:1" x14ac:dyDescent="0.25">
      <c r="A11705" t="s">
        <v>4853</v>
      </c>
    </row>
    <row r="11706" spans="1:1" x14ac:dyDescent="0.25">
      <c r="A11706" t="s">
        <v>4854</v>
      </c>
    </row>
    <row r="11707" spans="1:1" x14ac:dyDescent="0.25">
      <c r="A11707" t="s">
        <v>4855</v>
      </c>
    </row>
    <row r="11708" spans="1:1" x14ac:dyDescent="0.25">
      <c r="A11708" t="s">
        <v>4856</v>
      </c>
    </row>
    <row r="11709" spans="1:1" x14ac:dyDescent="0.25">
      <c r="A11709" t="s">
        <v>4857</v>
      </c>
    </row>
    <row r="11710" spans="1:1" x14ac:dyDescent="0.25">
      <c r="A11710" t="s">
        <v>4858</v>
      </c>
    </row>
    <row r="11711" spans="1:1" x14ac:dyDescent="0.25">
      <c r="A11711" t="s">
        <v>4859</v>
      </c>
    </row>
    <row r="11712" spans="1:1" x14ac:dyDescent="0.25">
      <c r="A11712" t="s">
        <v>4860</v>
      </c>
    </row>
    <row r="11713" spans="1:1" x14ac:dyDescent="0.25">
      <c r="A11713" t="s">
        <v>4861</v>
      </c>
    </row>
    <row r="11714" spans="1:1" x14ac:dyDescent="0.25">
      <c r="A11714" t="s">
        <v>4862</v>
      </c>
    </row>
    <row r="11715" spans="1:1" x14ac:dyDescent="0.25">
      <c r="A11715" t="s">
        <v>4863</v>
      </c>
    </row>
    <row r="11716" spans="1:1" x14ac:dyDescent="0.25">
      <c r="A11716" t="s">
        <v>4864</v>
      </c>
    </row>
    <row r="11717" spans="1:1" x14ac:dyDescent="0.25">
      <c r="A11717" t="s">
        <v>4865</v>
      </c>
    </row>
    <row r="11718" spans="1:1" x14ac:dyDescent="0.25">
      <c r="A11718" t="s">
        <v>4866</v>
      </c>
    </row>
    <row r="11720" spans="1:1" x14ac:dyDescent="0.25">
      <c r="A11720" t="s">
        <v>4867</v>
      </c>
    </row>
    <row r="11721" spans="1:1" x14ac:dyDescent="0.25">
      <c r="A11721" t="s">
        <v>4868</v>
      </c>
    </row>
    <row r="11723" spans="1:1" x14ac:dyDescent="0.25">
      <c r="A11723" t="s">
        <v>4869</v>
      </c>
    </row>
    <row r="11725" spans="1:1" x14ac:dyDescent="0.25">
      <c r="A11725" t="s">
        <v>4870</v>
      </c>
    </row>
    <row r="11726" spans="1:1" x14ac:dyDescent="0.25">
      <c r="A11726" t="s">
        <v>4871</v>
      </c>
    </row>
    <row r="11728" spans="1:1" x14ac:dyDescent="0.25">
      <c r="A11728" t="s">
        <v>4872</v>
      </c>
    </row>
    <row r="11730" spans="1:1" x14ac:dyDescent="0.25">
      <c r="A11730" t="s">
        <v>4873</v>
      </c>
    </row>
    <row r="11731" spans="1:1" x14ac:dyDescent="0.25">
      <c r="A11731" t="s">
        <v>4874</v>
      </c>
    </row>
    <row r="11732" spans="1:1" x14ac:dyDescent="0.25">
      <c r="A11732" t="s">
        <v>4875</v>
      </c>
    </row>
    <row r="11733" spans="1:1" x14ac:dyDescent="0.25">
      <c r="A11733" t="s">
        <v>4876</v>
      </c>
    </row>
    <row r="11734" spans="1:1" x14ac:dyDescent="0.25">
      <c r="A11734" t="s">
        <v>4877</v>
      </c>
    </row>
    <row r="11735" spans="1:1" x14ac:dyDescent="0.25">
      <c r="A11735" t="s">
        <v>4878</v>
      </c>
    </row>
    <row r="11736" spans="1:1" x14ac:dyDescent="0.25">
      <c r="A11736" t="s">
        <v>4879</v>
      </c>
    </row>
    <row r="11737" spans="1:1" x14ac:dyDescent="0.25">
      <c r="A11737" t="s">
        <v>4880</v>
      </c>
    </row>
    <row r="11738" spans="1:1" x14ac:dyDescent="0.25">
      <c r="A11738" t="s">
        <v>4881</v>
      </c>
    </row>
    <row r="11739" spans="1:1" x14ac:dyDescent="0.25">
      <c r="A11739" t="s">
        <v>4882</v>
      </c>
    </row>
    <row r="11740" spans="1:1" x14ac:dyDescent="0.25">
      <c r="A11740" t="s">
        <v>4883</v>
      </c>
    </row>
    <row r="11741" spans="1:1" x14ac:dyDescent="0.25">
      <c r="A11741" t="s">
        <v>4884</v>
      </c>
    </row>
    <row r="11742" spans="1:1" x14ac:dyDescent="0.25">
      <c r="A11742" t="s">
        <v>1730</v>
      </c>
    </row>
    <row r="11743" spans="1:1" x14ac:dyDescent="0.25">
      <c r="A11743" t="s">
        <v>4885</v>
      </c>
    </row>
    <row r="11744" spans="1:1" x14ac:dyDescent="0.25">
      <c r="A11744" t="s">
        <v>4886</v>
      </c>
    </row>
    <row r="11746" spans="1:1" x14ac:dyDescent="0.25">
      <c r="A11746" t="s">
        <v>4887</v>
      </c>
    </row>
    <row r="11747" spans="1:1" x14ac:dyDescent="0.25">
      <c r="A11747" t="s">
        <v>4888</v>
      </c>
    </row>
    <row r="11749" spans="1:1" x14ac:dyDescent="0.25">
      <c r="A11749" t="s">
        <v>4889</v>
      </c>
    </row>
    <row r="11750" spans="1:1" x14ac:dyDescent="0.25">
      <c r="A11750" t="e">
        <f>- Alimenter les presses</f>
        <v>#NAME?</v>
      </c>
    </row>
    <row r="11751" spans="1:1" x14ac:dyDescent="0.25">
      <c r="A11751" t="s">
        <v>4890</v>
      </c>
    </row>
    <row r="11752" spans="1:1" x14ac:dyDescent="0.25">
      <c r="A11752" t="s">
        <v>4891</v>
      </c>
    </row>
    <row r="11753" spans="1:1" x14ac:dyDescent="0.25">
      <c r="A11753" t="s">
        <v>4892</v>
      </c>
    </row>
    <row r="11754" spans="1:1" x14ac:dyDescent="0.25">
      <c r="A11754" t="s">
        <v>4893</v>
      </c>
    </row>
    <row r="11756" spans="1:1" x14ac:dyDescent="0.25">
      <c r="A11756" t="s">
        <v>4894</v>
      </c>
    </row>
    <row r="11757" spans="1:1" x14ac:dyDescent="0.25">
      <c r="A11757" t="s">
        <v>4895</v>
      </c>
    </row>
    <row r="11758" spans="1:1" x14ac:dyDescent="0.25">
      <c r="A11758" t="s">
        <v>4896</v>
      </c>
    </row>
    <row r="11760" spans="1:1" x14ac:dyDescent="0.25">
      <c r="A11760" t="s">
        <v>4897</v>
      </c>
    </row>
    <row r="11761" spans="1:1" x14ac:dyDescent="0.25">
      <c r="A11761" t="s">
        <v>4898</v>
      </c>
    </row>
    <row r="11762" spans="1:1" x14ac:dyDescent="0.25">
      <c r="A11762" t="e">
        <f>- Ãªtre en charge du briefing matin et aprÃ¨s-midi</f>
        <v>#NAME?</v>
      </c>
    </row>
    <row r="11763" spans="1:1" x14ac:dyDescent="0.25">
      <c r="A11763" t="e">
        <f>- former les nouveaux arrivants</f>
        <v>#NAME?</v>
      </c>
    </row>
    <row r="11764" spans="1:1" x14ac:dyDescent="0.25">
      <c r="A11764" t="s">
        <v>4899</v>
      </c>
    </row>
    <row r="11765" spans="1:1" x14ac:dyDescent="0.25">
      <c r="A11765" t="s">
        <v>4900</v>
      </c>
    </row>
    <row r="11766" spans="1:1" x14ac:dyDescent="0.25">
      <c r="A11766" t="s">
        <v>4901</v>
      </c>
    </row>
    <row r="11768" spans="1:1" x14ac:dyDescent="0.25">
      <c r="A11768" t="s">
        <v>4902</v>
      </c>
    </row>
    <row r="11770" spans="1:1" x14ac:dyDescent="0.25">
      <c r="A11770" t="s">
        <v>4903</v>
      </c>
    </row>
    <row r="11771" spans="1:1" x14ac:dyDescent="0.25">
      <c r="A11771" t="s">
        <v>4904</v>
      </c>
    </row>
    <row r="11772" spans="1:1" x14ac:dyDescent="0.25">
      <c r="A11772" t="s">
        <v>4905</v>
      </c>
    </row>
    <row r="11773" spans="1:1" x14ac:dyDescent="0.25">
      <c r="A11773" t="s">
        <v>4906</v>
      </c>
    </row>
    <row r="11774" spans="1:1" x14ac:dyDescent="0.25">
      <c r="A11774" t="s">
        <v>4907</v>
      </c>
    </row>
    <row r="11776" spans="1:1" x14ac:dyDescent="0.25">
      <c r="A11776" t="s">
        <v>1442</v>
      </c>
    </row>
    <row r="11777" spans="1:1" x14ac:dyDescent="0.25">
      <c r="A11777" t="s">
        <v>4908</v>
      </c>
    </row>
    <row r="11778" spans="1:1" x14ac:dyDescent="0.25">
      <c r="A11778" t="s">
        <v>4909</v>
      </c>
    </row>
    <row r="11779" spans="1:1" x14ac:dyDescent="0.25">
      <c r="A11779" t="s">
        <v>4910</v>
      </c>
    </row>
    <row r="11781" spans="1:1" x14ac:dyDescent="0.25">
      <c r="A11781" t="s">
        <v>4911</v>
      </c>
    </row>
    <row r="11783" spans="1:1" x14ac:dyDescent="0.25">
      <c r="A11783" t="s">
        <v>4912</v>
      </c>
    </row>
    <row r="11784" spans="1:1" x14ac:dyDescent="0.25">
      <c r="A11784" t="s">
        <v>4913</v>
      </c>
    </row>
    <row r="11786" spans="1:1" x14ac:dyDescent="0.25">
      <c r="A11786" t="s">
        <v>4914</v>
      </c>
    </row>
    <row r="11787" spans="1:1" x14ac:dyDescent="0.25">
      <c r="A11787" t="s">
        <v>4915</v>
      </c>
    </row>
    <row r="11788" spans="1:1" x14ac:dyDescent="0.25">
      <c r="A11788" t="s">
        <v>4916</v>
      </c>
    </row>
    <row r="11790" spans="1:1" x14ac:dyDescent="0.25">
      <c r="A11790" t="s">
        <v>4917</v>
      </c>
    </row>
    <row r="11791" spans="1:1" x14ac:dyDescent="0.25">
      <c r="A11791" t="s">
        <v>4918</v>
      </c>
    </row>
    <row r="11793" spans="1:1" x14ac:dyDescent="0.25">
      <c r="A11793" t="e">
        <f>- Installer et baliser le chantier</f>
        <v>#NAME?</v>
      </c>
    </row>
    <row r="11794" spans="1:1" x14ac:dyDescent="0.25">
      <c r="A11794" t="s">
        <v>4919</v>
      </c>
    </row>
    <row r="11795" spans="1:1" x14ac:dyDescent="0.25">
      <c r="A11795" t="s">
        <v>4920</v>
      </c>
    </row>
    <row r="11796" spans="1:1" x14ac:dyDescent="0.25">
      <c r="A11796" t="s">
        <v>4921</v>
      </c>
    </row>
    <row r="11797" spans="1:1" x14ac:dyDescent="0.25">
      <c r="A11797" t="s">
        <v>4922</v>
      </c>
    </row>
    <row r="11798" spans="1:1" x14ac:dyDescent="0.25">
      <c r="A11798" t="s">
        <v>4923</v>
      </c>
    </row>
    <row r="11800" spans="1:1" x14ac:dyDescent="0.25">
      <c r="A11800" t="s">
        <v>4924</v>
      </c>
    </row>
    <row r="11802" spans="1:1" x14ac:dyDescent="0.25">
      <c r="A11802" t="e">
        <f>- Lancement production</f>
        <v>#NAME?</v>
      </c>
    </row>
    <row r="11804" spans="1:1" x14ac:dyDescent="0.25">
      <c r="A11804" t="e">
        <f>- contrÃ´le de La production</f>
        <v>#NAME?</v>
      </c>
    </row>
    <row r="11806" spans="1:1" x14ac:dyDescent="0.25">
      <c r="A11806" t="s">
        <v>4925</v>
      </c>
    </row>
    <row r="11808" spans="1:1" x14ac:dyDescent="0.25">
      <c r="A11808" t="s">
        <v>4926</v>
      </c>
    </row>
    <row r="11810" spans="1:1" x14ac:dyDescent="0.25">
      <c r="A11810" t="s">
        <v>4927</v>
      </c>
    </row>
    <row r="11812" spans="1:1" x14ac:dyDescent="0.25">
      <c r="A11812" t="s">
        <v>4928</v>
      </c>
    </row>
    <row r="11814" spans="1:1" x14ac:dyDescent="0.25">
      <c r="A11814" t="s">
        <v>4929</v>
      </c>
    </row>
    <row r="11815" spans="1:1" x14ac:dyDescent="0.25">
      <c r="A11815" t="s">
        <v>4930</v>
      </c>
    </row>
    <row r="11817" spans="1:1" x14ac:dyDescent="0.25">
      <c r="A11817" t="s">
        <v>4924</v>
      </c>
    </row>
    <row r="11819" spans="1:1" x14ac:dyDescent="0.25">
      <c r="A11819" t="e">
        <f>- Lancement production</f>
        <v>#NAME?</v>
      </c>
    </row>
    <row r="11821" spans="1:1" x14ac:dyDescent="0.25">
      <c r="A11821" t="e">
        <f>- contrÃ´le de La production</f>
        <v>#NAME?</v>
      </c>
    </row>
    <row r="11823" spans="1:1" x14ac:dyDescent="0.25">
      <c r="A11823" t="s">
        <v>4925</v>
      </c>
    </row>
    <row r="11825" spans="1:1" x14ac:dyDescent="0.25">
      <c r="A11825" t="s">
        <v>4926</v>
      </c>
    </row>
    <row r="11827" spans="1:1" x14ac:dyDescent="0.25">
      <c r="A11827" t="s">
        <v>4927</v>
      </c>
    </row>
    <row r="11829" spans="1:1" x14ac:dyDescent="0.25">
      <c r="A11829" t="s">
        <v>4928</v>
      </c>
    </row>
    <row r="11831" spans="1:1" x14ac:dyDescent="0.25">
      <c r="A11831" t="s">
        <v>4929</v>
      </c>
    </row>
    <row r="11832" spans="1:1" x14ac:dyDescent="0.25">
      <c r="A11832" t="s">
        <v>4931</v>
      </c>
    </row>
    <row r="11833" spans="1:1" x14ac:dyDescent="0.25">
      <c r="A11833" t="s">
        <v>4932</v>
      </c>
    </row>
    <row r="11834" spans="1:1" x14ac:dyDescent="0.25">
      <c r="A11834" t="s">
        <v>4933</v>
      </c>
    </row>
    <row r="11835" spans="1:1" x14ac:dyDescent="0.25">
      <c r="A11835" t="s">
        <v>4934</v>
      </c>
    </row>
    <row r="11836" spans="1:1" x14ac:dyDescent="0.25">
      <c r="A11836" t="s">
        <v>4935</v>
      </c>
    </row>
    <row r="11838" spans="1:1" x14ac:dyDescent="0.25">
      <c r="A11838" t="s">
        <v>4936</v>
      </c>
    </row>
    <row r="11839" spans="1:1" x14ac:dyDescent="0.25">
      <c r="A11839" t="s">
        <v>4937</v>
      </c>
    </row>
    <row r="11840" spans="1:1" x14ac:dyDescent="0.25">
      <c r="A11840" t="s">
        <v>4938</v>
      </c>
    </row>
    <row r="11841" spans="1:1" x14ac:dyDescent="0.25">
      <c r="A11841" t="s">
        <v>4939</v>
      </c>
    </row>
    <row r="11842" spans="1:1" x14ac:dyDescent="0.25">
      <c r="A11842" t="s">
        <v>4940</v>
      </c>
    </row>
    <row r="11844" spans="1:1" x14ac:dyDescent="0.25">
      <c r="A11844" t="s">
        <v>4941</v>
      </c>
    </row>
    <row r="11845" spans="1:1" x14ac:dyDescent="0.25">
      <c r="A11845" t="s">
        <v>4942</v>
      </c>
    </row>
    <row r="11846" spans="1:1" x14ac:dyDescent="0.25">
      <c r="A11846" t="s">
        <v>4943</v>
      </c>
    </row>
    <row r="11847" spans="1:1" x14ac:dyDescent="0.25">
      <c r="A11847" t="s">
        <v>4944</v>
      </c>
    </row>
    <row r="11849" spans="1:1" x14ac:dyDescent="0.25">
      <c r="A11849" t="s">
        <v>4945</v>
      </c>
    </row>
    <row r="11850" spans="1:1" x14ac:dyDescent="0.25">
      <c r="A11850" t="s">
        <v>4946</v>
      </c>
    </row>
    <row r="11852" spans="1:1" x14ac:dyDescent="0.25">
      <c r="A11852" t="s">
        <v>4947</v>
      </c>
    </row>
    <row r="11853" spans="1:1" x14ac:dyDescent="0.25">
      <c r="A11853" t="s">
        <v>4948</v>
      </c>
    </row>
    <row r="11854" spans="1:1" x14ac:dyDescent="0.25">
      <c r="A11854" t="s">
        <v>4949</v>
      </c>
    </row>
    <row r="11855" spans="1:1" x14ac:dyDescent="0.25">
      <c r="A11855" t="s">
        <v>4950</v>
      </c>
    </row>
    <row r="11856" spans="1:1" x14ac:dyDescent="0.25">
      <c r="A11856" t="s">
        <v>4951</v>
      </c>
    </row>
    <row r="11858" spans="1:1" x14ac:dyDescent="0.25">
      <c r="A11858" t="s">
        <v>4952</v>
      </c>
    </row>
    <row r="11860" spans="1:1" x14ac:dyDescent="0.25">
      <c r="A11860" t="s">
        <v>4953</v>
      </c>
    </row>
    <row r="11862" spans="1:1" x14ac:dyDescent="0.25">
      <c r="A11862" t="s">
        <v>4954</v>
      </c>
    </row>
    <row r="11863" spans="1:1" x14ac:dyDescent="0.25">
      <c r="A11863" t="s">
        <v>4955</v>
      </c>
    </row>
    <row r="11864" spans="1:1" x14ac:dyDescent="0.25">
      <c r="A11864" t="s">
        <v>4956</v>
      </c>
    </row>
    <row r="11865" spans="1:1" x14ac:dyDescent="0.25">
      <c r="A11865" t="s">
        <v>4957</v>
      </c>
    </row>
    <row r="11866" spans="1:1" x14ac:dyDescent="0.25">
      <c r="A11866" t="s">
        <v>4958</v>
      </c>
    </row>
    <row r="11867" spans="1:1" x14ac:dyDescent="0.25">
      <c r="A11867" t="s">
        <v>4959</v>
      </c>
    </row>
    <row r="11868" spans="1:1" x14ac:dyDescent="0.25">
      <c r="A11868" t="s">
        <v>4960</v>
      </c>
    </row>
    <row r="11869" spans="1:1" x14ac:dyDescent="0.25">
      <c r="A11869" t="s">
        <v>4961</v>
      </c>
    </row>
    <row r="11870" spans="1:1" x14ac:dyDescent="0.25">
      <c r="A11870" t="s">
        <v>4962</v>
      </c>
    </row>
    <row r="11873" spans="1:1" x14ac:dyDescent="0.25">
      <c r="A11873" t="s">
        <v>4963</v>
      </c>
    </row>
    <row r="11875" spans="1:1" x14ac:dyDescent="0.25">
      <c r="A11875" t="s">
        <v>4964</v>
      </c>
    </row>
    <row r="11876" spans="1:1" x14ac:dyDescent="0.25">
      <c r="A11876" t="s">
        <v>4965</v>
      </c>
    </row>
    <row r="11878" spans="1:1" x14ac:dyDescent="0.25">
      <c r="A11878" t="s">
        <v>4966</v>
      </c>
    </row>
    <row r="11879" spans="1:1" x14ac:dyDescent="0.25">
      <c r="A11879" t="s">
        <v>4967</v>
      </c>
    </row>
    <row r="11881" spans="1:1" x14ac:dyDescent="0.25">
      <c r="A11881" t="s">
        <v>4968</v>
      </c>
    </row>
    <row r="11882" spans="1:1" x14ac:dyDescent="0.25">
      <c r="A11882" t="s">
        <v>4969</v>
      </c>
    </row>
    <row r="11883" spans="1:1" x14ac:dyDescent="0.25">
      <c r="A11883" t="s">
        <v>4970</v>
      </c>
    </row>
    <row r="11885" spans="1:1" x14ac:dyDescent="0.25">
      <c r="A11885" t="s">
        <v>804</v>
      </c>
    </row>
    <row r="11886" spans="1:1" x14ac:dyDescent="0.25">
      <c r="A11886" t="s">
        <v>4971</v>
      </c>
    </row>
    <row r="11887" spans="1:1" x14ac:dyDescent="0.25">
      <c r="A11887" t="s">
        <v>4972</v>
      </c>
    </row>
    <row r="11888" spans="1:1" x14ac:dyDescent="0.25">
      <c r="A11888" t="s">
        <v>4973</v>
      </c>
    </row>
    <row r="11890" spans="1:1" x14ac:dyDescent="0.25">
      <c r="A11890" t="s">
        <v>4974</v>
      </c>
    </row>
    <row r="11891" spans="1:1" x14ac:dyDescent="0.25">
      <c r="A11891" t="s">
        <v>4975</v>
      </c>
    </row>
    <row r="11892" spans="1:1" x14ac:dyDescent="0.25">
      <c r="A11892" t="s">
        <v>1526</v>
      </c>
    </row>
    <row r="11893" spans="1:1" x14ac:dyDescent="0.25">
      <c r="A11893" t="s">
        <v>4976</v>
      </c>
    </row>
    <row r="11895" spans="1:1" x14ac:dyDescent="0.25">
      <c r="A11895" t="s">
        <v>4977</v>
      </c>
    </row>
    <row r="11896" spans="1:1" x14ac:dyDescent="0.25">
      <c r="A11896" t="s">
        <v>4978</v>
      </c>
    </row>
    <row r="11897" spans="1:1" x14ac:dyDescent="0.25">
      <c r="A11897" t="s">
        <v>4979</v>
      </c>
    </row>
    <row r="11899" spans="1:1" x14ac:dyDescent="0.25">
      <c r="A11899" t="s">
        <v>4980</v>
      </c>
    </row>
    <row r="11900" spans="1:1" x14ac:dyDescent="0.25">
      <c r="A11900" t="s">
        <v>4981</v>
      </c>
    </row>
    <row r="11901" spans="1:1" x14ac:dyDescent="0.25">
      <c r="A11901" t="s">
        <v>4982</v>
      </c>
    </row>
    <row r="11903" spans="1:1" x14ac:dyDescent="0.25">
      <c r="A11903" t="s">
        <v>4980</v>
      </c>
    </row>
    <row r="11904" spans="1:1" x14ac:dyDescent="0.25">
      <c r="A11904" t="s">
        <v>4981</v>
      </c>
    </row>
    <row r="11905" spans="1:1" x14ac:dyDescent="0.25">
      <c r="A11905" t="s">
        <v>4983</v>
      </c>
    </row>
    <row r="11907" spans="1:1" x14ac:dyDescent="0.25">
      <c r="A11907" t="s">
        <v>4980</v>
      </c>
    </row>
    <row r="11908" spans="1:1" x14ac:dyDescent="0.25">
      <c r="A11908" t="s">
        <v>4981</v>
      </c>
    </row>
    <row r="11909" spans="1:1" x14ac:dyDescent="0.25">
      <c r="A11909" t="s">
        <v>4984</v>
      </c>
    </row>
    <row r="11911" spans="1:1" x14ac:dyDescent="0.25">
      <c r="A11911" t="s">
        <v>4980</v>
      </c>
    </row>
    <row r="11912" spans="1:1" x14ac:dyDescent="0.25">
      <c r="A11912" t="s">
        <v>4981</v>
      </c>
    </row>
    <row r="11913" spans="1:1" x14ac:dyDescent="0.25">
      <c r="A11913" t="s">
        <v>4985</v>
      </c>
    </row>
    <row r="11915" spans="1:1" x14ac:dyDescent="0.25">
      <c r="A11915" t="s">
        <v>4986</v>
      </c>
    </row>
    <row r="11916" spans="1:1" x14ac:dyDescent="0.25">
      <c r="A11916" t="s">
        <v>4987</v>
      </c>
    </row>
    <row r="11917" spans="1:1" x14ac:dyDescent="0.25">
      <c r="A11917" t="s">
        <v>4988</v>
      </c>
    </row>
    <row r="11919" spans="1:1" x14ac:dyDescent="0.25">
      <c r="A11919" t="s">
        <v>4986</v>
      </c>
    </row>
    <row r="11920" spans="1:1" x14ac:dyDescent="0.25">
      <c r="A11920" t="s">
        <v>4987</v>
      </c>
    </row>
    <row r="11921" spans="1:1" x14ac:dyDescent="0.25">
      <c r="A11921" t="s">
        <v>4989</v>
      </c>
    </row>
    <row r="11923" spans="1:1" x14ac:dyDescent="0.25">
      <c r="A11923" t="s">
        <v>4986</v>
      </c>
    </row>
    <row r="11924" spans="1:1" x14ac:dyDescent="0.25">
      <c r="A11924" t="s">
        <v>4987</v>
      </c>
    </row>
    <row r="11925" spans="1:1" x14ac:dyDescent="0.25">
      <c r="A11925" t="s">
        <v>4990</v>
      </c>
    </row>
    <row r="11927" spans="1:1" x14ac:dyDescent="0.25">
      <c r="A11927" t="s">
        <v>4986</v>
      </c>
    </row>
    <row r="11928" spans="1:1" x14ac:dyDescent="0.25">
      <c r="A11928" t="s">
        <v>4987</v>
      </c>
    </row>
    <row r="11929" spans="1:1" x14ac:dyDescent="0.25">
      <c r="A11929" t="s">
        <v>4991</v>
      </c>
    </row>
    <row r="11930" spans="1:1" x14ac:dyDescent="0.25">
      <c r="A11930" t="s">
        <v>4992</v>
      </c>
    </row>
    <row r="11932" spans="1:1" x14ac:dyDescent="0.25">
      <c r="A11932" t="s">
        <v>4993</v>
      </c>
    </row>
    <row r="11933" spans="1:1" x14ac:dyDescent="0.25">
      <c r="A11933" t="s">
        <v>4994</v>
      </c>
    </row>
    <row r="11935" spans="1:1" x14ac:dyDescent="0.25">
      <c r="A11935" t="s">
        <v>4995</v>
      </c>
    </row>
    <row r="11937" spans="1:1" x14ac:dyDescent="0.25">
      <c r="A11937" t="e">
        <f>- Connaissance en carrosserie industrielle</f>
        <v>#NAME?</v>
      </c>
    </row>
    <row r="11938" spans="1:1" x14ac:dyDescent="0.25">
      <c r="A11938" t="e">
        <f>- Connaissance en hydraulique</f>
        <v>#NAME?</v>
      </c>
    </row>
    <row r="11939" spans="1:1" x14ac:dyDescent="0.25">
      <c r="A11939" t="s">
        <v>4996</v>
      </c>
    </row>
    <row r="11940" spans="1:1" x14ac:dyDescent="0.25">
      <c r="A11940" t="s">
        <v>4997</v>
      </c>
    </row>
    <row r="11941" spans="1:1" x14ac:dyDescent="0.25">
      <c r="A11941" t="s">
        <v>4998</v>
      </c>
    </row>
    <row r="11942" spans="1:1" x14ac:dyDescent="0.25">
      <c r="A11942" t="s">
        <v>4999</v>
      </c>
    </row>
    <row r="11945" spans="1:1" x14ac:dyDescent="0.25">
      <c r="A11945" t="s">
        <v>1702</v>
      </c>
    </row>
    <row r="11946" spans="1:1" x14ac:dyDescent="0.25">
      <c r="A11946" t="s">
        <v>5000</v>
      </c>
    </row>
    <row r="11947" spans="1:1" x14ac:dyDescent="0.25">
      <c r="A11947" t="s">
        <v>5001</v>
      </c>
    </row>
    <row r="11948" spans="1:1" x14ac:dyDescent="0.25">
      <c r="A11948" t="s">
        <v>5002</v>
      </c>
    </row>
    <row r="11949" spans="1:1" x14ac:dyDescent="0.25">
      <c r="A11949" t="s">
        <v>5003</v>
      </c>
    </row>
    <row r="11952" spans="1:1" x14ac:dyDescent="0.25">
      <c r="A11952" t="s">
        <v>1702</v>
      </c>
    </row>
    <row r="11953" spans="1:1" x14ac:dyDescent="0.25">
      <c r="A11953" t="s">
        <v>5000</v>
      </c>
    </row>
    <row r="11954" spans="1:1" x14ac:dyDescent="0.25">
      <c r="A11954" t="s">
        <v>5001</v>
      </c>
    </row>
    <row r="11955" spans="1:1" x14ac:dyDescent="0.25">
      <c r="A11955" t="s">
        <v>5002</v>
      </c>
    </row>
    <row r="11956" spans="1:1" x14ac:dyDescent="0.25">
      <c r="A11956" t="s">
        <v>5004</v>
      </c>
    </row>
    <row r="11958" spans="1:1" x14ac:dyDescent="0.25">
      <c r="A11958" t="s">
        <v>5005</v>
      </c>
    </row>
    <row r="11960" spans="1:1" x14ac:dyDescent="0.25">
      <c r="A11960" t="s">
        <v>5006</v>
      </c>
    </row>
    <row r="11961" spans="1:1" x14ac:dyDescent="0.25">
      <c r="A11961" t="s">
        <v>5007</v>
      </c>
    </row>
    <row r="11962" spans="1:1" x14ac:dyDescent="0.25">
      <c r="A11962" t="e">
        <f>- Pose de bardage</f>
        <v>#NAME?</v>
      </c>
    </row>
    <row r="11963" spans="1:1" x14ac:dyDescent="0.25">
      <c r="A11963" t="s">
        <v>5008</v>
      </c>
    </row>
    <row r="11964" spans="1:1" x14ac:dyDescent="0.25">
      <c r="A11964" t="s">
        <v>5009</v>
      </c>
    </row>
    <row r="11966" spans="1:1" x14ac:dyDescent="0.25">
      <c r="A11966" t="s">
        <v>5010</v>
      </c>
    </row>
    <row r="11967" spans="1:1" x14ac:dyDescent="0.25">
      <c r="A11967" t="s">
        <v>5011</v>
      </c>
    </row>
    <row r="11968" spans="1:1" x14ac:dyDescent="0.25">
      <c r="A11968" t="s">
        <v>5012</v>
      </c>
    </row>
    <row r="11969" spans="1:1" x14ac:dyDescent="0.25">
      <c r="A11969" t="s">
        <v>5013</v>
      </c>
    </row>
    <row r="11971" spans="1:1" x14ac:dyDescent="0.25">
      <c r="A11971" t="e">
        <f>- La gestion du stock</f>
        <v>#NAME?</v>
      </c>
    </row>
    <row r="11972" spans="1:1" x14ac:dyDescent="0.25">
      <c r="A11972" t="e">
        <f>- La vente au comptoir</f>
        <v>#NAME?</v>
      </c>
    </row>
    <row r="11973" spans="1:1" x14ac:dyDescent="0.25">
      <c r="A11973" t="s">
        <v>5014</v>
      </c>
    </row>
    <row r="11974" spans="1:1" x14ac:dyDescent="0.25">
      <c r="A11974" t="e">
        <f>- Contact et orientation de La clientÃ¨le</f>
        <v>#NAME?</v>
      </c>
    </row>
    <row r="11975" spans="1:1" x14ac:dyDescent="0.25">
      <c r="A11975" t="s">
        <v>5015</v>
      </c>
    </row>
    <row r="11976" spans="1:1" x14ac:dyDescent="0.25">
      <c r="A11976" t="s">
        <v>5016</v>
      </c>
    </row>
    <row r="11978" spans="1:1" x14ac:dyDescent="0.25">
      <c r="A11978" t="s">
        <v>5017</v>
      </c>
    </row>
    <row r="11979" spans="1:1" x14ac:dyDescent="0.25">
      <c r="A11979" t="s">
        <v>5018</v>
      </c>
    </row>
    <row r="11980" spans="1:1" x14ac:dyDescent="0.25">
      <c r="A11980" t="s">
        <v>5019</v>
      </c>
    </row>
    <row r="11981" spans="1:1" x14ac:dyDescent="0.25">
      <c r="A11981" t="s">
        <v>5020</v>
      </c>
    </row>
    <row r="11982" spans="1:1" x14ac:dyDescent="0.25">
      <c r="A11982" t="s">
        <v>5021</v>
      </c>
    </row>
    <row r="11983" spans="1:1" x14ac:dyDescent="0.25">
      <c r="A11983" t="s">
        <v>5022</v>
      </c>
    </row>
    <row r="11985" spans="1:1" x14ac:dyDescent="0.25">
      <c r="A11985" t="s">
        <v>5023</v>
      </c>
    </row>
    <row r="11986" spans="1:1" x14ac:dyDescent="0.25">
      <c r="A11986" t="s">
        <v>5024</v>
      </c>
    </row>
    <row r="11987" spans="1:1" x14ac:dyDescent="0.25">
      <c r="A11987" t="s">
        <v>5025</v>
      </c>
    </row>
    <row r="11988" spans="1:1" x14ac:dyDescent="0.25">
      <c r="A11988" t="s">
        <v>5026</v>
      </c>
    </row>
    <row r="11989" spans="1:1" x14ac:dyDescent="0.25">
      <c r="A11989" t="s">
        <v>5027</v>
      </c>
    </row>
    <row r="11990" spans="1:1" x14ac:dyDescent="0.25">
      <c r="A11990" t="s">
        <v>5028</v>
      </c>
    </row>
    <row r="11991" spans="1:1" x14ac:dyDescent="0.25">
      <c r="A11991" t="s">
        <v>5029</v>
      </c>
    </row>
    <row r="11992" spans="1:1" x14ac:dyDescent="0.25">
      <c r="A11992" t="s">
        <v>5030</v>
      </c>
    </row>
    <row r="11994" spans="1:1" x14ac:dyDescent="0.25">
      <c r="A11994" t="s">
        <v>804</v>
      </c>
    </row>
    <row r="11995" spans="1:1" x14ac:dyDescent="0.25">
      <c r="A11995" t="s">
        <v>5031</v>
      </c>
    </row>
    <row r="11996" spans="1:1" x14ac:dyDescent="0.25">
      <c r="A11996" t="s">
        <v>5032</v>
      </c>
    </row>
    <row r="11997" spans="1:1" x14ac:dyDescent="0.25">
      <c r="A11997" t="s">
        <v>5033</v>
      </c>
    </row>
    <row r="11998" spans="1:1" x14ac:dyDescent="0.25">
      <c r="A11998" t="s">
        <v>5034</v>
      </c>
    </row>
    <row r="11999" spans="1:1" x14ac:dyDescent="0.25">
      <c r="A11999" t="s">
        <v>5035</v>
      </c>
    </row>
    <row r="12001" spans="1:1" x14ac:dyDescent="0.25">
      <c r="A12001" t="s">
        <v>5036</v>
      </c>
    </row>
    <row r="12002" spans="1:1" x14ac:dyDescent="0.25">
      <c r="A12002" t="s">
        <v>5037</v>
      </c>
    </row>
    <row r="12003" spans="1:1" x14ac:dyDescent="0.25">
      <c r="A12003" t="s">
        <v>5038</v>
      </c>
    </row>
    <row r="12005" spans="1:1" x14ac:dyDescent="0.25">
      <c r="A12005" t="s">
        <v>5039</v>
      </c>
    </row>
    <row r="12007" spans="1:1" x14ac:dyDescent="0.25">
      <c r="A12007" t="s">
        <v>5040</v>
      </c>
    </row>
    <row r="12008" spans="1:1" x14ac:dyDescent="0.25">
      <c r="A12008" t="s">
        <v>43</v>
      </c>
    </row>
    <row r="12009" spans="1:1" x14ac:dyDescent="0.25">
      <c r="A12009" t="s">
        <v>5041</v>
      </c>
    </row>
    <row r="12010" spans="1:1" x14ac:dyDescent="0.25">
      <c r="A12010" t="s">
        <v>5042</v>
      </c>
    </row>
    <row r="12011" spans="1:1" x14ac:dyDescent="0.25">
      <c r="A12011" t="s">
        <v>5043</v>
      </c>
    </row>
    <row r="12012" spans="1:1" x14ac:dyDescent="0.25">
      <c r="A12012" t="s">
        <v>5044</v>
      </c>
    </row>
    <row r="12013" spans="1:1" x14ac:dyDescent="0.25">
      <c r="A12013" t="s">
        <v>5045</v>
      </c>
    </row>
    <row r="12015" spans="1:1" x14ac:dyDescent="0.25">
      <c r="A12015" t="s">
        <v>1216</v>
      </c>
    </row>
    <row r="12016" spans="1:1" x14ac:dyDescent="0.25">
      <c r="A12016" t="s">
        <v>5046</v>
      </c>
    </row>
    <row r="12017" spans="1:1" x14ac:dyDescent="0.25">
      <c r="A12017" t="s">
        <v>5047</v>
      </c>
    </row>
    <row r="12018" spans="1:1" x14ac:dyDescent="0.25">
      <c r="A12018" t="s">
        <v>5048</v>
      </c>
    </row>
    <row r="12019" spans="1:1" x14ac:dyDescent="0.25">
      <c r="A12019" t="s">
        <v>5049</v>
      </c>
    </row>
    <row r="12020" spans="1:1" x14ac:dyDescent="0.25">
      <c r="A12020" t="s">
        <v>5050</v>
      </c>
    </row>
    <row r="12021" spans="1:1" x14ac:dyDescent="0.25">
      <c r="A12021" t="s">
        <v>5051</v>
      </c>
    </row>
    <row r="12022" spans="1:1" x14ac:dyDescent="0.25">
      <c r="A12022" t="s">
        <v>5052</v>
      </c>
    </row>
    <row r="12023" spans="1:1" x14ac:dyDescent="0.25">
      <c r="A12023" t="s">
        <v>5053</v>
      </c>
    </row>
    <row r="12024" spans="1:1" x14ac:dyDescent="0.25">
      <c r="A12024" t="s">
        <v>5054</v>
      </c>
    </row>
    <row r="12025" spans="1:1" x14ac:dyDescent="0.25">
      <c r="A12025" t="s">
        <v>5055</v>
      </c>
    </row>
    <row r="12026" spans="1:1" x14ac:dyDescent="0.25">
      <c r="A12026" t="s">
        <v>5056</v>
      </c>
    </row>
    <row r="12028" spans="1:1" x14ac:dyDescent="0.25">
      <c r="A12028" t="s">
        <v>5057</v>
      </c>
    </row>
    <row r="12029" spans="1:1" x14ac:dyDescent="0.25">
      <c r="A12029" t="s">
        <v>5058</v>
      </c>
    </row>
    <row r="12031" spans="1:1" x14ac:dyDescent="0.25">
      <c r="A12031" t="s">
        <v>5059</v>
      </c>
    </row>
    <row r="12033" spans="1:1" x14ac:dyDescent="0.25">
      <c r="A12033" t="s">
        <v>5060</v>
      </c>
    </row>
    <row r="12034" spans="1:1" x14ac:dyDescent="0.25">
      <c r="A12034" t="s">
        <v>5061</v>
      </c>
    </row>
    <row r="12035" spans="1:1" x14ac:dyDescent="0.25">
      <c r="A12035" t="s">
        <v>5062</v>
      </c>
    </row>
    <row r="12037" spans="1:1" x14ac:dyDescent="0.25">
      <c r="A12037" t="s">
        <v>5063</v>
      </c>
    </row>
    <row r="12038" spans="1:1" x14ac:dyDescent="0.25">
      <c r="A12038" t="s">
        <v>5064</v>
      </c>
    </row>
    <row r="12039" spans="1:1" x14ac:dyDescent="0.25">
      <c r="A12039" t="s">
        <v>5065</v>
      </c>
    </row>
    <row r="12041" spans="1:1" x14ac:dyDescent="0.25">
      <c r="A12041" t="s">
        <v>5060</v>
      </c>
    </row>
    <row r="12042" spans="1:1" x14ac:dyDescent="0.25">
      <c r="A12042" t="s">
        <v>877</v>
      </c>
    </row>
    <row r="12043" spans="1:1" x14ac:dyDescent="0.25">
      <c r="A12043" t="s">
        <v>5066</v>
      </c>
    </row>
    <row r="12045" spans="1:1" x14ac:dyDescent="0.25">
      <c r="A12045" t="s">
        <v>5067</v>
      </c>
    </row>
    <row r="12047" spans="1:1" x14ac:dyDescent="0.25">
      <c r="A12047" t="s">
        <v>5068</v>
      </c>
    </row>
    <row r="12048" spans="1:1" x14ac:dyDescent="0.25">
      <c r="A12048" t="s">
        <v>5069</v>
      </c>
    </row>
    <row r="12050" spans="1:1" x14ac:dyDescent="0.25">
      <c r="A12050" t="s">
        <v>5070</v>
      </c>
    </row>
    <row r="12051" spans="1:1" x14ac:dyDescent="0.25">
      <c r="A12051" t="s">
        <v>5071</v>
      </c>
    </row>
    <row r="12053" spans="1:1" x14ac:dyDescent="0.25">
      <c r="A12053" t="s">
        <v>5072</v>
      </c>
    </row>
    <row r="12054" spans="1:1" x14ac:dyDescent="0.25">
      <c r="A12054" t="s">
        <v>5073</v>
      </c>
    </row>
    <row r="12055" spans="1:1" x14ac:dyDescent="0.25">
      <c r="A12055" t="s">
        <v>5074</v>
      </c>
    </row>
    <row r="12056" spans="1:1" x14ac:dyDescent="0.25">
      <c r="A12056" t="s">
        <v>5075</v>
      </c>
    </row>
    <row r="12057" spans="1:1" x14ac:dyDescent="0.25">
      <c r="A12057" t="s">
        <v>5076</v>
      </c>
    </row>
    <row r="12058" spans="1:1" x14ac:dyDescent="0.25">
      <c r="A12058" t="s">
        <v>5077</v>
      </c>
    </row>
    <row r="12059" spans="1:1" x14ac:dyDescent="0.25">
      <c r="A12059" t="s">
        <v>5078</v>
      </c>
    </row>
    <row r="12060" spans="1:1" x14ac:dyDescent="0.25">
      <c r="A12060" t="s">
        <v>5079</v>
      </c>
    </row>
    <row r="12061" spans="1:1" x14ac:dyDescent="0.25">
      <c r="A12061" t="s">
        <v>5080</v>
      </c>
    </row>
    <row r="12063" spans="1:1" x14ac:dyDescent="0.25">
      <c r="A12063" t="s">
        <v>5081</v>
      </c>
    </row>
    <row r="12064" spans="1:1" x14ac:dyDescent="0.25">
      <c r="A12064" t="s">
        <v>5082</v>
      </c>
    </row>
    <row r="12065" spans="1:1" x14ac:dyDescent="0.25">
      <c r="A12065" t="e">
        <f>- Petite maÃ§onnerie</f>
        <v>#NAME?</v>
      </c>
    </row>
    <row r="12066" spans="1:1" x14ac:dyDescent="0.25">
      <c r="A12066" t="e">
        <f>- diverses Manutentions</f>
        <v>#NAME?</v>
      </c>
    </row>
    <row r="12068" spans="1:1" x14ac:dyDescent="0.25">
      <c r="A12068" t="s">
        <v>5083</v>
      </c>
    </row>
    <row r="12069" spans="1:1" x14ac:dyDescent="0.25">
      <c r="A12069" t="s">
        <v>5084</v>
      </c>
    </row>
    <row r="12070" spans="1:1" x14ac:dyDescent="0.25">
      <c r="A12070" t="s">
        <v>5085</v>
      </c>
    </row>
    <row r="12073" spans="1:1" x14ac:dyDescent="0.25">
      <c r="A12073" t="s">
        <v>5086</v>
      </c>
    </row>
    <row r="12074" spans="1:1" x14ac:dyDescent="0.25">
      <c r="A12074" t="s">
        <v>5087</v>
      </c>
    </row>
    <row r="12076" spans="1:1" x14ac:dyDescent="0.25">
      <c r="A12076" t="s">
        <v>16</v>
      </c>
    </row>
    <row r="12078" spans="1:1" x14ac:dyDescent="0.25">
      <c r="A12078" t="s">
        <v>5088</v>
      </c>
    </row>
    <row r="12079" spans="1:1" x14ac:dyDescent="0.25">
      <c r="A12079" t="s">
        <v>5089</v>
      </c>
    </row>
    <row r="12080" spans="1:1" x14ac:dyDescent="0.25">
      <c r="A12080" t="e">
        <f>- Paillage</f>
        <v>#NAME?</v>
      </c>
    </row>
    <row r="12081" spans="1:1" x14ac:dyDescent="0.25">
      <c r="A12081" t="s">
        <v>5090</v>
      </c>
    </row>
    <row r="12083" spans="1:1" x14ac:dyDescent="0.25">
      <c r="A12083" t="s">
        <v>5091</v>
      </c>
    </row>
    <row r="12084" spans="1:1" x14ac:dyDescent="0.25">
      <c r="A12084" t="s">
        <v>5092</v>
      </c>
    </row>
    <row r="12085" spans="1:1" x14ac:dyDescent="0.25">
      <c r="A12085" t="s">
        <v>5093</v>
      </c>
    </row>
    <row r="12086" spans="1:1" x14ac:dyDescent="0.25">
      <c r="A12086" t="s">
        <v>5094</v>
      </c>
    </row>
    <row r="12087" spans="1:1" x14ac:dyDescent="0.25">
      <c r="A12087" t="s">
        <v>5095</v>
      </c>
    </row>
    <row r="12088" spans="1:1" x14ac:dyDescent="0.25">
      <c r="A12088" t="s">
        <v>5096</v>
      </c>
    </row>
    <row r="12089" spans="1:1" x14ac:dyDescent="0.25">
      <c r="A12089" t="s">
        <v>5097</v>
      </c>
    </row>
    <row r="12091" spans="1:1" x14ac:dyDescent="0.25">
      <c r="A12091" t="s">
        <v>92</v>
      </c>
    </row>
    <row r="12093" spans="1:1" x14ac:dyDescent="0.25">
      <c r="A12093" t="s">
        <v>5098</v>
      </c>
    </row>
    <row r="12094" spans="1:1" x14ac:dyDescent="0.25">
      <c r="A12094" t="s">
        <v>5099</v>
      </c>
    </row>
    <row r="12095" spans="1:1" x14ac:dyDescent="0.25">
      <c r="A12095" t="s">
        <v>5100</v>
      </c>
    </row>
    <row r="12096" spans="1:1" x14ac:dyDescent="0.25">
      <c r="A12096" t="s">
        <v>5101</v>
      </c>
    </row>
    <row r="12098" spans="1:1" x14ac:dyDescent="0.25">
      <c r="A12098" t="s">
        <v>5102</v>
      </c>
    </row>
    <row r="12099" spans="1:1" x14ac:dyDescent="0.25">
      <c r="A12099" t="s">
        <v>5103</v>
      </c>
    </row>
    <row r="12100" spans="1:1" x14ac:dyDescent="0.25">
      <c r="A12100" t="s">
        <v>5104</v>
      </c>
    </row>
    <row r="12101" spans="1:1" x14ac:dyDescent="0.25">
      <c r="A12101" t="s">
        <v>5105</v>
      </c>
    </row>
    <row r="12102" spans="1:1" x14ac:dyDescent="0.25">
      <c r="A12102" t="s">
        <v>5106</v>
      </c>
    </row>
    <row r="12103" spans="1:1" x14ac:dyDescent="0.25">
      <c r="A12103" t="s">
        <v>5107</v>
      </c>
    </row>
    <row r="12104" spans="1:1" x14ac:dyDescent="0.25">
      <c r="A12104" t="s">
        <v>5108</v>
      </c>
    </row>
    <row r="12106" spans="1:1" x14ac:dyDescent="0.25">
      <c r="A12106" t="s">
        <v>5109</v>
      </c>
    </row>
    <row r="12108" spans="1:1" x14ac:dyDescent="0.25">
      <c r="A12108" t="s">
        <v>5110</v>
      </c>
    </row>
    <row r="12109" spans="1:1" x14ac:dyDescent="0.25">
      <c r="A12109" t="s">
        <v>5111</v>
      </c>
    </row>
    <row r="12111" spans="1:1" x14ac:dyDescent="0.25">
      <c r="A12111" t="s">
        <v>5109</v>
      </c>
    </row>
    <row r="12113" spans="1:1" x14ac:dyDescent="0.25">
      <c r="A12113" t="s">
        <v>5110</v>
      </c>
    </row>
    <row r="12114" spans="1:1" x14ac:dyDescent="0.25">
      <c r="A12114" t="s">
        <v>5112</v>
      </c>
    </row>
    <row r="12115" spans="1:1" x14ac:dyDescent="0.25">
      <c r="A12115" t="s">
        <v>5113</v>
      </c>
    </row>
    <row r="12116" spans="1:1" x14ac:dyDescent="0.25">
      <c r="A12116" t="s">
        <v>5114</v>
      </c>
    </row>
    <row r="12117" spans="1:1" x14ac:dyDescent="0.25">
      <c r="A12117" t="s">
        <v>5115</v>
      </c>
    </row>
    <row r="12118" spans="1:1" x14ac:dyDescent="0.25">
      <c r="A12118" t="s">
        <v>5116</v>
      </c>
    </row>
    <row r="12120" spans="1:1" x14ac:dyDescent="0.25">
      <c r="A12120" t="s">
        <v>5117</v>
      </c>
    </row>
    <row r="12121" spans="1:1" x14ac:dyDescent="0.25">
      <c r="A12121" t="s">
        <v>5118</v>
      </c>
    </row>
    <row r="12122" spans="1:1" x14ac:dyDescent="0.25">
      <c r="A12122" t="s">
        <v>5119</v>
      </c>
    </row>
    <row r="12123" spans="1:1" x14ac:dyDescent="0.25">
      <c r="A12123" t="s">
        <v>5120</v>
      </c>
    </row>
    <row r="12124" spans="1:1" x14ac:dyDescent="0.25">
      <c r="A12124" t="s">
        <v>5121</v>
      </c>
    </row>
    <row r="12125" spans="1:1" x14ac:dyDescent="0.25">
      <c r="A12125" t="s">
        <v>5122</v>
      </c>
    </row>
    <row r="12126" spans="1:1" x14ac:dyDescent="0.25">
      <c r="A12126" t="s">
        <v>5123</v>
      </c>
    </row>
    <row r="12127" spans="1:1" x14ac:dyDescent="0.25">
      <c r="A12127" t="s">
        <v>5124</v>
      </c>
    </row>
    <row r="12128" spans="1:1" x14ac:dyDescent="0.25">
      <c r="A12128" t="s">
        <v>5125</v>
      </c>
    </row>
    <row r="12129" spans="1:1" x14ac:dyDescent="0.25">
      <c r="A12129" t="s">
        <v>5126</v>
      </c>
    </row>
    <row r="12130" spans="1:1" x14ac:dyDescent="0.25">
      <c r="A12130" t="s">
        <v>5127</v>
      </c>
    </row>
    <row r="12131" spans="1:1" x14ac:dyDescent="0.25">
      <c r="A12131" t="s">
        <v>5128</v>
      </c>
    </row>
    <row r="12132" spans="1:1" x14ac:dyDescent="0.25">
      <c r="A12132" t="s">
        <v>5129</v>
      </c>
    </row>
    <row r="12134" spans="1:1" x14ac:dyDescent="0.25">
      <c r="A12134" t="s">
        <v>5130</v>
      </c>
    </row>
    <row r="12135" spans="1:1" x14ac:dyDescent="0.25">
      <c r="A12135" t="s">
        <v>5131</v>
      </c>
    </row>
    <row r="12136" spans="1:1" x14ac:dyDescent="0.25">
      <c r="A12136" t="s">
        <v>5132</v>
      </c>
    </row>
    <row r="12137" spans="1:1" x14ac:dyDescent="0.25">
      <c r="A12137" t="s">
        <v>5133</v>
      </c>
    </row>
    <row r="12138" spans="1:1" x14ac:dyDescent="0.25">
      <c r="A12138" t="s">
        <v>5134</v>
      </c>
    </row>
    <row r="12140" spans="1:1" x14ac:dyDescent="0.25">
      <c r="A12140" t="s">
        <v>5135</v>
      </c>
    </row>
    <row r="12142" spans="1:1" x14ac:dyDescent="0.25">
      <c r="A12142" t="s">
        <v>5136</v>
      </c>
    </row>
    <row r="12143" spans="1:1" x14ac:dyDescent="0.25">
      <c r="A12143" t="s">
        <v>5137</v>
      </c>
    </row>
    <row r="12144" spans="1:1" x14ac:dyDescent="0.25">
      <c r="A12144" t="s">
        <v>5138</v>
      </c>
    </row>
    <row r="12145" spans="1:1" x14ac:dyDescent="0.25">
      <c r="A12145" t="s">
        <v>5139</v>
      </c>
    </row>
    <row r="12146" spans="1:1" x14ac:dyDescent="0.25">
      <c r="A12146" t="s">
        <v>5140</v>
      </c>
    </row>
    <row r="12147" spans="1:1" x14ac:dyDescent="0.25">
      <c r="A12147" t="s">
        <v>5141</v>
      </c>
    </row>
    <row r="12148" spans="1:1" x14ac:dyDescent="0.25">
      <c r="A12148" t="s">
        <v>5142</v>
      </c>
    </row>
    <row r="12149" spans="1:1" x14ac:dyDescent="0.25">
      <c r="A12149" t="s">
        <v>5143</v>
      </c>
    </row>
    <row r="12151" spans="1:1" x14ac:dyDescent="0.25">
      <c r="A12151" t="s">
        <v>5144</v>
      </c>
    </row>
    <row r="12153" spans="1:1" x14ac:dyDescent="0.25">
      <c r="A12153" t="s">
        <v>5145</v>
      </c>
    </row>
    <row r="12154" spans="1:1" x14ac:dyDescent="0.25">
      <c r="A12154" t="s">
        <v>5146</v>
      </c>
    </row>
    <row r="12155" spans="1:1" x14ac:dyDescent="0.25">
      <c r="A12155" t="s">
        <v>5147</v>
      </c>
    </row>
    <row r="12157" spans="1:1" x14ac:dyDescent="0.25">
      <c r="A12157" t="s">
        <v>5148</v>
      </c>
    </row>
    <row r="12159" spans="1:1" x14ac:dyDescent="0.25">
      <c r="A12159" t="s">
        <v>5149</v>
      </c>
    </row>
    <row r="12161" spans="1:1" x14ac:dyDescent="0.25">
      <c r="A12161" t="s">
        <v>5150</v>
      </c>
    </row>
    <row r="12162" spans="1:1" x14ac:dyDescent="0.25">
      <c r="A12162" t="s">
        <v>5151</v>
      </c>
    </row>
    <row r="12164" spans="1:1" x14ac:dyDescent="0.25">
      <c r="A12164" t="s">
        <v>92</v>
      </c>
    </row>
    <row r="12165" spans="1:1" x14ac:dyDescent="0.25">
      <c r="A12165" t="s">
        <v>5152</v>
      </c>
    </row>
    <row r="12166" spans="1:1" x14ac:dyDescent="0.25">
      <c r="A12166" t="s">
        <v>5153</v>
      </c>
    </row>
    <row r="12167" spans="1:1" x14ac:dyDescent="0.25">
      <c r="A12167" t="s">
        <v>5154</v>
      </c>
    </row>
    <row r="12168" spans="1:1" x14ac:dyDescent="0.25">
      <c r="A12168" t="s">
        <v>5155</v>
      </c>
    </row>
    <row r="12169" spans="1:1" x14ac:dyDescent="0.25">
      <c r="A12169" t="s">
        <v>5156</v>
      </c>
    </row>
    <row r="12171" spans="1:1" x14ac:dyDescent="0.25">
      <c r="A12171" t="s">
        <v>5157</v>
      </c>
    </row>
    <row r="12172" spans="1:1" x14ac:dyDescent="0.25">
      <c r="A12172" t="s">
        <v>5158</v>
      </c>
    </row>
    <row r="12173" spans="1:1" x14ac:dyDescent="0.25">
      <c r="A12173" t="s">
        <v>5159</v>
      </c>
    </row>
    <row r="12174" spans="1:1" x14ac:dyDescent="0.25">
      <c r="A12174" t="s">
        <v>5160</v>
      </c>
    </row>
    <row r="12175" spans="1:1" x14ac:dyDescent="0.25">
      <c r="A12175" t="s">
        <v>5161</v>
      </c>
    </row>
    <row r="12177" spans="1:1" x14ac:dyDescent="0.25">
      <c r="A12177" t="s">
        <v>5162</v>
      </c>
    </row>
    <row r="12178" spans="1:1" x14ac:dyDescent="0.25">
      <c r="A12178" t="s">
        <v>5163</v>
      </c>
    </row>
    <row r="12179" spans="1:1" x14ac:dyDescent="0.25">
      <c r="A12179" t="s">
        <v>5164</v>
      </c>
    </row>
    <row r="12180" spans="1:1" x14ac:dyDescent="0.25">
      <c r="A12180" t="s">
        <v>5165</v>
      </c>
    </row>
    <row r="12183" spans="1:1" x14ac:dyDescent="0.25">
      <c r="A12183" t="s">
        <v>5166</v>
      </c>
    </row>
    <row r="12185" spans="1:1" x14ac:dyDescent="0.25">
      <c r="A12185" t="s">
        <v>5167</v>
      </c>
    </row>
    <row r="12186" spans="1:1" x14ac:dyDescent="0.25">
      <c r="A12186" t="s">
        <v>5168</v>
      </c>
    </row>
    <row r="12187" spans="1:1" x14ac:dyDescent="0.25">
      <c r="A12187" t="s">
        <v>5169</v>
      </c>
    </row>
    <row r="12188" spans="1:1" x14ac:dyDescent="0.25">
      <c r="A12188" t="s">
        <v>5170</v>
      </c>
    </row>
    <row r="12190" spans="1:1" x14ac:dyDescent="0.25">
      <c r="A12190" t="s">
        <v>5171</v>
      </c>
    </row>
    <row r="12192" spans="1:1" x14ac:dyDescent="0.25">
      <c r="A12192" t="s">
        <v>5172</v>
      </c>
    </row>
    <row r="12193" spans="1:1" x14ac:dyDescent="0.25">
      <c r="A12193" t="s">
        <v>5173</v>
      </c>
    </row>
    <row r="12194" spans="1:1" x14ac:dyDescent="0.25">
      <c r="A12194" t="s">
        <v>5174</v>
      </c>
    </row>
    <row r="12195" spans="1:1" x14ac:dyDescent="0.25">
      <c r="A12195" t="s">
        <v>5175</v>
      </c>
    </row>
    <row r="12197" spans="1:1" x14ac:dyDescent="0.25">
      <c r="A12197" t="s">
        <v>5176</v>
      </c>
    </row>
    <row r="12198" spans="1:1" x14ac:dyDescent="0.25">
      <c r="A12198" t="s">
        <v>5177</v>
      </c>
    </row>
    <row r="12199" spans="1:1" x14ac:dyDescent="0.25">
      <c r="A12199" t="s">
        <v>5178</v>
      </c>
    </row>
    <row r="12200" spans="1:1" x14ac:dyDescent="0.25">
      <c r="A12200" t="s">
        <v>5179</v>
      </c>
    </row>
    <row r="12201" spans="1:1" x14ac:dyDescent="0.25">
      <c r="A12201" t="s">
        <v>5180</v>
      </c>
    </row>
    <row r="12203" spans="1:1" x14ac:dyDescent="0.25">
      <c r="A12203" t="s">
        <v>5181</v>
      </c>
    </row>
    <row r="12204" spans="1:1" x14ac:dyDescent="0.25">
      <c r="A12204" t="s">
        <v>5182</v>
      </c>
    </row>
    <row r="12206" spans="1:1" x14ac:dyDescent="0.25">
      <c r="A12206" t="s">
        <v>5181</v>
      </c>
    </row>
    <row r="12207" spans="1:1" x14ac:dyDescent="0.25">
      <c r="A12207" t="s">
        <v>5183</v>
      </c>
    </row>
    <row r="12209" spans="1:1" x14ac:dyDescent="0.25">
      <c r="A12209" t="s">
        <v>5181</v>
      </c>
    </row>
    <row r="12210" spans="1:1" x14ac:dyDescent="0.25">
      <c r="A12210" t="s">
        <v>5184</v>
      </c>
    </row>
    <row r="12212" spans="1:1" x14ac:dyDescent="0.25">
      <c r="A12212" t="s">
        <v>5181</v>
      </c>
    </row>
    <row r="12213" spans="1:1" x14ac:dyDescent="0.25">
      <c r="A12213" t="s">
        <v>5185</v>
      </c>
    </row>
    <row r="12215" spans="1:1" x14ac:dyDescent="0.25">
      <c r="A12215" t="s">
        <v>9</v>
      </c>
    </row>
    <row r="12216" spans="1:1" x14ac:dyDescent="0.25">
      <c r="A12216" t="s">
        <v>5186</v>
      </c>
    </row>
    <row r="12217" spans="1:1" x14ac:dyDescent="0.25">
      <c r="A12217" t="s">
        <v>5187</v>
      </c>
    </row>
    <row r="12218" spans="1:1" x14ac:dyDescent="0.25">
      <c r="A12218" t="s">
        <v>5188</v>
      </c>
    </row>
    <row r="12220" spans="1:1" x14ac:dyDescent="0.25">
      <c r="A12220" t="s">
        <v>5189</v>
      </c>
    </row>
    <row r="12221" spans="1:1" x14ac:dyDescent="0.25">
      <c r="A12221" t="s">
        <v>5190</v>
      </c>
    </row>
    <row r="12223" spans="1:1" x14ac:dyDescent="0.25">
      <c r="A12223" t="s">
        <v>5191</v>
      </c>
    </row>
    <row r="12224" spans="1:1" x14ac:dyDescent="0.25">
      <c r="A12224" t="s">
        <v>5192</v>
      </c>
    </row>
    <row r="12225" spans="1:1" x14ac:dyDescent="0.25">
      <c r="A12225" t="s">
        <v>5193</v>
      </c>
    </row>
    <row r="12226" spans="1:1" x14ac:dyDescent="0.25">
      <c r="A12226" t="s">
        <v>5194</v>
      </c>
    </row>
    <row r="12228" spans="1:1" x14ac:dyDescent="0.25">
      <c r="A12228" t="s">
        <v>5195</v>
      </c>
    </row>
    <row r="12229" spans="1:1" x14ac:dyDescent="0.25">
      <c r="A12229" t="s">
        <v>5196</v>
      </c>
    </row>
    <row r="12230" spans="1:1" x14ac:dyDescent="0.25">
      <c r="A12230" t="s">
        <v>5197</v>
      </c>
    </row>
    <row r="12231" spans="1:1" x14ac:dyDescent="0.25">
      <c r="A12231" t="s">
        <v>5198</v>
      </c>
    </row>
    <row r="12233" spans="1:1" x14ac:dyDescent="0.25">
      <c r="A12233" t="s">
        <v>92</v>
      </c>
    </row>
    <row r="12235" spans="1:1" x14ac:dyDescent="0.25">
      <c r="A12235" t="s">
        <v>5199</v>
      </c>
    </row>
    <row r="12236" spans="1:1" x14ac:dyDescent="0.25">
      <c r="A12236" t="s">
        <v>5200</v>
      </c>
    </row>
    <row r="12237" spans="1:1" x14ac:dyDescent="0.25">
      <c r="A12237" t="e">
        <f>-Pose des rails</f>
        <v>#NAME?</v>
      </c>
    </row>
    <row r="12238" spans="1:1" x14ac:dyDescent="0.25">
      <c r="A12238" t="e">
        <f>-manutention diverses</f>
        <v>#NAME?</v>
      </c>
    </row>
    <row r="12240" spans="1:1" x14ac:dyDescent="0.25">
      <c r="A12240" t="s">
        <v>5201</v>
      </c>
    </row>
    <row r="12242" spans="1:1" x14ac:dyDescent="0.25">
      <c r="A12242" t="s">
        <v>5202</v>
      </c>
    </row>
    <row r="12244" spans="1:1" x14ac:dyDescent="0.25">
      <c r="A12244" t="s">
        <v>5203</v>
      </c>
    </row>
    <row r="12245" spans="1:1" x14ac:dyDescent="0.25">
      <c r="A12245" t="s">
        <v>5204</v>
      </c>
    </row>
    <row r="12247" spans="1:1" x14ac:dyDescent="0.25">
      <c r="A12247" t="s">
        <v>5205</v>
      </c>
    </row>
    <row r="12249" spans="1:1" x14ac:dyDescent="0.25">
      <c r="A12249" t="s">
        <v>5206</v>
      </c>
    </row>
    <row r="12250" spans="1:1" x14ac:dyDescent="0.25">
      <c r="A12250" t="s">
        <v>5207</v>
      </c>
    </row>
    <row r="12251" spans="1:1" x14ac:dyDescent="0.25">
      <c r="A12251" t="s">
        <v>5208</v>
      </c>
    </row>
    <row r="12253" spans="1:1" x14ac:dyDescent="0.25">
      <c r="A12253" t="s">
        <v>16</v>
      </c>
    </row>
    <row r="12255" spans="1:1" x14ac:dyDescent="0.25">
      <c r="A12255" t="s">
        <v>5209</v>
      </c>
    </row>
    <row r="12256" spans="1:1" x14ac:dyDescent="0.25">
      <c r="A12256" t="e">
        <f>- Approvisionnement</f>
        <v>#NAME?</v>
      </c>
    </row>
    <row r="12257" spans="1:1" x14ac:dyDescent="0.25">
      <c r="A12257" t="e">
        <f>- suivi technique de La fabrication</f>
        <v>#NAME?</v>
      </c>
    </row>
    <row r="12258" spans="1:1" x14ac:dyDescent="0.25">
      <c r="A12258" t="e">
        <f>- Surveillance du bon fonctionnement de La ligne de production</f>
        <v>#NAME?</v>
      </c>
    </row>
    <row r="12260" spans="1:1" x14ac:dyDescent="0.25">
      <c r="A12260" t="s">
        <v>5210</v>
      </c>
    </row>
    <row r="12262" spans="1:1" x14ac:dyDescent="0.25">
      <c r="A12262" t="s">
        <v>5211</v>
      </c>
    </row>
    <row r="12263" spans="1:1" x14ac:dyDescent="0.25">
      <c r="A12263" t="s">
        <v>5212</v>
      </c>
    </row>
    <row r="12265" spans="1:1" x14ac:dyDescent="0.25">
      <c r="A12265" t="s">
        <v>5213</v>
      </c>
    </row>
    <row r="12266" spans="1:1" x14ac:dyDescent="0.25">
      <c r="A12266" t="s">
        <v>5214</v>
      </c>
    </row>
    <row r="12267" spans="1:1" x14ac:dyDescent="0.25">
      <c r="A12267" t="s">
        <v>5215</v>
      </c>
    </row>
    <row r="12268" spans="1:1" x14ac:dyDescent="0.25">
      <c r="A12268" t="s">
        <v>5216</v>
      </c>
    </row>
    <row r="12269" spans="1:1" x14ac:dyDescent="0.25">
      <c r="A12269" t="s">
        <v>5217</v>
      </c>
    </row>
    <row r="12270" spans="1:1" x14ac:dyDescent="0.25">
      <c r="A12270" t="s">
        <v>5218</v>
      </c>
    </row>
    <row r="12272" spans="1:1" x14ac:dyDescent="0.25">
      <c r="A12272" t="s">
        <v>5219</v>
      </c>
    </row>
    <row r="12273" spans="1:1" x14ac:dyDescent="0.25">
      <c r="A12273" t="s">
        <v>5220</v>
      </c>
    </row>
    <row r="12274" spans="1:1" x14ac:dyDescent="0.25">
      <c r="A12274" t="s">
        <v>5221</v>
      </c>
    </row>
    <row r="12275" spans="1:1" x14ac:dyDescent="0.25">
      <c r="A12275" t="s">
        <v>5222</v>
      </c>
    </row>
    <row r="12276" spans="1:1" x14ac:dyDescent="0.25">
      <c r="A12276" t="s">
        <v>5223</v>
      </c>
    </row>
    <row r="12277" spans="1:1" x14ac:dyDescent="0.25">
      <c r="A12277" t="e">
        <f>- diverses Manutentions</f>
        <v>#NAME?</v>
      </c>
    </row>
    <row r="12279" spans="1:1" x14ac:dyDescent="0.25">
      <c r="A12279" t="s">
        <v>5224</v>
      </c>
    </row>
    <row r="12280" spans="1:1" x14ac:dyDescent="0.25">
      <c r="A12280" t="s">
        <v>5225</v>
      </c>
    </row>
    <row r="12282" spans="1:1" x14ac:dyDescent="0.25">
      <c r="A12282" t="s">
        <v>5226</v>
      </c>
    </row>
    <row r="12283" spans="1:1" x14ac:dyDescent="0.25">
      <c r="A12283" t="s">
        <v>5227</v>
      </c>
    </row>
    <row r="12285" spans="1:1" x14ac:dyDescent="0.25">
      <c r="A12285" t="s">
        <v>5228</v>
      </c>
    </row>
    <row r="12287" spans="1:1" x14ac:dyDescent="0.25">
      <c r="A12287" t="s">
        <v>5229</v>
      </c>
    </row>
    <row r="12288" spans="1:1" x14ac:dyDescent="0.25">
      <c r="A12288" t="s">
        <v>5230</v>
      </c>
    </row>
    <row r="12289" spans="1:1" x14ac:dyDescent="0.25">
      <c r="A12289" t="s">
        <v>5231</v>
      </c>
    </row>
    <row r="12290" spans="1:1" x14ac:dyDescent="0.25">
      <c r="A12290" t="s">
        <v>5232</v>
      </c>
    </row>
    <row r="12291" spans="1:1" x14ac:dyDescent="0.25">
      <c r="A12291" t="s">
        <v>5231</v>
      </c>
    </row>
    <row r="12292" spans="1:1" x14ac:dyDescent="0.25">
      <c r="A12292" t="s">
        <v>5233</v>
      </c>
    </row>
    <row r="12293" spans="1:1" x14ac:dyDescent="0.25">
      <c r="A12293" t="s">
        <v>5231</v>
      </c>
    </row>
    <row r="12294" spans="1:1" x14ac:dyDescent="0.25">
      <c r="A12294" t="s">
        <v>5234</v>
      </c>
    </row>
    <row r="12295" spans="1:1" x14ac:dyDescent="0.25">
      <c r="A12295" t="s">
        <v>5231</v>
      </c>
    </row>
    <row r="12296" spans="1:1" x14ac:dyDescent="0.25">
      <c r="A12296" t="s">
        <v>5235</v>
      </c>
    </row>
    <row r="12298" spans="1:1" x14ac:dyDescent="0.25">
      <c r="A12298" t="s">
        <v>5236</v>
      </c>
    </row>
    <row r="12300" spans="1:1" x14ac:dyDescent="0.25">
      <c r="A12300" t="s">
        <v>1216</v>
      </c>
    </row>
    <row r="12301" spans="1:1" x14ac:dyDescent="0.25">
      <c r="A12301" t="s">
        <v>5237</v>
      </c>
    </row>
    <row r="12302" spans="1:1" x14ac:dyDescent="0.25">
      <c r="A12302" t="s">
        <v>5238</v>
      </c>
    </row>
    <row r="12303" spans="1:1" x14ac:dyDescent="0.25">
      <c r="A12303" t="s">
        <v>5239</v>
      </c>
    </row>
    <row r="12305" spans="1:1" x14ac:dyDescent="0.25">
      <c r="A12305" t="s">
        <v>5236</v>
      </c>
    </row>
    <row r="12307" spans="1:1" x14ac:dyDescent="0.25">
      <c r="A12307" t="s">
        <v>1216</v>
      </c>
    </row>
    <row r="12308" spans="1:1" x14ac:dyDescent="0.25">
      <c r="A12308" t="s">
        <v>5237</v>
      </c>
    </row>
    <row r="12309" spans="1:1" x14ac:dyDescent="0.25">
      <c r="A12309" t="s">
        <v>5238</v>
      </c>
    </row>
    <row r="12310" spans="1:1" x14ac:dyDescent="0.25">
      <c r="A12310" t="s">
        <v>5240</v>
      </c>
    </row>
    <row r="12312" spans="1:1" x14ac:dyDescent="0.25">
      <c r="A12312" t="s">
        <v>5241</v>
      </c>
    </row>
    <row r="12314" spans="1:1" x14ac:dyDescent="0.25">
      <c r="A12314" t="s">
        <v>5242</v>
      </c>
    </row>
    <row r="12315" spans="1:1" x14ac:dyDescent="0.25">
      <c r="A12315" t="s">
        <v>5243</v>
      </c>
    </row>
    <row r="12316" spans="1:1" x14ac:dyDescent="0.25">
      <c r="A12316" t="s">
        <v>5244</v>
      </c>
    </row>
    <row r="12317" spans="1:1" x14ac:dyDescent="0.25">
      <c r="A12317" t="s">
        <v>5245</v>
      </c>
    </row>
    <row r="12318" spans="1:1" x14ac:dyDescent="0.25">
      <c r="A12318" t="s">
        <v>5246</v>
      </c>
    </row>
    <row r="12320" spans="1:1" x14ac:dyDescent="0.25">
      <c r="A12320" t="s">
        <v>5247</v>
      </c>
    </row>
    <row r="12321" spans="1:1" x14ac:dyDescent="0.25">
      <c r="A12321" t="s">
        <v>5248</v>
      </c>
    </row>
    <row r="12323" spans="1:1" x14ac:dyDescent="0.25">
      <c r="A12323" t="s">
        <v>5249</v>
      </c>
    </row>
    <row r="12324" spans="1:1" x14ac:dyDescent="0.25">
      <c r="A12324" t="s">
        <v>5250</v>
      </c>
    </row>
    <row r="12325" spans="1:1" x14ac:dyDescent="0.25">
      <c r="A12325" t="s">
        <v>5251</v>
      </c>
    </row>
    <row r="12326" spans="1:1" x14ac:dyDescent="0.25">
      <c r="A12326" t="s">
        <v>5252</v>
      </c>
    </row>
    <row r="12328" spans="1:1" x14ac:dyDescent="0.25">
      <c r="A12328" t="s">
        <v>5253</v>
      </c>
    </row>
    <row r="12329" spans="1:1" x14ac:dyDescent="0.25">
      <c r="A12329" t="s">
        <v>5254</v>
      </c>
    </row>
    <row r="12330" spans="1:1" x14ac:dyDescent="0.25">
      <c r="A12330" t="s">
        <v>5255</v>
      </c>
    </row>
    <row r="12331" spans="1:1" x14ac:dyDescent="0.25">
      <c r="A12331" t="e">
        <f>- Aide au traÃ§age</f>
        <v>#NAME?</v>
      </c>
    </row>
    <row r="12332" spans="1:1" x14ac:dyDescent="0.25">
      <c r="A12332" t="e">
        <f>- percement</f>
        <v>#NAME?</v>
      </c>
    </row>
    <row r="12333" spans="1:1" x14ac:dyDescent="0.25">
      <c r="A12333" t="s">
        <v>5256</v>
      </c>
    </row>
    <row r="12335" spans="1:1" x14ac:dyDescent="0.25">
      <c r="A12335" t="s">
        <v>5257</v>
      </c>
    </row>
    <row r="12336" spans="1:1" x14ac:dyDescent="0.25">
      <c r="A12336" t="s">
        <v>5258</v>
      </c>
    </row>
    <row r="12338" spans="1:1" x14ac:dyDescent="0.25">
      <c r="A12338" t="s">
        <v>5259</v>
      </c>
    </row>
    <row r="12339" spans="1:1" x14ac:dyDescent="0.25">
      <c r="A12339" t="s">
        <v>5260</v>
      </c>
    </row>
    <row r="12340" spans="1:1" x14ac:dyDescent="0.25">
      <c r="A12340" t="s">
        <v>5261</v>
      </c>
    </row>
    <row r="12341" spans="1:1" x14ac:dyDescent="0.25">
      <c r="A12341" t="s">
        <v>5262</v>
      </c>
    </row>
    <row r="12343" spans="1:1" x14ac:dyDescent="0.25">
      <c r="A12343" t="s">
        <v>5263</v>
      </c>
    </row>
    <row r="12345" spans="1:1" x14ac:dyDescent="0.25">
      <c r="A12345" t="s">
        <v>5264</v>
      </c>
    </row>
    <row r="12346" spans="1:1" x14ac:dyDescent="0.25">
      <c r="A12346" t="s">
        <v>5265</v>
      </c>
    </row>
    <row r="12347" spans="1:1" x14ac:dyDescent="0.25">
      <c r="A12347" t="s">
        <v>5266</v>
      </c>
    </row>
    <row r="12348" spans="1:1" x14ac:dyDescent="0.25">
      <c r="A12348" t="s">
        <v>5267</v>
      </c>
    </row>
    <row r="12350" spans="1:1" x14ac:dyDescent="0.25">
      <c r="A12350" t="s">
        <v>5268</v>
      </c>
    </row>
    <row r="12351" spans="1:1" x14ac:dyDescent="0.25">
      <c r="A12351" t="e">
        <f>- Conditionnement</f>
        <v>#NAME?</v>
      </c>
    </row>
    <row r="12352" spans="1:1" x14ac:dyDescent="0.25">
      <c r="A12352" t="e">
        <f>- contrÃ´le de produits finit</f>
        <v>#NAME?</v>
      </c>
    </row>
    <row r="12353" spans="1:1" x14ac:dyDescent="0.25">
      <c r="A12353" t="s">
        <v>5269</v>
      </c>
    </row>
    <row r="12354" spans="1:1" x14ac:dyDescent="0.25">
      <c r="A12354" t="s">
        <v>5270</v>
      </c>
    </row>
    <row r="12356" spans="1:1" x14ac:dyDescent="0.25">
      <c r="A12356" t="s">
        <v>5271</v>
      </c>
    </row>
    <row r="12357" spans="1:1" x14ac:dyDescent="0.25">
      <c r="A12357" t="s">
        <v>5272</v>
      </c>
    </row>
    <row r="12358" spans="1:1" x14ac:dyDescent="0.25">
      <c r="A12358" t="s">
        <v>5273</v>
      </c>
    </row>
    <row r="12359" spans="1:1" x14ac:dyDescent="0.25">
      <c r="A12359" t="s">
        <v>5274</v>
      </c>
    </row>
    <row r="12360" spans="1:1" x14ac:dyDescent="0.25">
      <c r="A12360" t="s">
        <v>5275</v>
      </c>
    </row>
    <row r="12362" spans="1:1" x14ac:dyDescent="0.25">
      <c r="A12362" t="s">
        <v>5276</v>
      </c>
    </row>
    <row r="12364" spans="1:1" x14ac:dyDescent="0.25">
      <c r="A12364" t="s">
        <v>5277</v>
      </c>
    </row>
    <row r="12366" spans="1:1" x14ac:dyDescent="0.25">
      <c r="A12366" t="s">
        <v>5278</v>
      </c>
    </row>
    <row r="12367" spans="1:1" x14ac:dyDescent="0.25">
      <c r="A12367" t="s">
        <v>5279</v>
      </c>
    </row>
    <row r="12368" spans="1:1" x14ac:dyDescent="0.25">
      <c r="A12368" t="s">
        <v>5280</v>
      </c>
    </row>
    <row r="12369" spans="1:1" x14ac:dyDescent="0.25">
      <c r="A12369" t="s">
        <v>5281</v>
      </c>
    </row>
    <row r="12370" spans="1:1" x14ac:dyDescent="0.25">
      <c r="A12370" t="s">
        <v>5282</v>
      </c>
    </row>
    <row r="12371" spans="1:1" x14ac:dyDescent="0.25">
      <c r="A12371" t="s">
        <v>5283</v>
      </c>
    </row>
    <row r="12373" spans="1:1" x14ac:dyDescent="0.25">
      <c r="A12373" t="s">
        <v>92</v>
      </c>
    </row>
    <row r="12374" spans="1:1" x14ac:dyDescent="0.25">
      <c r="A12374" t="s">
        <v>5284</v>
      </c>
    </row>
    <row r="12375" spans="1:1" x14ac:dyDescent="0.25">
      <c r="A12375" t="e">
        <f>- serrage et le graissage des piÃ¨ces</f>
        <v>#NAME?</v>
      </c>
    </row>
    <row r="12376" spans="1:1" x14ac:dyDescent="0.25">
      <c r="A12376" t="s">
        <v>5285</v>
      </c>
    </row>
    <row r="12377" spans="1:1" x14ac:dyDescent="0.25">
      <c r="A12377" t="s">
        <v>5286</v>
      </c>
    </row>
    <row r="12378" spans="1:1" x14ac:dyDescent="0.25">
      <c r="A12378" t="s">
        <v>5287</v>
      </c>
    </row>
    <row r="12380" spans="1:1" x14ac:dyDescent="0.25">
      <c r="A12380" t="s">
        <v>5288</v>
      </c>
    </row>
    <row r="12382" spans="1:1" x14ac:dyDescent="0.25">
      <c r="A12382" t="s">
        <v>1804</v>
      </c>
    </row>
    <row r="12383" spans="1:1" x14ac:dyDescent="0.25">
      <c r="A12383" t="s">
        <v>5289</v>
      </c>
    </row>
    <row r="12384" spans="1:1" x14ac:dyDescent="0.25">
      <c r="A12384" t="s">
        <v>5290</v>
      </c>
    </row>
    <row r="12386" spans="1:1" x14ac:dyDescent="0.25">
      <c r="A12386" t="s">
        <v>5288</v>
      </c>
    </row>
    <row r="12388" spans="1:1" x14ac:dyDescent="0.25">
      <c r="A12388" t="s">
        <v>1804</v>
      </c>
    </row>
    <row r="12389" spans="1:1" x14ac:dyDescent="0.25">
      <c r="A12389" t="s">
        <v>5289</v>
      </c>
    </row>
    <row r="12390" spans="1:1" x14ac:dyDescent="0.25">
      <c r="A12390" t="s">
        <v>5291</v>
      </c>
    </row>
    <row r="12392" spans="1:1" x14ac:dyDescent="0.25">
      <c r="A12392" t="s">
        <v>5288</v>
      </c>
    </row>
    <row r="12394" spans="1:1" x14ac:dyDescent="0.25">
      <c r="A12394" t="s">
        <v>1804</v>
      </c>
    </row>
    <row r="12395" spans="1:1" x14ac:dyDescent="0.25">
      <c r="A12395" t="s">
        <v>5289</v>
      </c>
    </row>
    <row r="12396" spans="1:1" x14ac:dyDescent="0.25">
      <c r="A12396" t="s">
        <v>5292</v>
      </c>
    </row>
    <row r="12398" spans="1:1" x14ac:dyDescent="0.25">
      <c r="A12398" t="s">
        <v>5288</v>
      </c>
    </row>
    <row r="12400" spans="1:1" x14ac:dyDescent="0.25">
      <c r="A12400" t="s">
        <v>1804</v>
      </c>
    </row>
    <row r="12401" spans="1:1" x14ac:dyDescent="0.25">
      <c r="A12401" t="s">
        <v>5289</v>
      </c>
    </row>
    <row r="12402" spans="1:1" x14ac:dyDescent="0.25">
      <c r="A12402" t="s">
        <v>5293</v>
      </c>
    </row>
    <row r="12404" spans="1:1" x14ac:dyDescent="0.25">
      <c r="A12404" t="s">
        <v>5288</v>
      </c>
    </row>
    <row r="12406" spans="1:1" x14ac:dyDescent="0.25">
      <c r="A12406" t="s">
        <v>1804</v>
      </c>
    </row>
    <row r="12407" spans="1:1" x14ac:dyDescent="0.25">
      <c r="A12407" t="s">
        <v>5289</v>
      </c>
    </row>
    <row r="12408" spans="1:1" x14ac:dyDescent="0.25">
      <c r="A12408" t="s">
        <v>5294</v>
      </c>
    </row>
    <row r="12410" spans="1:1" x14ac:dyDescent="0.25">
      <c r="A12410" t="s">
        <v>5295</v>
      </c>
    </row>
    <row r="12412" spans="1:1" x14ac:dyDescent="0.25">
      <c r="A12412" t="s">
        <v>5296</v>
      </c>
    </row>
    <row r="12413" spans="1:1" x14ac:dyDescent="0.25">
      <c r="A12413" t="s">
        <v>5297</v>
      </c>
    </row>
    <row r="12415" spans="1:1" x14ac:dyDescent="0.25">
      <c r="A12415" t="s">
        <v>92</v>
      </c>
    </row>
    <row r="12417" spans="1:1" x14ac:dyDescent="0.25">
      <c r="A12417" t="s">
        <v>5298</v>
      </c>
    </row>
    <row r="12419" spans="1:1" x14ac:dyDescent="0.25">
      <c r="A12419" t="s">
        <v>5299</v>
      </c>
    </row>
    <row r="12420" spans="1:1" x14ac:dyDescent="0.25">
      <c r="A12420" t="s">
        <v>5300</v>
      </c>
    </row>
    <row r="12421" spans="1:1" x14ac:dyDescent="0.25">
      <c r="A12421" t="s">
        <v>5301</v>
      </c>
    </row>
    <row r="12422" spans="1:1" x14ac:dyDescent="0.25">
      <c r="A12422" t="s">
        <v>5302</v>
      </c>
    </row>
    <row r="12424" spans="1:1" x14ac:dyDescent="0.25">
      <c r="A12424" t="s">
        <v>92</v>
      </c>
    </row>
    <row r="12426" spans="1:1" x14ac:dyDescent="0.25">
      <c r="A12426" t="s">
        <v>5298</v>
      </c>
    </row>
    <row r="12428" spans="1:1" x14ac:dyDescent="0.25">
      <c r="A12428" t="s">
        <v>5299</v>
      </c>
    </row>
    <row r="12429" spans="1:1" x14ac:dyDescent="0.25">
      <c r="A12429" t="s">
        <v>5300</v>
      </c>
    </row>
    <row r="12430" spans="1:1" x14ac:dyDescent="0.25">
      <c r="A12430" t="s">
        <v>5301</v>
      </c>
    </row>
    <row r="12431" spans="1:1" x14ac:dyDescent="0.25">
      <c r="A12431" t="s">
        <v>5303</v>
      </c>
    </row>
    <row r="12433" spans="1:1" x14ac:dyDescent="0.25">
      <c r="A12433" t="s">
        <v>9</v>
      </c>
    </row>
    <row r="12435" spans="1:1" x14ac:dyDescent="0.25">
      <c r="A12435" t="s">
        <v>5304</v>
      </c>
    </row>
    <row r="12436" spans="1:1" x14ac:dyDescent="0.25">
      <c r="A12436" t="e">
        <f>- assemblage selon les plans</f>
        <v>#NAME?</v>
      </c>
    </row>
    <row r="12437" spans="1:1" x14ac:dyDescent="0.25">
      <c r="A12437" t="e">
        <f>- Pointer et souder au semi-auto et/ou TIG</f>
        <v>#NAME?</v>
      </c>
    </row>
    <row r="12438" spans="1:1" x14ac:dyDescent="0.25">
      <c r="A12438" t="e">
        <f>- Faire du roulage</f>
        <v>#NAME?</v>
      </c>
    </row>
    <row r="12439" spans="1:1" x14ac:dyDescent="0.25">
      <c r="A12439" t="s">
        <v>5305</v>
      </c>
    </row>
    <row r="12441" spans="1:1" x14ac:dyDescent="0.25">
      <c r="A12441" t="s">
        <v>5306</v>
      </c>
    </row>
    <row r="12442" spans="1:1" x14ac:dyDescent="0.25">
      <c r="A12442" t="s">
        <v>5307</v>
      </c>
    </row>
    <row r="12443" spans="1:1" x14ac:dyDescent="0.25">
      <c r="A12443" t="s">
        <v>1559</v>
      </c>
    </row>
    <row r="12444" spans="1:1" x14ac:dyDescent="0.25">
      <c r="A12444" t="e">
        <f>-La maintenance des installations techniques.</f>
        <v>#NAME?</v>
      </c>
    </row>
    <row r="12445" spans="1:1" x14ac:dyDescent="0.25">
      <c r="A12445" t="s">
        <v>5308</v>
      </c>
    </row>
    <row r="12446" spans="1:1" x14ac:dyDescent="0.25">
      <c r="A12446" t="s">
        <v>5309</v>
      </c>
    </row>
    <row r="12448" spans="1:1" x14ac:dyDescent="0.25">
      <c r="A12448" t="s">
        <v>5310</v>
      </c>
    </row>
    <row r="12450" spans="1:1" x14ac:dyDescent="0.25">
      <c r="A12450" t="s">
        <v>5072</v>
      </c>
    </row>
    <row r="12452" spans="1:1" x14ac:dyDescent="0.25">
      <c r="A12452" t="s">
        <v>5311</v>
      </c>
    </row>
    <row r="12453" spans="1:1" x14ac:dyDescent="0.25">
      <c r="A12453" t="s">
        <v>5312</v>
      </c>
    </row>
    <row r="12455" spans="1:1" x14ac:dyDescent="0.25">
      <c r="A12455" t="s">
        <v>5310</v>
      </c>
    </row>
    <row r="12457" spans="1:1" x14ac:dyDescent="0.25">
      <c r="A12457" t="s">
        <v>5072</v>
      </c>
    </row>
    <row r="12459" spans="1:1" x14ac:dyDescent="0.25">
      <c r="A12459" t="s">
        <v>5311</v>
      </c>
    </row>
    <row r="12460" spans="1:1" x14ac:dyDescent="0.25">
      <c r="A12460" t="s">
        <v>5313</v>
      </c>
    </row>
    <row r="12462" spans="1:1" x14ac:dyDescent="0.25">
      <c r="A12462" t="s">
        <v>5310</v>
      </c>
    </row>
    <row r="12464" spans="1:1" x14ac:dyDescent="0.25">
      <c r="A12464" t="s">
        <v>5072</v>
      </c>
    </row>
    <row r="12466" spans="1:1" x14ac:dyDescent="0.25">
      <c r="A12466" t="s">
        <v>5311</v>
      </c>
    </row>
    <row r="12467" spans="1:1" x14ac:dyDescent="0.25">
      <c r="A12467" t="s">
        <v>5314</v>
      </c>
    </row>
    <row r="12469" spans="1:1" x14ac:dyDescent="0.25">
      <c r="A12469" t="s">
        <v>5310</v>
      </c>
    </row>
    <row r="12471" spans="1:1" x14ac:dyDescent="0.25">
      <c r="A12471" t="s">
        <v>5315</v>
      </c>
    </row>
    <row r="12472" spans="1:1" x14ac:dyDescent="0.25">
      <c r="A12472" t="s">
        <v>5316</v>
      </c>
    </row>
    <row r="12474" spans="1:1" x14ac:dyDescent="0.25">
      <c r="A12474" t="s">
        <v>5317</v>
      </c>
    </row>
    <row r="12475" spans="1:1" x14ac:dyDescent="0.25">
      <c r="A12475" t="s">
        <v>5318</v>
      </c>
    </row>
    <row r="12477" spans="1:1" x14ac:dyDescent="0.25">
      <c r="A12477" t="s">
        <v>5310</v>
      </c>
    </row>
    <row r="12479" spans="1:1" x14ac:dyDescent="0.25">
      <c r="A12479" t="s">
        <v>5315</v>
      </c>
    </row>
    <row r="12480" spans="1:1" x14ac:dyDescent="0.25">
      <c r="A12480" t="s">
        <v>5316</v>
      </c>
    </row>
    <row r="12482" spans="1:1" x14ac:dyDescent="0.25">
      <c r="A12482" t="s">
        <v>5317</v>
      </c>
    </row>
    <row r="12483" spans="1:1" x14ac:dyDescent="0.25">
      <c r="A12483" t="s">
        <v>5319</v>
      </c>
    </row>
    <row r="12485" spans="1:1" x14ac:dyDescent="0.25">
      <c r="A12485" t="s">
        <v>5310</v>
      </c>
    </row>
    <row r="12487" spans="1:1" x14ac:dyDescent="0.25">
      <c r="A12487" t="s">
        <v>5315</v>
      </c>
    </row>
    <row r="12488" spans="1:1" x14ac:dyDescent="0.25">
      <c r="A12488" t="s">
        <v>5316</v>
      </c>
    </row>
    <row r="12490" spans="1:1" x14ac:dyDescent="0.25">
      <c r="A12490" t="s">
        <v>5317</v>
      </c>
    </row>
    <row r="12491" spans="1:1" x14ac:dyDescent="0.25">
      <c r="A12491" t="s">
        <v>5320</v>
      </c>
    </row>
    <row r="12493" spans="1:1" x14ac:dyDescent="0.25">
      <c r="A12493" t="s">
        <v>5310</v>
      </c>
    </row>
    <row r="12495" spans="1:1" x14ac:dyDescent="0.25">
      <c r="A12495" t="s">
        <v>5321</v>
      </c>
    </row>
    <row r="12497" spans="1:1" x14ac:dyDescent="0.25">
      <c r="A12497" t="s">
        <v>5322</v>
      </c>
    </row>
    <row r="12498" spans="1:1" x14ac:dyDescent="0.25">
      <c r="A12498" t="s">
        <v>5323</v>
      </c>
    </row>
    <row r="12499" spans="1:1" x14ac:dyDescent="0.25">
      <c r="A12499" t="s">
        <v>5324</v>
      </c>
    </row>
    <row r="12500" spans="1:1" x14ac:dyDescent="0.25">
      <c r="A12500" t="s">
        <v>5325</v>
      </c>
    </row>
    <row r="12502" spans="1:1" x14ac:dyDescent="0.25">
      <c r="A12502" t="s">
        <v>5310</v>
      </c>
    </row>
    <row r="12504" spans="1:1" x14ac:dyDescent="0.25">
      <c r="A12504" t="s">
        <v>5321</v>
      </c>
    </row>
    <row r="12506" spans="1:1" x14ac:dyDescent="0.25">
      <c r="A12506" t="s">
        <v>5322</v>
      </c>
    </row>
    <row r="12507" spans="1:1" x14ac:dyDescent="0.25">
      <c r="A12507" t="s">
        <v>5323</v>
      </c>
    </row>
    <row r="12508" spans="1:1" x14ac:dyDescent="0.25">
      <c r="A12508" t="s">
        <v>5324</v>
      </c>
    </row>
    <row r="12509" spans="1:1" x14ac:dyDescent="0.25">
      <c r="A12509" t="s">
        <v>5326</v>
      </c>
    </row>
    <row r="12511" spans="1:1" x14ac:dyDescent="0.25">
      <c r="A12511" t="s">
        <v>5310</v>
      </c>
    </row>
    <row r="12513" spans="1:1" x14ac:dyDescent="0.25">
      <c r="A12513" t="s">
        <v>5321</v>
      </c>
    </row>
    <row r="12515" spans="1:1" x14ac:dyDescent="0.25">
      <c r="A12515" t="s">
        <v>5322</v>
      </c>
    </row>
    <row r="12516" spans="1:1" x14ac:dyDescent="0.25">
      <c r="A12516" t="s">
        <v>5323</v>
      </c>
    </row>
    <row r="12517" spans="1:1" x14ac:dyDescent="0.25">
      <c r="A12517" t="s">
        <v>5324</v>
      </c>
    </row>
    <row r="12518" spans="1:1" x14ac:dyDescent="0.25">
      <c r="A12518" t="s">
        <v>5327</v>
      </c>
    </row>
    <row r="12520" spans="1:1" x14ac:dyDescent="0.25">
      <c r="A12520" t="s">
        <v>5328</v>
      </c>
    </row>
    <row r="12521" spans="1:1" x14ac:dyDescent="0.25">
      <c r="A12521" t="s">
        <v>5329</v>
      </c>
    </row>
    <row r="12522" spans="1:1" x14ac:dyDescent="0.25">
      <c r="A12522" t="s">
        <v>5330</v>
      </c>
    </row>
    <row r="12524" spans="1:1" x14ac:dyDescent="0.25">
      <c r="A12524" t="s">
        <v>5331</v>
      </c>
    </row>
    <row r="12525" spans="1:1" x14ac:dyDescent="0.25">
      <c r="A12525" t="s">
        <v>5332</v>
      </c>
    </row>
    <row r="12526" spans="1:1" x14ac:dyDescent="0.25">
      <c r="A12526" t="s">
        <v>5333</v>
      </c>
    </row>
    <row r="12528" spans="1:1" x14ac:dyDescent="0.25">
      <c r="A12528" t="s">
        <v>5334</v>
      </c>
    </row>
    <row r="12530" spans="1:1" x14ac:dyDescent="0.25">
      <c r="A12530" t="s">
        <v>5335</v>
      </c>
    </row>
    <row r="12531" spans="1:1" x14ac:dyDescent="0.25">
      <c r="A12531" t="s">
        <v>5336</v>
      </c>
    </row>
    <row r="12532" spans="1:1" x14ac:dyDescent="0.25">
      <c r="A12532" t="s">
        <v>5337</v>
      </c>
    </row>
    <row r="12534" spans="1:1" x14ac:dyDescent="0.25">
      <c r="A12534" t="s">
        <v>5310</v>
      </c>
    </row>
    <row r="12536" spans="1:1" x14ac:dyDescent="0.25">
      <c r="A12536" t="s">
        <v>5338</v>
      </c>
    </row>
    <row r="12538" spans="1:1" x14ac:dyDescent="0.25">
      <c r="A12538" t="s">
        <v>5339</v>
      </c>
    </row>
    <row r="12539" spans="1:1" x14ac:dyDescent="0.25">
      <c r="A12539" t="s">
        <v>5340</v>
      </c>
    </row>
    <row r="12541" spans="1:1" x14ac:dyDescent="0.25">
      <c r="A12541" t="s">
        <v>5310</v>
      </c>
    </row>
    <row r="12543" spans="1:1" x14ac:dyDescent="0.25">
      <c r="A12543" t="s">
        <v>5338</v>
      </c>
    </row>
    <row r="12545" spans="1:1" x14ac:dyDescent="0.25">
      <c r="A12545" t="s">
        <v>5339</v>
      </c>
    </row>
    <row r="12546" spans="1:1" x14ac:dyDescent="0.25">
      <c r="A12546" t="s">
        <v>5341</v>
      </c>
    </row>
    <row r="12548" spans="1:1" x14ac:dyDescent="0.25">
      <c r="A12548" t="s">
        <v>5310</v>
      </c>
    </row>
    <row r="12550" spans="1:1" x14ac:dyDescent="0.25">
      <c r="A12550" t="s">
        <v>5338</v>
      </c>
    </row>
    <row r="12552" spans="1:1" x14ac:dyDescent="0.25">
      <c r="A12552" t="s">
        <v>5339</v>
      </c>
    </row>
    <row r="12553" spans="1:1" x14ac:dyDescent="0.25">
      <c r="A12553" t="s">
        <v>5342</v>
      </c>
    </row>
    <row r="12554" spans="1:1" x14ac:dyDescent="0.25">
      <c r="A12554" t="s">
        <v>5343</v>
      </c>
    </row>
    <row r="12555" spans="1:1" x14ac:dyDescent="0.25">
      <c r="A12555" t="s">
        <v>5310</v>
      </c>
    </row>
    <row r="12556" spans="1:1" x14ac:dyDescent="0.25">
      <c r="A12556" t="s">
        <v>5344</v>
      </c>
    </row>
    <row r="12557" spans="1:1" x14ac:dyDescent="0.25">
      <c r="A12557" t="s">
        <v>5345</v>
      </c>
    </row>
    <row r="12558" spans="1:1" x14ac:dyDescent="0.25">
      <c r="A12558" t="s">
        <v>5346</v>
      </c>
    </row>
    <row r="12559" spans="1:1" x14ac:dyDescent="0.25">
      <c r="A12559" t="s">
        <v>5347</v>
      </c>
    </row>
    <row r="12560" spans="1:1" x14ac:dyDescent="0.25">
      <c r="A12560" t="s">
        <v>5348</v>
      </c>
    </row>
    <row r="12561" spans="1:1" x14ac:dyDescent="0.25">
      <c r="A12561" t="s">
        <v>5349</v>
      </c>
    </row>
    <row r="12562" spans="1:1" x14ac:dyDescent="0.25">
      <c r="A12562" t="s">
        <v>5350</v>
      </c>
    </row>
    <row r="12563" spans="1:1" x14ac:dyDescent="0.25">
      <c r="A12563" t="s">
        <v>5351</v>
      </c>
    </row>
    <row r="12564" spans="1:1" x14ac:dyDescent="0.25">
      <c r="A12564" t="s">
        <v>5352</v>
      </c>
    </row>
    <row r="12565" spans="1:1" x14ac:dyDescent="0.25">
      <c r="A12565" t="s">
        <v>5353</v>
      </c>
    </row>
    <row r="12566" spans="1:1" x14ac:dyDescent="0.25">
      <c r="A12566" t="s">
        <v>5354</v>
      </c>
    </row>
    <row r="12567" spans="1:1" x14ac:dyDescent="0.25">
      <c r="A12567" t="s">
        <v>43</v>
      </c>
    </row>
    <row r="12568" spans="1:1" x14ac:dyDescent="0.25">
      <c r="A12568" t="s">
        <v>5355</v>
      </c>
    </row>
    <row r="12569" spans="1:1" x14ac:dyDescent="0.25">
      <c r="A12569" t="s">
        <v>43</v>
      </c>
    </row>
    <row r="12570" spans="1:1" x14ac:dyDescent="0.25">
      <c r="A12570" t="s">
        <v>5356</v>
      </c>
    </row>
    <row r="12571" spans="1:1" x14ac:dyDescent="0.25">
      <c r="A12571" t="s">
        <v>5357</v>
      </c>
    </row>
    <row r="12572" spans="1:1" x14ac:dyDescent="0.25">
      <c r="A12572" t="s">
        <v>43</v>
      </c>
    </row>
    <row r="12573" spans="1:1" x14ac:dyDescent="0.25">
      <c r="A12573" t="s">
        <v>5358</v>
      </c>
    </row>
    <row r="12574" spans="1:1" x14ac:dyDescent="0.25">
      <c r="A12574" t="s">
        <v>43</v>
      </c>
    </row>
    <row r="12575" spans="1:1" x14ac:dyDescent="0.25">
      <c r="A12575" t="s">
        <v>43</v>
      </c>
    </row>
    <row r="12576" spans="1:1" x14ac:dyDescent="0.25">
      <c r="A12576" t="s">
        <v>5359</v>
      </c>
    </row>
    <row r="12577" spans="1:1" x14ac:dyDescent="0.25">
      <c r="A12577" t="s">
        <v>5360</v>
      </c>
    </row>
    <row r="12578" spans="1:1" x14ac:dyDescent="0.25">
      <c r="A12578" t="s">
        <v>43</v>
      </c>
    </row>
    <row r="12579" spans="1:1" x14ac:dyDescent="0.25">
      <c r="A12579" t="s">
        <v>5361</v>
      </c>
    </row>
    <row r="12580" spans="1:1" x14ac:dyDescent="0.25">
      <c r="A12580" t="s">
        <v>43</v>
      </c>
    </row>
    <row r="12581" spans="1:1" x14ac:dyDescent="0.25">
      <c r="A12581" t="s">
        <v>43</v>
      </c>
    </row>
    <row r="12582" spans="1:1" x14ac:dyDescent="0.25">
      <c r="A12582" t="s">
        <v>5362</v>
      </c>
    </row>
    <row r="12583" spans="1:1" x14ac:dyDescent="0.25">
      <c r="A12583" t="s">
        <v>43</v>
      </c>
    </row>
    <row r="12584" spans="1:1" x14ac:dyDescent="0.25">
      <c r="A12584" t="s">
        <v>5363</v>
      </c>
    </row>
    <row r="12585" spans="1:1" x14ac:dyDescent="0.25">
      <c r="A12585" t="s">
        <v>5364</v>
      </c>
    </row>
    <row r="12587" spans="1:1" x14ac:dyDescent="0.25">
      <c r="A12587" t="s">
        <v>5365</v>
      </c>
    </row>
    <row r="12588" spans="1:1" x14ac:dyDescent="0.25">
      <c r="A12588" t="s">
        <v>5366</v>
      </c>
    </row>
    <row r="12589" spans="1:1" x14ac:dyDescent="0.25">
      <c r="A12589" t="s">
        <v>5367</v>
      </c>
    </row>
    <row r="12590" spans="1:1" x14ac:dyDescent="0.25">
      <c r="A12590" t="s">
        <v>5368</v>
      </c>
    </row>
    <row r="12591" spans="1:1" x14ac:dyDescent="0.25">
      <c r="A12591" t="s">
        <v>5369</v>
      </c>
    </row>
    <row r="12592" spans="1:1" x14ac:dyDescent="0.25">
      <c r="A12592" t="s">
        <v>5370</v>
      </c>
    </row>
    <row r="12593" spans="1:1" x14ac:dyDescent="0.25">
      <c r="A12593" t="s">
        <v>5371</v>
      </c>
    </row>
    <row r="12594" spans="1:1" x14ac:dyDescent="0.25">
      <c r="A12594" t="s">
        <v>5372</v>
      </c>
    </row>
    <row r="12595" spans="1:1" x14ac:dyDescent="0.25">
      <c r="A12595" t="s">
        <v>5373</v>
      </c>
    </row>
    <row r="12596" spans="1:1" x14ac:dyDescent="0.25">
      <c r="A12596" t="s">
        <v>5374</v>
      </c>
    </row>
    <row r="12597" spans="1:1" x14ac:dyDescent="0.25">
      <c r="A12597" t="s">
        <v>5375</v>
      </c>
    </row>
    <row r="12598" spans="1:1" x14ac:dyDescent="0.25">
      <c r="A12598" t="s">
        <v>5376</v>
      </c>
    </row>
    <row r="12599" spans="1:1" x14ac:dyDescent="0.25">
      <c r="A12599" t="s">
        <v>5377</v>
      </c>
    </row>
    <row r="12600" spans="1:1" x14ac:dyDescent="0.25">
      <c r="A12600" t="s">
        <v>5378</v>
      </c>
    </row>
    <row r="12602" spans="1:1" x14ac:dyDescent="0.25">
      <c r="A12602" t="s">
        <v>935</v>
      </c>
    </row>
    <row r="12603" spans="1:1" x14ac:dyDescent="0.25">
      <c r="A12603" t="s">
        <v>5379</v>
      </c>
    </row>
    <row r="12604" spans="1:1" x14ac:dyDescent="0.25">
      <c r="A12604" t="s">
        <v>5380</v>
      </c>
    </row>
    <row r="12605" spans="1:1" x14ac:dyDescent="0.25">
      <c r="A12605" t="s">
        <v>5381</v>
      </c>
    </row>
    <row r="12606" spans="1:1" x14ac:dyDescent="0.25">
      <c r="A12606" t="s">
        <v>5382</v>
      </c>
    </row>
    <row r="12607" spans="1:1" x14ac:dyDescent="0.25">
      <c r="A12607" t="s">
        <v>5383</v>
      </c>
    </row>
    <row r="12609" spans="1:1" x14ac:dyDescent="0.25">
      <c r="A12609" t="s">
        <v>9</v>
      </c>
    </row>
    <row r="12610" spans="1:1" x14ac:dyDescent="0.25">
      <c r="A12610" t="s">
        <v>5384</v>
      </c>
    </row>
    <row r="12611" spans="1:1" x14ac:dyDescent="0.25">
      <c r="A12611" t="s">
        <v>5385</v>
      </c>
    </row>
    <row r="12615" spans="1:1" x14ac:dyDescent="0.25">
      <c r="A12615" t="s">
        <v>1702</v>
      </c>
    </row>
    <row r="12617" spans="1:1" x14ac:dyDescent="0.25">
      <c r="A12617" t="s">
        <v>5386</v>
      </c>
    </row>
    <row r="12618" spans="1:1" x14ac:dyDescent="0.25">
      <c r="A12618" t="s">
        <v>5387</v>
      </c>
    </row>
    <row r="12619" spans="1:1" x14ac:dyDescent="0.25">
      <c r="A12619" t="s">
        <v>5388</v>
      </c>
    </row>
    <row r="12620" spans="1:1" x14ac:dyDescent="0.25">
      <c r="A12620" t="s">
        <v>5389</v>
      </c>
    </row>
    <row r="12621" spans="1:1" x14ac:dyDescent="0.25">
      <c r="A12621" t="s">
        <v>5390</v>
      </c>
    </row>
    <row r="12622" spans="1:1" x14ac:dyDescent="0.25">
      <c r="A12622" t="s">
        <v>5391</v>
      </c>
    </row>
    <row r="12623" spans="1:1" x14ac:dyDescent="0.25">
      <c r="A12623" t="s">
        <v>5392</v>
      </c>
    </row>
    <row r="12624" spans="1:1" x14ac:dyDescent="0.25">
      <c r="A12624" t="s">
        <v>5393</v>
      </c>
    </row>
    <row r="12625" spans="1:1" x14ac:dyDescent="0.25">
      <c r="A12625" t="s">
        <v>5394</v>
      </c>
    </row>
    <row r="12626" spans="1:1" x14ac:dyDescent="0.25">
      <c r="A12626" t="s">
        <v>5395</v>
      </c>
    </row>
    <row r="12627" spans="1:1" x14ac:dyDescent="0.25">
      <c r="A12627" t="s">
        <v>5396</v>
      </c>
    </row>
    <row r="12628" spans="1:1" x14ac:dyDescent="0.25">
      <c r="A12628" t="s">
        <v>5397</v>
      </c>
    </row>
    <row r="12629" spans="1:1" x14ac:dyDescent="0.25">
      <c r="A12629" t="s">
        <v>5398</v>
      </c>
    </row>
    <row r="12630" spans="1:1" x14ac:dyDescent="0.25">
      <c r="A12630" t="s">
        <v>5399</v>
      </c>
    </row>
    <row r="12631" spans="1:1" x14ac:dyDescent="0.25">
      <c r="A12631" t="s">
        <v>5400</v>
      </c>
    </row>
    <row r="12632" spans="1:1" x14ac:dyDescent="0.25">
      <c r="A12632" t="s">
        <v>5401</v>
      </c>
    </row>
    <row r="12633" spans="1:1" x14ac:dyDescent="0.25">
      <c r="A12633" t="s">
        <v>5402</v>
      </c>
    </row>
    <row r="12634" spans="1:1" x14ac:dyDescent="0.25">
      <c r="A12634" t="s">
        <v>5403</v>
      </c>
    </row>
    <row r="12635" spans="1:1" x14ac:dyDescent="0.25">
      <c r="A12635" t="s">
        <v>1849</v>
      </c>
    </row>
    <row r="12636" spans="1:1" x14ac:dyDescent="0.25">
      <c r="A12636" t="s">
        <v>5404</v>
      </c>
    </row>
    <row r="12638" spans="1:1" x14ac:dyDescent="0.25">
      <c r="A12638" t="s">
        <v>5405</v>
      </c>
    </row>
    <row r="12639" spans="1:1" x14ac:dyDescent="0.25">
      <c r="A12639" t="s">
        <v>5406</v>
      </c>
    </row>
    <row r="12640" spans="1:1" x14ac:dyDescent="0.25">
      <c r="A12640" t="s">
        <v>5407</v>
      </c>
    </row>
    <row r="12642" spans="1:1" x14ac:dyDescent="0.25">
      <c r="A12642" t="s">
        <v>5408</v>
      </c>
    </row>
    <row r="12643" spans="1:1" x14ac:dyDescent="0.25">
      <c r="A12643" t="s">
        <v>5409</v>
      </c>
    </row>
    <row r="12644" spans="1:1" x14ac:dyDescent="0.25">
      <c r="A12644" t="s">
        <v>5410</v>
      </c>
    </row>
    <row r="12645" spans="1:1" x14ac:dyDescent="0.25">
      <c r="A12645" t="s">
        <v>5411</v>
      </c>
    </row>
    <row r="12647" spans="1:1" x14ac:dyDescent="0.25">
      <c r="A12647" t="s">
        <v>5412</v>
      </c>
    </row>
    <row r="12648" spans="1:1" x14ac:dyDescent="0.25">
      <c r="A12648" t="s">
        <v>5413</v>
      </c>
    </row>
    <row r="12650" spans="1:1" x14ac:dyDescent="0.25">
      <c r="A12650" t="s">
        <v>5276</v>
      </c>
    </row>
    <row r="12652" spans="1:1" x14ac:dyDescent="0.25">
      <c r="A12652" t="s">
        <v>5414</v>
      </c>
    </row>
    <row r="12654" spans="1:1" x14ac:dyDescent="0.25">
      <c r="A12654" t="s">
        <v>5415</v>
      </c>
    </row>
    <row r="12655" spans="1:1" x14ac:dyDescent="0.25">
      <c r="A12655" t="s">
        <v>5416</v>
      </c>
    </row>
    <row r="12657" spans="1:1" x14ac:dyDescent="0.25">
      <c r="A12657" t="s">
        <v>5417</v>
      </c>
    </row>
    <row r="12659" spans="1:1" x14ac:dyDescent="0.25">
      <c r="A12659" t="s">
        <v>5418</v>
      </c>
    </row>
    <row r="12661" spans="1:1" x14ac:dyDescent="0.25">
      <c r="A12661" t="s">
        <v>5419</v>
      </c>
    </row>
    <row r="12663" spans="1:1" x14ac:dyDescent="0.25">
      <c r="A12663" t="s">
        <v>5420</v>
      </c>
    </row>
    <row r="12664" spans="1:1" x14ac:dyDescent="0.25">
      <c r="A12664" t="s">
        <v>5421</v>
      </c>
    </row>
    <row r="12666" spans="1:1" x14ac:dyDescent="0.25">
      <c r="A12666" t="s">
        <v>5422</v>
      </c>
    </row>
    <row r="12668" spans="1:1" x14ac:dyDescent="0.25">
      <c r="A12668" t="s">
        <v>5423</v>
      </c>
    </row>
    <row r="12670" spans="1:1" x14ac:dyDescent="0.25">
      <c r="A12670" t="s">
        <v>5424</v>
      </c>
    </row>
    <row r="12671" spans="1:1" x14ac:dyDescent="0.25">
      <c r="A12671" t="s">
        <v>5425</v>
      </c>
    </row>
    <row r="12673" spans="1:1" x14ac:dyDescent="0.25">
      <c r="A12673" t="s">
        <v>5426</v>
      </c>
    </row>
    <row r="12674" spans="1:1" x14ac:dyDescent="0.25">
      <c r="A12674" t="s">
        <v>5427</v>
      </c>
    </row>
    <row r="12676" spans="1:1" x14ac:dyDescent="0.25">
      <c r="A12676" t="s">
        <v>5428</v>
      </c>
    </row>
    <row r="12678" spans="1:1" x14ac:dyDescent="0.25">
      <c r="A12678" t="s">
        <v>5429</v>
      </c>
    </row>
    <row r="12680" spans="1:1" x14ac:dyDescent="0.25">
      <c r="A12680" t="s">
        <v>5430</v>
      </c>
    </row>
    <row r="12681" spans="1:1" x14ac:dyDescent="0.25">
      <c r="A12681" t="s">
        <v>5431</v>
      </c>
    </row>
    <row r="12683" spans="1:1" x14ac:dyDescent="0.25">
      <c r="A12683" t="s">
        <v>5432</v>
      </c>
    </row>
    <row r="12685" spans="1:1" x14ac:dyDescent="0.25">
      <c r="A12685" t="s">
        <v>5433</v>
      </c>
    </row>
    <row r="12687" spans="1:1" x14ac:dyDescent="0.25">
      <c r="A12687" t="s">
        <v>5434</v>
      </c>
    </row>
    <row r="12688" spans="1:1" x14ac:dyDescent="0.25">
      <c r="A12688" t="s">
        <v>5435</v>
      </c>
    </row>
    <row r="12690" spans="1:1" x14ac:dyDescent="0.25">
      <c r="A12690" t="s">
        <v>5432</v>
      </c>
    </row>
    <row r="12692" spans="1:1" x14ac:dyDescent="0.25">
      <c r="A12692" t="s">
        <v>5433</v>
      </c>
    </row>
    <row r="12694" spans="1:1" x14ac:dyDescent="0.25">
      <c r="A12694" t="s">
        <v>5434</v>
      </c>
    </row>
    <row r="12695" spans="1:1" x14ac:dyDescent="0.25">
      <c r="A12695" t="s">
        <v>5436</v>
      </c>
    </row>
    <row r="12697" spans="1:1" x14ac:dyDescent="0.25">
      <c r="A12697" t="s">
        <v>5437</v>
      </c>
    </row>
    <row r="12698" spans="1:1" x14ac:dyDescent="0.25">
      <c r="A12698" t="s">
        <v>5438</v>
      </c>
    </row>
    <row r="12699" spans="1:1" x14ac:dyDescent="0.25">
      <c r="A12699" t="s">
        <v>5439</v>
      </c>
    </row>
    <row r="12701" spans="1:1" x14ac:dyDescent="0.25">
      <c r="A12701" t="s">
        <v>5276</v>
      </c>
    </row>
    <row r="12703" spans="1:1" x14ac:dyDescent="0.25">
      <c r="A12703" t="s">
        <v>5440</v>
      </c>
    </row>
    <row r="12705" spans="1:1" x14ac:dyDescent="0.25">
      <c r="A12705" t="s">
        <v>5441</v>
      </c>
    </row>
    <row r="12706" spans="1:1" x14ac:dyDescent="0.25">
      <c r="A12706" t="s">
        <v>5442</v>
      </c>
    </row>
    <row r="12707" spans="1:1" x14ac:dyDescent="0.25">
      <c r="A12707" t="s">
        <v>5443</v>
      </c>
    </row>
    <row r="12709" spans="1:1" x14ac:dyDescent="0.25">
      <c r="A12709" t="s">
        <v>5444</v>
      </c>
    </row>
    <row r="12711" spans="1:1" x14ac:dyDescent="0.25">
      <c r="A12711" t="s">
        <v>5445</v>
      </c>
    </row>
    <row r="12712" spans="1:1" x14ac:dyDescent="0.25">
      <c r="A12712" t="s">
        <v>5446</v>
      </c>
    </row>
    <row r="12713" spans="1:1" x14ac:dyDescent="0.25">
      <c r="A12713" t="s">
        <v>5447</v>
      </c>
    </row>
    <row r="12715" spans="1:1" x14ac:dyDescent="0.25">
      <c r="A12715" t="s">
        <v>5448</v>
      </c>
    </row>
    <row r="12716" spans="1:1" x14ac:dyDescent="0.25">
      <c r="A12716" t="s">
        <v>5449</v>
      </c>
    </row>
    <row r="12717" spans="1:1" x14ac:dyDescent="0.25">
      <c r="A12717" t="s">
        <v>5450</v>
      </c>
    </row>
    <row r="12719" spans="1:1" x14ac:dyDescent="0.25">
      <c r="A12719" t="s">
        <v>5451</v>
      </c>
    </row>
    <row r="12721" spans="1:1" x14ac:dyDescent="0.25">
      <c r="A12721" t="s">
        <v>5452</v>
      </c>
    </row>
    <row r="12723" spans="1:1" x14ac:dyDescent="0.25">
      <c r="A12723" t="s">
        <v>5453</v>
      </c>
    </row>
    <row r="12724" spans="1:1" x14ac:dyDescent="0.25">
      <c r="A12724" t="s">
        <v>5454</v>
      </c>
    </row>
    <row r="12726" spans="1:1" x14ac:dyDescent="0.25">
      <c r="A12726" t="s">
        <v>5455</v>
      </c>
    </row>
    <row r="12727" spans="1:1" x14ac:dyDescent="0.25">
      <c r="A12727" t="s">
        <v>43</v>
      </c>
    </row>
    <row r="12728" spans="1:1" x14ac:dyDescent="0.25">
      <c r="A12728" t="s">
        <v>5456</v>
      </c>
    </row>
    <row r="12730" spans="1:1" x14ac:dyDescent="0.25">
      <c r="A12730" t="s">
        <v>5457</v>
      </c>
    </row>
    <row r="12731" spans="1:1" x14ac:dyDescent="0.25">
      <c r="A12731" t="s">
        <v>5458</v>
      </c>
    </row>
    <row r="12733" spans="1:1" x14ac:dyDescent="0.25">
      <c r="A12733" t="s">
        <v>43</v>
      </c>
    </row>
    <row r="12734" spans="1:1" x14ac:dyDescent="0.25">
      <c r="A12734" t="s">
        <v>5459</v>
      </c>
    </row>
    <row r="12735" spans="1:1" x14ac:dyDescent="0.25">
      <c r="A12735" t="s">
        <v>5460</v>
      </c>
    </row>
    <row r="12737" spans="1:1" x14ac:dyDescent="0.25">
      <c r="A12737" t="s">
        <v>5276</v>
      </c>
    </row>
    <row r="12739" spans="1:1" x14ac:dyDescent="0.25">
      <c r="A12739" t="s">
        <v>5461</v>
      </c>
    </row>
    <row r="12740" spans="1:1" x14ac:dyDescent="0.25">
      <c r="A12740" t="s">
        <v>5462</v>
      </c>
    </row>
    <row r="12741" spans="1:1" x14ac:dyDescent="0.25">
      <c r="A12741" t="s">
        <v>5463</v>
      </c>
    </row>
    <row r="12742" spans="1:1" x14ac:dyDescent="0.25">
      <c r="A12742" t="s">
        <v>5464</v>
      </c>
    </row>
    <row r="12743" spans="1:1" x14ac:dyDescent="0.25">
      <c r="A12743" t="s">
        <v>5465</v>
      </c>
    </row>
    <row r="12745" spans="1:1" x14ac:dyDescent="0.25">
      <c r="A12745" t="s">
        <v>5276</v>
      </c>
    </row>
    <row r="12747" spans="1:1" x14ac:dyDescent="0.25">
      <c r="A12747" t="s">
        <v>5466</v>
      </c>
    </row>
    <row r="12748" spans="1:1" x14ac:dyDescent="0.25">
      <c r="A12748" t="s">
        <v>5467</v>
      </c>
    </row>
    <row r="12750" spans="1:1" x14ac:dyDescent="0.25">
      <c r="A12750" t="s">
        <v>5276</v>
      </c>
    </row>
    <row r="12752" spans="1:1" x14ac:dyDescent="0.25">
      <c r="A12752" t="s">
        <v>5468</v>
      </c>
    </row>
    <row r="12753" spans="1:1" x14ac:dyDescent="0.25">
      <c r="A12753" t="s">
        <v>5469</v>
      </c>
    </row>
    <row r="12754" spans="1:1" x14ac:dyDescent="0.25">
      <c r="A12754" t="s">
        <v>5470</v>
      </c>
    </row>
    <row r="12756" spans="1:1" x14ac:dyDescent="0.25">
      <c r="A12756" t="s">
        <v>5471</v>
      </c>
    </row>
    <row r="12757" spans="1:1" x14ac:dyDescent="0.25">
      <c r="A12757" t="s">
        <v>5472</v>
      </c>
    </row>
    <row r="12759" spans="1:1" x14ac:dyDescent="0.25">
      <c r="A12759" t="s">
        <v>1216</v>
      </c>
    </row>
    <row r="12760" spans="1:1" x14ac:dyDescent="0.25">
      <c r="A12760" t="s">
        <v>5473</v>
      </c>
    </row>
    <row r="12761" spans="1:1" x14ac:dyDescent="0.25">
      <c r="A12761" t="s">
        <v>5474</v>
      </c>
    </row>
    <row r="12762" spans="1:1" x14ac:dyDescent="0.25">
      <c r="A12762" t="s">
        <v>5475</v>
      </c>
    </row>
    <row r="12763" spans="1:1" x14ac:dyDescent="0.25">
      <c r="A12763" t="s">
        <v>5476</v>
      </c>
    </row>
    <row r="12764" spans="1:1" x14ac:dyDescent="0.25">
      <c r="A12764" t="s">
        <v>5477</v>
      </c>
    </row>
    <row r="12766" spans="1:1" x14ac:dyDescent="0.25">
      <c r="A12766" t="s">
        <v>5478</v>
      </c>
    </row>
    <row r="12767" spans="1:1" x14ac:dyDescent="0.25">
      <c r="A12767" t="s">
        <v>5479</v>
      </c>
    </row>
    <row r="12769" spans="1:1" x14ac:dyDescent="0.25">
      <c r="A12769" t="s">
        <v>5480</v>
      </c>
    </row>
    <row r="12771" spans="1:1" x14ac:dyDescent="0.25">
      <c r="A12771" t="s">
        <v>5481</v>
      </c>
    </row>
    <row r="12772" spans="1:1" x14ac:dyDescent="0.25">
      <c r="A12772" t="s">
        <v>5482</v>
      </c>
    </row>
    <row r="12774" spans="1:1" x14ac:dyDescent="0.25">
      <c r="A12774" t="s">
        <v>5483</v>
      </c>
    </row>
    <row r="12776" spans="1:1" x14ac:dyDescent="0.25">
      <c r="A12776" t="s">
        <v>5484</v>
      </c>
    </row>
    <row r="12777" spans="1:1" x14ac:dyDescent="0.25">
      <c r="A12777" t="s">
        <v>5485</v>
      </c>
    </row>
    <row r="12779" spans="1:1" x14ac:dyDescent="0.25">
      <c r="A12779" t="s">
        <v>5486</v>
      </c>
    </row>
    <row r="12781" spans="1:1" x14ac:dyDescent="0.25">
      <c r="A12781" t="s">
        <v>5487</v>
      </c>
    </row>
    <row r="12782" spans="1:1" x14ac:dyDescent="0.25">
      <c r="A12782" t="s">
        <v>5488</v>
      </c>
    </row>
    <row r="12784" spans="1:1" x14ac:dyDescent="0.25">
      <c r="A12784" t="s">
        <v>5489</v>
      </c>
    </row>
    <row r="12786" spans="1:1" x14ac:dyDescent="0.25">
      <c r="A12786" t="s">
        <v>5490</v>
      </c>
    </row>
    <row r="12787" spans="1:1" x14ac:dyDescent="0.25">
      <c r="A12787" t="s">
        <v>5491</v>
      </c>
    </row>
    <row r="12789" spans="1:1" x14ac:dyDescent="0.25">
      <c r="A12789" t="s">
        <v>5492</v>
      </c>
    </row>
    <row r="12790" spans="1:1" x14ac:dyDescent="0.25">
      <c r="A12790" t="s">
        <v>5493</v>
      </c>
    </row>
    <row r="12792" spans="1:1" x14ac:dyDescent="0.25">
      <c r="A12792" t="s">
        <v>5494</v>
      </c>
    </row>
    <row r="12794" spans="1:1" x14ac:dyDescent="0.25">
      <c r="A12794" t="s">
        <v>5495</v>
      </c>
    </row>
    <row r="12795" spans="1:1" x14ac:dyDescent="0.25">
      <c r="A12795" t="s">
        <v>5496</v>
      </c>
    </row>
    <row r="12796" spans="1:1" x14ac:dyDescent="0.25">
      <c r="A12796" t="s">
        <v>5497</v>
      </c>
    </row>
    <row r="12798" spans="1:1" x14ac:dyDescent="0.25">
      <c r="A12798" t="s">
        <v>5498</v>
      </c>
    </row>
    <row r="12799" spans="1:1" x14ac:dyDescent="0.25">
      <c r="A12799" t="s">
        <v>5499</v>
      </c>
    </row>
    <row r="12801" spans="1:1" x14ac:dyDescent="0.25">
      <c r="A12801" t="s">
        <v>5500</v>
      </c>
    </row>
    <row r="12802" spans="1:1" x14ac:dyDescent="0.25">
      <c r="A12802" t="s">
        <v>5501</v>
      </c>
    </row>
    <row r="12804" spans="1:1" x14ac:dyDescent="0.25">
      <c r="A12804" t="s">
        <v>5500</v>
      </c>
    </row>
    <row r="12805" spans="1:1" x14ac:dyDescent="0.25">
      <c r="A12805" t="s">
        <v>5502</v>
      </c>
    </row>
    <row r="12806" spans="1:1" x14ac:dyDescent="0.25">
      <c r="A12806" t="s">
        <v>5503</v>
      </c>
    </row>
    <row r="12807" spans="1:1" x14ac:dyDescent="0.25">
      <c r="A12807" t="s">
        <v>5504</v>
      </c>
    </row>
    <row r="12809" spans="1:1" x14ac:dyDescent="0.25">
      <c r="A12809" t="s">
        <v>5505</v>
      </c>
    </row>
    <row r="12810" spans="1:1" x14ac:dyDescent="0.25">
      <c r="A12810" t="s">
        <v>5506</v>
      </c>
    </row>
    <row r="12811" spans="1:1" x14ac:dyDescent="0.25">
      <c r="A12811" t="s">
        <v>5507</v>
      </c>
    </row>
    <row r="12813" spans="1:1" x14ac:dyDescent="0.25">
      <c r="A12813" t="s">
        <v>5508</v>
      </c>
    </row>
    <row r="12815" spans="1:1" x14ac:dyDescent="0.25">
      <c r="A12815" t="s">
        <v>5509</v>
      </c>
    </row>
    <row r="12816" spans="1:1" x14ac:dyDescent="0.25">
      <c r="A12816" t="s">
        <v>5510</v>
      </c>
    </row>
    <row r="12818" spans="1:1" x14ac:dyDescent="0.25">
      <c r="A12818" t="s">
        <v>5511</v>
      </c>
    </row>
    <row r="12820" spans="1:1" x14ac:dyDescent="0.25">
      <c r="A12820" t="s">
        <v>5512</v>
      </c>
    </row>
    <row r="12822" spans="1:1" x14ac:dyDescent="0.25">
      <c r="A12822" t="s">
        <v>5513</v>
      </c>
    </row>
    <row r="12824" spans="1:1" x14ac:dyDescent="0.25">
      <c r="A12824" t="s">
        <v>5514</v>
      </c>
    </row>
    <row r="12825" spans="1:1" x14ac:dyDescent="0.25">
      <c r="A12825" t="s">
        <v>5515</v>
      </c>
    </row>
    <row r="12826" spans="1:1" x14ac:dyDescent="0.25">
      <c r="A12826" t="s">
        <v>43</v>
      </c>
    </row>
    <row r="12827" spans="1:1" x14ac:dyDescent="0.25">
      <c r="A12827" t="s">
        <v>5516</v>
      </c>
    </row>
    <row r="12828" spans="1:1" x14ac:dyDescent="0.25">
      <c r="A12828" t="s">
        <v>5517</v>
      </c>
    </row>
    <row r="12829" spans="1:1" x14ac:dyDescent="0.25">
      <c r="A12829" t="s">
        <v>5518</v>
      </c>
    </row>
    <row r="12830" spans="1:1" x14ac:dyDescent="0.25">
      <c r="A12830" t="s">
        <v>5519</v>
      </c>
    </row>
    <row r="12832" spans="1:1" x14ac:dyDescent="0.25">
      <c r="A12832" t="s">
        <v>5520</v>
      </c>
    </row>
    <row r="12833" spans="1:1" x14ac:dyDescent="0.25">
      <c r="A12833" t="s">
        <v>5521</v>
      </c>
    </row>
    <row r="12834" spans="1:1" x14ac:dyDescent="0.25">
      <c r="A12834" t="s">
        <v>5522</v>
      </c>
    </row>
    <row r="12835" spans="1:1" x14ac:dyDescent="0.25">
      <c r="A12835" t="s">
        <v>43</v>
      </c>
    </row>
    <row r="12836" spans="1:1" x14ac:dyDescent="0.25">
      <c r="A12836" t="s">
        <v>5523</v>
      </c>
    </row>
    <row r="12839" spans="1:1" x14ac:dyDescent="0.25">
      <c r="A12839" t="s">
        <v>5524</v>
      </c>
    </row>
    <row r="12840" spans="1:1" x14ac:dyDescent="0.25">
      <c r="A12840" t="s">
        <v>5525</v>
      </c>
    </row>
    <row r="12841" spans="1:1" x14ac:dyDescent="0.25">
      <c r="A12841" t="s">
        <v>5526</v>
      </c>
    </row>
    <row r="12843" spans="1:1" x14ac:dyDescent="0.25">
      <c r="A12843" t="s">
        <v>5527</v>
      </c>
    </row>
    <row r="12845" spans="1:1" x14ac:dyDescent="0.25">
      <c r="A12845" t="s">
        <v>5528</v>
      </c>
    </row>
    <row r="12846" spans="1:1" x14ac:dyDescent="0.25">
      <c r="A12846" t="e">
        <f>- Emballage et Conditionnement des produits</f>
        <v>#NAME?</v>
      </c>
    </row>
    <row r="12847" spans="1:1" x14ac:dyDescent="0.25">
      <c r="A12847" t="s">
        <v>5529</v>
      </c>
    </row>
    <row r="12848" spans="1:1" x14ac:dyDescent="0.25">
      <c r="A12848" t="e">
        <f>- Conduite de chariots</f>
        <v>#NAME?</v>
      </c>
    </row>
    <row r="12850" spans="1:1" x14ac:dyDescent="0.25">
      <c r="A12850" t="s">
        <v>5530</v>
      </c>
    </row>
    <row r="12851" spans="1:1" x14ac:dyDescent="0.25">
      <c r="A12851" t="s">
        <v>5531</v>
      </c>
    </row>
    <row r="12852" spans="1:1" x14ac:dyDescent="0.25">
      <c r="A12852" t="s">
        <v>5532</v>
      </c>
    </row>
    <row r="12853" spans="1:1" x14ac:dyDescent="0.25">
      <c r="A12853" t="s">
        <v>5533</v>
      </c>
    </row>
    <row r="12855" spans="1:1" x14ac:dyDescent="0.25">
      <c r="A12855" t="s">
        <v>5534</v>
      </c>
    </row>
    <row r="12856" spans="1:1" x14ac:dyDescent="0.25">
      <c r="A12856" t="s">
        <v>5535</v>
      </c>
    </row>
    <row r="12857" spans="1:1" x14ac:dyDescent="0.25">
      <c r="A12857" t="s">
        <v>5536</v>
      </c>
    </row>
    <row r="12858" spans="1:1" x14ac:dyDescent="0.25">
      <c r="A12858" t="s">
        <v>5537</v>
      </c>
    </row>
    <row r="12860" spans="1:1" x14ac:dyDescent="0.25">
      <c r="A12860" t="s">
        <v>5538</v>
      </c>
    </row>
    <row r="12861" spans="1:1" x14ac:dyDescent="0.25">
      <c r="A12861" t="s">
        <v>5539</v>
      </c>
    </row>
    <row r="12864" spans="1:1" x14ac:dyDescent="0.25">
      <c r="A12864" t="s">
        <v>5540</v>
      </c>
    </row>
    <row r="12866" spans="1:1" x14ac:dyDescent="0.25">
      <c r="A12866" t="s">
        <v>5541</v>
      </c>
    </row>
    <row r="12867" spans="1:1" x14ac:dyDescent="0.25">
      <c r="A12867" t="s">
        <v>5542</v>
      </c>
    </row>
    <row r="12870" spans="1:1" x14ac:dyDescent="0.25">
      <c r="A12870" t="s">
        <v>5540</v>
      </c>
    </row>
    <row r="12872" spans="1:1" x14ac:dyDescent="0.25">
      <c r="A12872" t="s">
        <v>5541</v>
      </c>
    </row>
    <row r="12873" spans="1:1" x14ac:dyDescent="0.25">
      <c r="A12873" t="s">
        <v>5543</v>
      </c>
    </row>
    <row r="12875" spans="1:1" x14ac:dyDescent="0.25">
      <c r="A12875" t="s">
        <v>5544</v>
      </c>
    </row>
    <row r="12876" spans="1:1" x14ac:dyDescent="0.25">
      <c r="A12876" t="s">
        <v>1442</v>
      </c>
    </row>
    <row r="12877" spans="1:1" x14ac:dyDescent="0.25">
      <c r="A12877" t="s">
        <v>5545</v>
      </c>
    </row>
    <row r="12878" spans="1:1" x14ac:dyDescent="0.25">
      <c r="A12878" t="s">
        <v>5546</v>
      </c>
    </row>
    <row r="12879" spans="1:1" x14ac:dyDescent="0.25">
      <c r="A12879" t="s">
        <v>5547</v>
      </c>
    </row>
    <row r="12880" spans="1:1" x14ac:dyDescent="0.25">
      <c r="A12880" t="s">
        <v>5548</v>
      </c>
    </row>
    <row r="12882" spans="1:1" x14ac:dyDescent="0.25">
      <c r="A12882" t="s">
        <v>5549</v>
      </c>
    </row>
    <row r="12884" spans="1:1" x14ac:dyDescent="0.25">
      <c r="A12884" t="s">
        <v>5550</v>
      </c>
    </row>
    <row r="12885" spans="1:1" x14ac:dyDescent="0.25">
      <c r="A12885" t="s">
        <v>5551</v>
      </c>
    </row>
    <row r="12886" spans="1:1" x14ac:dyDescent="0.25">
      <c r="A12886" t="s">
        <v>5552</v>
      </c>
    </row>
    <row r="12887" spans="1:1" x14ac:dyDescent="0.25">
      <c r="A12887" t="s">
        <v>5553</v>
      </c>
    </row>
    <row r="12888" spans="1:1" x14ac:dyDescent="0.25">
      <c r="A12888" t="s">
        <v>5554</v>
      </c>
    </row>
    <row r="12891" spans="1:1" x14ac:dyDescent="0.25">
      <c r="A12891" t="s">
        <v>1702</v>
      </c>
    </row>
    <row r="12893" spans="1:1" x14ac:dyDescent="0.25">
      <c r="A12893" t="s">
        <v>5555</v>
      </c>
    </row>
    <row r="12894" spans="1:1" x14ac:dyDescent="0.25">
      <c r="A12894" t="s">
        <v>5556</v>
      </c>
    </row>
    <row r="12895" spans="1:1" x14ac:dyDescent="0.25">
      <c r="A12895" t="s">
        <v>5557</v>
      </c>
    </row>
    <row r="12896" spans="1:1" x14ac:dyDescent="0.25">
      <c r="A12896" t="s">
        <v>5558</v>
      </c>
    </row>
    <row r="12898" spans="1:1" x14ac:dyDescent="0.25">
      <c r="A12898" t="s">
        <v>5559</v>
      </c>
    </row>
    <row r="12899" spans="1:1" x14ac:dyDescent="0.25">
      <c r="A12899" t="s">
        <v>5560</v>
      </c>
    </row>
    <row r="12900" spans="1:1" x14ac:dyDescent="0.25">
      <c r="A12900" t="s">
        <v>5561</v>
      </c>
    </row>
    <row r="12902" spans="1:1" x14ac:dyDescent="0.25">
      <c r="A12902" t="s">
        <v>5559</v>
      </c>
    </row>
    <row r="12903" spans="1:1" x14ac:dyDescent="0.25">
      <c r="A12903" t="s">
        <v>5560</v>
      </c>
    </row>
    <row r="12904" spans="1:1" x14ac:dyDescent="0.25">
      <c r="A12904" t="s">
        <v>5562</v>
      </c>
    </row>
    <row r="12906" spans="1:1" x14ac:dyDescent="0.25">
      <c r="A12906" t="s">
        <v>5563</v>
      </c>
    </row>
    <row r="12907" spans="1:1" x14ac:dyDescent="0.25">
      <c r="A12907" t="s">
        <v>5564</v>
      </c>
    </row>
    <row r="12909" spans="1:1" x14ac:dyDescent="0.25">
      <c r="A12909" t="s">
        <v>5563</v>
      </c>
    </row>
    <row r="12910" spans="1:1" x14ac:dyDescent="0.25">
      <c r="A12910" t="s">
        <v>5565</v>
      </c>
    </row>
    <row r="12911" spans="1:1" x14ac:dyDescent="0.25">
      <c r="A12911" t="s">
        <v>5566</v>
      </c>
    </row>
    <row r="12912" spans="1:1" x14ac:dyDescent="0.25">
      <c r="A12912" t="s">
        <v>5567</v>
      </c>
    </row>
    <row r="12914" spans="1:1" x14ac:dyDescent="0.25">
      <c r="A12914" t="s">
        <v>5568</v>
      </c>
    </row>
    <row r="12916" spans="1:1" x14ac:dyDescent="0.25">
      <c r="A12916" t="s">
        <v>5569</v>
      </c>
    </row>
    <row r="12917" spans="1:1" x14ac:dyDescent="0.25">
      <c r="A12917" t="s">
        <v>5570</v>
      </c>
    </row>
    <row r="12918" spans="1:1" x14ac:dyDescent="0.25">
      <c r="A12918" t="s">
        <v>5571</v>
      </c>
    </row>
    <row r="12920" spans="1:1" x14ac:dyDescent="0.25">
      <c r="A12920" t="s">
        <v>5572</v>
      </c>
    </row>
    <row r="12921" spans="1:1" x14ac:dyDescent="0.25">
      <c r="A12921" t="s">
        <v>5573</v>
      </c>
    </row>
    <row r="12924" spans="1:1" x14ac:dyDescent="0.25">
      <c r="A12924" t="s">
        <v>5574</v>
      </c>
    </row>
    <row r="12926" spans="1:1" x14ac:dyDescent="0.25">
      <c r="A12926" t="s">
        <v>5575</v>
      </c>
    </row>
    <row r="12927" spans="1:1" x14ac:dyDescent="0.25">
      <c r="A12927" t="s">
        <v>5576</v>
      </c>
    </row>
    <row r="12929" spans="1:1" x14ac:dyDescent="0.25">
      <c r="A12929" t="s">
        <v>5577</v>
      </c>
    </row>
    <row r="12930" spans="1:1" x14ac:dyDescent="0.25">
      <c r="A12930" t="s">
        <v>5578</v>
      </c>
    </row>
    <row r="12932" spans="1:1" x14ac:dyDescent="0.25">
      <c r="A12932" t="s">
        <v>5579</v>
      </c>
    </row>
    <row r="12934" spans="1:1" x14ac:dyDescent="0.25">
      <c r="A12934" t="s">
        <v>5580</v>
      </c>
    </row>
    <row r="12935" spans="1:1" x14ac:dyDescent="0.25">
      <c r="A12935" t="s">
        <v>5581</v>
      </c>
    </row>
    <row r="12937" spans="1:1" x14ac:dyDescent="0.25">
      <c r="A12937" t="s">
        <v>5579</v>
      </c>
    </row>
    <row r="12939" spans="1:1" x14ac:dyDescent="0.25">
      <c r="A12939" t="s">
        <v>5580</v>
      </c>
    </row>
    <row r="12940" spans="1:1" x14ac:dyDescent="0.25">
      <c r="A12940" t="s">
        <v>5582</v>
      </c>
    </row>
    <row r="12942" spans="1:1" x14ac:dyDescent="0.25">
      <c r="A12942" t="s">
        <v>5579</v>
      </c>
    </row>
    <row r="12944" spans="1:1" x14ac:dyDescent="0.25">
      <c r="A12944" t="s">
        <v>5580</v>
      </c>
    </row>
    <row r="12945" spans="1:1" x14ac:dyDescent="0.25">
      <c r="A12945" t="s">
        <v>5583</v>
      </c>
    </row>
    <row r="12947" spans="1:1" x14ac:dyDescent="0.25">
      <c r="A12947" t="s">
        <v>5579</v>
      </c>
    </row>
    <row r="12949" spans="1:1" x14ac:dyDescent="0.25">
      <c r="A12949" t="s">
        <v>5580</v>
      </c>
    </row>
    <row r="12950" spans="1:1" x14ac:dyDescent="0.25">
      <c r="A12950" t="s">
        <v>5584</v>
      </c>
    </row>
    <row r="12952" spans="1:1" x14ac:dyDescent="0.25">
      <c r="A12952" t="s">
        <v>5579</v>
      </c>
    </row>
    <row r="12954" spans="1:1" x14ac:dyDescent="0.25">
      <c r="A12954" t="s">
        <v>5580</v>
      </c>
    </row>
    <row r="12955" spans="1:1" x14ac:dyDescent="0.25">
      <c r="A12955" t="s">
        <v>5585</v>
      </c>
    </row>
    <row r="12957" spans="1:1" x14ac:dyDescent="0.25">
      <c r="A12957" t="s">
        <v>5586</v>
      </c>
    </row>
    <row r="12958" spans="1:1" x14ac:dyDescent="0.25">
      <c r="A12958" t="s">
        <v>5587</v>
      </c>
    </row>
    <row r="12959" spans="1:1" x14ac:dyDescent="0.25">
      <c r="A12959" t="s">
        <v>5588</v>
      </c>
    </row>
    <row r="12961" spans="1:1" x14ac:dyDescent="0.25">
      <c r="A12961" t="s">
        <v>5589</v>
      </c>
    </row>
    <row r="12963" spans="1:1" x14ac:dyDescent="0.25">
      <c r="A12963" t="s">
        <v>5590</v>
      </c>
    </row>
    <row r="12964" spans="1:1" x14ac:dyDescent="0.25">
      <c r="A12964" t="e">
        <f>- Assurer La Pose de carrelage et de faÃ¯ence</f>
        <v>#NAME?</v>
      </c>
    </row>
    <row r="12965" spans="1:1" x14ac:dyDescent="0.25">
      <c r="A12965" t="e">
        <f>- Couler des chapes  traditionnelles.</f>
        <v>#NAME?</v>
      </c>
    </row>
    <row r="12967" spans="1:1" x14ac:dyDescent="0.25">
      <c r="A12967" t="s">
        <v>5591</v>
      </c>
    </row>
    <row r="12968" spans="1:1" x14ac:dyDescent="0.25">
      <c r="A12968" t="s">
        <v>5592</v>
      </c>
    </row>
    <row r="12969" spans="1:1" x14ac:dyDescent="0.25">
      <c r="A12969" t="s">
        <v>5593</v>
      </c>
    </row>
    <row r="12970" spans="1:1" x14ac:dyDescent="0.25">
      <c r="A12970" t="s">
        <v>5588</v>
      </c>
    </row>
    <row r="12972" spans="1:1" x14ac:dyDescent="0.25">
      <c r="A12972" t="s">
        <v>5589</v>
      </c>
    </row>
    <row r="12974" spans="1:1" x14ac:dyDescent="0.25">
      <c r="A12974" t="s">
        <v>5590</v>
      </c>
    </row>
    <row r="12975" spans="1:1" x14ac:dyDescent="0.25">
      <c r="A12975" t="e">
        <f>- Assurer La Pose de carrelage et de faÃ¯ence</f>
        <v>#NAME?</v>
      </c>
    </row>
    <row r="12976" spans="1:1" x14ac:dyDescent="0.25">
      <c r="A12976" t="e">
        <f>- Couler des chapes  traditionnelles.</f>
        <v>#NAME?</v>
      </c>
    </row>
    <row r="12978" spans="1:1" x14ac:dyDescent="0.25">
      <c r="A12978" t="s">
        <v>5591</v>
      </c>
    </row>
    <row r="12979" spans="1:1" x14ac:dyDescent="0.25">
      <c r="A12979" t="s">
        <v>5592</v>
      </c>
    </row>
    <row r="12980" spans="1:1" x14ac:dyDescent="0.25">
      <c r="A12980" t="s">
        <v>5594</v>
      </c>
    </row>
    <row r="12981" spans="1:1" x14ac:dyDescent="0.25">
      <c r="A12981" t="s">
        <v>5588</v>
      </c>
    </row>
    <row r="12983" spans="1:1" x14ac:dyDescent="0.25">
      <c r="A12983" t="s">
        <v>5589</v>
      </c>
    </row>
    <row r="12985" spans="1:1" x14ac:dyDescent="0.25">
      <c r="A12985" t="s">
        <v>5590</v>
      </c>
    </row>
    <row r="12986" spans="1:1" x14ac:dyDescent="0.25">
      <c r="A12986" t="e">
        <f>- Assurer La Pose de carrelage et de faÃ¯ence</f>
        <v>#NAME?</v>
      </c>
    </row>
    <row r="12987" spans="1:1" x14ac:dyDescent="0.25">
      <c r="A12987" t="e">
        <f>- Couler des chapes  traditionnelles.</f>
        <v>#NAME?</v>
      </c>
    </row>
    <row r="12989" spans="1:1" x14ac:dyDescent="0.25">
      <c r="A12989" t="s">
        <v>5591</v>
      </c>
    </row>
    <row r="12990" spans="1:1" x14ac:dyDescent="0.25">
      <c r="A12990" t="s">
        <v>5592</v>
      </c>
    </row>
    <row r="12991" spans="1:1" x14ac:dyDescent="0.25">
      <c r="A12991" t="s">
        <v>5595</v>
      </c>
    </row>
    <row r="12992" spans="1:1" x14ac:dyDescent="0.25">
      <c r="A12992" t="s">
        <v>5588</v>
      </c>
    </row>
    <row r="12994" spans="1:1" x14ac:dyDescent="0.25">
      <c r="A12994" t="s">
        <v>5589</v>
      </c>
    </row>
    <row r="12996" spans="1:1" x14ac:dyDescent="0.25">
      <c r="A12996" t="s">
        <v>5590</v>
      </c>
    </row>
    <row r="12997" spans="1:1" x14ac:dyDescent="0.25">
      <c r="A12997" t="e">
        <f>- Assurer La Pose de carrelage et de faÃ¯ence</f>
        <v>#NAME?</v>
      </c>
    </row>
    <row r="12998" spans="1:1" x14ac:dyDescent="0.25">
      <c r="A12998" t="e">
        <f>- Couler des chapes  traditionnelles.</f>
        <v>#NAME?</v>
      </c>
    </row>
    <row r="13000" spans="1:1" x14ac:dyDescent="0.25">
      <c r="A13000" t="s">
        <v>5591</v>
      </c>
    </row>
    <row r="13001" spans="1:1" x14ac:dyDescent="0.25">
      <c r="A13001" t="s">
        <v>5592</v>
      </c>
    </row>
    <row r="13002" spans="1:1" x14ac:dyDescent="0.25">
      <c r="A13002" t="s">
        <v>5596</v>
      </c>
    </row>
    <row r="13003" spans="1:1" x14ac:dyDescent="0.25">
      <c r="A13003" t="s">
        <v>5588</v>
      </c>
    </row>
    <row r="13005" spans="1:1" x14ac:dyDescent="0.25">
      <c r="A13005" t="s">
        <v>5589</v>
      </c>
    </row>
    <row r="13007" spans="1:1" x14ac:dyDescent="0.25">
      <c r="A13007" t="s">
        <v>5590</v>
      </c>
    </row>
    <row r="13008" spans="1:1" x14ac:dyDescent="0.25">
      <c r="A13008" t="e">
        <f>- Assurer La Pose de carrelage et de faÃ¯ence</f>
        <v>#NAME?</v>
      </c>
    </row>
    <row r="13009" spans="1:1" x14ac:dyDescent="0.25">
      <c r="A13009" t="e">
        <f>- Couler des chapes  traditionnelles.</f>
        <v>#NAME?</v>
      </c>
    </row>
    <row r="13011" spans="1:1" x14ac:dyDescent="0.25">
      <c r="A13011" t="s">
        <v>5591</v>
      </c>
    </row>
    <row r="13012" spans="1:1" x14ac:dyDescent="0.25">
      <c r="A13012" t="s">
        <v>5592</v>
      </c>
    </row>
    <row r="13013" spans="1:1" x14ac:dyDescent="0.25">
      <c r="A13013" t="s">
        <v>5597</v>
      </c>
    </row>
    <row r="13014" spans="1:1" x14ac:dyDescent="0.25">
      <c r="A13014" t="s">
        <v>5598</v>
      </c>
    </row>
    <row r="13015" spans="1:1" x14ac:dyDescent="0.25">
      <c r="A13015" t="s">
        <v>5589</v>
      </c>
    </row>
    <row r="13016" spans="1:1" x14ac:dyDescent="0.25">
      <c r="A13016" t="s">
        <v>5599</v>
      </c>
    </row>
    <row r="13017" spans="1:1" x14ac:dyDescent="0.25">
      <c r="A13017" t="s">
        <v>5600</v>
      </c>
    </row>
    <row r="13018" spans="1:1" x14ac:dyDescent="0.25">
      <c r="A13018" t="s">
        <v>5601</v>
      </c>
    </row>
    <row r="13020" spans="1:1" x14ac:dyDescent="0.25">
      <c r="A13020" t="s">
        <v>5602</v>
      </c>
    </row>
    <row r="13021" spans="1:1" x14ac:dyDescent="0.25">
      <c r="A13021" t="s">
        <v>5603</v>
      </c>
    </row>
    <row r="13022" spans="1:1" x14ac:dyDescent="0.25">
      <c r="A13022" t="s">
        <v>5598</v>
      </c>
    </row>
    <row r="13023" spans="1:1" x14ac:dyDescent="0.25">
      <c r="A13023" t="s">
        <v>5589</v>
      </c>
    </row>
    <row r="13024" spans="1:1" x14ac:dyDescent="0.25">
      <c r="A13024" t="s">
        <v>5599</v>
      </c>
    </row>
    <row r="13025" spans="1:1" x14ac:dyDescent="0.25">
      <c r="A13025" t="s">
        <v>5600</v>
      </c>
    </row>
    <row r="13026" spans="1:1" x14ac:dyDescent="0.25">
      <c r="A13026" t="s">
        <v>5601</v>
      </c>
    </row>
    <row r="13028" spans="1:1" x14ac:dyDescent="0.25">
      <c r="A13028" t="s">
        <v>5602</v>
      </c>
    </row>
    <row r="13029" spans="1:1" x14ac:dyDescent="0.25">
      <c r="A13029" t="s">
        <v>5604</v>
      </c>
    </row>
    <row r="13030" spans="1:1" x14ac:dyDescent="0.25">
      <c r="A13030" t="s">
        <v>5598</v>
      </c>
    </row>
    <row r="13031" spans="1:1" x14ac:dyDescent="0.25">
      <c r="A13031" t="s">
        <v>5589</v>
      </c>
    </row>
    <row r="13032" spans="1:1" x14ac:dyDescent="0.25">
      <c r="A13032" t="s">
        <v>5599</v>
      </c>
    </row>
    <row r="13033" spans="1:1" x14ac:dyDescent="0.25">
      <c r="A13033" t="s">
        <v>5600</v>
      </c>
    </row>
    <row r="13034" spans="1:1" x14ac:dyDescent="0.25">
      <c r="A13034" t="s">
        <v>5601</v>
      </c>
    </row>
    <row r="13036" spans="1:1" x14ac:dyDescent="0.25">
      <c r="A13036" t="s">
        <v>5602</v>
      </c>
    </row>
    <row r="13037" spans="1:1" x14ac:dyDescent="0.25">
      <c r="A13037" t="s">
        <v>5605</v>
      </c>
    </row>
    <row r="13038" spans="1:1" x14ac:dyDescent="0.25">
      <c r="A13038" t="s">
        <v>5598</v>
      </c>
    </row>
    <row r="13039" spans="1:1" x14ac:dyDescent="0.25">
      <c r="A13039" t="s">
        <v>5589</v>
      </c>
    </row>
    <row r="13040" spans="1:1" x14ac:dyDescent="0.25">
      <c r="A13040" t="s">
        <v>5599</v>
      </c>
    </row>
    <row r="13041" spans="1:1" x14ac:dyDescent="0.25">
      <c r="A13041" t="s">
        <v>5600</v>
      </c>
    </row>
    <row r="13042" spans="1:1" x14ac:dyDescent="0.25">
      <c r="A13042" t="s">
        <v>5601</v>
      </c>
    </row>
    <row r="13044" spans="1:1" x14ac:dyDescent="0.25">
      <c r="A13044" t="s">
        <v>5602</v>
      </c>
    </row>
    <row r="13045" spans="1:1" x14ac:dyDescent="0.25">
      <c r="A13045" t="s">
        <v>5606</v>
      </c>
    </row>
    <row r="13046" spans="1:1" x14ac:dyDescent="0.25">
      <c r="A13046" t="s">
        <v>5598</v>
      </c>
    </row>
    <row r="13047" spans="1:1" x14ac:dyDescent="0.25">
      <c r="A13047" t="s">
        <v>5589</v>
      </c>
    </row>
    <row r="13048" spans="1:1" x14ac:dyDescent="0.25">
      <c r="A13048" t="s">
        <v>5599</v>
      </c>
    </row>
    <row r="13049" spans="1:1" x14ac:dyDescent="0.25">
      <c r="A13049" t="s">
        <v>5600</v>
      </c>
    </row>
    <row r="13050" spans="1:1" x14ac:dyDescent="0.25">
      <c r="A13050" t="s">
        <v>5601</v>
      </c>
    </row>
    <row r="13052" spans="1:1" x14ac:dyDescent="0.25">
      <c r="A13052" t="s">
        <v>5602</v>
      </c>
    </row>
    <row r="13053" spans="1:1" x14ac:dyDescent="0.25">
      <c r="A13053" t="s">
        <v>5607</v>
      </c>
    </row>
    <row r="13054" spans="1:1" x14ac:dyDescent="0.25">
      <c r="A13054" t="s">
        <v>5598</v>
      </c>
    </row>
    <row r="13055" spans="1:1" x14ac:dyDescent="0.25">
      <c r="A13055" t="s">
        <v>5589</v>
      </c>
    </row>
    <row r="13056" spans="1:1" x14ac:dyDescent="0.25">
      <c r="A13056" t="s">
        <v>5599</v>
      </c>
    </row>
    <row r="13057" spans="1:1" x14ac:dyDescent="0.25">
      <c r="A13057" t="s">
        <v>5600</v>
      </c>
    </row>
    <row r="13058" spans="1:1" x14ac:dyDescent="0.25">
      <c r="A13058" t="s">
        <v>5601</v>
      </c>
    </row>
    <row r="13060" spans="1:1" x14ac:dyDescent="0.25">
      <c r="A13060" t="s">
        <v>5602</v>
      </c>
    </row>
    <row r="13061" spans="1:1" x14ac:dyDescent="0.25">
      <c r="A13061" t="s">
        <v>5608</v>
      </c>
    </row>
    <row r="13062" spans="1:1" x14ac:dyDescent="0.25">
      <c r="A13062" t="s">
        <v>5598</v>
      </c>
    </row>
    <row r="13063" spans="1:1" x14ac:dyDescent="0.25">
      <c r="A13063" t="s">
        <v>5589</v>
      </c>
    </row>
    <row r="13064" spans="1:1" x14ac:dyDescent="0.25">
      <c r="A13064" t="s">
        <v>5599</v>
      </c>
    </row>
    <row r="13065" spans="1:1" x14ac:dyDescent="0.25">
      <c r="A13065" t="s">
        <v>5600</v>
      </c>
    </row>
    <row r="13066" spans="1:1" x14ac:dyDescent="0.25">
      <c r="A13066" t="s">
        <v>5601</v>
      </c>
    </row>
    <row r="13068" spans="1:1" x14ac:dyDescent="0.25">
      <c r="A13068" t="s">
        <v>5602</v>
      </c>
    </row>
    <row r="13069" spans="1:1" x14ac:dyDescent="0.25">
      <c r="A13069" t="s">
        <v>5609</v>
      </c>
    </row>
    <row r="13070" spans="1:1" x14ac:dyDescent="0.25">
      <c r="A13070" t="s">
        <v>5598</v>
      </c>
    </row>
    <row r="13071" spans="1:1" x14ac:dyDescent="0.25">
      <c r="A13071" t="s">
        <v>5589</v>
      </c>
    </row>
    <row r="13072" spans="1:1" x14ac:dyDescent="0.25">
      <c r="A13072" t="s">
        <v>5599</v>
      </c>
    </row>
    <row r="13073" spans="1:1" x14ac:dyDescent="0.25">
      <c r="A13073" t="s">
        <v>5600</v>
      </c>
    </row>
    <row r="13074" spans="1:1" x14ac:dyDescent="0.25">
      <c r="A13074" t="s">
        <v>5601</v>
      </c>
    </row>
    <row r="13076" spans="1:1" x14ac:dyDescent="0.25">
      <c r="A13076" t="s">
        <v>5602</v>
      </c>
    </row>
    <row r="13077" spans="1:1" x14ac:dyDescent="0.25">
      <c r="A13077" t="s">
        <v>5610</v>
      </c>
    </row>
    <row r="13079" spans="1:1" x14ac:dyDescent="0.25">
      <c r="A13079" t="s">
        <v>1216</v>
      </c>
    </row>
    <row r="13081" spans="1:1" x14ac:dyDescent="0.25">
      <c r="A13081" t="s">
        <v>5611</v>
      </c>
    </row>
    <row r="13082" spans="1:1" x14ac:dyDescent="0.25">
      <c r="A13082" t="e">
        <f>- Mise en place des pompes de traitement condenseur.</f>
        <v>#NAME?</v>
      </c>
    </row>
    <row r="13083" spans="1:1" x14ac:dyDescent="0.25">
      <c r="A13083" t="s">
        <v>5612</v>
      </c>
    </row>
    <row r="13085" spans="1:1" x14ac:dyDescent="0.25">
      <c r="A13085" t="s">
        <v>5613</v>
      </c>
    </row>
    <row r="13087" spans="1:1" x14ac:dyDescent="0.25">
      <c r="A13087" t="s">
        <v>5614</v>
      </c>
    </row>
    <row r="13088" spans="1:1" x14ac:dyDescent="0.25">
      <c r="A13088" t="s">
        <v>5615</v>
      </c>
    </row>
    <row r="13090" spans="1:1" x14ac:dyDescent="0.25">
      <c r="A13090" t="s">
        <v>5616</v>
      </c>
    </row>
    <row r="13092" spans="1:1" x14ac:dyDescent="0.25">
      <c r="A13092" t="s">
        <v>5617</v>
      </c>
    </row>
    <row r="13093" spans="1:1" x14ac:dyDescent="0.25">
      <c r="A13093" t="s">
        <v>5618</v>
      </c>
    </row>
    <row r="13094" spans="1:1" x14ac:dyDescent="0.25">
      <c r="A13094" t="s">
        <v>5619</v>
      </c>
    </row>
    <row r="13096" spans="1:1" x14ac:dyDescent="0.25">
      <c r="A13096" t="s">
        <v>5616</v>
      </c>
    </row>
    <row r="13098" spans="1:1" x14ac:dyDescent="0.25">
      <c r="A13098" t="s">
        <v>5617</v>
      </c>
    </row>
    <row r="13099" spans="1:1" x14ac:dyDescent="0.25">
      <c r="A13099" t="s">
        <v>5618</v>
      </c>
    </row>
    <row r="13100" spans="1:1" x14ac:dyDescent="0.25">
      <c r="A13100" t="s">
        <v>5620</v>
      </c>
    </row>
    <row r="13102" spans="1:1" x14ac:dyDescent="0.25">
      <c r="A13102" t="s">
        <v>5616</v>
      </c>
    </row>
    <row r="13104" spans="1:1" x14ac:dyDescent="0.25">
      <c r="A13104" t="s">
        <v>5617</v>
      </c>
    </row>
    <row r="13105" spans="1:1" x14ac:dyDescent="0.25">
      <c r="A13105" t="s">
        <v>5618</v>
      </c>
    </row>
    <row r="13106" spans="1:1" x14ac:dyDescent="0.25">
      <c r="A13106" t="s">
        <v>5621</v>
      </c>
    </row>
    <row r="13108" spans="1:1" x14ac:dyDescent="0.25">
      <c r="A13108" t="s">
        <v>5616</v>
      </c>
    </row>
    <row r="13110" spans="1:1" x14ac:dyDescent="0.25">
      <c r="A13110" t="s">
        <v>5617</v>
      </c>
    </row>
    <row r="13111" spans="1:1" x14ac:dyDescent="0.25">
      <c r="A13111" t="s">
        <v>5618</v>
      </c>
    </row>
    <row r="13112" spans="1:1" x14ac:dyDescent="0.25">
      <c r="A13112" t="s">
        <v>5622</v>
      </c>
    </row>
    <row r="13114" spans="1:1" x14ac:dyDescent="0.25">
      <c r="A13114" t="s">
        <v>5616</v>
      </c>
    </row>
    <row r="13116" spans="1:1" x14ac:dyDescent="0.25">
      <c r="A13116" t="s">
        <v>5617</v>
      </c>
    </row>
    <row r="13117" spans="1:1" x14ac:dyDescent="0.25">
      <c r="A13117" t="s">
        <v>5618</v>
      </c>
    </row>
    <row r="13118" spans="1:1" x14ac:dyDescent="0.25">
      <c r="A13118" t="s">
        <v>5623</v>
      </c>
    </row>
    <row r="13119" spans="1:1" x14ac:dyDescent="0.25">
      <c r="A13119" t="s">
        <v>5624</v>
      </c>
    </row>
    <row r="13120" spans="1:1" x14ac:dyDescent="0.25">
      <c r="A13120" t="s">
        <v>5625</v>
      </c>
    </row>
    <row r="13121" spans="1:1" x14ac:dyDescent="0.25">
      <c r="A13121" t="s">
        <v>5626</v>
      </c>
    </row>
    <row r="13122" spans="1:1" x14ac:dyDescent="0.25">
      <c r="A13122" t="s">
        <v>5627</v>
      </c>
    </row>
    <row r="13123" spans="1:1" x14ac:dyDescent="0.25">
      <c r="A13123" t="s">
        <v>5628</v>
      </c>
    </row>
    <row r="13125" spans="1:1" x14ac:dyDescent="0.25">
      <c r="A13125" t="s">
        <v>5629</v>
      </c>
    </row>
    <row r="13126" spans="1:1" x14ac:dyDescent="0.25">
      <c r="A13126" t="s">
        <v>5630</v>
      </c>
    </row>
    <row r="13127" spans="1:1" x14ac:dyDescent="0.25">
      <c r="A13127" t="s">
        <v>5631</v>
      </c>
    </row>
    <row r="13128" spans="1:1" x14ac:dyDescent="0.25">
      <c r="A13128" t="e">
        <f>- diagnostic de pannes</f>
        <v>#NAME?</v>
      </c>
    </row>
    <row r="13129" spans="1:1" x14ac:dyDescent="0.25">
      <c r="A13129" t="s">
        <v>5632</v>
      </c>
    </row>
    <row r="13131" spans="1:1" x14ac:dyDescent="0.25">
      <c r="A13131" t="s">
        <v>5633</v>
      </c>
    </row>
    <row r="13132" spans="1:1" x14ac:dyDescent="0.25">
      <c r="A13132" t="s">
        <v>5634</v>
      </c>
    </row>
    <row r="13134" spans="1:1" x14ac:dyDescent="0.25">
      <c r="A13134" t="s">
        <v>5629</v>
      </c>
    </row>
    <row r="13135" spans="1:1" x14ac:dyDescent="0.25">
      <c r="A13135" t="s">
        <v>5630</v>
      </c>
    </row>
    <row r="13136" spans="1:1" x14ac:dyDescent="0.25">
      <c r="A13136" t="s">
        <v>5631</v>
      </c>
    </row>
    <row r="13137" spans="1:1" x14ac:dyDescent="0.25">
      <c r="A13137" t="e">
        <f>- diagnostic de pannes</f>
        <v>#NAME?</v>
      </c>
    </row>
    <row r="13138" spans="1:1" x14ac:dyDescent="0.25">
      <c r="A13138" t="s">
        <v>5632</v>
      </c>
    </row>
    <row r="13140" spans="1:1" x14ac:dyDescent="0.25">
      <c r="A13140" t="s">
        <v>5633</v>
      </c>
    </row>
    <row r="13141" spans="1:1" x14ac:dyDescent="0.25">
      <c r="A13141" t="s">
        <v>5635</v>
      </c>
    </row>
    <row r="13143" spans="1:1" x14ac:dyDescent="0.25">
      <c r="A13143" t="s">
        <v>5629</v>
      </c>
    </row>
    <row r="13144" spans="1:1" x14ac:dyDescent="0.25">
      <c r="A13144" t="s">
        <v>5630</v>
      </c>
    </row>
    <row r="13145" spans="1:1" x14ac:dyDescent="0.25">
      <c r="A13145" t="s">
        <v>5631</v>
      </c>
    </row>
    <row r="13146" spans="1:1" x14ac:dyDescent="0.25">
      <c r="A13146" t="e">
        <f>- diagnostic de pannes</f>
        <v>#NAME?</v>
      </c>
    </row>
    <row r="13147" spans="1:1" x14ac:dyDescent="0.25">
      <c r="A13147" t="s">
        <v>5632</v>
      </c>
    </row>
    <row r="13149" spans="1:1" x14ac:dyDescent="0.25">
      <c r="A13149" t="s">
        <v>5633</v>
      </c>
    </row>
    <row r="13150" spans="1:1" x14ac:dyDescent="0.25">
      <c r="A13150" t="s">
        <v>5636</v>
      </c>
    </row>
    <row r="13152" spans="1:1" x14ac:dyDescent="0.25">
      <c r="A13152" t="s">
        <v>5629</v>
      </c>
    </row>
    <row r="13153" spans="1:1" x14ac:dyDescent="0.25">
      <c r="A13153" t="s">
        <v>5630</v>
      </c>
    </row>
    <row r="13154" spans="1:1" x14ac:dyDescent="0.25">
      <c r="A13154" t="s">
        <v>5631</v>
      </c>
    </row>
    <row r="13155" spans="1:1" x14ac:dyDescent="0.25">
      <c r="A13155" t="e">
        <f>- diagnostic de pannes</f>
        <v>#NAME?</v>
      </c>
    </row>
    <row r="13156" spans="1:1" x14ac:dyDescent="0.25">
      <c r="A13156" t="s">
        <v>5632</v>
      </c>
    </row>
    <row r="13158" spans="1:1" x14ac:dyDescent="0.25">
      <c r="A13158" t="s">
        <v>5633</v>
      </c>
    </row>
    <row r="13159" spans="1:1" x14ac:dyDescent="0.25">
      <c r="A13159" t="s">
        <v>5637</v>
      </c>
    </row>
    <row r="13161" spans="1:1" x14ac:dyDescent="0.25">
      <c r="A13161" t="s">
        <v>5629</v>
      </c>
    </row>
    <row r="13162" spans="1:1" x14ac:dyDescent="0.25">
      <c r="A13162" t="s">
        <v>5630</v>
      </c>
    </row>
    <row r="13163" spans="1:1" x14ac:dyDescent="0.25">
      <c r="A13163" t="s">
        <v>5631</v>
      </c>
    </row>
    <row r="13164" spans="1:1" x14ac:dyDescent="0.25">
      <c r="A13164" t="e">
        <f>- diagnostic de pannes</f>
        <v>#NAME?</v>
      </c>
    </row>
    <row r="13165" spans="1:1" x14ac:dyDescent="0.25">
      <c r="A13165" t="s">
        <v>5632</v>
      </c>
    </row>
    <row r="13167" spans="1:1" x14ac:dyDescent="0.25">
      <c r="A13167" t="s">
        <v>5633</v>
      </c>
    </row>
    <row r="13168" spans="1:1" x14ac:dyDescent="0.25">
      <c r="A13168" t="s">
        <v>5638</v>
      </c>
    </row>
    <row r="13170" spans="1:1" x14ac:dyDescent="0.25">
      <c r="A13170" t="s">
        <v>5639</v>
      </c>
    </row>
    <row r="13171" spans="1:1" x14ac:dyDescent="0.25">
      <c r="A13171" t="s">
        <v>5640</v>
      </c>
    </row>
    <row r="13172" spans="1:1" x14ac:dyDescent="0.25">
      <c r="A13172" t="s">
        <v>5641</v>
      </c>
    </row>
    <row r="13174" spans="1:1" x14ac:dyDescent="0.25">
      <c r="A13174" t="s">
        <v>5642</v>
      </c>
    </row>
    <row r="13175" spans="1:1" x14ac:dyDescent="0.25">
      <c r="A13175" t="s">
        <v>5643</v>
      </c>
    </row>
    <row r="13176" spans="1:1" x14ac:dyDescent="0.25">
      <c r="A13176" t="s">
        <v>5644</v>
      </c>
    </row>
    <row r="13177" spans="1:1" x14ac:dyDescent="0.25">
      <c r="A13177" t="s">
        <v>5645</v>
      </c>
    </row>
    <row r="13179" spans="1:1" x14ac:dyDescent="0.25">
      <c r="A13179" t="s">
        <v>5639</v>
      </c>
    </row>
    <row r="13180" spans="1:1" x14ac:dyDescent="0.25">
      <c r="A13180" t="s">
        <v>5640</v>
      </c>
    </row>
    <row r="13181" spans="1:1" x14ac:dyDescent="0.25">
      <c r="A13181" t="s">
        <v>5641</v>
      </c>
    </row>
    <row r="13183" spans="1:1" x14ac:dyDescent="0.25">
      <c r="A13183" t="s">
        <v>5642</v>
      </c>
    </row>
    <row r="13184" spans="1:1" x14ac:dyDescent="0.25">
      <c r="A13184" t="s">
        <v>5643</v>
      </c>
    </row>
    <row r="13185" spans="1:1" x14ac:dyDescent="0.25">
      <c r="A13185" t="s">
        <v>5644</v>
      </c>
    </row>
    <row r="13186" spans="1:1" x14ac:dyDescent="0.25">
      <c r="A13186" t="s">
        <v>5646</v>
      </c>
    </row>
    <row r="13188" spans="1:1" x14ac:dyDescent="0.25">
      <c r="A13188" t="s">
        <v>5639</v>
      </c>
    </row>
    <row r="13189" spans="1:1" x14ac:dyDescent="0.25">
      <c r="A13189" t="s">
        <v>5640</v>
      </c>
    </row>
    <row r="13190" spans="1:1" x14ac:dyDescent="0.25">
      <c r="A13190" t="s">
        <v>5641</v>
      </c>
    </row>
    <row r="13192" spans="1:1" x14ac:dyDescent="0.25">
      <c r="A13192" t="s">
        <v>5642</v>
      </c>
    </row>
    <row r="13193" spans="1:1" x14ac:dyDescent="0.25">
      <c r="A13193" t="s">
        <v>5643</v>
      </c>
    </row>
    <row r="13194" spans="1:1" x14ac:dyDescent="0.25">
      <c r="A13194" t="s">
        <v>5644</v>
      </c>
    </row>
    <row r="13195" spans="1:1" x14ac:dyDescent="0.25">
      <c r="A13195" t="s">
        <v>5647</v>
      </c>
    </row>
    <row r="13197" spans="1:1" x14ac:dyDescent="0.25">
      <c r="A13197" t="s">
        <v>5639</v>
      </c>
    </row>
    <row r="13198" spans="1:1" x14ac:dyDescent="0.25">
      <c r="A13198" t="s">
        <v>5640</v>
      </c>
    </row>
    <row r="13199" spans="1:1" x14ac:dyDescent="0.25">
      <c r="A13199" t="s">
        <v>5641</v>
      </c>
    </row>
    <row r="13201" spans="1:1" x14ac:dyDescent="0.25">
      <c r="A13201" t="s">
        <v>5642</v>
      </c>
    </row>
    <row r="13202" spans="1:1" x14ac:dyDescent="0.25">
      <c r="A13202" t="s">
        <v>5643</v>
      </c>
    </row>
    <row r="13203" spans="1:1" x14ac:dyDescent="0.25">
      <c r="A13203" t="s">
        <v>5644</v>
      </c>
    </row>
    <row r="13204" spans="1:1" x14ac:dyDescent="0.25">
      <c r="A13204" t="s">
        <v>5648</v>
      </c>
    </row>
    <row r="13206" spans="1:1" x14ac:dyDescent="0.25">
      <c r="A13206" t="s">
        <v>5639</v>
      </c>
    </row>
    <row r="13207" spans="1:1" x14ac:dyDescent="0.25">
      <c r="A13207" t="s">
        <v>5640</v>
      </c>
    </row>
    <row r="13208" spans="1:1" x14ac:dyDescent="0.25">
      <c r="A13208" t="s">
        <v>5641</v>
      </c>
    </row>
    <row r="13210" spans="1:1" x14ac:dyDescent="0.25">
      <c r="A13210" t="s">
        <v>5642</v>
      </c>
    </row>
    <row r="13211" spans="1:1" x14ac:dyDescent="0.25">
      <c r="A13211" t="s">
        <v>5643</v>
      </c>
    </row>
    <row r="13212" spans="1:1" x14ac:dyDescent="0.25">
      <c r="A13212" t="s">
        <v>5644</v>
      </c>
    </row>
    <row r="13213" spans="1:1" x14ac:dyDescent="0.25">
      <c r="A13213" t="s">
        <v>5649</v>
      </c>
    </row>
    <row r="13215" spans="1:1" x14ac:dyDescent="0.25">
      <c r="A13215" t="s">
        <v>5629</v>
      </c>
    </row>
    <row r="13216" spans="1:1" x14ac:dyDescent="0.25">
      <c r="A13216" t="s">
        <v>5630</v>
      </c>
    </row>
    <row r="13217" spans="1:1" x14ac:dyDescent="0.25">
      <c r="A13217" t="s">
        <v>5631</v>
      </c>
    </row>
    <row r="13218" spans="1:1" x14ac:dyDescent="0.25">
      <c r="A13218" t="e">
        <f>- diagnostic de pannes</f>
        <v>#NAME?</v>
      </c>
    </row>
    <row r="13219" spans="1:1" x14ac:dyDescent="0.25">
      <c r="A13219" t="s">
        <v>5650</v>
      </c>
    </row>
    <row r="13220" spans="1:1" x14ac:dyDescent="0.25">
      <c r="A13220" t="s">
        <v>5651</v>
      </c>
    </row>
    <row r="13222" spans="1:1" x14ac:dyDescent="0.25">
      <c r="A13222" t="s">
        <v>5629</v>
      </c>
    </row>
    <row r="13223" spans="1:1" x14ac:dyDescent="0.25">
      <c r="A13223" t="s">
        <v>5630</v>
      </c>
    </row>
    <row r="13224" spans="1:1" x14ac:dyDescent="0.25">
      <c r="A13224" t="s">
        <v>5631</v>
      </c>
    </row>
    <row r="13225" spans="1:1" x14ac:dyDescent="0.25">
      <c r="A13225" t="e">
        <f>- diagnostic de pannes</f>
        <v>#NAME?</v>
      </c>
    </row>
    <row r="13226" spans="1:1" x14ac:dyDescent="0.25">
      <c r="A13226" t="s">
        <v>5650</v>
      </c>
    </row>
    <row r="13227" spans="1:1" x14ac:dyDescent="0.25">
      <c r="A13227" t="s">
        <v>5652</v>
      </c>
    </row>
    <row r="13229" spans="1:1" x14ac:dyDescent="0.25">
      <c r="A13229" t="s">
        <v>5629</v>
      </c>
    </row>
    <row r="13230" spans="1:1" x14ac:dyDescent="0.25">
      <c r="A13230" t="s">
        <v>5630</v>
      </c>
    </row>
    <row r="13231" spans="1:1" x14ac:dyDescent="0.25">
      <c r="A13231" t="s">
        <v>5631</v>
      </c>
    </row>
    <row r="13232" spans="1:1" x14ac:dyDescent="0.25">
      <c r="A13232" t="e">
        <f>- diagnostic de pannes</f>
        <v>#NAME?</v>
      </c>
    </row>
    <row r="13233" spans="1:1" x14ac:dyDescent="0.25">
      <c r="A13233" t="s">
        <v>5650</v>
      </c>
    </row>
    <row r="13234" spans="1:1" x14ac:dyDescent="0.25">
      <c r="A13234" t="s">
        <v>5653</v>
      </c>
    </row>
    <row r="13236" spans="1:1" x14ac:dyDescent="0.25">
      <c r="A13236" t="s">
        <v>5629</v>
      </c>
    </row>
    <row r="13237" spans="1:1" x14ac:dyDescent="0.25">
      <c r="A13237" t="s">
        <v>5630</v>
      </c>
    </row>
    <row r="13238" spans="1:1" x14ac:dyDescent="0.25">
      <c r="A13238" t="s">
        <v>5631</v>
      </c>
    </row>
    <row r="13239" spans="1:1" x14ac:dyDescent="0.25">
      <c r="A13239" t="e">
        <f>- diagnostic de pannes</f>
        <v>#NAME?</v>
      </c>
    </row>
    <row r="13240" spans="1:1" x14ac:dyDescent="0.25">
      <c r="A13240" t="s">
        <v>5650</v>
      </c>
    </row>
    <row r="13241" spans="1:1" x14ac:dyDescent="0.25">
      <c r="A13241" t="s">
        <v>5654</v>
      </c>
    </row>
    <row r="13243" spans="1:1" x14ac:dyDescent="0.25">
      <c r="A13243" t="s">
        <v>5629</v>
      </c>
    </row>
    <row r="13244" spans="1:1" x14ac:dyDescent="0.25">
      <c r="A13244" t="s">
        <v>5630</v>
      </c>
    </row>
    <row r="13245" spans="1:1" x14ac:dyDescent="0.25">
      <c r="A13245" t="s">
        <v>5631</v>
      </c>
    </row>
    <row r="13246" spans="1:1" x14ac:dyDescent="0.25">
      <c r="A13246" t="e">
        <f>- diagnostic de pannes</f>
        <v>#NAME?</v>
      </c>
    </row>
    <row r="13247" spans="1:1" x14ac:dyDescent="0.25">
      <c r="A13247" t="s">
        <v>5650</v>
      </c>
    </row>
    <row r="13248" spans="1:1" x14ac:dyDescent="0.25">
      <c r="A13248" t="s">
        <v>5655</v>
      </c>
    </row>
    <row r="13249" spans="1:1" x14ac:dyDescent="0.25">
      <c r="A13249" t="s">
        <v>5556</v>
      </c>
    </row>
    <row r="13250" spans="1:1" x14ac:dyDescent="0.25">
      <c r="A13250" t="s">
        <v>5656</v>
      </c>
    </row>
    <row r="13251" spans="1:1" x14ac:dyDescent="0.25">
      <c r="A13251" t="s">
        <v>5657</v>
      </c>
    </row>
    <row r="13252" spans="1:1" x14ac:dyDescent="0.25">
      <c r="A13252" t="s">
        <v>5658</v>
      </c>
    </row>
    <row r="13255" spans="1:1" x14ac:dyDescent="0.25">
      <c r="A13255" t="s">
        <v>1702</v>
      </c>
    </row>
    <row r="13256" spans="1:1" x14ac:dyDescent="0.25">
      <c r="A13256" t="s">
        <v>5659</v>
      </c>
    </row>
    <row r="13257" spans="1:1" x14ac:dyDescent="0.25">
      <c r="A13257" t="s">
        <v>5660</v>
      </c>
    </row>
    <row r="13258" spans="1:1" x14ac:dyDescent="0.25">
      <c r="A13258" t="s">
        <v>5661</v>
      </c>
    </row>
    <row r="13259" spans="1:1" x14ac:dyDescent="0.25">
      <c r="A13259" t="s">
        <v>5662</v>
      </c>
    </row>
    <row r="13260" spans="1:1" x14ac:dyDescent="0.25">
      <c r="A13260" t="s">
        <v>5663</v>
      </c>
    </row>
    <row r="13261" spans="1:1" x14ac:dyDescent="0.25">
      <c r="A13261" t="s">
        <v>5664</v>
      </c>
    </row>
    <row r="13262" spans="1:1" x14ac:dyDescent="0.25">
      <c r="A13262" t="s">
        <v>5665</v>
      </c>
    </row>
    <row r="13266" spans="1:1" x14ac:dyDescent="0.25">
      <c r="A13266" t="s">
        <v>1702</v>
      </c>
    </row>
    <row r="13268" spans="1:1" x14ac:dyDescent="0.25">
      <c r="A13268" t="s">
        <v>5555</v>
      </c>
    </row>
    <row r="13269" spans="1:1" x14ac:dyDescent="0.25">
      <c r="A13269" t="s">
        <v>5556</v>
      </c>
    </row>
    <row r="13270" spans="1:1" x14ac:dyDescent="0.25">
      <c r="A13270" t="s">
        <v>5666</v>
      </c>
    </row>
    <row r="13271" spans="1:1" x14ac:dyDescent="0.25">
      <c r="A13271" t="s">
        <v>5667</v>
      </c>
    </row>
    <row r="13272" spans="1:1" x14ac:dyDescent="0.25">
      <c r="A13272" t="s">
        <v>5668</v>
      </c>
    </row>
    <row r="13273" spans="1:1" x14ac:dyDescent="0.25">
      <c r="A13273" t="s">
        <v>5669</v>
      </c>
    </row>
    <row r="13274" spans="1:1" x14ac:dyDescent="0.25">
      <c r="A13274" t="e">
        <f>- Respecte les consignes H.S.E.</f>
        <v>#NAME?</v>
      </c>
    </row>
    <row r="13275" spans="1:1" x14ac:dyDescent="0.25">
      <c r="A13275" t="s">
        <v>5670</v>
      </c>
    </row>
    <row r="13276" spans="1:1" x14ac:dyDescent="0.25">
      <c r="A13276" t="s">
        <v>5671</v>
      </c>
    </row>
    <row r="13277" spans="1:1" x14ac:dyDescent="0.25">
      <c r="A13277" t="s">
        <v>5672</v>
      </c>
    </row>
    <row r="13279" spans="1:1" x14ac:dyDescent="0.25">
      <c r="A13279" t="s">
        <v>5673</v>
      </c>
    </row>
    <row r="13281" spans="1:1" x14ac:dyDescent="0.25">
      <c r="A13281" t="s">
        <v>92</v>
      </c>
    </row>
    <row r="13282" spans="1:1" x14ac:dyDescent="0.25">
      <c r="A13282" t="e">
        <f>- Intervention chez des locataires pour La maintenance courante</f>
        <v>#NAME?</v>
      </c>
    </row>
    <row r="13283" spans="1:1" x14ac:dyDescent="0.25">
      <c r="A13283" t="e">
        <f>- Changement des tableaux</f>
        <v>#NAME?</v>
      </c>
    </row>
    <row r="13284" spans="1:1" x14ac:dyDescent="0.25">
      <c r="A13284" t="s">
        <v>5674</v>
      </c>
    </row>
    <row r="13286" spans="1:1" x14ac:dyDescent="0.25">
      <c r="A13286" t="s">
        <v>5675</v>
      </c>
    </row>
    <row r="13287" spans="1:1" x14ac:dyDescent="0.25">
      <c r="A13287" t="s">
        <v>5676</v>
      </c>
    </row>
    <row r="13288" spans="1:1" x14ac:dyDescent="0.25">
      <c r="A13288" t="s">
        <v>5677</v>
      </c>
    </row>
    <row r="13289" spans="1:1" x14ac:dyDescent="0.25">
      <c r="A13289" t="s">
        <v>5678</v>
      </c>
    </row>
    <row r="13291" spans="1:1" x14ac:dyDescent="0.25">
      <c r="A13291" t="s">
        <v>5673</v>
      </c>
    </row>
    <row r="13293" spans="1:1" x14ac:dyDescent="0.25">
      <c r="A13293" t="s">
        <v>92</v>
      </c>
    </row>
    <row r="13294" spans="1:1" x14ac:dyDescent="0.25">
      <c r="A13294" t="e">
        <f>- Intervention chez des locataires pour La maintenance courante</f>
        <v>#NAME?</v>
      </c>
    </row>
    <row r="13295" spans="1:1" x14ac:dyDescent="0.25">
      <c r="A13295" t="e">
        <f>- Changement des tableaux</f>
        <v>#NAME?</v>
      </c>
    </row>
    <row r="13296" spans="1:1" x14ac:dyDescent="0.25">
      <c r="A13296" t="s">
        <v>5674</v>
      </c>
    </row>
    <row r="13298" spans="1:1" x14ac:dyDescent="0.25">
      <c r="A13298" t="s">
        <v>5675</v>
      </c>
    </row>
    <row r="13299" spans="1:1" x14ac:dyDescent="0.25">
      <c r="A13299" t="s">
        <v>5676</v>
      </c>
    </row>
    <row r="13300" spans="1:1" x14ac:dyDescent="0.25">
      <c r="A13300" t="s">
        <v>5677</v>
      </c>
    </row>
    <row r="13301" spans="1:1" x14ac:dyDescent="0.25">
      <c r="A13301" t="s">
        <v>5679</v>
      </c>
    </row>
    <row r="13303" spans="1:1" x14ac:dyDescent="0.25">
      <c r="A13303" t="s">
        <v>5673</v>
      </c>
    </row>
    <row r="13305" spans="1:1" x14ac:dyDescent="0.25">
      <c r="A13305" t="s">
        <v>92</v>
      </c>
    </row>
    <row r="13306" spans="1:1" x14ac:dyDescent="0.25">
      <c r="A13306" t="e">
        <f>- Intervention chez des locataires pour La maintenance courante</f>
        <v>#NAME?</v>
      </c>
    </row>
    <row r="13307" spans="1:1" x14ac:dyDescent="0.25">
      <c r="A13307" t="e">
        <f>- Changement des tableaux</f>
        <v>#NAME?</v>
      </c>
    </row>
    <row r="13308" spans="1:1" x14ac:dyDescent="0.25">
      <c r="A13308" t="s">
        <v>5674</v>
      </c>
    </row>
    <row r="13310" spans="1:1" x14ac:dyDescent="0.25">
      <c r="A13310" t="s">
        <v>5675</v>
      </c>
    </row>
    <row r="13311" spans="1:1" x14ac:dyDescent="0.25">
      <c r="A13311" t="s">
        <v>5676</v>
      </c>
    </row>
    <row r="13312" spans="1:1" x14ac:dyDescent="0.25">
      <c r="A13312" t="s">
        <v>5677</v>
      </c>
    </row>
    <row r="13313" spans="1:1" x14ac:dyDescent="0.25">
      <c r="A13313" t="s">
        <v>5680</v>
      </c>
    </row>
    <row r="13315" spans="1:1" x14ac:dyDescent="0.25">
      <c r="A13315" t="s">
        <v>5673</v>
      </c>
    </row>
    <row r="13317" spans="1:1" x14ac:dyDescent="0.25">
      <c r="A13317" t="s">
        <v>92</v>
      </c>
    </row>
    <row r="13318" spans="1:1" x14ac:dyDescent="0.25">
      <c r="A13318" t="e">
        <f>- Intervention chez des locataires pour La maintenance courante</f>
        <v>#NAME?</v>
      </c>
    </row>
    <row r="13319" spans="1:1" x14ac:dyDescent="0.25">
      <c r="A13319" t="e">
        <f>- Changement des tableaux</f>
        <v>#NAME?</v>
      </c>
    </row>
    <row r="13320" spans="1:1" x14ac:dyDescent="0.25">
      <c r="A13320" t="s">
        <v>5674</v>
      </c>
    </row>
    <row r="13322" spans="1:1" x14ac:dyDescent="0.25">
      <c r="A13322" t="s">
        <v>5675</v>
      </c>
    </row>
    <row r="13323" spans="1:1" x14ac:dyDescent="0.25">
      <c r="A13323" t="s">
        <v>5676</v>
      </c>
    </row>
    <row r="13324" spans="1:1" x14ac:dyDescent="0.25">
      <c r="A13324" t="s">
        <v>5677</v>
      </c>
    </row>
    <row r="13325" spans="1:1" x14ac:dyDescent="0.25">
      <c r="A13325" t="s">
        <v>5681</v>
      </c>
    </row>
    <row r="13327" spans="1:1" x14ac:dyDescent="0.25">
      <c r="A13327" t="s">
        <v>5673</v>
      </c>
    </row>
    <row r="13329" spans="1:1" x14ac:dyDescent="0.25">
      <c r="A13329" t="s">
        <v>92</v>
      </c>
    </row>
    <row r="13330" spans="1:1" x14ac:dyDescent="0.25">
      <c r="A13330" t="e">
        <f>- Intervention chez des locataires pour La maintenance courante</f>
        <v>#NAME?</v>
      </c>
    </row>
    <row r="13331" spans="1:1" x14ac:dyDescent="0.25">
      <c r="A13331" t="e">
        <f>- Changement des tableaux</f>
        <v>#NAME?</v>
      </c>
    </row>
    <row r="13332" spans="1:1" x14ac:dyDescent="0.25">
      <c r="A13332" t="s">
        <v>5674</v>
      </c>
    </row>
    <row r="13334" spans="1:1" x14ac:dyDescent="0.25">
      <c r="A13334" t="s">
        <v>5675</v>
      </c>
    </row>
    <row r="13335" spans="1:1" x14ac:dyDescent="0.25">
      <c r="A13335" t="s">
        <v>5676</v>
      </c>
    </row>
    <row r="13336" spans="1:1" x14ac:dyDescent="0.25">
      <c r="A13336" t="s">
        <v>5677</v>
      </c>
    </row>
    <row r="13337" spans="1:1" x14ac:dyDescent="0.25">
      <c r="A13337" t="s">
        <v>5682</v>
      </c>
    </row>
    <row r="13338" spans="1:1" x14ac:dyDescent="0.25">
      <c r="A13338" t="s">
        <v>5683</v>
      </c>
    </row>
    <row r="13339" spans="1:1" x14ac:dyDescent="0.25">
      <c r="A13339" t="s">
        <v>5684</v>
      </c>
    </row>
    <row r="13340" spans="1:1" x14ac:dyDescent="0.25">
      <c r="A13340" t="s">
        <v>5685</v>
      </c>
    </row>
    <row r="13341" spans="1:1" x14ac:dyDescent="0.25">
      <c r="A13341" t="s">
        <v>5686</v>
      </c>
    </row>
    <row r="13342" spans="1:1" x14ac:dyDescent="0.25">
      <c r="A13342" t="s">
        <v>5687</v>
      </c>
    </row>
    <row r="13343" spans="1:1" x14ac:dyDescent="0.25">
      <c r="A13343" t="e">
        <f>- Faire les modifications</f>
        <v>#NAME?</v>
      </c>
    </row>
    <row r="13344" spans="1:1" x14ac:dyDescent="0.25">
      <c r="A13344" t="s">
        <v>5688</v>
      </c>
    </row>
    <row r="13345" spans="1:1" x14ac:dyDescent="0.25">
      <c r="A13345" t="s">
        <v>5689</v>
      </c>
    </row>
    <row r="13346" spans="1:1" x14ac:dyDescent="0.25">
      <c r="A13346" t="s">
        <v>5690</v>
      </c>
    </row>
    <row r="13347" spans="1:1" x14ac:dyDescent="0.25">
      <c r="A13347" t="s">
        <v>5691</v>
      </c>
    </row>
    <row r="13348" spans="1:1" x14ac:dyDescent="0.25">
      <c r="A13348" t="s">
        <v>5692</v>
      </c>
    </row>
    <row r="13349" spans="1:1" x14ac:dyDescent="0.25">
      <c r="A13349" t="s">
        <v>5693</v>
      </c>
    </row>
    <row r="13350" spans="1:1" x14ac:dyDescent="0.25">
      <c r="A13350" t="s">
        <v>5694</v>
      </c>
    </row>
    <row r="13351" spans="1:1" x14ac:dyDescent="0.25">
      <c r="A13351" t="s">
        <v>5695</v>
      </c>
    </row>
    <row r="13352" spans="1:1" x14ac:dyDescent="0.25">
      <c r="A13352" t="s">
        <v>5691</v>
      </c>
    </row>
    <row r="13353" spans="1:1" x14ac:dyDescent="0.25">
      <c r="A13353" t="s">
        <v>5692</v>
      </c>
    </row>
    <row r="13354" spans="1:1" x14ac:dyDescent="0.25">
      <c r="A13354" t="s">
        <v>5693</v>
      </c>
    </row>
    <row r="13355" spans="1:1" x14ac:dyDescent="0.25">
      <c r="A13355" t="s">
        <v>5694</v>
      </c>
    </row>
    <row r="13356" spans="1:1" x14ac:dyDescent="0.25">
      <c r="A13356" t="s">
        <v>5696</v>
      </c>
    </row>
    <row r="13358" spans="1:1" x14ac:dyDescent="0.25">
      <c r="A13358" t="s">
        <v>5697</v>
      </c>
    </row>
    <row r="13360" spans="1:1" x14ac:dyDescent="0.25">
      <c r="A13360" t="s">
        <v>5698</v>
      </c>
    </row>
    <row r="13361" spans="1:1" x14ac:dyDescent="0.25">
      <c r="A13361" t="s">
        <v>5699</v>
      </c>
    </row>
    <row r="13362" spans="1:1" x14ac:dyDescent="0.25">
      <c r="A13362" t="s">
        <v>5700</v>
      </c>
    </row>
    <row r="13363" spans="1:1" x14ac:dyDescent="0.25">
      <c r="A13363" t="s">
        <v>5701</v>
      </c>
    </row>
    <row r="13364" spans="1:1" x14ac:dyDescent="0.25">
      <c r="A13364" t="s">
        <v>5702</v>
      </c>
    </row>
    <row r="13365" spans="1:1" x14ac:dyDescent="0.25">
      <c r="A13365" t="s">
        <v>5703</v>
      </c>
    </row>
    <row r="13367" spans="1:1" x14ac:dyDescent="0.25">
      <c r="A13367" t="s">
        <v>5704</v>
      </c>
    </row>
    <row r="13369" spans="1:1" x14ac:dyDescent="0.25">
      <c r="A13369" t="s">
        <v>5705</v>
      </c>
    </row>
    <row r="13371" spans="1:1" x14ac:dyDescent="0.25">
      <c r="A13371" t="s">
        <v>5706</v>
      </c>
    </row>
    <row r="13372" spans="1:1" x14ac:dyDescent="0.25">
      <c r="A13372" t="s">
        <v>5707</v>
      </c>
    </row>
    <row r="13373" spans="1:1" x14ac:dyDescent="0.25">
      <c r="A13373" t="s">
        <v>5708</v>
      </c>
    </row>
    <row r="13375" spans="1:1" x14ac:dyDescent="0.25">
      <c r="A13375" t="s">
        <v>5709</v>
      </c>
    </row>
    <row r="13376" spans="1:1" x14ac:dyDescent="0.25">
      <c r="A13376" t="s">
        <v>5710</v>
      </c>
    </row>
    <row r="13378" spans="1:1" x14ac:dyDescent="0.25">
      <c r="A13378" t="s">
        <v>5711</v>
      </c>
    </row>
    <row r="13380" spans="1:1" x14ac:dyDescent="0.25">
      <c r="A13380" t="s">
        <v>5712</v>
      </c>
    </row>
    <row r="13382" spans="1:1" x14ac:dyDescent="0.25">
      <c r="A13382" t="s">
        <v>5713</v>
      </c>
    </row>
    <row r="13383" spans="1:1" x14ac:dyDescent="0.25">
      <c r="A13383" t="s">
        <v>5714</v>
      </c>
    </row>
    <row r="13384" spans="1:1" x14ac:dyDescent="0.25">
      <c r="A13384" t="s">
        <v>5715</v>
      </c>
    </row>
    <row r="13386" spans="1:1" x14ac:dyDescent="0.25">
      <c r="A13386" t="s">
        <v>1720</v>
      </c>
    </row>
    <row r="13387" spans="1:1" x14ac:dyDescent="0.25">
      <c r="A13387" t="s">
        <v>1721</v>
      </c>
    </row>
    <row r="13388" spans="1:1" x14ac:dyDescent="0.25">
      <c r="A13388" t="s">
        <v>5716</v>
      </c>
    </row>
    <row r="13389" spans="1:1" x14ac:dyDescent="0.25">
      <c r="A13389" t="s">
        <v>5717</v>
      </c>
    </row>
    <row r="13390" spans="1:1" x14ac:dyDescent="0.25">
      <c r="A13390" t="s">
        <v>5718</v>
      </c>
    </row>
    <row r="13391" spans="1:1" x14ac:dyDescent="0.25">
      <c r="A13391" t="s">
        <v>5719</v>
      </c>
    </row>
    <row r="13393" spans="1:1" x14ac:dyDescent="0.25">
      <c r="A13393" t="s">
        <v>5720</v>
      </c>
    </row>
    <row r="13394" spans="1:1" x14ac:dyDescent="0.25">
      <c r="A13394" t="s">
        <v>5721</v>
      </c>
    </row>
    <row r="13396" spans="1:1" x14ac:dyDescent="0.25">
      <c r="A13396" t="s">
        <v>5722</v>
      </c>
    </row>
    <row r="13397" spans="1:1" x14ac:dyDescent="0.25">
      <c r="A13397" t="s">
        <v>5723</v>
      </c>
    </row>
    <row r="13399" spans="1:1" x14ac:dyDescent="0.25">
      <c r="A13399" t="s">
        <v>5724</v>
      </c>
    </row>
    <row r="13400" spans="1:1" x14ac:dyDescent="0.25">
      <c r="A13400" t="e">
        <f>-lire et Analyser les plans.</f>
        <v>#NAME?</v>
      </c>
    </row>
    <row r="13401" spans="1:1" x14ac:dyDescent="0.25">
      <c r="A13401" t="s">
        <v>5725</v>
      </c>
    </row>
    <row r="13402" spans="1:1" x14ac:dyDescent="0.25">
      <c r="A13402" t="s">
        <v>5726</v>
      </c>
    </row>
    <row r="13404" spans="1:1" x14ac:dyDescent="0.25">
      <c r="A13404" t="s">
        <v>5727</v>
      </c>
    </row>
    <row r="13406" spans="1:1" x14ac:dyDescent="0.25">
      <c r="A13406" t="s">
        <v>5728</v>
      </c>
    </row>
    <row r="13407" spans="1:1" x14ac:dyDescent="0.25">
      <c r="A13407" t="s">
        <v>5729</v>
      </c>
    </row>
    <row r="13408" spans="1:1" x14ac:dyDescent="0.25">
      <c r="A13408" t="s">
        <v>43</v>
      </c>
    </row>
    <row r="13409" spans="1:1" x14ac:dyDescent="0.25">
      <c r="A13409" t="s">
        <v>5730</v>
      </c>
    </row>
    <row r="13410" spans="1:1" x14ac:dyDescent="0.25">
      <c r="A13410" t="s">
        <v>5731</v>
      </c>
    </row>
    <row r="13411" spans="1:1" x14ac:dyDescent="0.25">
      <c r="A13411" t="s">
        <v>5732</v>
      </c>
    </row>
    <row r="13412" spans="1:1" x14ac:dyDescent="0.25">
      <c r="A13412" t="s">
        <v>5733</v>
      </c>
    </row>
    <row r="13414" spans="1:1" x14ac:dyDescent="0.25">
      <c r="A13414" t="s">
        <v>5734</v>
      </c>
    </row>
    <row r="13415" spans="1:1" x14ac:dyDescent="0.25">
      <c r="A13415" t="e">
        <f>-Analyser et diagnostiquer les machines existantes.</f>
        <v>#NAME?</v>
      </c>
    </row>
    <row r="13416" spans="1:1" x14ac:dyDescent="0.25">
      <c r="A13416" t="s">
        <v>5735</v>
      </c>
    </row>
    <row r="13417" spans="1:1" x14ac:dyDescent="0.25">
      <c r="A13417" t="s">
        <v>5736</v>
      </c>
    </row>
    <row r="13420" spans="1:1" x14ac:dyDescent="0.25">
      <c r="A13420" t="s">
        <v>1702</v>
      </c>
    </row>
    <row r="13422" spans="1:1" x14ac:dyDescent="0.25">
      <c r="A13422" t="s">
        <v>5737</v>
      </c>
    </row>
    <row r="13423" spans="1:1" x14ac:dyDescent="0.25">
      <c r="A13423" t="s">
        <v>5738</v>
      </c>
    </row>
    <row r="13424" spans="1:1" x14ac:dyDescent="0.25">
      <c r="A13424" t="s">
        <v>5739</v>
      </c>
    </row>
    <row r="13426" spans="1:1" x14ac:dyDescent="0.25">
      <c r="A13426" t="s">
        <v>5740</v>
      </c>
    </row>
    <row r="13428" spans="1:1" x14ac:dyDescent="0.25">
      <c r="A13428" t="s">
        <v>5741</v>
      </c>
    </row>
    <row r="13429" spans="1:1" x14ac:dyDescent="0.25">
      <c r="A13429" t="s">
        <v>5742</v>
      </c>
    </row>
    <row r="13430" spans="1:1" x14ac:dyDescent="0.25">
      <c r="A13430" t="s">
        <v>5743</v>
      </c>
    </row>
    <row r="13431" spans="1:1" x14ac:dyDescent="0.25">
      <c r="A13431" t="s">
        <v>5744</v>
      </c>
    </row>
    <row r="13432" spans="1:1" x14ac:dyDescent="0.25">
      <c r="A13432" t="s">
        <v>5745</v>
      </c>
    </row>
    <row r="13434" spans="1:1" x14ac:dyDescent="0.25">
      <c r="A13434" t="s">
        <v>5746</v>
      </c>
    </row>
    <row r="13436" spans="1:1" x14ac:dyDescent="0.25">
      <c r="A13436" t="s">
        <v>5747</v>
      </c>
    </row>
    <row r="13437" spans="1:1" x14ac:dyDescent="0.25">
      <c r="A13437" t="s">
        <v>5748</v>
      </c>
    </row>
    <row r="13438" spans="1:1" x14ac:dyDescent="0.25">
      <c r="A13438" t="s">
        <v>5749</v>
      </c>
    </row>
    <row r="13439" spans="1:1" x14ac:dyDescent="0.25">
      <c r="A13439" t="s">
        <v>5750</v>
      </c>
    </row>
    <row r="13440" spans="1:1" x14ac:dyDescent="0.25">
      <c r="A13440" t="s">
        <v>5751</v>
      </c>
    </row>
    <row r="13441" spans="1:2" x14ac:dyDescent="0.25">
      <c r="A13441" t="s">
        <v>5752</v>
      </c>
    </row>
    <row r="13443" spans="1:2" x14ac:dyDescent="0.25">
      <c r="A13443" t="s">
        <v>5753</v>
      </c>
    </row>
    <row r="13445" spans="1:2" x14ac:dyDescent="0.25">
      <c r="A13445" t="s">
        <v>5754</v>
      </c>
    </row>
    <row r="13447" spans="1:2" x14ac:dyDescent="0.25">
      <c r="A13447" t="s">
        <v>5755</v>
      </c>
      <c r="B13447" t="s">
        <v>5756</v>
      </c>
    </row>
    <row r="13449" spans="1:2" x14ac:dyDescent="0.25">
      <c r="A13449" t="s">
        <v>5757</v>
      </c>
    </row>
    <row r="13450" spans="1:2" x14ac:dyDescent="0.25">
      <c r="A13450" t="s">
        <v>5758</v>
      </c>
    </row>
    <row r="13452" spans="1:2" x14ac:dyDescent="0.25">
      <c r="A13452" t="s">
        <v>5759</v>
      </c>
    </row>
    <row r="13453" spans="1:2" x14ac:dyDescent="0.25">
      <c r="A13453" t="s">
        <v>5760</v>
      </c>
    </row>
    <row r="13454" spans="1:2" x14ac:dyDescent="0.25">
      <c r="A13454" t="s">
        <v>5761</v>
      </c>
    </row>
    <row r="13456" spans="1:2" x14ac:dyDescent="0.25">
      <c r="A13456" t="s">
        <v>5759</v>
      </c>
    </row>
    <row r="13457" spans="1:1" x14ac:dyDescent="0.25">
      <c r="A13457" t="s">
        <v>5760</v>
      </c>
    </row>
    <row r="13458" spans="1:1" x14ac:dyDescent="0.25">
      <c r="A13458" t="s">
        <v>5762</v>
      </c>
    </row>
    <row r="13460" spans="1:1" x14ac:dyDescent="0.25">
      <c r="A13460" t="s">
        <v>5763</v>
      </c>
    </row>
    <row r="13461" spans="1:1" x14ac:dyDescent="0.25">
      <c r="A13461" t="s">
        <v>5764</v>
      </c>
    </row>
    <row r="13463" spans="1:1" x14ac:dyDescent="0.25">
      <c r="A13463" t="s">
        <v>5763</v>
      </c>
    </row>
    <row r="13464" spans="1:1" x14ac:dyDescent="0.25">
      <c r="A13464" t="s">
        <v>5765</v>
      </c>
    </row>
    <row r="13466" spans="1:1" x14ac:dyDescent="0.25">
      <c r="A13466" t="s">
        <v>5763</v>
      </c>
    </row>
    <row r="13467" spans="1:1" x14ac:dyDescent="0.25">
      <c r="A13467" t="s">
        <v>5766</v>
      </c>
    </row>
    <row r="13469" spans="1:1" x14ac:dyDescent="0.25">
      <c r="A13469" t="s">
        <v>5763</v>
      </c>
    </row>
    <row r="13470" spans="1:1" x14ac:dyDescent="0.25">
      <c r="A13470" t="s">
        <v>5767</v>
      </c>
    </row>
    <row r="13472" spans="1:1" x14ac:dyDescent="0.25">
      <c r="A13472" t="s">
        <v>5763</v>
      </c>
    </row>
    <row r="13473" spans="1:1" x14ac:dyDescent="0.25">
      <c r="A13473" t="s">
        <v>5768</v>
      </c>
    </row>
    <row r="13475" spans="1:1" x14ac:dyDescent="0.25">
      <c r="A13475" t="s">
        <v>804</v>
      </c>
    </row>
    <row r="13476" spans="1:1" x14ac:dyDescent="0.25">
      <c r="A13476" t="s">
        <v>5769</v>
      </c>
    </row>
    <row r="13477" spans="1:1" x14ac:dyDescent="0.25">
      <c r="A13477" t="s">
        <v>5770</v>
      </c>
    </row>
    <row r="13478" spans="1:1" x14ac:dyDescent="0.25">
      <c r="A13478" t="s">
        <v>5771</v>
      </c>
    </row>
    <row r="13480" spans="1:1" x14ac:dyDescent="0.25">
      <c r="A13480" t="s">
        <v>804</v>
      </c>
    </row>
    <row r="13481" spans="1:1" x14ac:dyDescent="0.25">
      <c r="A13481" t="s">
        <v>5769</v>
      </c>
    </row>
    <row r="13482" spans="1:1" x14ac:dyDescent="0.25">
      <c r="A13482" t="s">
        <v>5770</v>
      </c>
    </row>
    <row r="13483" spans="1:1" x14ac:dyDescent="0.25">
      <c r="A13483" t="s">
        <v>5772</v>
      </c>
    </row>
    <row r="13484" spans="1:1" x14ac:dyDescent="0.25">
      <c r="A13484" t="s">
        <v>43</v>
      </c>
    </row>
    <row r="13485" spans="1:1" x14ac:dyDescent="0.25">
      <c r="A13485" t="s">
        <v>5773</v>
      </c>
    </row>
    <row r="13486" spans="1:1" x14ac:dyDescent="0.25">
      <c r="A13486" t="s">
        <v>5774</v>
      </c>
    </row>
    <row r="13488" spans="1:1" x14ac:dyDescent="0.25">
      <c r="A13488" t="s">
        <v>5775</v>
      </c>
    </row>
    <row r="13490" spans="1:1" x14ac:dyDescent="0.25">
      <c r="A13490" t="s">
        <v>5776</v>
      </c>
    </row>
    <row r="13491" spans="1:1" x14ac:dyDescent="0.25">
      <c r="A13491" t="s">
        <v>5777</v>
      </c>
    </row>
    <row r="13492" spans="1:1" x14ac:dyDescent="0.25">
      <c r="A13492" t="s">
        <v>5778</v>
      </c>
    </row>
    <row r="13493" spans="1:1" x14ac:dyDescent="0.25">
      <c r="A13493" t="s">
        <v>5779</v>
      </c>
    </row>
    <row r="13495" spans="1:1" x14ac:dyDescent="0.25">
      <c r="A13495" t="s">
        <v>5780</v>
      </c>
    </row>
    <row r="13496" spans="1:1" x14ac:dyDescent="0.25">
      <c r="A13496" t="s">
        <v>5781</v>
      </c>
    </row>
    <row r="13498" spans="1:1" x14ac:dyDescent="0.25">
      <c r="A13498" t="s">
        <v>5782</v>
      </c>
    </row>
    <row r="13499" spans="1:1" x14ac:dyDescent="0.25">
      <c r="A13499" t="s">
        <v>5783</v>
      </c>
    </row>
    <row r="13500" spans="1:1" x14ac:dyDescent="0.25">
      <c r="A13500" t="s">
        <v>5784</v>
      </c>
    </row>
    <row r="13501" spans="1:1" x14ac:dyDescent="0.25">
      <c r="A13501" t="s">
        <v>5785</v>
      </c>
    </row>
    <row r="13502" spans="1:1" x14ac:dyDescent="0.25">
      <c r="A13502" t="s">
        <v>5786</v>
      </c>
    </row>
    <row r="13503" spans="1:1" x14ac:dyDescent="0.25">
      <c r="A13503" t="s">
        <v>5787</v>
      </c>
    </row>
    <row r="13504" spans="1:1" x14ac:dyDescent="0.25">
      <c r="A13504" t="s">
        <v>5788</v>
      </c>
    </row>
    <row r="13505" spans="1:1" x14ac:dyDescent="0.25">
      <c r="A13505" t="s">
        <v>5789</v>
      </c>
    </row>
    <row r="13506" spans="1:1" x14ac:dyDescent="0.25">
      <c r="A13506" t="s">
        <v>5790</v>
      </c>
    </row>
    <row r="13507" spans="1:1" x14ac:dyDescent="0.25">
      <c r="A13507" t="s">
        <v>5791</v>
      </c>
    </row>
    <row r="13508" spans="1:1" x14ac:dyDescent="0.25">
      <c r="A13508" t="s">
        <v>5792</v>
      </c>
    </row>
    <row r="13509" spans="1:1" x14ac:dyDescent="0.25">
      <c r="A13509" t="s">
        <v>5793</v>
      </c>
    </row>
    <row r="13512" spans="1:1" x14ac:dyDescent="0.25">
      <c r="A13512" t="s">
        <v>1702</v>
      </c>
    </row>
    <row r="13514" spans="1:1" x14ac:dyDescent="0.25">
      <c r="A13514" t="s">
        <v>5794</v>
      </c>
    </row>
    <row r="13515" spans="1:1" x14ac:dyDescent="0.25">
      <c r="A13515" t="s">
        <v>5795</v>
      </c>
    </row>
    <row r="13516" spans="1:1" x14ac:dyDescent="0.25">
      <c r="A13516" t="s">
        <v>5796</v>
      </c>
    </row>
    <row r="13519" spans="1:1" x14ac:dyDescent="0.25">
      <c r="A13519" t="s">
        <v>1702</v>
      </c>
    </row>
    <row r="13520" spans="1:1" x14ac:dyDescent="0.25">
      <c r="A13520" t="s">
        <v>5794</v>
      </c>
    </row>
    <row r="13521" spans="1:1" x14ac:dyDescent="0.25">
      <c r="A13521" t="s">
        <v>5795</v>
      </c>
    </row>
    <row r="13522" spans="1:1" x14ac:dyDescent="0.25">
      <c r="A13522" t="s">
        <v>5797</v>
      </c>
    </row>
    <row r="13523" spans="1:1" x14ac:dyDescent="0.25">
      <c r="A13523" t="s">
        <v>5798</v>
      </c>
    </row>
    <row r="13524" spans="1:1" x14ac:dyDescent="0.25">
      <c r="A13524" t="s">
        <v>5799</v>
      </c>
    </row>
    <row r="13525" spans="1:1" x14ac:dyDescent="0.25">
      <c r="A13525" t="s">
        <v>5800</v>
      </c>
    </row>
    <row r="13526" spans="1:1" x14ac:dyDescent="0.25">
      <c r="A13526" t="s">
        <v>5798</v>
      </c>
    </row>
    <row r="13527" spans="1:1" x14ac:dyDescent="0.25">
      <c r="A13527" t="s">
        <v>5799</v>
      </c>
    </row>
    <row r="13528" spans="1:1" x14ac:dyDescent="0.25">
      <c r="A13528" t="s">
        <v>5801</v>
      </c>
    </row>
    <row r="13529" spans="1:1" x14ac:dyDescent="0.25">
      <c r="A13529" t="s">
        <v>5798</v>
      </c>
    </row>
    <row r="13530" spans="1:1" x14ac:dyDescent="0.25">
      <c r="A13530" t="s">
        <v>5799</v>
      </c>
    </row>
    <row r="13531" spans="1:1" x14ac:dyDescent="0.25">
      <c r="A13531" t="s">
        <v>5802</v>
      </c>
    </row>
    <row r="13533" spans="1:1" x14ac:dyDescent="0.25">
      <c r="A13533" t="s">
        <v>5803</v>
      </c>
    </row>
    <row r="13534" spans="1:1" x14ac:dyDescent="0.25">
      <c r="A13534" t="s">
        <v>5804</v>
      </c>
    </row>
    <row r="13535" spans="1:1" x14ac:dyDescent="0.25">
      <c r="A13535" t="s">
        <v>5805</v>
      </c>
    </row>
    <row r="13536" spans="1:1" x14ac:dyDescent="0.25">
      <c r="A13536" t="s">
        <v>5806</v>
      </c>
    </row>
    <row r="13537" spans="1:1" x14ac:dyDescent="0.25">
      <c r="A13537" t="s">
        <v>5807</v>
      </c>
    </row>
    <row r="13538" spans="1:1" x14ac:dyDescent="0.25">
      <c r="A13538" t="s">
        <v>43</v>
      </c>
    </row>
    <row r="13539" spans="1:1" x14ac:dyDescent="0.25">
      <c r="A13539" t="s">
        <v>1809</v>
      </c>
    </row>
    <row r="13540" spans="1:1" x14ac:dyDescent="0.25">
      <c r="A13540" t="s">
        <v>43</v>
      </c>
    </row>
    <row r="13541" spans="1:1" x14ac:dyDescent="0.25">
      <c r="A13541" t="s">
        <v>43</v>
      </c>
    </row>
    <row r="13542" spans="1:1" x14ac:dyDescent="0.25">
      <c r="A13542" t="s">
        <v>1812</v>
      </c>
    </row>
    <row r="13543" spans="1:1" x14ac:dyDescent="0.25">
      <c r="A13543" t="s">
        <v>5808</v>
      </c>
    </row>
    <row r="13545" spans="1:1" x14ac:dyDescent="0.25">
      <c r="A13545" t="s">
        <v>5809</v>
      </c>
    </row>
    <row r="13546" spans="1:1" x14ac:dyDescent="0.25">
      <c r="A13546" t="s">
        <v>5810</v>
      </c>
    </row>
    <row r="13548" spans="1:1" x14ac:dyDescent="0.25">
      <c r="A13548" t="s">
        <v>5811</v>
      </c>
    </row>
    <row r="13549" spans="1:1" x14ac:dyDescent="0.25">
      <c r="A13549" t="s">
        <v>5812</v>
      </c>
    </row>
    <row r="13550" spans="1:1" x14ac:dyDescent="0.25">
      <c r="A13550" t="s">
        <v>5813</v>
      </c>
    </row>
    <row r="13551" spans="1:1" x14ac:dyDescent="0.25">
      <c r="A13551" t="s">
        <v>5814</v>
      </c>
    </row>
    <row r="13552" spans="1:1" x14ac:dyDescent="0.25">
      <c r="A13552" t="s">
        <v>1559</v>
      </c>
    </row>
    <row r="13553" spans="1:1" x14ac:dyDescent="0.25">
      <c r="A13553" t="s">
        <v>5815</v>
      </c>
    </row>
    <row r="13554" spans="1:1" x14ac:dyDescent="0.25">
      <c r="A13554" t="s">
        <v>5816</v>
      </c>
    </row>
    <row r="13555" spans="1:1" x14ac:dyDescent="0.25">
      <c r="A13555" t="s">
        <v>5817</v>
      </c>
    </row>
    <row r="13556" spans="1:1" x14ac:dyDescent="0.25">
      <c r="A13556" t="s">
        <v>5818</v>
      </c>
    </row>
    <row r="13557" spans="1:1" x14ac:dyDescent="0.25">
      <c r="A13557" t="s">
        <v>5819</v>
      </c>
    </row>
    <row r="13558" spans="1:1" x14ac:dyDescent="0.25">
      <c r="A13558" t="s">
        <v>5820</v>
      </c>
    </row>
    <row r="13559" spans="1:1" x14ac:dyDescent="0.25">
      <c r="A13559" t="s">
        <v>5821</v>
      </c>
    </row>
    <row r="13560" spans="1:1" x14ac:dyDescent="0.25">
      <c r="A13560" t="s">
        <v>5822</v>
      </c>
    </row>
    <row r="13561" spans="1:1" x14ac:dyDescent="0.25">
      <c r="A13561" t="s">
        <v>5823</v>
      </c>
    </row>
    <row r="13562" spans="1:1" x14ac:dyDescent="0.25">
      <c r="A13562" t="s">
        <v>5013</v>
      </c>
    </row>
    <row r="13563" spans="1:1" x14ac:dyDescent="0.25">
      <c r="A13563" t="s">
        <v>5824</v>
      </c>
    </row>
    <row r="13564" spans="1:1" x14ac:dyDescent="0.25">
      <c r="A13564" t="s">
        <v>5825</v>
      </c>
    </row>
    <row r="13565" spans="1:1" x14ac:dyDescent="0.25">
      <c r="A13565" t="s">
        <v>5826</v>
      </c>
    </row>
    <row r="13566" spans="1:1" x14ac:dyDescent="0.25">
      <c r="A13566" t="s">
        <v>5827</v>
      </c>
    </row>
    <row r="13567" spans="1:1" x14ac:dyDescent="0.25">
      <c r="A13567" t="e">
        <f>- La prise en charge des nouveaux contrats ou travaux</f>
        <v>#NAME?</v>
      </c>
    </row>
    <row r="13568" spans="1:1" x14ac:dyDescent="0.25">
      <c r="A13568" t="s">
        <v>5828</v>
      </c>
    </row>
    <row r="13569" spans="1:1" x14ac:dyDescent="0.25">
      <c r="A13569" t="s">
        <v>5829</v>
      </c>
    </row>
    <row r="13571" spans="1:1" x14ac:dyDescent="0.25">
      <c r="A13571" t="s">
        <v>5013</v>
      </c>
    </row>
    <row r="13572" spans="1:1" x14ac:dyDescent="0.25">
      <c r="A13572" t="e">
        <f>- La gestion des Litiges</f>
        <v>#NAME?</v>
      </c>
    </row>
    <row r="13573" spans="1:1" x14ac:dyDescent="0.25">
      <c r="A13573" t="s">
        <v>5830</v>
      </c>
    </row>
    <row r="13574" spans="1:1" x14ac:dyDescent="0.25">
      <c r="A13574" t="e">
        <f>- La gestion informatique des dossiers</f>
        <v>#NAME?</v>
      </c>
    </row>
    <row r="13575" spans="1:1" x14ac:dyDescent="0.25">
      <c r="A13575" t="s">
        <v>5831</v>
      </c>
    </row>
    <row r="13576" spans="1:1" x14ac:dyDescent="0.25">
      <c r="A13576" t="s">
        <v>5832</v>
      </c>
    </row>
    <row r="13577" spans="1:1" x14ac:dyDescent="0.25">
      <c r="A13577" t="s">
        <v>5833</v>
      </c>
    </row>
    <row r="13578" spans="1:1" x14ac:dyDescent="0.25">
      <c r="A13578" t="s">
        <v>5834</v>
      </c>
    </row>
    <row r="13579" spans="1:1" x14ac:dyDescent="0.25">
      <c r="A13579" t="s">
        <v>5835</v>
      </c>
    </row>
    <row r="13580" spans="1:1" x14ac:dyDescent="0.25">
      <c r="A13580" t="s">
        <v>5836</v>
      </c>
    </row>
    <row r="13581" spans="1:1" x14ac:dyDescent="0.25">
      <c r="A13581" t="s">
        <v>5837</v>
      </c>
    </row>
    <row r="13582" spans="1:1" x14ac:dyDescent="0.25">
      <c r="A13582" t="s">
        <v>5838</v>
      </c>
    </row>
    <row r="13583" spans="1:1" x14ac:dyDescent="0.25">
      <c r="A13583" t="s">
        <v>5839</v>
      </c>
    </row>
    <row r="13584" spans="1:1" x14ac:dyDescent="0.25">
      <c r="A13584" t="s">
        <v>5840</v>
      </c>
    </row>
    <row r="13585" spans="1:1" x14ac:dyDescent="0.25">
      <c r="A13585" t="s">
        <v>5841</v>
      </c>
    </row>
    <row r="13586" spans="1:1" x14ac:dyDescent="0.25">
      <c r="A13586" t="s">
        <v>5842</v>
      </c>
    </row>
    <row r="13587" spans="1:1" x14ac:dyDescent="0.25">
      <c r="A13587" t="s">
        <v>5843</v>
      </c>
    </row>
    <row r="13588" spans="1:1" x14ac:dyDescent="0.25">
      <c r="A13588" t="s">
        <v>5844</v>
      </c>
    </row>
    <row r="13589" spans="1:1" x14ac:dyDescent="0.25">
      <c r="A13589" t="s">
        <v>5845</v>
      </c>
    </row>
    <row r="13590" spans="1:1" x14ac:dyDescent="0.25">
      <c r="A13590" t="s">
        <v>5846</v>
      </c>
    </row>
    <row r="13591" spans="1:1" x14ac:dyDescent="0.25">
      <c r="A13591" t="s">
        <v>5847</v>
      </c>
    </row>
    <row r="13592" spans="1:1" x14ac:dyDescent="0.25">
      <c r="A13592" t="s">
        <v>5848</v>
      </c>
    </row>
    <row r="13593" spans="1:1" x14ac:dyDescent="0.25">
      <c r="A13593" t="s">
        <v>5849</v>
      </c>
    </row>
    <row r="13594" spans="1:1" x14ac:dyDescent="0.25">
      <c r="A13594" t="s">
        <v>5850</v>
      </c>
    </row>
    <row r="13595" spans="1:1" x14ac:dyDescent="0.25">
      <c r="A13595" t="s">
        <v>5851</v>
      </c>
    </row>
    <row r="13596" spans="1:1" x14ac:dyDescent="0.25">
      <c r="A13596" t="s">
        <v>5852</v>
      </c>
    </row>
    <row r="13597" spans="1:1" x14ac:dyDescent="0.25">
      <c r="A13597" t="s">
        <v>5853</v>
      </c>
    </row>
    <row r="13599" spans="1:1" x14ac:dyDescent="0.25">
      <c r="A13599" t="s">
        <v>5854</v>
      </c>
    </row>
    <row r="13601" spans="1:1" x14ac:dyDescent="0.25">
      <c r="A13601" t="s">
        <v>5855</v>
      </c>
    </row>
    <row r="13603" spans="1:1" x14ac:dyDescent="0.25">
      <c r="A13603" t="s">
        <v>5856</v>
      </c>
    </row>
    <row r="13605" spans="1:1" x14ac:dyDescent="0.25">
      <c r="A13605" t="s">
        <v>5857</v>
      </c>
    </row>
    <row r="13607" spans="1:1" x14ac:dyDescent="0.25">
      <c r="A13607" t="s">
        <v>5858</v>
      </c>
    </row>
    <row r="13609" spans="1:1" x14ac:dyDescent="0.25">
      <c r="A13609" t="s">
        <v>5859</v>
      </c>
    </row>
    <row r="13610" spans="1:1" x14ac:dyDescent="0.25">
      <c r="A13610" t="s">
        <v>5860</v>
      </c>
    </row>
    <row r="13611" spans="1:1" x14ac:dyDescent="0.25">
      <c r="A13611" t="s">
        <v>5861</v>
      </c>
    </row>
    <row r="13612" spans="1:1" x14ac:dyDescent="0.25">
      <c r="A13612" t="s">
        <v>5862</v>
      </c>
    </row>
    <row r="13613" spans="1:1" x14ac:dyDescent="0.25">
      <c r="A13613" t="s">
        <v>5863</v>
      </c>
    </row>
    <row r="13614" spans="1:1" x14ac:dyDescent="0.25">
      <c r="A13614" t="s">
        <v>5864</v>
      </c>
    </row>
    <row r="13615" spans="1:1" x14ac:dyDescent="0.25">
      <c r="A13615" t="s">
        <v>5865</v>
      </c>
    </row>
    <row r="13616" spans="1:1" x14ac:dyDescent="0.25">
      <c r="A13616" t="s">
        <v>5866</v>
      </c>
    </row>
    <row r="13617" spans="1:1" x14ac:dyDescent="0.25">
      <c r="A13617" t="s">
        <v>5013</v>
      </c>
    </row>
    <row r="13618" spans="1:1" x14ac:dyDescent="0.25">
      <c r="A13618" t="s">
        <v>5867</v>
      </c>
    </row>
    <row r="13619" spans="1:1" x14ac:dyDescent="0.25">
      <c r="A13619" t="s">
        <v>5868</v>
      </c>
    </row>
    <row r="13620" spans="1:1" x14ac:dyDescent="0.25">
      <c r="A13620" t="s">
        <v>5869</v>
      </c>
    </row>
    <row r="13621" spans="1:1" x14ac:dyDescent="0.25">
      <c r="A13621" t="e">
        <f>- Alimenter les machines en barquettes</f>
        <v>#NAME?</v>
      </c>
    </row>
    <row r="13622" spans="1:1" x14ac:dyDescent="0.25">
      <c r="A13622" t="e">
        <f>- respecter les cadences de production</f>
        <v>#NAME?</v>
      </c>
    </row>
    <row r="13623" spans="1:1" x14ac:dyDescent="0.25">
      <c r="A13623" t="s">
        <v>5870</v>
      </c>
    </row>
    <row r="13624" spans="1:1" x14ac:dyDescent="0.25">
      <c r="A13624" t="s">
        <v>5871</v>
      </c>
    </row>
    <row r="13625" spans="1:1" x14ac:dyDescent="0.25">
      <c r="A13625" t="s">
        <v>5872</v>
      </c>
    </row>
    <row r="13626" spans="1:1" x14ac:dyDescent="0.25">
      <c r="A13626" t="s">
        <v>5873</v>
      </c>
    </row>
    <row r="13627" spans="1:1" x14ac:dyDescent="0.25">
      <c r="A13627" t="s">
        <v>5874</v>
      </c>
    </row>
    <row r="13628" spans="1:1" x14ac:dyDescent="0.25">
      <c r="A13628" t="s">
        <v>5875</v>
      </c>
    </row>
    <row r="13629" spans="1:1" x14ac:dyDescent="0.25">
      <c r="A13629" t="s">
        <v>5876</v>
      </c>
    </row>
    <row r="13630" spans="1:1" x14ac:dyDescent="0.25">
      <c r="A13630" t="s">
        <v>5877</v>
      </c>
    </row>
    <row r="13631" spans="1:1" x14ac:dyDescent="0.25">
      <c r="A13631" t="s">
        <v>5878</v>
      </c>
    </row>
    <row r="13632" spans="1:1" x14ac:dyDescent="0.25">
      <c r="A13632" t="s">
        <v>5879</v>
      </c>
    </row>
    <row r="13633" spans="1:1" x14ac:dyDescent="0.25">
      <c r="A13633" t="s">
        <v>5880</v>
      </c>
    </row>
    <row r="13634" spans="1:1" x14ac:dyDescent="0.25">
      <c r="A13634" t="s">
        <v>5881</v>
      </c>
    </row>
    <row r="13635" spans="1:1" x14ac:dyDescent="0.25">
      <c r="A13635" t="s">
        <v>5882</v>
      </c>
    </row>
    <row r="13636" spans="1:1" x14ac:dyDescent="0.25">
      <c r="A13636" t="s">
        <v>5883</v>
      </c>
    </row>
    <row r="13637" spans="1:1" x14ac:dyDescent="0.25">
      <c r="A13637" t="s">
        <v>5884</v>
      </c>
    </row>
    <row r="13638" spans="1:1" x14ac:dyDescent="0.25">
      <c r="A13638" t="s">
        <v>5885</v>
      </c>
    </row>
    <row r="13639" spans="1:1" x14ac:dyDescent="0.25">
      <c r="A13639" t="s">
        <v>5886</v>
      </c>
    </row>
    <row r="13640" spans="1:1" x14ac:dyDescent="0.25">
      <c r="A13640" t="s">
        <v>5887</v>
      </c>
    </row>
    <row r="13642" spans="1:1" x14ac:dyDescent="0.25">
      <c r="A13642" t="s">
        <v>5426</v>
      </c>
    </row>
    <row r="13643" spans="1:1" x14ac:dyDescent="0.25">
      <c r="A13643" t="s">
        <v>5888</v>
      </c>
    </row>
    <row r="13645" spans="1:1" x14ac:dyDescent="0.25">
      <c r="A13645" t="s">
        <v>5889</v>
      </c>
    </row>
    <row r="13646" spans="1:1" x14ac:dyDescent="0.25">
      <c r="A13646" t="s">
        <v>5890</v>
      </c>
    </row>
    <row r="13647" spans="1:1" x14ac:dyDescent="0.25">
      <c r="A13647" t="s">
        <v>5891</v>
      </c>
    </row>
    <row r="13649" spans="1:1" x14ac:dyDescent="0.25">
      <c r="A13649" t="s">
        <v>5892</v>
      </c>
    </row>
    <row r="13650" spans="1:1" x14ac:dyDescent="0.25">
      <c r="A13650" t="s">
        <v>5893</v>
      </c>
    </row>
    <row r="13652" spans="1:1" x14ac:dyDescent="0.25">
      <c r="A13652" t="s">
        <v>5894</v>
      </c>
    </row>
    <row r="13653" spans="1:1" x14ac:dyDescent="0.25">
      <c r="A13653" t="s">
        <v>5895</v>
      </c>
    </row>
    <row r="13654" spans="1:1" x14ac:dyDescent="0.25">
      <c r="A13654" t="s">
        <v>5896</v>
      </c>
    </row>
    <row r="13656" spans="1:1" x14ac:dyDescent="0.25">
      <c r="A13656" t="s">
        <v>5897</v>
      </c>
    </row>
    <row r="13659" spans="1:1" x14ac:dyDescent="0.25">
      <c r="A13659" t="s">
        <v>5898</v>
      </c>
    </row>
    <row r="13660" spans="1:1" x14ac:dyDescent="0.25">
      <c r="A13660" t="s">
        <v>5899</v>
      </c>
    </row>
    <row r="13661" spans="1:1" x14ac:dyDescent="0.25">
      <c r="A13661" t="s">
        <v>5900</v>
      </c>
    </row>
    <row r="13663" spans="1:1" x14ac:dyDescent="0.25">
      <c r="A13663" t="s">
        <v>5901</v>
      </c>
    </row>
    <row r="13664" spans="1:1" x14ac:dyDescent="0.25">
      <c r="A13664" t="s">
        <v>5902</v>
      </c>
    </row>
    <row r="13666" spans="1:1" x14ac:dyDescent="0.25">
      <c r="A13666" t="s">
        <v>5903</v>
      </c>
    </row>
    <row r="13668" spans="1:1" x14ac:dyDescent="0.25">
      <c r="A13668" t="s">
        <v>5904</v>
      </c>
    </row>
    <row r="13669" spans="1:1" x14ac:dyDescent="0.25">
      <c r="A13669" t="s">
        <v>5905</v>
      </c>
    </row>
    <row r="13670" spans="1:1" x14ac:dyDescent="0.25">
      <c r="A13670" t="s">
        <v>5906</v>
      </c>
    </row>
    <row r="13671" spans="1:1" x14ac:dyDescent="0.25">
      <c r="A13671" t="s">
        <v>5907</v>
      </c>
    </row>
    <row r="13672" spans="1:1" x14ac:dyDescent="0.25">
      <c r="A13672" t="s">
        <v>5908</v>
      </c>
    </row>
    <row r="13673" spans="1:1" x14ac:dyDescent="0.25">
      <c r="A13673" t="s">
        <v>43</v>
      </c>
    </row>
    <row r="13674" spans="1:1" x14ac:dyDescent="0.25">
      <c r="A13674" t="s">
        <v>804</v>
      </c>
    </row>
    <row r="13675" spans="1:1" x14ac:dyDescent="0.25">
      <c r="A13675" t="s">
        <v>5909</v>
      </c>
    </row>
    <row r="13676" spans="1:1" x14ac:dyDescent="0.25">
      <c r="A13676" t="s">
        <v>5910</v>
      </c>
    </row>
    <row r="13677" spans="1:1" x14ac:dyDescent="0.25">
      <c r="A13677" t="s">
        <v>5911</v>
      </c>
    </row>
    <row r="13678" spans="1:1" x14ac:dyDescent="0.25">
      <c r="A13678" t="s">
        <v>5912</v>
      </c>
    </row>
    <row r="13679" spans="1:1" x14ac:dyDescent="0.25">
      <c r="A13679" t="s">
        <v>5913</v>
      </c>
    </row>
    <row r="13680" spans="1:1" x14ac:dyDescent="0.25">
      <c r="A13680" t="s">
        <v>5914</v>
      </c>
    </row>
    <row r="13682" spans="1:1" x14ac:dyDescent="0.25">
      <c r="A13682" t="s">
        <v>5915</v>
      </c>
    </row>
    <row r="13684" spans="1:1" x14ac:dyDescent="0.25">
      <c r="A13684" t="s">
        <v>5916</v>
      </c>
    </row>
    <row r="13685" spans="1:1" x14ac:dyDescent="0.25">
      <c r="A13685" t="s">
        <v>5917</v>
      </c>
    </row>
    <row r="13686" spans="1:1" x14ac:dyDescent="0.25">
      <c r="A13686" t="s">
        <v>5918</v>
      </c>
    </row>
    <row r="13688" spans="1:1" x14ac:dyDescent="0.25">
      <c r="A13688" t="s">
        <v>5919</v>
      </c>
    </row>
    <row r="13689" spans="1:1" x14ac:dyDescent="0.25">
      <c r="A13689" t="s">
        <v>4964</v>
      </c>
    </row>
    <row r="13690" spans="1:1" x14ac:dyDescent="0.25">
      <c r="A13690" t="s">
        <v>5920</v>
      </c>
    </row>
    <row r="13694" spans="1:1" x14ac:dyDescent="0.25">
      <c r="A13694" t="s">
        <v>5921</v>
      </c>
    </row>
    <row r="13698" spans="1:1" x14ac:dyDescent="0.25">
      <c r="A13698" t="s">
        <v>5922</v>
      </c>
    </row>
    <row r="13699" spans="1:1" x14ac:dyDescent="0.25">
      <c r="A13699" t="s">
        <v>5923</v>
      </c>
    </row>
    <row r="13700" spans="1:1" x14ac:dyDescent="0.25">
      <c r="A13700" t="s">
        <v>43</v>
      </c>
    </row>
    <row r="13701" spans="1:1" x14ac:dyDescent="0.25">
      <c r="A13701" t="s">
        <v>1809</v>
      </c>
    </row>
    <row r="13702" spans="1:1" x14ac:dyDescent="0.25">
      <c r="A13702" t="s">
        <v>43</v>
      </c>
    </row>
    <row r="13703" spans="1:1" x14ac:dyDescent="0.25">
      <c r="A13703" t="s">
        <v>43</v>
      </c>
    </row>
    <row r="13704" spans="1:1" x14ac:dyDescent="0.25">
      <c r="A13704" t="s">
        <v>5924</v>
      </c>
    </row>
    <row r="13705" spans="1:1" x14ac:dyDescent="0.25">
      <c r="A13705" t="s">
        <v>5925</v>
      </c>
    </row>
    <row r="13707" spans="1:1" x14ac:dyDescent="0.25">
      <c r="A13707" t="s">
        <v>5926</v>
      </c>
    </row>
    <row r="13708" spans="1:1" x14ac:dyDescent="0.25">
      <c r="A13708" t="s">
        <v>5927</v>
      </c>
    </row>
    <row r="13709" spans="1:1" x14ac:dyDescent="0.25">
      <c r="A13709" t="s">
        <v>5928</v>
      </c>
    </row>
    <row r="13710" spans="1:1" x14ac:dyDescent="0.25">
      <c r="A13710" t="s">
        <v>5929</v>
      </c>
    </row>
    <row r="13712" spans="1:1" x14ac:dyDescent="0.25">
      <c r="A13712" t="s">
        <v>9</v>
      </c>
    </row>
    <row r="13713" spans="1:1" x14ac:dyDescent="0.25">
      <c r="A13713" t="s">
        <v>5930</v>
      </c>
    </row>
    <row r="13714" spans="1:1" x14ac:dyDescent="0.25">
      <c r="A13714" t="s">
        <v>5931</v>
      </c>
    </row>
    <row r="13715" spans="1:1" x14ac:dyDescent="0.25">
      <c r="A13715" t="s">
        <v>5932</v>
      </c>
    </row>
    <row r="13716" spans="1:1" x14ac:dyDescent="0.25">
      <c r="A13716" t="s">
        <v>5933</v>
      </c>
    </row>
    <row r="13717" spans="1:1" x14ac:dyDescent="0.25">
      <c r="A13717" t="s">
        <v>5934</v>
      </c>
    </row>
    <row r="13719" spans="1:1" x14ac:dyDescent="0.25">
      <c r="A13719" t="s">
        <v>5926</v>
      </c>
    </row>
    <row r="13720" spans="1:1" x14ac:dyDescent="0.25">
      <c r="A13720" t="s">
        <v>5927</v>
      </c>
    </row>
    <row r="13721" spans="1:1" x14ac:dyDescent="0.25">
      <c r="A13721" t="s">
        <v>5928</v>
      </c>
    </row>
    <row r="13722" spans="1:1" x14ac:dyDescent="0.25">
      <c r="A13722" t="s">
        <v>5929</v>
      </c>
    </row>
    <row r="13724" spans="1:1" x14ac:dyDescent="0.25">
      <c r="A13724" t="s">
        <v>9</v>
      </c>
    </row>
    <row r="13725" spans="1:1" x14ac:dyDescent="0.25">
      <c r="A13725" t="s">
        <v>5930</v>
      </c>
    </row>
    <row r="13726" spans="1:1" x14ac:dyDescent="0.25">
      <c r="A13726" t="s">
        <v>5931</v>
      </c>
    </row>
    <row r="13727" spans="1:1" x14ac:dyDescent="0.25">
      <c r="A13727" t="s">
        <v>5932</v>
      </c>
    </row>
    <row r="13728" spans="1:1" x14ac:dyDescent="0.25">
      <c r="A13728" t="s">
        <v>5933</v>
      </c>
    </row>
    <row r="13729" spans="1:1" x14ac:dyDescent="0.25">
      <c r="A13729" t="s">
        <v>5935</v>
      </c>
    </row>
    <row r="13731" spans="1:1" x14ac:dyDescent="0.25">
      <c r="A13731" t="s">
        <v>5926</v>
      </c>
    </row>
    <row r="13732" spans="1:1" x14ac:dyDescent="0.25">
      <c r="A13732" t="s">
        <v>5927</v>
      </c>
    </row>
    <row r="13733" spans="1:1" x14ac:dyDescent="0.25">
      <c r="A13733" t="s">
        <v>5928</v>
      </c>
    </row>
    <row r="13734" spans="1:1" x14ac:dyDescent="0.25">
      <c r="A13734" t="s">
        <v>5929</v>
      </c>
    </row>
    <row r="13736" spans="1:1" x14ac:dyDescent="0.25">
      <c r="A13736" t="s">
        <v>9</v>
      </c>
    </row>
    <row r="13737" spans="1:1" x14ac:dyDescent="0.25">
      <c r="A13737" t="s">
        <v>5930</v>
      </c>
    </row>
    <row r="13738" spans="1:1" x14ac:dyDescent="0.25">
      <c r="A13738" t="s">
        <v>5931</v>
      </c>
    </row>
    <row r="13739" spans="1:1" x14ac:dyDescent="0.25">
      <c r="A13739" t="s">
        <v>5932</v>
      </c>
    </row>
    <row r="13740" spans="1:1" x14ac:dyDescent="0.25">
      <c r="A13740" t="s">
        <v>5933</v>
      </c>
    </row>
    <row r="13741" spans="1:1" x14ac:dyDescent="0.25">
      <c r="A13741" t="s">
        <v>5936</v>
      </c>
    </row>
    <row r="13743" spans="1:1" x14ac:dyDescent="0.25">
      <c r="A13743" t="s">
        <v>5926</v>
      </c>
    </row>
    <row r="13744" spans="1:1" x14ac:dyDescent="0.25">
      <c r="A13744" t="s">
        <v>5927</v>
      </c>
    </row>
    <row r="13745" spans="1:1" x14ac:dyDescent="0.25">
      <c r="A13745" t="s">
        <v>5928</v>
      </c>
    </row>
    <row r="13746" spans="1:1" x14ac:dyDescent="0.25">
      <c r="A13746" t="s">
        <v>5929</v>
      </c>
    </row>
    <row r="13748" spans="1:1" x14ac:dyDescent="0.25">
      <c r="A13748" t="s">
        <v>9</v>
      </c>
    </row>
    <row r="13749" spans="1:1" x14ac:dyDescent="0.25">
      <c r="A13749" t="s">
        <v>5930</v>
      </c>
    </row>
    <row r="13750" spans="1:1" x14ac:dyDescent="0.25">
      <c r="A13750" t="s">
        <v>5931</v>
      </c>
    </row>
    <row r="13751" spans="1:1" x14ac:dyDescent="0.25">
      <c r="A13751" t="s">
        <v>5932</v>
      </c>
    </row>
    <row r="13752" spans="1:1" x14ac:dyDescent="0.25">
      <c r="A13752" t="s">
        <v>5933</v>
      </c>
    </row>
    <row r="13753" spans="1:1" x14ac:dyDescent="0.25">
      <c r="A13753" t="s">
        <v>5937</v>
      </c>
    </row>
    <row r="13755" spans="1:1" x14ac:dyDescent="0.25">
      <c r="A13755" t="s">
        <v>5926</v>
      </c>
    </row>
    <row r="13756" spans="1:1" x14ac:dyDescent="0.25">
      <c r="A13756" t="s">
        <v>5927</v>
      </c>
    </row>
    <row r="13757" spans="1:1" x14ac:dyDescent="0.25">
      <c r="A13757" t="s">
        <v>5928</v>
      </c>
    </row>
    <row r="13758" spans="1:1" x14ac:dyDescent="0.25">
      <c r="A13758" t="s">
        <v>5929</v>
      </c>
    </row>
    <row r="13760" spans="1:1" x14ac:dyDescent="0.25">
      <c r="A13760" t="s">
        <v>9</v>
      </c>
    </row>
    <row r="13761" spans="1:1" x14ac:dyDescent="0.25">
      <c r="A13761" t="s">
        <v>5930</v>
      </c>
    </row>
    <row r="13762" spans="1:1" x14ac:dyDescent="0.25">
      <c r="A13762" t="s">
        <v>5931</v>
      </c>
    </row>
    <row r="13763" spans="1:1" x14ac:dyDescent="0.25">
      <c r="A13763" t="s">
        <v>5932</v>
      </c>
    </row>
    <row r="13764" spans="1:1" x14ac:dyDescent="0.25">
      <c r="A13764" t="s">
        <v>5933</v>
      </c>
    </row>
    <row r="13765" spans="1:1" x14ac:dyDescent="0.25">
      <c r="A13765" t="s">
        <v>5938</v>
      </c>
    </row>
    <row r="13766" spans="1:1" x14ac:dyDescent="0.25">
      <c r="A13766" t="s">
        <v>5939</v>
      </c>
    </row>
    <row r="13767" spans="1:1" x14ac:dyDescent="0.25">
      <c r="A13767" t="s">
        <v>5940</v>
      </c>
    </row>
    <row r="13769" spans="1:1" x14ac:dyDescent="0.25">
      <c r="A13769" t="s">
        <v>5941</v>
      </c>
    </row>
    <row r="13770" spans="1:1" x14ac:dyDescent="0.25">
      <c r="A13770" t="s">
        <v>43</v>
      </c>
    </row>
    <row r="13771" spans="1:1" x14ac:dyDescent="0.25">
      <c r="A13771" t="s">
        <v>5942</v>
      </c>
    </row>
    <row r="13772" spans="1:1" x14ac:dyDescent="0.25">
      <c r="A13772" t="s">
        <v>5943</v>
      </c>
    </row>
    <row r="13776" spans="1:1" x14ac:dyDescent="0.25">
      <c r="A13776" t="s">
        <v>5944</v>
      </c>
    </row>
    <row r="13780" spans="1:1" x14ac:dyDescent="0.25">
      <c r="A13780" t="s">
        <v>5945</v>
      </c>
    </row>
    <row r="13781" spans="1:1" x14ac:dyDescent="0.25">
      <c r="A13781" t="s">
        <v>5946</v>
      </c>
    </row>
    <row r="13782" spans="1:1" x14ac:dyDescent="0.25">
      <c r="A13782" t="s">
        <v>43</v>
      </c>
    </row>
    <row r="13783" spans="1:1" x14ac:dyDescent="0.25">
      <c r="A13783" t="s">
        <v>1809</v>
      </c>
    </row>
    <row r="13784" spans="1:1" x14ac:dyDescent="0.25">
      <c r="A13784" t="s">
        <v>43</v>
      </c>
    </row>
    <row r="13785" spans="1:1" x14ac:dyDescent="0.25">
      <c r="A13785" t="s">
        <v>43</v>
      </c>
    </row>
    <row r="13786" spans="1:1" x14ac:dyDescent="0.25">
      <c r="A13786" t="s">
        <v>5947</v>
      </c>
    </row>
    <row r="13787" spans="1:1" x14ac:dyDescent="0.25">
      <c r="A13787" t="s">
        <v>5948</v>
      </c>
    </row>
    <row r="13788" spans="1:1" x14ac:dyDescent="0.25">
      <c r="A13788" t="s">
        <v>43</v>
      </c>
    </row>
    <row r="13789" spans="1:1" x14ac:dyDescent="0.25">
      <c r="A13789" t="s">
        <v>5949</v>
      </c>
    </row>
    <row r="13790" spans="1:1" x14ac:dyDescent="0.25">
      <c r="A13790" t="s">
        <v>43</v>
      </c>
    </row>
    <row r="13791" spans="1:1" x14ac:dyDescent="0.25">
      <c r="A13791" t="s">
        <v>5950</v>
      </c>
    </row>
    <row r="13792" spans="1:1" x14ac:dyDescent="0.25">
      <c r="A13792" t="s">
        <v>5951</v>
      </c>
    </row>
    <row r="13793" spans="1:1" x14ac:dyDescent="0.25">
      <c r="A13793" t="s">
        <v>43</v>
      </c>
    </row>
    <row r="13794" spans="1:1" x14ac:dyDescent="0.25">
      <c r="A13794" t="s">
        <v>5952</v>
      </c>
    </row>
    <row r="13795" spans="1:1" x14ac:dyDescent="0.25">
      <c r="A13795" t="s">
        <v>43</v>
      </c>
    </row>
    <row r="13796" spans="1:1" x14ac:dyDescent="0.25">
      <c r="A13796" t="s">
        <v>43</v>
      </c>
    </row>
    <row r="13797" spans="1:1" x14ac:dyDescent="0.25">
      <c r="A13797" t="s">
        <v>5953</v>
      </c>
    </row>
    <row r="13798" spans="1:1" x14ac:dyDescent="0.25">
      <c r="A13798" t="s">
        <v>43</v>
      </c>
    </row>
    <row r="13799" spans="1:1" x14ac:dyDescent="0.25">
      <c r="A13799" t="s">
        <v>941</v>
      </c>
    </row>
    <row r="13800" spans="1:1" x14ac:dyDescent="0.25">
      <c r="A13800" t="s">
        <v>5954</v>
      </c>
    </row>
    <row r="13801" spans="1:1" x14ac:dyDescent="0.25">
      <c r="A13801" t="s">
        <v>43</v>
      </c>
    </row>
    <row r="13802" spans="1:1" x14ac:dyDescent="0.25">
      <c r="A13802" t="s">
        <v>5955</v>
      </c>
    </row>
    <row r="13803" spans="1:1" x14ac:dyDescent="0.25">
      <c r="A13803" t="s">
        <v>43</v>
      </c>
    </row>
    <row r="13804" spans="1:1" x14ac:dyDescent="0.25">
      <c r="A13804" t="s">
        <v>5956</v>
      </c>
    </row>
    <row r="13805" spans="1:1" x14ac:dyDescent="0.25">
      <c r="A13805" t="s">
        <v>5957</v>
      </c>
    </row>
    <row r="13806" spans="1:1" x14ac:dyDescent="0.25">
      <c r="A13806" t="s">
        <v>43</v>
      </c>
    </row>
    <row r="13807" spans="1:1" x14ac:dyDescent="0.25">
      <c r="A13807" t="s">
        <v>5361</v>
      </c>
    </row>
    <row r="13808" spans="1:1" x14ac:dyDescent="0.25">
      <c r="A13808" t="s">
        <v>43</v>
      </c>
    </row>
    <row r="13809" spans="1:1" x14ac:dyDescent="0.25">
      <c r="A13809" t="s">
        <v>43</v>
      </c>
    </row>
    <row r="13810" spans="1:1" x14ac:dyDescent="0.25">
      <c r="A13810" t="s">
        <v>5362</v>
      </c>
    </row>
    <row r="13811" spans="1:1" x14ac:dyDescent="0.25">
      <c r="A13811" t="s">
        <v>43</v>
      </c>
    </row>
    <row r="13812" spans="1:1" x14ac:dyDescent="0.25">
      <c r="A13812" t="s">
        <v>5958</v>
      </c>
    </row>
    <row r="13813" spans="1:1" x14ac:dyDescent="0.25">
      <c r="A13813" t="s">
        <v>5959</v>
      </c>
    </row>
    <row r="13814" spans="1:1" x14ac:dyDescent="0.25">
      <c r="A13814" t="s">
        <v>43</v>
      </c>
    </row>
    <row r="13815" spans="1:1" x14ac:dyDescent="0.25">
      <c r="A13815" t="s">
        <v>5960</v>
      </c>
    </row>
    <row r="13816" spans="1:1" x14ac:dyDescent="0.25">
      <c r="A13816" t="s">
        <v>43</v>
      </c>
    </row>
    <row r="13817" spans="1:1" x14ac:dyDescent="0.25">
      <c r="A13817" t="s">
        <v>43</v>
      </c>
    </row>
    <row r="13818" spans="1:1" x14ac:dyDescent="0.25">
      <c r="A13818" t="s">
        <v>5961</v>
      </c>
    </row>
    <row r="13819" spans="1:1" x14ac:dyDescent="0.25">
      <c r="A13819" t="s">
        <v>43</v>
      </c>
    </row>
    <row r="13820" spans="1:1" x14ac:dyDescent="0.25">
      <c r="A13820" t="s">
        <v>5962</v>
      </c>
    </row>
    <row r="13821" spans="1:1" x14ac:dyDescent="0.25">
      <c r="A13821" t="s">
        <v>43</v>
      </c>
    </row>
    <row r="13822" spans="1:1" x14ac:dyDescent="0.25">
      <c r="A13822" t="s">
        <v>5963</v>
      </c>
    </row>
    <row r="13823" spans="1:1" x14ac:dyDescent="0.25">
      <c r="A13823" t="s">
        <v>5964</v>
      </c>
    </row>
    <row r="13824" spans="1:1" x14ac:dyDescent="0.25">
      <c r="A13824" t="s">
        <v>43</v>
      </c>
    </row>
    <row r="13825" spans="1:1" x14ac:dyDescent="0.25">
      <c r="A13825" t="s">
        <v>5965</v>
      </c>
    </row>
    <row r="13826" spans="1:1" x14ac:dyDescent="0.25">
      <c r="A13826" t="s">
        <v>43</v>
      </c>
    </row>
    <row r="13827" spans="1:1" x14ac:dyDescent="0.25">
      <c r="A13827" t="s">
        <v>43</v>
      </c>
    </row>
    <row r="13828" spans="1:1" x14ac:dyDescent="0.25">
      <c r="A13828" t="s">
        <v>5966</v>
      </c>
    </row>
    <row r="13829" spans="1:1" x14ac:dyDescent="0.25">
      <c r="A13829" t="s">
        <v>5967</v>
      </c>
    </row>
    <row r="13830" spans="1:1" x14ac:dyDescent="0.25">
      <c r="A13830" t="s">
        <v>5968</v>
      </c>
    </row>
    <row r="13831" spans="1:1" x14ac:dyDescent="0.25">
      <c r="A13831" t="s">
        <v>5969</v>
      </c>
    </row>
    <row r="13832" spans="1:1" x14ac:dyDescent="0.25">
      <c r="A13832" t="s">
        <v>43</v>
      </c>
    </row>
    <row r="13833" spans="1:1" x14ac:dyDescent="0.25">
      <c r="A13833" t="s">
        <v>5970</v>
      </c>
    </row>
    <row r="13834" spans="1:1" x14ac:dyDescent="0.25">
      <c r="A13834" t="s">
        <v>43</v>
      </c>
    </row>
    <row r="13835" spans="1:1" x14ac:dyDescent="0.25">
      <c r="A13835" t="s">
        <v>5971</v>
      </c>
    </row>
    <row r="13836" spans="1:1" x14ac:dyDescent="0.25">
      <c r="A13836" t="s">
        <v>5972</v>
      </c>
    </row>
    <row r="13837" spans="1:1" x14ac:dyDescent="0.25">
      <c r="A13837" t="s">
        <v>43</v>
      </c>
    </row>
    <row r="13838" spans="1:1" x14ac:dyDescent="0.25">
      <c r="A13838" t="s">
        <v>5952</v>
      </c>
    </row>
    <row r="13839" spans="1:1" x14ac:dyDescent="0.25">
      <c r="A13839" t="s">
        <v>43</v>
      </c>
    </row>
    <row r="13840" spans="1:1" x14ac:dyDescent="0.25">
      <c r="A13840" t="s">
        <v>43</v>
      </c>
    </row>
    <row r="13841" spans="1:1" x14ac:dyDescent="0.25">
      <c r="A13841" t="s">
        <v>5973</v>
      </c>
    </row>
    <row r="13842" spans="1:1" x14ac:dyDescent="0.25">
      <c r="A13842" t="s">
        <v>43</v>
      </c>
    </row>
    <row r="13843" spans="1:1" x14ac:dyDescent="0.25">
      <c r="A13843" t="s">
        <v>5962</v>
      </c>
    </row>
    <row r="13844" spans="1:1" x14ac:dyDescent="0.25">
      <c r="A13844" t="s">
        <v>43</v>
      </c>
    </row>
    <row r="13845" spans="1:1" x14ac:dyDescent="0.25">
      <c r="A13845" t="s">
        <v>5974</v>
      </c>
    </row>
    <row r="13846" spans="1:1" x14ac:dyDescent="0.25">
      <c r="A13846" t="s">
        <v>5975</v>
      </c>
    </row>
    <row r="13847" spans="1:1" x14ac:dyDescent="0.25">
      <c r="A13847" t="s">
        <v>43</v>
      </c>
    </row>
    <row r="13848" spans="1:1" x14ac:dyDescent="0.25">
      <c r="A13848" t="s">
        <v>1809</v>
      </c>
    </row>
    <row r="13849" spans="1:1" x14ac:dyDescent="0.25">
      <c r="A13849" t="s">
        <v>43</v>
      </c>
    </row>
    <row r="13850" spans="1:1" x14ac:dyDescent="0.25">
      <c r="A13850" t="s">
        <v>43</v>
      </c>
    </row>
    <row r="13851" spans="1:1" x14ac:dyDescent="0.25">
      <c r="A13851" t="s">
        <v>5976</v>
      </c>
    </row>
    <row r="13852" spans="1:1" x14ac:dyDescent="0.25">
      <c r="A13852" t="s">
        <v>5977</v>
      </c>
    </row>
    <row r="13853" spans="1:1" x14ac:dyDescent="0.25">
      <c r="A13853" t="s">
        <v>43</v>
      </c>
    </row>
    <row r="13854" spans="1:1" x14ac:dyDescent="0.25">
      <c r="A13854" t="s">
        <v>1809</v>
      </c>
    </row>
    <row r="13855" spans="1:1" x14ac:dyDescent="0.25">
      <c r="A13855" t="s">
        <v>43</v>
      </c>
    </row>
    <row r="13856" spans="1:1" x14ac:dyDescent="0.25">
      <c r="A13856" t="s">
        <v>43</v>
      </c>
    </row>
    <row r="13857" spans="1:1" x14ac:dyDescent="0.25">
      <c r="A13857" t="s">
        <v>5978</v>
      </c>
    </row>
    <row r="13858" spans="1:1" x14ac:dyDescent="0.25">
      <c r="A13858" t="s">
        <v>5979</v>
      </c>
    </row>
    <row r="13860" spans="1:1" x14ac:dyDescent="0.25">
      <c r="A13860" t="s">
        <v>5980</v>
      </c>
    </row>
    <row r="13862" spans="1:1" x14ac:dyDescent="0.25">
      <c r="A13862" t="s">
        <v>5981</v>
      </c>
    </row>
    <row r="13863" spans="1:1" x14ac:dyDescent="0.25">
      <c r="A13863" t="s">
        <v>5982</v>
      </c>
    </row>
    <row r="13865" spans="1:1" x14ac:dyDescent="0.25">
      <c r="A13865" t="s">
        <v>5983</v>
      </c>
    </row>
    <row r="13867" spans="1:1" x14ac:dyDescent="0.25">
      <c r="A13867" t="s">
        <v>5984</v>
      </c>
    </row>
    <row r="13868" spans="1:1" x14ac:dyDescent="0.25">
      <c r="A13868" t="s">
        <v>5985</v>
      </c>
    </row>
    <row r="13869" spans="1:1" x14ac:dyDescent="0.25">
      <c r="A13869" t="s">
        <v>5986</v>
      </c>
    </row>
    <row r="13870" spans="1:1" x14ac:dyDescent="0.25">
      <c r="A13870" t="s">
        <v>5987</v>
      </c>
    </row>
    <row r="13872" spans="1:1" x14ac:dyDescent="0.25">
      <c r="A13872" t="s">
        <v>5983</v>
      </c>
    </row>
    <row r="13874" spans="1:1" x14ac:dyDescent="0.25">
      <c r="A13874" t="s">
        <v>5984</v>
      </c>
    </row>
    <row r="13875" spans="1:1" x14ac:dyDescent="0.25">
      <c r="A13875" t="s">
        <v>5985</v>
      </c>
    </row>
    <row r="13876" spans="1:1" x14ac:dyDescent="0.25">
      <c r="A13876" t="s">
        <v>5986</v>
      </c>
    </row>
    <row r="13877" spans="1:1" x14ac:dyDescent="0.25">
      <c r="A13877" t="s">
        <v>5988</v>
      </c>
    </row>
    <row r="13878" spans="1:1" x14ac:dyDescent="0.25">
      <c r="A13878" t="s">
        <v>5989</v>
      </c>
    </row>
    <row r="13879" spans="1:1" x14ac:dyDescent="0.25">
      <c r="A13879" t="s">
        <v>5990</v>
      </c>
    </row>
    <row r="13880" spans="1:1" x14ac:dyDescent="0.25">
      <c r="A13880" t="s">
        <v>5991</v>
      </c>
    </row>
    <row r="13882" spans="1:1" x14ac:dyDescent="0.25">
      <c r="A13882" t="s">
        <v>5992</v>
      </c>
    </row>
    <row r="13884" spans="1:1" x14ac:dyDescent="0.25">
      <c r="A13884" t="e">
        <f>- Pose de placo sur les murs et cloisons</f>
        <v>#NAME?</v>
      </c>
    </row>
    <row r="13885" spans="1:1" x14ac:dyDescent="0.25">
      <c r="A13885" t="e">
        <f>- Pose de rails</f>
        <v>#NAME?</v>
      </c>
    </row>
    <row r="13886" spans="1:1" x14ac:dyDescent="0.25">
      <c r="A13886" t="s">
        <v>5993</v>
      </c>
    </row>
    <row r="13887" spans="1:1" x14ac:dyDescent="0.25">
      <c r="A13887" t="e">
        <f>- Pose de bandes</f>
        <v>#NAME?</v>
      </c>
    </row>
    <row r="13888" spans="1:1" x14ac:dyDescent="0.25">
      <c r="A13888" t="e">
        <f>- Pose de portes</f>
        <v>#NAME?</v>
      </c>
    </row>
    <row r="13889" spans="1:1" x14ac:dyDescent="0.25">
      <c r="A13889" t="e">
        <f>- Lecture de plan</f>
        <v>#NAME?</v>
      </c>
    </row>
    <row r="13891" spans="1:1" x14ac:dyDescent="0.25">
      <c r="A13891" t="s">
        <v>5994</v>
      </c>
    </row>
    <row r="13892" spans="1:1" x14ac:dyDescent="0.25">
      <c r="A13892" t="s">
        <v>5995</v>
      </c>
    </row>
    <row r="13894" spans="1:1" x14ac:dyDescent="0.25">
      <c r="A13894" t="s">
        <v>5996</v>
      </c>
    </row>
    <row r="13895" spans="1:1" x14ac:dyDescent="0.25">
      <c r="A13895" t="s">
        <v>5997</v>
      </c>
    </row>
    <row r="13896" spans="1:1" x14ac:dyDescent="0.25">
      <c r="A13896" t="s">
        <v>5998</v>
      </c>
    </row>
    <row r="13897" spans="1:1" x14ac:dyDescent="0.25">
      <c r="A13897" t="s">
        <v>5999</v>
      </c>
    </row>
    <row r="13899" spans="1:1" x14ac:dyDescent="0.25">
      <c r="A13899" t="s">
        <v>5996</v>
      </c>
    </row>
    <row r="13900" spans="1:1" x14ac:dyDescent="0.25">
      <c r="A13900" t="s">
        <v>5997</v>
      </c>
    </row>
    <row r="13901" spans="1:1" x14ac:dyDescent="0.25">
      <c r="A13901" t="s">
        <v>5998</v>
      </c>
    </row>
    <row r="13902" spans="1:1" x14ac:dyDescent="0.25">
      <c r="A13902" t="s">
        <v>6000</v>
      </c>
    </row>
    <row r="13903" spans="1:1" x14ac:dyDescent="0.25">
      <c r="A13903" t="s">
        <v>6001</v>
      </c>
    </row>
    <row r="13904" spans="1:1" x14ac:dyDescent="0.25">
      <c r="A13904" t="s">
        <v>6002</v>
      </c>
    </row>
    <row r="13905" spans="1:1" x14ac:dyDescent="0.25">
      <c r="A13905" t="s">
        <v>6003</v>
      </c>
    </row>
    <row r="13906" spans="1:1" x14ac:dyDescent="0.25">
      <c r="A13906" t="s">
        <v>6004</v>
      </c>
    </row>
    <row r="13908" spans="1:1" x14ac:dyDescent="0.25">
      <c r="A13908" t="s">
        <v>6005</v>
      </c>
    </row>
    <row r="13909" spans="1:1" x14ac:dyDescent="0.25">
      <c r="A13909" t="s">
        <v>6006</v>
      </c>
    </row>
    <row r="13911" spans="1:1" x14ac:dyDescent="0.25">
      <c r="A13911" t="s">
        <v>6007</v>
      </c>
    </row>
    <row r="13912" spans="1:1" x14ac:dyDescent="0.25">
      <c r="A13912" t="e">
        <f>- bandes</f>
        <v>#NAME?</v>
      </c>
    </row>
    <row r="13913" spans="1:1" x14ac:dyDescent="0.25">
      <c r="A13913" t="s">
        <v>6008</v>
      </c>
    </row>
    <row r="13914" spans="1:1" x14ac:dyDescent="0.25">
      <c r="A13914" t="e">
        <f>- Nettoyage du chantier</f>
        <v>#NAME?</v>
      </c>
    </row>
    <row r="13915" spans="1:1" x14ac:dyDescent="0.25">
      <c r="A13915" t="s">
        <v>6009</v>
      </c>
    </row>
    <row r="13917" spans="1:1" x14ac:dyDescent="0.25">
      <c r="A13917" t="s">
        <v>6010</v>
      </c>
    </row>
    <row r="13918" spans="1:1" x14ac:dyDescent="0.25">
      <c r="A13918" t="s">
        <v>6011</v>
      </c>
    </row>
    <row r="13919" spans="1:1" x14ac:dyDescent="0.25">
      <c r="A13919" t="s">
        <v>6012</v>
      </c>
    </row>
    <row r="13920" spans="1:1" x14ac:dyDescent="0.25">
      <c r="A13920" t="s">
        <v>6013</v>
      </c>
    </row>
    <row r="13922" spans="1:1" x14ac:dyDescent="0.25">
      <c r="A13922" t="s">
        <v>6014</v>
      </c>
    </row>
    <row r="13924" spans="1:1" x14ac:dyDescent="0.25">
      <c r="A13924" t="s">
        <v>6015</v>
      </c>
    </row>
    <row r="13925" spans="1:1" x14ac:dyDescent="0.25">
      <c r="A13925" t="s">
        <v>6016</v>
      </c>
    </row>
    <row r="13926" spans="1:1" x14ac:dyDescent="0.25">
      <c r="A13926" t="s">
        <v>6017</v>
      </c>
    </row>
    <row r="13928" spans="1:1" x14ac:dyDescent="0.25">
      <c r="A13928" t="s">
        <v>6018</v>
      </c>
    </row>
    <row r="13930" spans="1:1" x14ac:dyDescent="0.25">
      <c r="A13930" t="s">
        <v>6019</v>
      </c>
    </row>
    <row r="13931" spans="1:1" x14ac:dyDescent="0.25">
      <c r="A13931" t="s">
        <v>6020</v>
      </c>
    </row>
    <row r="13932" spans="1:1" x14ac:dyDescent="0.25">
      <c r="A13932" t="s">
        <v>6021</v>
      </c>
    </row>
    <row r="13933" spans="1:1" x14ac:dyDescent="0.25">
      <c r="A13933" t="s">
        <v>6022</v>
      </c>
    </row>
    <row r="13934" spans="1:1" x14ac:dyDescent="0.25">
      <c r="A13934" t="s">
        <v>6023</v>
      </c>
    </row>
    <row r="13935" spans="1:1" x14ac:dyDescent="0.25">
      <c r="A13935" t="s">
        <v>6024</v>
      </c>
    </row>
    <row r="13936" spans="1:1" x14ac:dyDescent="0.25">
      <c r="A13936" t="s">
        <v>43</v>
      </c>
    </row>
    <row r="13937" spans="1:1" x14ac:dyDescent="0.25">
      <c r="A13937" t="s">
        <v>5970</v>
      </c>
    </row>
    <row r="13938" spans="1:1" x14ac:dyDescent="0.25">
      <c r="A13938" t="s">
        <v>43</v>
      </c>
    </row>
    <row r="13939" spans="1:1" x14ac:dyDescent="0.25">
      <c r="A13939" t="s">
        <v>6025</v>
      </c>
    </row>
    <row r="13940" spans="1:1" x14ac:dyDescent="0.25">
      <c r="A13940" t="s">
        <v>6026</v>
      </c>
    </row>
    <row r="13942" spans="1:1" x14ac:dyDescent="0.25">
      <c r="A13942" t="s">
        <v>92</v>
      </c>
    </row>
    <row r="13943" spans="1:1" x14ac:dyDescent="0.25">
      <c r="A13943" t="s">
        <v>6027</v>
      </c>
    </row>
    <row r="13944" spans="1:1" x14ac:dyDescent="0.25">
      <c r="A13944" t="s">
        <v>6028</v>
      </c>
    </row>
    <row r="13945" spans="1:1" x14ac:dyDescent="0.25">
      <c r="A13945" t="s">
        <v>6029</v>
      </c>
    </row>
    <row r="13947" spans="1:1" x14ac:dyDescent="0.25">
      <c r="A13947" t="s">
        <v>92</v>
      </c>
    </row>
    <row r="13948" spans="1:1" x14ac:dyDescent="0.25">
      <c r="A13948" t="s">
        <v>6030</v>
      </c>
    </row>
    <row r="13949" spans="1:1" x14ac:dyDescent="0.25">
      <c r="A13949" t="s">
        <v>6031</v>
      </c>
    </row>
    <row r="13950" spans="1:1" x14ac:dyDescent="0.25">
      <c r="A13950" t="s">
        <v>6032</v>
      </c>
    </row>
    <row r="13951" spans="1:1" x14ac:dyDescent="0.25">
      <c r="A13951" t="s">
        <v>6033</v>
      </c>
    </row>
    <row r="13952" spans="1:1" x14ac:dyDescent="0.25">
      <c r="A13952" t="s">
        <v>6034</v>
      </c>
    </row>
    <row r="13954" spans="1:1" x14ac:dyDescent="0.25">
      <c r="A13954" t="s">
        <v>92</v>
      </c>
    </row>
    <row r="13955" spans="1:1" x14ac:dyDescent="0.25">
      <c r="A13955" t="s">
        <v>6027</v>
      </c>
    </row>
    <row r="13956" spans="1:1" x14ac:dyDescent="0.25">
      <c r="A13956" t="s">
        <v>6035</v>
      </c>
    </row>
    <row r="13957" spans="1:1" x14ac:dyDescent="0.25">
      <c r="A13957" t="s">
        <v>6036</v>
      </c>
    </row>
    <row r="13959" spans="1:1" x14ac:dyDescent="0.25">
      <c r="A13959" t="s">
        <v>92</v>
      </c>
    </row>
    <row r="13960" spans="1:1" x14ac:dyDescent="0.25">
      <c r="A13960" t="s">
        <v>6027</v>
      </c>
    </row>
    <row r="13961" spans="1:1" x14ac:dyDescent="0.25">
      <c r="A13961" t="s">
        <v>6035</v>
      </c>
    </row>
    <row r="13962" spans="1:1" x14ac:dyDescent="0.25">
      <c r="A13962" t="s">
        <v>6037</v>
      </c>
    </row>
    <row r="13964" spans="1:1" x14ac:dyDescent="0.25">
      <c r="A13964" t="s">
        <v>6038</v>
      </c>
    </row>
    <row r="13965" spans="1:1" x14ac:dyDescent="0.25">
      <c r="A13965" t="s">
        <v>6039</v>
      </c>
    </row>
    <row r="13967" spans="1:1" x14ac:dyDescent="0.25">
      <c r="A13967" t="s">
        <v>6038</v>
      </c>
    </row>
    <row r="13968" spans="1:1" x14ac:dyDescent="0.25">
      <c r="A13968" t="s">
        <v>6040</v>
      </c>
    </row>
    <row r="13969" spans="1:1" x14ac:dyDescent="0.25">
      <c r="A13969" t="s">
        <v>6041</v>
      </c>
    </row>
    <row r="13970" spans="1:1" x14ac:dyDescent="0.25">
      <c r="A13970" t="s">
        <v>6042</v>
      </c>
    </row>
    <row r="13971" spans="1:1" x14ac:dyDescent="0.25">
      <c r="A13971" t="s">
        <v>6043</v>
      </c>
    </row>
    <row r="13972" spans="1:1" x14ac:dyDescent="0.25">
      <c r="A13972" t="s">
        <v>6044</v>
      </c>
    </row>
    <row r="13974" spans="1:1" x14ac:dyDescent="0.25">
      <c r="A13974" t="s">
        <v>92</v>
      </c>
    </row>
    <row r="13975" spans="1:1" x14ac:dyDescent="0.25">
      <c r="A13975" t="s">
        <v>6045</v>
      </c>
    </row>
    <row r="13976" spans="1:1" x14ac:dyDescent="0.25">
      <c r="A13976" t="s">
        <v>6046</v>
      </c>
    </row>
    <row r="13977" spans="1:1" x14ac:dyDescent="0.25">
      <c r="A13977" t="s">
        <v>6047</v>
      </c>
    </row>
    <row r="13979" spans="1:1" x14ac:dyDescent="0.25">
      <c r="A13979" t="s">
        <v>92</v>
      </c>
    </row>
    <row r="13980" spans="1:1" x14ac:dyDescent="0.25">
      <c r="A13980" t="s">
        <v>6027</v>
      </c>
    </row>
    <row r="13981" spans="1:1" x14ac:dyDescent="0.25">
      <c r="A13981" t="s">
        <v>6035</v>
      </c>
    </row>
    <row r="13982" spans="1:1" x14ac:dyDescent="0.25">
      <c r="A13982" t="s">
        <v>6048</v>
      </c>
    </row>
    <row r="13984" spans="1:1" x14ac:dyDescent="0.25">
      <c r="A13984" t="s">
        <v>92</v>
      </c>
    </row>
    <row r="13985" spans="1:1" x14ac:dyDescent="0.25">
      <c r="A13985" t="s">
        <v>6049</v>
      </c>
    </row>
    <row r="13986" spans="1:1" x14ac:dyDescent="0.25">
      <c r="A13986" t="s">
        <v>6050</v>
      </c>
    </row>
    <row r="13987" spans="1:1" x14ac:dyDescent="0.25">
      <c r="A13987" t="s">
        <v>6051</v>
      </c>
    </row>
    <row r="13989" spans="1:1" x14ac:dyDescent="0.25">
      <c r="A13989" t="s">
        <v>92</v>
      </c>
    </row>
    <row r="13990" spans="1:1" x14ac:dyDescent="0.25">
      <c r="A13990" t="s">
        <v>6027</v>
      </c>
    </row>
    <row r="13991" spans="1:1" x14ac:dyDescent="0.25">
      <c r="A13991" t="s">
        <v>6028</v>
      </c>
    </row>
    <row r="13992" spans="1:1" x14ac:dyDescent="0.25">
      <c r="A13992" t="s">
        <v>6052</v>
      </c>
    </row>
    <row r="13994" spans="1:1" x14ac:dyDescent="0.25">
      <c r="A13994" t="s">
        <v>92</v>
      </c>
    </row>
    <row r="13995" spans="1:1" x14ac:dyDescent="0.25">
      <c r="A13995" t="s">
        <v>6053</v>
      </c>
    </row>
    <row r="13996" spans="1:1" x14ac:dyDescent="0.25">
      <c r="A13996" t="s">
        <v>6035</v>
      </c>
    </row>
    <row r="13997" spans="1:1" x14ac:dyDescent="0.25">
      <c r="A13997" t="s">
        <v>6054</v>
      </c>
    </row>
    <row r="13999" spans="1:1" x14ac:dyDescent="0.25">
      <c r="A13999" t="s">
        <v>92</v>
      </c>
    </row>
    <row r="14000" spans="1:1" x14ac:dyDescent="0.25">
      <c r="A14000" t="s">
        <v>6055</v>
      </c>
    </row>
    <row r="14001" spans="1:1" x14ac:dyDescent="0.25">
      <c r="A14001" t="s">
        <v>6035</v>
      </c>
    </row>
    <row r="14002" spans="1:1" x14ac:dyDescent="0.25">
      <c r="A14002" t="s">
        <v>6056</v>
      </c>
    </row>
    <row r="14003" spans="1:1" x14ac:dyDescent="0.25">
      <c r="A14003" t="s">
        <v>92</v>
      </c>
    </row>
    <row r="14004" spans="1:1" x14ac:dyDescent="0.25">
      <c r="A14004" t="s">
        <v>6057</v>
      </c>
    </row>
    <row r="14005" spans="1:1" x14ac:dyDescent="0.25">
      <c r="A14005" t="s">
        <v>6058</v>
      </c>
    </row>
    <row r="14006" spans="1:1" x14ac:dyDescent="0.25">
      <c r="A14006" t="s">
        <v>6059</v>
      </c>
    </row>
    <row r="14007" spans="1:1" x14ac:dyDescent="0.25">
      <c r="A14007" t="s">
        <v>6060</v>
      </c>
    </row>
    <row r="14009" spans="1:1" x14ac:dyDescent="0.25">
      <c r="A14009" t="s">
        <v>6061</v>
      </c>
    </row>
    <row r="14010" spans="1:1" x14ac:dyDescent="0.25">
      <c r="A14010" t="s">
        <v>6062</v>
      </c>
    </row>
    <row r="14012" spans="1:1" x14ac:dyDescent="0.25">
      <c r="A14012" t="s">
        <v>6061</v>
      </c>
    </row>
    <row r="14013" spans="1:1" x14ac:dyDescent="0.25">
      <c r="A14013" t="s">
        <v>6063</v>
      </c>
    </row>
    <row r="14014" spans="1:1" x14ac:dyDescent="0.25">
      <c r="A14014" t="s">
        <v>6064</v>
      </c>
    </row>
    <row r="14015" spans="1:1" x14ac:dyDescent="0.25">
      <c r="A14015" t="s">
        <v>6065</v>
      </c>
    </row>
    <row r="14016" spans="1:1" x14ac:dyDescent="0.25">
      <c r="A14016" t="s">
        <v>6066</v>
      </c>
    </row>
    <row r="14017" spans="1:1" x14ac:dyDescent="0.25">
      <c r="A14017" t="s">
        <v>6067</v>
      </c>
    </row>
    <row r="14018" spans="1:1" x14ac:dyDescent="0.25">
      <c r="A14018" t="s">
        <v>6068</v>
      </c>
    </row>
    <row r="14019" spans="1:1" x14ac:dyDescent="0.25">
      <c r="A14019" t="s">
        <v>6069</v>
      </c>
    </row>
    <row r="14020" spans="1:1" x14ac:dyDescent="0.25">
      <c r="A14020" t="s">
        <v>6070</v>
      </c>
    </row>
    <row r="14021" spans="1:1" x14ac:dyDescent="0.25">
      <c r="A14021" t="s">
        <v>6071</v>
      </c>
    </row>
    <row r="14023" spans="1:1" x14ac:dyDescent="0.25">
      <c r="A14023" t="s">
        <v>6072</v>
      </c>
    </row>
    <row r="14024" spans="1:1" x14ac:dyDescent="0.25">
      <c r="A14024" t="s">
        <v>6073</v>
      </c>
    </row>
    <row r="14025" spans="1:1" x14ac:dyDescent="0.25">
      <c r="A14025" t="s">
        <v>6074</v>
      </c>
    </row>
    <row r="14027" spans="1:1" x14ac:dyDescent="0.25">
      <c r="A14027" t="s">
        <v>92</v>
      </c>
    </row>
    <row r="14028" spans="1:1" x14ac:dyDescent="0.25">
      <c r="A14028" t="s">
        <v>6075</v>
      </c>
    </row>
    <row r="14029" spans="1:1" x14ac:dyDescent="0.25">
      <c r="A14029" t="s">
        <v>6050</v>
      </c>
    </row>
    <row r="14030" spans="1:1" x14ac:dyDescent="0.25">
      <c r="A14030" t="s">
        <v>6076</v>
      </c>
    </row>
    <row r="14032" spans="1:1" x14ac:dyDescent="0.25">
      <c r="A14032" t="s">
        <v>804</v>
      </c>
    </row>
    <row r="14033" spans="1:1" x14ac:dyDescent="0.25">
      <c r="A14033" t="s">
        <v>6077</v>
      </c>
    </row>
    <row r="14034" spans="1:1" x14ac:dyDescent="0.25">
      <c r="A14034" t="e">
        <f>- ÃŠtre polyvalent sur plusieurs postes.</f>
        <v>#NAME?</v>
      </c>
    </row>
    <row r="14035" spans="1:1" x14ac:dyDescent="0.25">
      <c r="A14035" t="e">
        <f>- Renseigner les documents de production.</f>
        <v>#NAME?</v>
      </c>
    </row>
    <row r="14036" spans="1:1" x14ac:dyDescent="0.25">
      <c r="A14036" t="s">
        <v>6078</v>
      </c>
    </row>
    <row r="14037" spans="1:1" x14ac:dyDescent="0.25">
      <c r="A14037" t="s">
        <v>6079</v>
      </c>
    </row>
    <row r="14038" spans="1:1" x14ac:dyDescent="0.25">
      <c r="A14038" t="s">
        <v>6080</v>
      </c>
    </row>
    <row r="14039" spans="1:1" x14ac:dyDescent="0.25">
      <c r="A14039" t="s">
        <v>6081</v>
      </c>
    </row>
    <row r="14041" spans="1:1" x14ac:dyDescent="0.25">
      <c r="A14041" t="s">
        <v>5746</v>
      </c>
    </row>
    <row r="14043" spans="1:1" x14ac:dyDescent="0.25">
      <c r="A14043" t="s">
        <v>5747</v>
      </c>
    </row>
    <row r="14044" spans="1:1" x14ac:dyDescent="0.25">
      <c r="A14044" t="s">
        <v>6082</v>
      </c>
    </row>
    <row r="14046" spans="1:1" x14ac:dyDescent="0.25">
      <c r="A14046" t="s">
        <v>92</v>
      </c>
    </row>
    <row r="14047" spans="1:1" x14ac:dyDescent="0.25">
      <c r="A14047" t="s">
        <v>6083</v>
      </c>
    </row>
    <row r="14048" spans="1:1" x14ac:dyDescent="0.25">
      <c r="A14048" t="s">
        <v>6035</v>
      </c>
    </row>
    <row r="14049" spans="1:1" x14ac:dyDescent="0.25">
      <c r="A14049" t="s">
        <v>6084</v>
      </c>
    </row>
    <row r="14051" spans="1:1" x14ac:dyDescent="0.25">
      <c r="A14051" t="s">
        <v>92</v>
      </c>
    </row>
    <row r="14052" spans="1:1" x14ac:dyDescent="0.25">
      <c r="A14052" t="s">
        <v>6027</v>
      </c>
    </row>
    <row r="14053" spans="1:1" x14ac:dyDescent="0.25">
      <c r="A14053" t="s">
        <v>6035</v>
      </c>
    </row>
    <row r="14054" spans="1:1" x14ac:dyDescent="0.25">
      <c r="A14054" t="s">
        <v>6085</v>
      </c>
    </row>
    <row r="14056" spans="1:1" x14ac:dyDescent="0.25">
      <c r="A14056" t="s">
        <v>92</v>
      </c>
    </row>
    <row r="14057" spans="1:1" x14ac:dyDescent="0.25">
      <c r="A14057" t="s">
        <v>6075</v>
      </c>
    </row>
    <row r="14058" spans="1:1" x14ac:dyDescent="0.25">
      <c r="A14058" t="s">
        <v>6086</v>
      </c>
    </row>
    <row r="14059" spans="1:1" x14ac:dyDescent="0.25">
      <c r="A14059" t="s">
        <v>6087</v>
      </c>
    </row>
    <row r="14061" spans="1:1" x14ac:dyDescent="0.25">
      <c r="A14061" t="s">
        <v>92</v>
      </c>
    </row>
    <row r="14062" spans="1:1" x14ac:dyDescent="0.25">
      <c r="A14062" t="s">
        <v>6088</v>
      </c>
    </row>
    <row r="14063" spans="1:1" x14ac:dyDescent="0.25">
      <c r="A14063" t="s">
        <v>6050</v>
      </c>
    </row>
    <row r="14064" spans="1:1" x14ac:dyDescent="0.25">
      <c r="A14064" t="s">
        <v>6089</v>
      </c>
    </row>
    <row r="14066" spans="1:1" x14ac:dyDescent="0.25">
      <c r="A14066" t="s">
        <v>6090</v>
      </c>
    </row>
    <row r="14067" spans="1:1" x14ac:dyDescent="0.25">
      <c r="A14067" t="s">
        <v>6091</v>
      </c>
    </row>
    <row r="14068" spans="1:1" x14ac:dyDescent="0.25">
      <c r="A14068" t="s">
        <v>6092</v>
      </c>
    </row>
    <row r="14070" spans="1:1" x14ac:dyDescent="0.25">
      <c r="A14070" t="s">
        <v>6093</v>
      </c>
    </row>
    <row r="14071" spans="1:1" x14ac:dyDescent="0.25">
      <c r="A14071" t="s">
        <v>6094</v>
      </c>
    </row>
    <row r="14073" spans="1:1" x14ac:dyDescent="0.25">
      <c r="A14073" t="s">
        <v>6095</v>
      </c>
    </row>
    <row r="14074" spans="1:1" x14ac:dyDescent="0.25">
      <c r="A14074" t="s">
        <v>6096</v>
      </c>
    </row>
    <row r="14076" spans="1:1" x14ac:dyDescent="0.25">
      <c r="A14076" t="s">
        <v>6097</v>
      </c>
    </row>
    <row r="14077" spans="1:1" x14ac:dyDescent="0.25">
      <c r="A14077" t="s">
        <v>6098</v>
      </c>
    </row>
    <row r="14079" spans="1:1" x14ac:dyDescent="0.25">
      <c r="A14079" t="s">
        <v>6099</v>
      </c>
    </row>
    <row r="14080" spans="1:1" x14ac:dyDescent="0.25">
      <c r="A14080" t="s">
        <v>6100</v>
      </c>
    </row>
    <row r="14082" spans="1:1" x14ac:dyDescent="0.25">
      <c r="A14082" t="s">
        <v>6095</v>
      </c>
    </row>
    <row r="14083" spans="1:1" x14ac:dyDescent="0.25">
      <c r="A14083" t="s">
        <v>6101</v>
      </c>
    </row>
    <row r="14084" spans="1:1" x14ac:dyDescent="0.25">
      <c r="A14084" t="s">
        <v>6102</v>
      </c>
    </row>
    <row r="14085" spans="1:1" x14ac:dyDescent="0.25">
      <c r="A14085" t="s">
        <v>6103</v>
      </c>
    </row>
    <row r="14086" spans="1:1" x14ac:dyDescent="0.25">
      <c r="A14086" t="s">
        <v>6104</v>
      </c>
    </row>
    <row r="14087" spans="1:1" x14ac:dyDescent="0.25">
      <c r="A14087" t="s">
        <v>6105</v>
      </c>
    </row>
    <row r="14088" spans="1:1" x14ac:dyDescent="0.25">
      <c r="A14088" t="s">
        <v>6106</v>
      </c>
    </row>
    <row r="14089" spans="1:1" x14ac:dyDescent="0.25">
      <c r="A14089" t="s">
        <v>6107</v>
      </c>
    </row>
    <row r="14090" spans="1:1" x14ac:dyDescent="0.25">
      <c r="A14090" t="s">
        <v>6108</v>
      </c>
    </row>
    <row r="14091" spans="1:1" x14ac:dyDescent="0.25">
      <c r="A14091" t="s">
        <v>6109</v>
      </c>
    </row>
    <row r="14092" spans="1:1" x14ac:dyDescent="0.25">
      <c r="A14092" t="s">
        <v>6110</v>
      </c>
    </row>
    <row r="14093" spans="1:1" x14ac:dyDescent="0.25">
      <c r="A14093" t="s">
        <v>6111</v>
      </c>
    </row>
    <row r="14094" spans="1:1" x14ac:dyDescent="0.25">
      <c r="A14094" t="s">
        <v>6112</v>
      </c>
    </row>
    <row r="14096" spans="1:1" x14ac:dyDescent="0.25">
      <c r="A14096" t="s">
        <v>6113</v>
      </c>
    </row>
    <row r="14097" spans="1:1" x14ac:dyDescent="0.25">
      <c r="A14097" t="s">
        <v>6114</v>
      </c>
    </row>
    <row r="14098" spans="1:1" x14ac:dyDescent="0.25">
      <c r="A14098" t="s">
        <v>6115</v>
      </c>
    </row>
    <row r="14099" spans="1:1" x14ac:dyDescent="0.25">
      <c r="A14099" t="s">
        <v>6116</v>
      </c>
    </row>
    <row r="14100" spans="1:1" x14ac:dyDescent="0.25">
      <c r="A14100" t="s">
        <v>6117</v>
      </c>
    </row>
    <row r="14102" spans="1:1" x14ac:dyDescent="0.25">
      <c r="A14102" t="s">
        <v>6118</v>
      </c>
    </row>
    <row r="14104" spans="1:1" x14ac:dyDescent="0.25">
      <c r="A14104" t="s">
        <v>6119</v>
      </c>
    </row>
    <row r="14105" spans="1:1" x14ac:dyDescent="0.25">
      <c r="A14105" t="s">
        <v>6120</v>
      </c>
    </row>
    <row r="14107" spans="1:1" x14ac:dyDescent="0.25">
      <c r="A14107" t="s">
        <v>6121</v>
      </c>
    </row>
    <row r="14108" spans="1:1" x14ac:dyDescent="0.25">
      <c r="A14108" t="s">
        <v>43</v>
      </c>
    </row>
    <row r="14109" spans="1:1" x14ac:dyDescent="0.25">
      <c r="A14109" t="s">
        <v>6122</v>
      </c>
    </row>
    <row r="14110" spans="1:1" x14ac:dyDescent="0.25">
      <c r="A14110" t="s">
        <v>6123</v>
      </c>
    </row>
    <row r="14112" spans="1:1" x14ac:dyDescent="0.25">
      <c r="A14112" t="s">
        <v>6124</v>
      </c>
    </row>
    <row r="14114" spans="1:1" x14ac:dyDescent="0.25">
      <c r="A14114" t="s">
        <v>6125</v>
      </c>
    </row>
    <row r="14115" spans="1:1" x14ac:dyDescent="0.25">
      <c r="A14115" t="s">
        <v>5193</v>
      </c>
    </row>
    <row r="14116" spans="1:1" x14ac:dyDescent="0.25">
      <c r="A14116" t="s">
        <v>6126</v>
      </c>
    </row>
    <row r="14118" spans="1:1" x14ac:dyDescent="0.25">
      <c r="A14118" t="s">
        <v>6127</v>
      </c>
    </row>
    <row r="14119" spans="1:1" x14ac:dyDescent="0.25">
      <c r="A14119" t="s">
        <v>6128</v>
      </c>
    </row>
    <row r="14121" spans="1:1" x14ac:dyDescent="0.25">
      <c r="A14121" t="s">
        <v>92</v>
      </c>
    </row>
    <row r="14123" spans="1:1" x14ac:dyDescent="0.25">
      <c r="A14123" t="s">
        <v>6129</v>
      </c>
    </row>
    <row r="14124" spans="1:1" x14ac:dyDescent="0.25">
      <c r="A14124" t="s">
        <v>6130</v>
      </c>
    </row>
    <row r="14125" spans="1:1" x14ac:dyDescent="0.25">
      <c r="A14125" t="s">
        <v>6131</v>
      </c>
    </row>
    <row r="14126" spans="1:1" x14ac:dyDescent="0.25">
      <c r="A14126" t="s">
        <v>6132</v>
      </c>
    </row>
    <row r="14128" spans="1:1" x14ac:dyDescent="0.25">
      <c r="A14128" t="s">
        <v>6133</v>
      </c>
    </row>
    <row r="14129" spans="1:1" x14ac:dyDescent="0.25">
      <c r="A14129" t="s">
        <v>6134</v>
      </c>
    </row>
    <row r="14130" spans="1:1" x14ac:dyDescent="0.25">
      <c r="A14130" t="s">
        <v>6135</v>
      </c>
    </row>
    <row r="14131" spans="1:1" x14ac:dyDescent="0.25">
      <c r="A14131" t="s">
        <v>6136</v>
      </c>
    </row>
    <row r="14132" spans="1:1" x14ac:dyDescent="0.25">
      <c r="A14132" t="s">
        <v>6137</v>
      </c>
    </row>
    <row r="14133" spans="1:1" x14ac:dyDescent="0.25">
      <c r="A14133" t="s">
        <v>6138</v>
      </c>
    </row>
    <row r="14134" spans="1:1" x14ac:dyDescent="0.25">
      <c r="A14134" t="s">
        <v>6139</v>
      </c>
    </row>
    <row r="14135" spans="1:1" x14ac:dyDescent="0.25">
      <c r="A14135" t="s">
        <v>6140</v>
      </c>
    </row>
    <row r="14137" spans="1:1" x14ac:dyDescent="0.25">
      <c r="A14137" t="s">
        <v>6141</v>
      </c>
    </row>
    <row r="14138" spans="1:1" x14ac:dyDescent="0.25">
      <c r="A14138" t="s">
        <v>6142</v>
      </c>
    </row>
    <row r="14139" spans="1:1" x14ac:dyDescent="0.25">
      <c r="A14139" t="s">
        <v>6143</v>
      </c>
    </row>
    <row r="14140" spans="1:1" x14ac:dyDescent="0.25">
      <c r="A14140" t="s">
        <v>6144</v>
      </c>
    </row>
    <row r="14142" spans="1:1" x14ac:dyDescent="0.25">
      <c r="A14142" t="s">
        <v>6141</v>
      </c>
    </row>
    <row r="14143" spans="1:1" x14ac:dyDescent="0.25">
      <c r="A14143" t="s">
        <v>6142</v>
      </c>
    </row>
    <row r="14144" spans="1:1" x14ac:dyDescent="0.25">
      <c r="A14144" t="s">
        <v>6143</v>
      </c>
    </row>
    <row r="14145" spans="1:1" x14ac:dyDescent="0.25">
      <c r="A14145" t="s">
        <v>6145</v>
      </c>
    </row>
    <row r="14147" spans="1:1" x14ac:dyDescent="0.25">
      <c r="A14147" t="s">
        <v>6141</v>
      </c>
    </row>
    <row r="14148" spans="1:1" x14ac:dyDescent="0.25">
      <c r="A14148" t="s">
        <v>6142</v>
      </c>
    </row>
    <row r="14149" spans="1:1" x14ac:dyDescent="0.25">
      <c r="A14149" t="s">
        <v>6143</v>
      </c>
    </row>
    <row r="14150" spans="1:1" x14ac:dyDescent="0.25">
      <c r="A14150" t="s">
        <v>6146</v>
      </c>
    </row>
    <row r="14152" spans="1:1" x14ac:dyDescent="0.25">
      <c r="A14152" t="s">
        <v>6141</v>
      </c>
    </row>
    <row r="14153" spans="1:1" x14ac:dyDescent="0.25">
      <c r="A14153" t="s">
        <v>6142</v>
      </c>
    </row>
    <row r="14154" spans="1:1" x14ac:dyDescent="0.25">
      <c r="A14154" t="s">
        <v>6143</v>
      </c>
    </row>
    <row r="14155" spans="1:1" x14ac:dyDescent="0.25">
      <c r="A14155" t="s">
        <v>6147</v>
      </c>
    </row>
    <row r="14157" spans="1:1" x14ac:dyDescent="0.25">
      <c r="A14157" t="s">
        <v>6141</v>
      </c>
    </row>
    <row r="14158" spans="1:1" x14ac:dyDescent="0.25">
      <c r="A14158" t="s">
        <v>6142</v>
      </c>
    </row>
    <row r="14159" spans="1:1" x14ac:dyDescent="0.25">
      <c r="A14159" t="s">
        <v>6143</v>
      </c>
    </row>
    <row r="14160" spans="1:1" x14ac:dyDescent="0.25">
      <c r="A14160" t="s">
        <v>6148</v>
      </c>
    </row>
    <row r="14162" spans="1:1" x14ac:dyDescent="0.25">
      <c r="A14162" t="s">
        <v>6141</v>
      </c>
    </row>
    <row r="14163" spans="1:1" x14ac:dyDescent="0.25">
      <c r="A14163" t="s">
        <v>6142</v>
      </c>
    </row>
    <row r="14164" spans="1:1" x14ac:dyDescent="0.25">
      <c r="A14164" t="s">
        <v>6143</v>
      </c>
    </row>
    <row r="14165" spans="1:1" x14ac:dyDescent="0.25">
      <c r="A14165" t="s">
        <v>6149</v>
      </c>
    </row>
    <row r="14167" spans="1:1" x14ac:dyDescent="0.25">
      <c r="A14167" t="s">
        <v>6150</v>
      </c>
    </row>
    <row r="14168" spans="1:1" x14ac:dyDescent="0.25">
      <c r="A14168" t="s">
        <v>6151</v>
      </c>
    </row>
    <row r="14169" spans="1:1" x14ac:dyDescent="0.25">
      <c r="A14169" t="s">
        <v>6152</v>
      </c>
    </row>
    <row r="14170" spans="1:1" x14ac:dyDescent="0.25">
      <c r="A14170" t="s">
        <v>6153</v>
      </c>
    </row>
    <row r="14171" spans="1:1" x14ac:dyDescent="0.25">
      <c r="A14171" t="e">
        <f>- conseiller une clientÃ¨le ou un public</f>
        <v>#NAME?</v>
      </c>
    </row>
    <row r="14172" spans="1:1" x14ac:dyDescent="0.25">
      <c r="A14172" t="s">
        <v>6154</v>
      </c>
    </row>
    <row r="14174" spans="1:1" x14ac:dyDescent="0.25">
      <c r="A14174" t="s">
        <v>6155</v>
      </c>
    </row>
    <row r="14175" spans="1:1" x14ac:dyDescent="0.25">
      <c r="A14175" t="s">
        <v>6156</v>
      </c>
    </row>
    <row r="14177" spans="1:1" x14ac:dyDescent="0.25">
      <c r="A14177" t="s">
        <v>6157</v>
      </c>
    </row>
    <row r="14179" spans="1:1" x14ac:dyDescent="0.25">
      <c r="A14179" t="s">
        <v>6158</v>
      </c>
    </row>
    <row r="14180" spans="1:1" x14ac:dyDescent="0.25">
      <c r="A14180" t="s">
        <v>6159</v>
      </c>
    </row>
    <row r="14182" spans="1:1" x14ac:dyDescent="0.25">
      <c r="A14182" t="s">
        <v>6160</v>
      </c>
    </row>
    <row r="14184" spans="1:1" x14ac:dyDescent="0.25">
      <c r="A14184" t="e">
        <f>- Conduite de Pelle</f>
        <v>#NAME?</v>
      </c>
    </row>
    <row r="14185" spans="1:1" x14ac:dyDescent="0.25">
      <c r="A14185" t="e">
        <f>- chantier gros oeuvre</f>
        <v>#NAME?</v>
      </c>
    </row>
    <row r="14187" spans="1:1" x14ac:dyDescent="0.25">
      <c r="A14187" t="s">
        <v>6161</v>
      </c>
    </row>
    <row r="14188" spans="1:1" x14ac:dyDescent="0.25">
      <c r="A14188" t="s">
        <v>6162</v>
      </c>
    </row>
    <row r="14189" spans="1:1" x14ac:dyDescent="0.25">
      <c r="A14189" t="s">
        <v>6163</v>
      </c>
    </row>
    <row r="14191" spans="1:1" x14ac:dyDescent="0.25">
      <c r="A14191" t="s">
        <v>6164</v>
      </c>
    </row>
    <row r="14192" spans="1:1" x14ac:dyDescent="0.25">
      <c r="A14192" t="s">
        <v>6165</v>
      </c>
    </row>
    <row r="14193" spans="1:1" x14ac:dyDescent="0.25">
      <c r="A14193" t="e">
        <f>- le stockage</f>
        <v>#NAME?</v>
      </c>
    </row>
    <row r="14194" spans="1:1" x14ac:dyDescent="0.25">
      <c r="A14194" t="s">
        <v>6166</v>
      </c>
    </row>
    <row r="14195" spans="1:1" x14ac:dyDescent="0.25">
      <c r="A14195" t="s">
        <v>6167</v>
      </c>
    </row>
    <row r="14197" spans="1:1" x14ac:dyDescent="0.25">
      <c r="A14197" t="s">
        <v>6168</v>
      </c>
    </row>
    <row r="14198" spans="1:1" x14ac:dyDescent="0.25">
      <c r="A14198" t="s">
        <v>6169</v>
      </c>
    </row>
    <row r="14200" spans="1:1" x14ac:dyDescent="0.25">
      <c r="A14200" t="s">
        <v>6170</v>
      </c>
    </row>
    <row r="14201" spans="1:1" x14ac:dyDescent="0.25">
      <c r="A14201" t="s">
        <v>6171</v>
      </c>
    </row>
    <row r="14202" spans="1:1" x14ac:dyDescent="0.25">
      <c r="A14202" t="s">
        <v>6172</v>
      </c>
    </row>
    <row r="14203" spans="1:1" x14ac:dyDescent="0.25">
      <c r="A14203" t="s">
        <v>6173</v>
      </c>
    </row>
    <row r="14204" spans="1:1" x14ac:dyDescent="0.25">
      <c r="A14204" t="s">
        <v>6174</v>
      </c>
    </row>
    <row r="14206" spans="1:1" x14ac:dyDescent="0.25">
      <c r="A14206" t="s">
        <v>6175</v>
      </c>
    </row>
    <row r="14208" spans="1:1" x14ac:dyDescent="0.25">
      <c r="A14208" t="s">
        <v>6176</v>
      </c>
    </row>
    <row r="14209" spans="1:1" x14ac:dyDescent="0.25">
      <c r="A14209" t="s">
        <v>6177</v>
      </c>
    </row>
    <row r="14211" spans="1:1" x14ac:dyDescent="0.25">
      <c r="A14211" t="s">
        <v>6175</v>
      </c>
    </row>
    <row r="14213" spans="1:1" x14ac:dyDescent="0.25">
      <c r="A14213" t="s">
        <v>6176</v>
      </c>
    </row>
    <row r="14214" spans="1:1" x14ac:dyDescent="0.25">
      <c r="A14214" t="s">
        <v>6178</v>
      </c>
    </row>
    <row r="14216" spans="1:1" x14ac:dyDescent="0.25">
      <c r="A14216" t="s">
        <v>6175</v>
      </c>
    </row>
    <row r="14218" spans="1:1" x14ac:dyDescent="0.25">
      <c r="A14218" t="s">
        <v>6176</v>
      </c>
    </row>
    <row r="14219" spans="1:1" x14ac:dyDescent="0.25">
      <c r="A14219" t="s">
        <v>6179</v>
      </c>
    </row>
    <row r="14220" spans="1:1" x14ac:dyDescent="0.25">
      <c r="A14220" t="s">
        <v>6180</v>
      </c>
    </row>
    <row r="14222" spans="1:1" x14ac:dyDescent="0.25">
      <c r="A14222" t="s">
        <v>6181</v>
      </c>
    </row>
    <row r="14223" spans="1:1" x14ac:dyDescent="0.25">
      <c r="A14223" t="s">
        <v>6182</v>
      </c>
    </row>
    <row r="14224" spans="1:1" x14ac:dyDescent="0.25">
      <c r="A14224" t="s">
        <v>6183</v>
      </c>
    </row>
    <row r="14225" spans="1:1" x14ac:dyDescent="0.25">
      <c r="A14225" t="s">
        <v>6184</v>
      </c>
    </row>
    <row r="14227" spans="1:1" x14ac:dyDescent="0.25">
      <c r="A14227" t="s">
        <v>6185</v>
      </c>
    </row>
    <row r="14229" spans="1:1" x14ac:dyDescent="0.25">
      <c r="A14229" t="s">
        <v>6186</v>
      </c>
    </row>
    <row r="14230" spans="1:1" x14ac:dyDescent="0.25">
      <c r="A14230" t="s">
        <v>6187</v>
      </c>
    </row>
    <row r="14231" spans="1:1" x14ac:dyDescent="0.25">
      <c r="A14231" t="s">
        <v>6188</v>
      </c>
    </row>
    <row r="14233" spans="1:1" x14ac:dyDescent="0.25">
      <c r="A14233" t="s">
        <v>6189</v>
      </c>
    </row>
    <row r="14234" spans="1:1" x14ac:dyDescent="0.25">
      <c r="A14234" t="s">
        <v>6190</v>
      </c>
    </row>
    <row r="14235" spans="1:1" x14ac:dyDescent="0.25">
      <c r="A14235" t="s">
        <v>6191</v>
      </c>
    </row>
    <row r="14236" spans="1:1" x14ac:dyDescent="0.25">
      <c r="A14236" t="s">
        <v>6192</v>
      </c>
    </row>
    <row r="14238" spans="1:1" x14ac:dyDescent="0.25">
      <c r="A14238" t="s">
        <v>6193</v>
      </c>
    </row>
    <row r="14240" spans="1:1" x14ac:dyDescent="0.25">
      <c r="A14240" t="s">
        <v>6194</v>
      </c>
    </row>
    <row r="14241" spans="1:1" x14ac:dyDescent="0.25">
      <c r="A14241" t="s">
        <v>6195</v>
      </c>
    </row>
    <row r="14242" spans="1:1" x14ac:dyDescent="0.25">
      <c r="A14242" t="s">
        <v>6196</v>
      </c>
    </row>
    <row r="14243" spans="1:1" x14ac:dyDescent="0.25">
      <c r="A14243" t="s">
        <v>6197</v>
      </c>
    </row>
    <row r="14244" spans="1:1" x14ac:dyDescent="0.25">
      <c r="A14244" t="s">
        <v>6198</v>
      </c>
    </row>
    <row r="14246" spans="1:1" x14ac:dyDescent="0.25">
      <c r="A14246" t="s">
        <v>6199</v>
      </c>
    </row>
    <row r="14247" spans="1:1" x14ac:dyDescent="0.25">
      <c r="A14247" t="s">
        <v>6200</v>
      </c>
    </row>
    <row r="14248" spans="1:1" x14ac:dyDescent="0.25">
      <c r="A14248" t="s">
        <v>6201</v>
      </c>
    </row>
    <row r="14249" spans="1:1" x14ac:dyDescent="0.25">
      <c r="A14249" t="s">
        <v>6202</v>
      </c>
    </row>
    <row r="14250" spans="1:1" x14ac:dyDescent="0.25">
      <c r="A14250" t="s">
        <v>6203</v>
      </c>
    </row>
    <row r="14251" spans="1:1" x14ac:dyDescent="0.25">
      <c r="A14251" t="s">
        <v>6204</v>
      </c>
    </row>
    <row r="14252" spans="1:1" x14ac:dyDescent="0.25">
      <c r="A14252" t="s">
        <v>6205</v>
      </c>
    </row>
    <row r="14253" spans="1:1" x14ac:dyDescent="0.25">
      <c r="A14253" t="s">
        <v>6206</v>
      </c>
    </row>
    <row r="14255" spans="1:1" x14ac:dyDescent="0.25">
      <c r="A14255" t="s">
        <v>6207</v>
      </c>
    </row>
    <row r="14256" spans="1:1" x14ac:dyDescent="0.25">
      <c r="A14256" t="s">
        <v>6208</v>
      </c>
    </row>
    <row r="14257" spans="1:1" x14ac:dyDescent="0.25">
      <c r="A14257" t="s">
        <v>6209</v>
      </c>
    </row>
    <row r="14258" spans="1:1" x14ac:dyDescent="0.25">
      <c r="A14258" t="s">
        <v>6210</v>
      </c>
    </row>
    <row r="14259" spans="1:1" x14ac:dyDescent="0.25">
      <c r="A14259" t="s">
        <v>6211</v>
      </c>
    </row>
    <row r="14261" spans="1:1" x14ac:dyDescent="0.25">
      <c r="A14261" t="s">
        <v>6212</v>
      </c>
    </row>
    <row r="14262" spans="1:1" x14ac:dyDescent="0.25">
      <c r="A14262" t="s">
        <v>6213</v>
      </c>
    </row>
    <row r="14263" spans="1:1" x14ac:dyDescent="0.25">
      <c r="A14263" t="s">
        <v>6214</v>
      </c>
    </row>
    <row r="14264" spans="1:1" x14ac:dyDescent="0.25">
      <c r="A14264" t="s">
        <v>6215</v>
      </c>
    </row>
    <row r="14265" spans="1:1" x14ac:dyDescent="0.25">
      <c r="A14265" t="s">
        <v>6216</v>
      </c>
    </row>
    <row r="14266" spans="1:1" x14ac:dyDescent="0.25">
      <c r="A14266" t="s">
        <v>6217</v>
      </c>
    </row>
    <row r="14267" spans="1:1" x14ac:dyDescent="0.25">
      <c r="A14267" t="s">
        <v>6218</v>
      </c>
    </row>
    <row r="14268" spans="1:1" x14ac:dyDescent="0.25">
      <c r="A14268" t="s">
        <v>6219</v>
      </c>
    </row>
    <row r="14269" spans="1:1" x14ac:dyDescent="0.25">
      <c r="A14269" t="s">
        <v>6220</v>
      </c>
    </row>
    <row r="14270" spans="1:1" x14ac:dyDescent="0.25">
      <c r="A14270" t="s">
        <v>6221</v>
      </c>
    </row>
    <row r="14271" spans="1:1" x14ac:dyDescent="0.25">
      <c r="A14271" t="s">
        <v>6222</v>
      </c>
    </row>
    <row r="14272" spans="1:1" x14ac:dyDescent="0.25">
      <c r="A14272" t="s">
        <v>6223</v>
      </c>
    </row>
    <row r="14273" spans="1:1" x14ac:dyDescent="0.25">
      <c r="A14273" t="s">
        <v>6224</v>
      </c>
    </row>
    <row r="14275" spans="1:1" x14ac:dyDescent="0.25">
      <c r="A14275" t="s">
        <v>6225</v>
      </c>
    </row>
    <row r="14276" spans="1:1" x14ac:dyDescent="0.25">
      <c r="A14276" t="s">
        <v>6226</v>
      </c>
    </row>
    <row r="14278" spans="1:1" x14ac:dyDescent="0.25">
      <c r="A14278" t="s">
        <v>6227</v>
      </c>
    </row>
    <row r="14279" spans="1:1" x14ac:dyDescent="0.25">
      <c r="A14279" t="s">
        <v>6228</v>
      </c>
    </row>
    <row r="14281" spans="1:1" x14ac:dyDescent="0.25">
      <c r="A14281" t="s">
        <v>6229</v>
      </c>
    </row>
    <row r="14282" spans="1:1" x14ac:dyDescent="0.25">
      <c r="A14282" t="s">
        <v>6230</v>
      </c>
    </row>
    <row r="14284" spans="1:1" x14ac:dyDescent="0.25">
      <c r="A14284" t="s">
        <v>6231</v>
      </c>
    </row>
    <row r="14285" spans="1:1" x14ac:dyDescent="0.25">
      <c r="A14285" t="s">
        <v>6232</v>
      </c>
    </row>
    <row r="14286" spans="1:1" x14ac:dyDescent="0.25">
      <c r="A14286" t="s">
        <v>6233</v>
      </c>
    </row>
    <row r="14287" spans="1:1" x14ac:dyDescent="0.25">
      <c r="A14287" t="s">
        <v>6234</v>
      </c>
    </row>
    <row r="14288" spans="1:1" x14ac:dyDescent="0.25">
      <c r="A14288" t="s">
        <v>6235</v>
      </c>
    </row>
    <row r="14290" spans="1:1" x14ac:dyDescent="0.25">
      <c r="A14290" t="s">
        <v>6236</v>
      </c>
    </row>
    <row r="14291" spans="1:1" x14ac:dyDescent="0.25">
      <c r="A14291" t="s">
        <v>6237</v>
      </c>
    </row>
    <row r="14292" spans="1:1" x14ac:dyDescent="0.25">
      <c r="A14292" t="s">
        <v>6238</v>
      </c>
    </row>
    <row r="14294" spans="1:1" x14ac:dyDescent="0.25">
      <c r="A14294" t="s">
        <v>5919</v>
      </c>
    </row>
    <row r="14295" spans="1:1" x14ac:dyDescent="0.25">
      <c r="A14295" t="s">
        <v>4964</v>
      </c>
    </row>
    <row r="14296" spans="1:1" x14ac:dyDescent="0.25">
      <c r="A14296" t="s">
        <v>6239</v>
      </c>
    </row>
    <row r="14297" spans="1:1" x14ac:dyDescent="0.25">
      <c r="A14297" t="s">
        <v>6240</v>
      </c>
    </row>
    <row r="14298" spans="1:1" x14ac:dyDescent="0.25">
      <c r="A14298" t="s">
        <v>6241</v>
      </c>
    </row>
    <row r="14299" spans="1:1" x14ac:dyDescent="0.25">
      <c r="A14299" t="s">
        <v>6242</v>
      </c>
    </row>
    <row r="14300" spans="1:1" x14ac:dyDescent="0.25">
      <c r="A14300" t="s">
        <v>6243</v>
      </c>
    </row>
    <row r="14301" spans="1:1" x14ac:dyDescent="0.25">
      <c r="A14301" t="s">
        <v>5744</v>
      </c>
    </row>
    <row r="14302" spans="1:1" x14ac:dyDescent="0.25">
      <c r="A14302" t="s">
        <v>6244</v>
      </c>
    </row>
    <row r="14304" spans="1:1" x14ac:dyDescent="0.25">
      <c r="A14304" t="s">
        <v>6245</v>
      </c>
    </row>
    <row r="14305" spans="1:1" x14ac:dyDescent="0.25">
      <c r="A14305" t="s">
        <v>6246</v>
      </c>
    </row>
    <row r="14307" spans="1:1" x14ac:dyDescent="0.25">
      <c r="A14307" t="s">
        <v>6247</v>
      </c>
    </row>
    <row r="14309" spans="1:1" x14ac:dyDescent="0.25">
      <c r="A14309" t="s">
        <v>6248</v>
      </c>
    </row>
    <row r="14310" spans="1:1" x14ac:dyDescent="0.25">
      <c r="A14310" t="s">
        <v>6249</v>
      </c>
    </row>
    <row r="14311" spans="1:1" x14ac:dyDescent="0.25">
      <c r="A14311" t="s">
        <v>6250</v>
      </c>
    </row>
    <row r="14313" spans="1:1" x14ac:dyDescent="0.25">
      <c r="A14313" t="s">
        <v>6189</v>
      </c>
    </row>
    <row r="14314" spans="1:1" x14ac:dyDescent="0.25">
      <c r="A14314" t="s">
        <v>6190</v>
      </c>
    </row>
    <row r="14315" spans="1:1" x14ac:dyDescent="0.25">
      <c r="A14315" t="s">
        <v>6251</v>
      </c>
    </row>
    <row r="14316" spans="1:1" x14ac:dyDescent="0.25">
      <c r="A14316" t="s">
        <v>6252</v>
      </c>
    </row>
    <row r="14317" spans="1:1" x14ac:dyDescent="0.25">
      <c r="A14317" t="s">
        <v>6253</v>
      </c>
    </row>
    <row r="14318" spans="1:1" x14ac:dyDescent="0.25">
      <c r="A14318" t="s">
        <v>6254</v>
      </c>
    </row>
    <row r="14319" spans="1:1" x14ac:dyDescent="0.25">
      <c r="A14319" t="s">
        <v>6255</v>
      </c>
    </row>
    <row r="14320" spans="1:1" x14ac:dyDescent="0.25">
      <c r="A14320" t="s">
        <v>6256</v>
      </c>
    </row>
    <row r="14322" spans="1:1" x14ac:dyDescent="0.25">
      <c r="A14322" t="s">
        <v>5919</v>
      </c>
    </row>
    <row r="14323" spans="1:1" x14ac:dyDescent="0.25">
      <c r="A14323" t="s">
        <v>4964</v>
      </c>
    </row>
    <row r="14324" spans="1:1" x14ac:dyDescent="0.25">
      <c r="A14324" t="s">
        <v>6257</v>
      </c>
    </row>
    <row r="14325" spans="1:1" x14ac:dyDescent="0.25">
      <c r="A14325" t="s">
        <v>6258</v>
      </c>
    </row>
    <row r="14326" spans="1:1" x14ac:dyDescent="0.25">
      <c r="A14326" t="s">
        <v>5919</v>
      </c>
    </row>
    <row r="14327" spans="1:1" x14ac:dyDescent="0.25">
      <c r="A14327" t="s">
        <v>6259</v>
      </c>
    </row>
    <row r="14328" spans="1:1" x14ac:dyDescent="0.25">
      <c r="A14328" t="s">
        <v>6260</v>
      </c>
    </row>
    <row r="14329" spans="1:1" x14ac:dyDescent="0.25">
      <c r="A14329" t="s">
        <v>6080</v>
      </c>
    </row>
    <row r="14330" spans="1:1" x14ac:dyDescent="0.25">
      <c r="A14330" t="s">
        <v>6261</v>
      </c>
    </row>
    <row r="14332" spans="1:1" x14ac:dyDescent="0.25">
      <c r="A14332" t="s">
        <v>6262</v>
      </c>
    </row>
    <row r="14333" spans="1:1" x14ac:dyDescent="0.25">
      <c r="A14333" t="s">
        <v>6263</v>
      </c>
    </row>
    <row r="14334" spans="1:1" x14ac:dyDescent="0.25">
      <c r="A14334" t="s">
        <v>6264</v>
      </c>
    </row>
    <row r="14335" spans="1:1" x14ac:dyDescent="0.25">
      <c r="A14335" t="s">
        <v>6265</v>
      </c>
    </row>
    <row r="14336" spans="1:1" x14ac:dyDescent="0.25">
      <c r="A14336" t="s">
        <v>6266</v>
      </c>
    </row>
    <row r="14337" spans="1:1" x14ac:dyDescent="0.25">
      <c r="A14337" t="s">
        <v>6267</v>
      </c>
    </row>
    <row r="14338" spans="1:1" x14ac:dyDescent="0.25">
      <c r="A14338" t="s">
        <v>6268</v>
      </c>
    </row>
    <row r="14339" spans="1:1" x14ac:dyDescent="0.25">
      <c r="A14339" t="s">
        <v>6269</v>
      </c>
    </row>
    <row r="14340" spans="1:1" x14ac:dyDescent="0.25">
      <c r="A14340" t="e">
        <f>- Effectuer le suivi de facturation</f>
        <v>#NAME?</v>
      </c>
    </row>
    <row r="14342" spans="1:1" x14ac:dyDescent="0.25">
      <c r="A14342" t="s">
        <v>6270</v>
      </c>
    </row>
    <row r="14343" spans="1:1" x14ac:dyDescent="0.25">
      <c r="A14343" t="s">
        <v>6271</v>
      </c>
    </row>
    <row r="14344" spans="1:1" x14ac:dyDescent="0.25">
      <c r="A14344" t="s">
        <v>6272</v>
      </c>
    </row>
    <row r="14345" spans="1:1" x14ac:dyDescent="0.25">
      <c r="A14345" t="s">
        <v>6273</v>
      </c>
    </row>
    <row r="14346" spans="1:1" x14ac:dyDescent="0.25">
      <c r="A14346" t="s">
        <v>6274</v>
      </c>
    </row>
    <row r="14347" spans="1:1" x14ac:dyDescent="0.25">
      <c r="A14347" t="s">
        <v>6275</v>
      </c>
    </row>
    <row r="14348" spans="1:1" x14ac:dyDescent="0.25">
      <c r="A14348" t="s">
        <v>6276</v>
      </c>
    </row>
    <row r="14350" spans="1:1" x14ac:dyDescent="0.25">
      <c r="A14350" t="s">
        <v>6277</v>
      </c>
    </row>
    <row r="14352" spans="1:1" x14ac:dyDescent="0.25">
      <c r="A14352" t="s">
        <v>6278</v>
      </c>
    </row>
    <row r="14353" spans="1:1" x14ac:dyDescent="0.25">
      <c r="A14353" t="s">
        <v>6279</v>
      </c>
    </row>
    <row r="14355" spans="1:1" x14ac:dyDescent="0.25">
      <c r="A14355" t="s">
        <v>6280</v>
      </c>
    </row>
    <row r="14357" spans="1:1" x14ac:dyDescent="0.25">
      <c r="A14357" t="s">
        <v>6281</v>
      </c>
    </row>
    <row r="14358" spans="1:1" x14ac:dyDescent="0.25">
      <c r="A14358" t="s">
        <v>6282</v>
      </c>
    </row>
    <row r="14360" spans="1:1" x14ac:dyDescent="0.25">
      <c r="A14360" t="s">
        <v>6283</v>
      </c>
    </row>
    <row r="14361" spans="1:1" x14ac:dyDescent="0.25">
      <c r="A14361" t="s">
        <v>6284</v>
      </c>
    </row>
    <row r="14362" spans="1:1" x14ac:dyDescent="0.25">
      <c r="A14362" t="s">
        <v>6285</v>
      </c>
    </row>
    <row r="14363" spans="1:1" x14ac:dyDescent="0.25">
      <c r="A14363" t="e">
        <f>- contrÃ´le</f>
        <v>#NAME?</v>
      </c>
    </row>
    <row r="14364" spans="1:1" x14ac:dyDescent="0.25">
      <c r="A14364" t="e">
        <f>- Formalisme</f>
        <v>#NAME?</v>
      </c>
    </row>
    <row r="14365" spans="1:1" x14ac:dyDescent="0.25">
      <c r="A14365" t="e">
        <f>- Entretien  - Autonome</f>
        <v>#NAME?</v>
      </c>
    </row>
    <row r="14366" spans="1:1" x14ac:dyDescent="0.25">
      <c r="A14366" t="s">
        <v>6286</v>
      </c>
    </row>
    <row r="14367" spans="1:1" x14ac:dyDescent="0.25">
      <c r="A14367" t="e">
        <f>- Rigueur</f>
        <v>#NAME?</v>
      </c>
    </row>
    <row r="14368" spans="1:1" x14ac:dyDescent="0.25">
      <c r="A14368" t="s">
        <v>6287</v>
      </c>
    </row>
    <row r="14369" spans="1:1" x14ac:dyDescent="0.25">
      <c r="A14369" t="e">
        <f>- Sens du Reporting</f>
        <v>#NAME?</v>
      </c>
    </row>
    <row r="14370" spans="1:1" x14ac:dyDescent="0.25">
      <c r="A14370" t="s">
        <v>6288</v>
      </c>
    </row>
    <row r="14371" spans="1:1" x14ac:dyDescent="0.25">
      <c r="A14371" t="s">
        <v>6289</v>
      </c>
    </row>
    <row r="14373" spans="1:1" x14ac:dyDescent="0.25">
      <c r="A14373" t="s">
        <v>6290</v>
      </c>
    </row>
    <row r="14374" spans="1:1" x14ac:dyDescent="0.25">
      <c r="A14374" t="s">
        <v>6291</v>
      </c>
    </row>
    <row r="14375" spans="1:1" x14ac:dyDescent="0.25">
      <c r="A14375" t="s">
        <v>6292</v>
      </c>
    </row>
    <row r="14377" spans="1:1" x14ac:dyDescent="0.25">
      <c r="A14377" t="s">
        <v>6293</v>
      </c>
    </row>
    <row r="14378" spans="1:1" x14ac:dyDescent="0.25">
      <c r="A14378" t="s">
        <v>6294</v>
      </c>
    </row>
    <row r="14380" spans="1:1" x14ac:dyDescent="0.25">
      <c r="A14380" t="s">
        <v>6295</v>
      </c>
    </row>
    <row r="14382" spans="1:1" x14ac:dyDescent="0.25">
      <c r="A14382" t="s">
        <v>6296</v>
      </c>
    </row>
    <row r="14383" spans="1:1" x14ac:dyDescent="0.25">
      <c r="A14383" t="s">
        <v>6297</v>
      </c>
    </row>
    <row r="14386" spans="1:1" x14ac:dyDescent="0.25">
      <c r="A14386" t="s">
        <v>1702</v>
      </c>
    </row>
    <row r="14388" spans="1:1" x14ac:dyDescent="0.25">
      <c r="A14388" t="s">
        <v>6298</v>
      </c>
    </row>
    <row r="14390" spans="1:1" x14ac:dyDescent="0.25">
      <c r="A14390" t="s">
        <v>6299</v>
      </c>
    </row>
    <row r="14391" spans="1:1" x14ac:dyDescent="0.25">
      <c r="A14391" t="s">
        <v>6300</v>
      </c>
    </row>
    <row r="14392" spans="1:1" x14ac:dyDescent="0.25">
      <c r="A14392" t="s">
        <v>6301</v>
      </c>
    </row>
    <row r="14393" spans="1:1" x14ac:dyDescent="0.25">
      <c r="A14393" t="s">
        <v>6302</v>
      </c>
    </row>
    <row r="14394" spans="1:1" x14ac:dyDescent="0.25">
      <c r="A14394" t="s">
        <v>6303</v>
      </c>
    </row>
    <row r="14395" spans="1:1" x14ac:dyDescent="0.25">
      <c r="A14395" t="s">
        <v>6304</v>
      </c>
    </row>
    <row r="14396" spans="1:1" x14ac:dyDescent="0.25">
      <c r="A14396" t="s">
        <v>6305</v>
      </c>
    </row>
    <row r="14397" spans="1:1" x14ac:dyDescent="0.25">
      <c r="A14397" t="s">
        <v>6306</v>
      </c>
    </row>
    <row r="14398" spans="1:1" x14ac:dyDescent="0.25">
      <c r="A14398" t="s">
        <v>6307</v>
      </c>
    </row>
    <row r="14400" spans="1:1" x14ac:dyDescent="0.25">
      <c r="A14400" t="s">
        <v>92</v>
      </c>
    </row>
    <row r="14401" spans="1:1" x14ac:dyDescent="0.25">
      <c r="A14401" t="s">
        <v>6030</v>
      </c>
    </row>
    <row r="14402" spans="1:1" x14ac:dyDescent="0.25">
      <c r="A14402" t="s">
        <v>6031</v>
      </c>
    </row>
    <row r="14403" spans="1:1" x14ac:dyDescent="0.25">
      <c r="A14403" t="s">
        <v>6308</v>
      </c>
    </row>
    <row r="14404" spans="1:1" x14ac:dyDescent="0.25">
      <c r="A14404" t="s">
        <v>6309</v>
      </c>
    </row>
    <row r="14405" spans="1:1" x14ac:dyDescent="0.25">
      <c r="A14405" t="s">
        <v>6310</v>
      </c>
    </row>
    <row r="14407" spans="1:1" x14ac:dyDescent="0.25">
      <c r="A14407" t="s">
        <v>6311</v>
      </c>
    </row>
    <row r="14408" spans="1:1" x14ac:dyDescent="0.25">
      <c r="A14408" t="s">
        <v>6312</v>
      </c>
    </row>
    <row r="14409" spans="1:1" x14ac:dyDescent="0.25">
      <c r="A14409" t="s">
        <v>6313</v>
      </c>
    </row>
    <row r="14411" spans="1:1" x14ac:dyDescent="0.25">
      <c r="A14411" t="s">
        <v>6314</v>
      </c>
    </row>
    <row r="14412" spans="1:1" x14ac:dyDescent="0.25">
      <c r="A14412" t="s">
        <v>6315</v>
      </c>
    </row>
    <row r="14414" spans="1:1" x14ac:dyDescent="0.25">
      <c r="A14414" t="s">
        <v>6316</v>
      </c>
    </row>
    <row r="14415" spans="1:1" x14ac:dyDescent="0.25">
      <c r="A14415" t="s">
        <v>6317</v>
      </c>
    </row>
    <row r="14416" spans="1:1" x14ac:dyDescent="0.25">
      <c r="A14416" t="s">
        <v>6318</v>
      </c>
    </row>
    <row r="14417" spans="1:1" x14ac:dyDescent="0.25">
      <c r="A14417" t="s">
        <v>6319</v>
      </c>
    </row>
    <row r="14418" spans="1:1" x14ac:dyDescent="0.25">
      <c r="A14418" t="s">
        <v>6320</v>
      </c>
    </row>
    <row r="14419" spans="1:1" x14ac:dyDescent="0.25">
      <c r="A14419" t="s">
        <v>6321</v>
      </c>
    </row>
    <row r="14420" spans="1:1" x14ac:dyDescent="0.25">
      <c r="A14420" t="s">
        <v>6322</v>
      </c>
    </row>
    <row r="14421" spans="1:1" x14ac:dyDescent="0.25">
      <c r="A14421" t="s">
        <v>6323</v>
      </c>
    </row>
    <row r="14422" spans="1:1" x14ac:dyDescent="0.25">
      <c r="A14422" t="s">
        <v>6324</v>
      </c>
    </row>
    <row r="14423" spans="1:1" x14ac:dyDescent="0.25">
      <c r="A14423" t="s">
        <v>6214</v>
      </c>
    </row>
    <row r="14424" spans="1:1" x14ac:dyDescent="0.25">
      <c r="A14424" t="s">
        <v>6215</v>
      </c>
    </row>
    <row r="14425" spans="1:1" x14ac:dyDescent="0.25">
      <c r="A14425" t="s">
        <v>6216</v>
      </c>
    </row>
    <row r="14426" spans="1:1" x14ac:dyDescent="0.25">
      <c r="A14426" t="s">
        <v>6217</v>
      </c>
    </row>
    <row r="14427" spans="1:1" x14ac:dyDescent="0.25">
      <c r="A14427" t="s">
        <v>6218</v>
      </c>
    </row>
    <row r="14428" spans="1:1" x14ac:dyDescent="0.25">
      <c r="A14428" t="s">
        <v>6325</v>
      </c>
    </row>
    <row r="14429" spans="1:1" x14ac:dyDescent="0.25">
      <c r="A14429" t="s">
        <v>6220</v>
      </c>
    </row>
    <row r="14430" spans="1:1" x14ac:dyDescent="0.25">
      <c r="A14430" t="s">
        <v>6326</v>
      </c>
    </row>
    <row r="14431" spans="1:1" x14ac:dyDescent="0.25">
      <c r="A14431" t="s">
        <v>6222</v>
      </c>
    </row>
    <row r="14432" spans="1:1" x14ac:dyDescent="0.25">
      <c r="A14432" t="s">
        <v>6327</v>
      </c>
    </row>
    <row r="14433" spans="1:1" x14ac:dyDescent="0.25">
      <c r="A14433" t="s">
        <v>6328</v>
      </c>
    </row>
    <row r="14434" spans="1:1" x14ac:dyDescent="0.25">
      <c r="A14434" t="s">
        <v>6329</v>
      </c>
    </row>
    <row r="14435" spans="1:1" x14ac:dyDescent="0.25">
      <c r="A14435" t="s">
        <v>6330</v>
      </c>
    </row>
    <row r="14436" spans="1:1" x14ac:dyDescent="0.25">
      <c r="A14436" t="s">
        <v>6331</v>
      </c>
    </row>
    <row r="14437" spans="1:1" x14ac:dyDescent="0.25">
      <c r="A14437" t="s">
        <v>6332</v>
      </c>
    </row>
    <row r="14438" spans="1:1" x14ac:dyDescent="0.25">
      <c r="A14438" t="s">
        <v>6333</v>
      </c>
    </row>
    <row r="14439" spans="1:1" x14ac:dyDescent="0.25">
      <c r="A14439" t="s">
        <v>6334</v>
      </c>
    </row>
    <row r="14440" spans="1:1" x14ac:dyDescent="0.25">
      <c r="A14440" t="s">
        <v>6330</v>
      </c>
    </row>
    <row r="14441" spans="1:1" x14ac:dyDescent="0.25">
      <c r="A14441" t="s">
        <v>6331</v>
      </c>
    </row>
    <row r="14442" spans="1:1" x14ac:dyDescent="0.25">
      <c r="A14442" t="s">
        <v>6332</v>
      </c>
    </row>
    <row r="14443" spans="1:1" x14ac:dyDescent="0.25">
      <c r="A14443" t="s">
        <v>6333</v>
      </c>
    </row>
    <row r="14444" spans="1:1" x14ac:dyDescent="0.25">
      <c r="A14444" t="s">
        <v>6335</v>
      </c>
    </row>
    <row r="14445" spans="1:1" x14ac:dyDescent="0.25">
      <c r="A14445" t="s">
        <v>6330</v>
      </c>
    </row>
    <row r="14446" spans="1:1" x14ac:dyDescent="0.25">
      <c r="A14446" t="s">
        <v>6331</v>
      </c>
    </row>
    <row r="14447" spans="1:1" x14ac:dyDescent="0.25">
      <c r="A14447" t="s">
        <v>6332</v>
      </c>
    </row>
    <row r="14448" spans="1:1" x14ac:dyDescent="0.25">
      <c r="A14448" t="s">
        <v>6333</v>
      </c>
    </row>
    <row r="14449" spans="1:1" x14ac:dyDescent="0.25">
      <c r="A14449" t="s">
        <v>6336</v>
      </c>
    </row>
    <row r="14450" spans="1:1" x14ac:dyDescent="0.25">
      <c r="A14450" t="s">
        <v>6330</v>
      </c>
    </row>
    <row r="14451" spans="1:1" x14ac:dyDescent="0.25">
      <c r="A14451" t="s">
        <v>6331</v>
      </c>
    </row>
    <row r="14452" spans="1:1" x14ac:dyDescent="0.25">
      <c r="A14452" t="s">
        <v>6332</v>
      </c>
    </row>
    <row r="14453" spans="1:1" x14ac:dyDescent="0.25">
      <c r="A14453" t="s">
        <v>6333</v>
      </c>
    </row>
    <row r="14454" spans="1:1" x14ac:dyDescent="0.25">
      <c r="A14454" t="s">
        <v>6337</v>
      </c>
    </row>
    <row r="14456" spans="1:1" x14ac:dyDescent="0.25">
      <c r="A14456" t="s">
        <v>6338</v>
      </c>
    </row>
    <row r="14457" spans="1:1" x14ac:dyDescent="0.25">
      <c r="A14457" t="s">
        <v>6339</v>
      </c>
    </row>
    <row r="14458" spans="1:1" x14ac:dyDescent="0.25">
      <c r="A14458" t="s">
        <v>6340</v>
      </c>
    </row>
    <row r="14460" spans="1:1" x14ac:dyDescent="0.25">
      <c r="A14460" t="s">
        <v>6341</v>
      </c>
    </row>
    <row r="14462" spans="1:1" x14ac:dyDescent="0.25">
      <c r="A14462" t="s">
        <v>6342</v>
      </c>
    </row>
    <row r="14463" spans="1:1" x14ac:dyDescent="0.25">
      <c r="A14463" t="s">
        <v>6343</v>
      </c>
    </row>
    <row r="14465" spans="1:1" x14ac:dyDescent="0.25">
      <c r="A14465" t="s">
        <v>6341</v>
      </c>
    </row>
    <row r="14467" spans="1:1" x14ac:dyDescent="0.25">
      <c r="A14467" t="s">
        <v>6342</v>
      </c>
    </row>
    <row r="14468" spans="1:1" x14ac:dyDescent="0.25">
      <c r="A14468" t="s">
        <v>6344</v>
      </c>
    </row>
    <row r="14469" spans="1:1" x14ac:dyDescent="0.25">
      <c r="A14469" t="s">
        <v>6345</v>
      </c>
    </row>
    <row r="14470" spans="1:1" x14ac:dyDescent="0.25">
      <c r="A14470" t="s">
        <v>6346</v>
      </c>
    </row>
    <row r="14471" spans="1:1" x14ac:dyDescent="0.25">
      <c r="A14471" t="s">
        <v>6347</v>
      </c>
    </row>
    <row r="14472" spans="1:1" x14ac:dyDescent="0.25">
      <c r="A14472" t="s">
        <v>6348</v>
      </c>
    </row>
    <row r="14473" spans="1:1" x14ac:dyDescent="0.25">
      <c r="A14473" t="s">
        <v>6349</v>
      </c>
    </row>
    <row r="14474" spans="1:1" x14ac:dyDescent="0.25">
      <c r="A14474" t="s">
        <v>6350</v>
      </c>
    </row>
    <row r="14475" spans="1:1" x14ac:dyDescent="0.25">
      <c r="A14475" t="s">
        <v>6351</v>
      </c>
    </row>
    <row r="14476" spans="1:1" x14ac:dyDescent="0.25">
      <c r="A14476" t="s">
        <v>6352</v>
      </c>
    </row>
    <row r="14477" spans="1:1" x14ac:dyDescent="0.25">
      <c r="A14477" t="s">
        <v>6353</v>
      </c>
    </row>
    <row r="14478" spans="1:1" x14ac:dyDescent="0.25">
      <c r="A14478" t="s">
        <v>6354</v>
      </c>
    </row>
    <row r="14479" spans="1:1" x14ac:dyDescent="0.25">
      <c r="A14479" t="s">
        <v>6355</v>
      </c>
    </row>
    <row r="14481" spans="1:1" x14ac:dyDescent="0.25">
      <c r="A14481" t="s">
        <v>6356</v>
      </c>
    </row>
    <row r="14483" spans="1:1" x14ac:dyDescent="0.25">
      <c r="A14483" t="s">
        <v>6357</v>
      </c>
    </row>
    <row r="14485" spans="1:1" x14ac:dyDescent="0.25">
      <c r="A14485" t="e">
        <f>- Nombreux avantages</f>
        <v>#NAME?</v>
      </c>
    </row>
    <row r="14487" spans="1:1" x14ac:dyDescent="0.25">
      <c r="A14487" t="s">
        <v>6358</v>
      </c>
    </row>
    <row r="14488" spans="1:1" x14ac:dyDescent="0.25">
      <c r="A14488" t="s">
        <v>6359</v>
      </c>
    </row>
    <row r="14489" spans="1:1" x14ac:dyDescent="0.25">
      <c r="A14489" t="s">
        <v>43</v>
      </c>
    </row>
    <row r="14490" spans="1:1" x14ac:dyDescent="0.25">
      <c r="A14490" t="s">
        <v>6360</v>
      </c>
    </row>
    <row r="14491" spans="1:1" x14ac:dyDescent="0.25">
      <c r="A14491" t="s">
        <v>43</v>
      </c>
    </row>
    <row r="14492" spans="1:1" x14ac:dyDescent="0.25">
      <c r="A14492" t="s">
        <v>6361</v>
      </c>
    </row>
    <row r="14493" spans="1:1" x14ac:dyDescent="0.25">
      <c r="A14493" t="s">
        <v>6362</v>
      </c>
    </row>
    <row r="14494" spans="1:1" x14ac:dyDescent="0.25">
      <c r="A14494" t="s">
        <v>6363</v>
      </c>
    </row>
    <row r="14495" spans="1:1" x14ac:dyDescent="0.25">
      <c r="A14495" t="s">
        <v>6364</v>
      </c>
    </row>
    <row r="14497" spans="1:1" x14ac:dyDescent="0.25">
      <c r="A14497" t="s">
        <v>6365</v>
      </c>
    </row>
    <row r="14498" spans="1:1" x14ac:dyDescent="0.25">
      <c r="A14498" t="s">
        <v>6366</v>
      </c>
    </row>
    <row r="14500" spans="1:1" x14ac:dyDescent="0.25">
      <c r="A14500" t="s">
        <v>6367</v>
      </c>
    </row>
    <row r="14501" spans="1:1" x14ac:dyDescent="0.25">
      <c r="A14501" t="s">
        <v>6368</v>
      </c>
    </row>
    <row r="14502" spans="1:1" x14ac:dyDescent="0.25">
      <c r="A14502" t="s">
        <v>6364</v>
      </c>
    </row>
    <row r="14504" spans="1:1" x14ac:dyDescent="0.25">
      <c r="A14504" t="s">
        <v>6365</v>
      </c>
    </row>
    <row r="14505" spans="1:1" x14ac:dyDescent="0.25">
      <c r="A14505" t="s">
        <v>6366</v>
      </c>
    </row>
    <row r="14507" spans="1:1" x14ac:dyDescent="0.25">
      <c r="A14507" t="s">
        <v>6367</v>
      </c>
    </row>
    <row r="14508" spans="1:1" x14ac:dyDescent="0.25">
      <c r="A14508" t="s">
        <v>6369</v>
      </c>
    </row>
    <row r="14509" spans="1:1" x14ac:dyDescent="0.25">
      <c r="A14509" t="s">
        <v>6364</v>
      </c>
    </row>
    <row r="14511" spans="1:1" x14ac:dyDescent="0.25">
      <c r="A14511" t="s">
        <v>6365</v>
      </c>
    </row>
    <row r="14512" spans="1:1" x14ac:dyDescent="0.25">
      <c r="A14512" t="s">
        <v>6366</v>
      </c>
    </row>
    <row r="14514" spans="1:1" x14ac:dyDescent="0.25">
      <c r="A14514" t="s">
        <v>6367</v>
      </c>
    </row>
    <row r="14515" spans="1:1" x14ac:dyDescent="0.25">
      <c r="A14515" t="s">
        <v>6370</v>
      </c>
    </row>
    <row r="14516" spans="1:1" x14ac:dyDescent="0.25">
      <c r="A14516" t="s">
        <v>6364</v>
      </c>
    </row>
    <row r="14518" spans="1:1" x14ac:dyDescent="0.25">
      <c r="A14518" t="s">
        <v>6365</v>
      </c>
    </row>
    <row r="14519" spans="1:1" x14ac:dyDescent="0.25">
      <c r="A14519" t="s">
        <v>6366</v>
      </c>
    </row>
    <row r="14521" spans="1:1" x14ac:dyDescent="0.25">
      <c r="A14521" t="s">
        <v>6371</v>
      </c>
    </row>
    <row r="14522" spans="1:1" x14ac:dyDescent="0.25">
      <c r="A14522" t="s">
        <v>6372</v>
      </c>
    </row>
    <row r="14523" spans="1:1" x14ac:dyDescent="0.25">
      <c r="A14523" t="s">
        <v>6364</v>
      </c>
    </row>
    <row r="14525" spans="1:1" x14ac:dyDescent="0.25">
      <c r="A14525" t="s">
        <v>6365</v>
      </c>
    </row>
    <row r="14526" spans="1:1" x14ac:dyDescent="0.25">
      <c r="A14526" t="s">
        <v>6366</v>
      </c>
    </row>
    <row r="14528" spans="1:1" x14ac:dyDescent="0.25">
      <c r="A14528" t="s">
        <v>6371</v>
      </c>
    </row>
    <row r="14529" spans="1:1" x14ac:dyDescent="0.25">
      <c r="A14529" t="s">
        <v>6373</v>
      </c>
    </row>
    <row r="14531" spans="1:1" x14ac:dyDescent="0.25">
      <c r="A14531" t="s">
        <v>1216</v>
      </c>
    </row>
    <row r="14532" spans="1:1" x14ac:dyDescent="0.25">
      <c r="A14532" t="s">
        <v>6374</v>
      </c>
    </row>
    <row r="14533" spans="1:1" x14ac:dyDescent="0.25">
      <c r="A14533" t="s">
        <v>6375</v>
      </c>
    </row>
    <row r="14534" spans="1:1" x14ac:dyDescent="0.25">
      <c r="A14534" t="s">
        <v>6376</v>
      </c>
    </row>
    <row r="14535" spans="1:1" x14ac:dyDescent="0.25">
      <c r="A14535" t="s">
        <v>6377</v>
      </c>
    </row>
    <row r="14536" spans="1:1" x14ac:dyDescent="0.25">
      <c r="A14536" t="s">
        <v>6378</v>
      </c>
    </row>
    <row r="14537" spans="1:1" x14ac:dyDescent="0.25">
      <c r="A14537" t="s">
        <v>6379</v>
      </c>
    </row>
    <row r="14538" spans="1:1" x14ac:dyDescent="0.25">
      <c r="A14538" t="s">
        <v>6380</v>
      </c>
    </row>
    <row r="14540" spans="1:1" x14ac:dyDescent="0.25">
      <c r="A14540" t="s">
        <v>6381</v>
      </c>
    </row>
    <row r="14541" spans="1:1" x14ac:dyDescent="0.25">
      <c r="A14541" t="s">
        <v>6382</v>
      </c>
    </row>
    <row r="14542" spans="1:1" x14ac:dyDescent="0.25">
      <c r="A14542" t="s">
        <v>6383</v>
      </c>
    </row>
    <row r="14543" spans="1:1" x14ac:dyDescent="0.25">
      <c r="A14543" t="s">
        <v>6384</v>
      </c>
    </row>
    <row r="14544" spans="1:1" x14ac:dyDescent="0.25">
      <c r="A14544" t="s">
        <v>6385</v>
      </c>
    </row>
    <row r="14545" spans="1:1" x14ac:dyDescent="0.25">
      <c r="A14545" t="s">
        <v>6386</v>
      </c>
    </row>
    <row r="14546" spans="1:1" x14ac:dyDescent="0.25">
      <c r="A14546" t="s">
        <v>6387</v>
      </c>
    </row>
    <row r="14547" spans="1:1" x14ac:dyDescent="0.25">
      <c r="A14547" t="s">
        <v>6388</v>
      </c>
    </row>
    <row r="14548" spans="1:1" x14ac:dyDescent="0.25">
      <c r="A14548" t="s">
        <v>6389</v>
      </c>
    </row>
    <row r="14549" spans="1:1" x14ac:dyDescent="0.25">
      <c r="A14549" t="s">
        <v>6390</v>
      </c>
    </row>
    <row r="14550" spans="1:1" x14ac:dyDescent="0.25">
      <c r="A14550" t="s">
        <v>5081</v>
      </c>
    </row>
    <row r="14551" spans="1:1" x14ac:dyDescent="0.25">
      <c r="A14551" t="s">
        <v>6391</v>
      </c>
    </row>
    <row r="14552" spans="1:1" x14ac:dyDescent="0.25">
      <c r="A14552" t="s">
        <v>6392</v>
      </c>
    </row>
    <row r="14553" spans="1:1" x14ac:dyDescent="0.25">
      <c r="A14553" t="e">
        <f>- Etre un apport technique auprÃ¨s des clients.</f>
        <v>#NAME?</v>
      </c>
    </row>
    <row r="14554" spans="1:1" x14ac:dyDescent="0.25">
      <c r="A14554" t="s">
        <v>6393</v>
      </c>
    </row>
    <row r="14555" spans="1:1" x14ac:dyDescent="0.25">
      <c r="A14555" t="s">
        <v>6394</v>
      </c>
    </row>
    <row r="14556" spans="1:1" x14ac:dyDescent="0.25">
      <c r="A14556" t="s">
        <v>6395</v>
      </c>
    </row>
    <row r="14557" spans="1:1" x14ac:dyDescent="0.25">
      <c r="A14557" t="s">
        <v>6396</v>
      </c>
    </row>
    <row r="14558" spans="1:1" x14ac:dyDescent="0.25">
      <c r="A14558" t="s">
        <v>6397</v>
      </c>
    </row>
    <row r="14559" spans="1:1" x14ac:dyDescent="0.25">
      <c r="A14559" t="s">
        <v>6398</v>
      </c>
    </row>
    <row r="14561" spans="1:1" x14ac:dyDescent="0.25">
      <c r="A14561" t="s">
        <v>6399</v>
      </c>
    </row>
    <row r="14562" spans="1:1" x14ac:dyDescent="0.25">
      <c r="A14562" t="s">
        <v>6400</v>
      </c>
    </row>
    <row r="14563" spans="1:1" x14ac:dyDescent="0.25">
      <c r="A14563" t="s">
        <v>6401</v>
      </c>
    </row>
    <row r="14564" spans="1:1" x14ac:dyDescent="0.25">
      <c r="A14564" t="s">
        <v>6402</v>
      </c>
    </row>
    <row r="14565" spans="1:1" x14ac:dyDescent="0.25">
      <c r="A14565" t="s">
        <v>6403</v>
      </c>
    </row>
    <row r="14566" spans="1:1" x14ac:dyDescent="0.25">
      <c r="A14566" t="s">
        <v>6404</v>
      </c>
    </row>
    <row r="14567" spans="1:1" x14ac:dyDescent="0.25">
      <c r="A14567" t="s">
        <v>6405</v>
      </c>
    </row>
    <row r="14568" spans="1:1" x14ac:dyDescent="0.25">
      <c r="A14568" t="s">
        <v>6406</v>
      </c>
    </row>
    <row r="14569" spans="1:1" x14ac:dyDescent="0.25">
      <c r="A14569" t="s">
        <v>6407</v>
      </c>
    </row>
    <row r="14570" spans="1:1" x14ac:dyDescent="0.25">
      <c r="A14570" t="s">
        <v>6408</v>
      </c>
    </row>
    <row r="14571" spans="1:1" x14ac:dyDescent="0.25">
      <c r="A14571" t="s">
        <v>6409</v>
      </c>
    </row>
    <row r="14572" spans="1:1" x14ac:dyDescent="0.25">
      <c r="A14572" t="s">
        <v>6410</v>
      </c>
    </row>
    <row r="14573" spans="1:1" x14ac:dyDescent="0.25">
      <c r="A14573" t="s">
        <v>6411</v>
      </c>
    </row>
    <row r="14575" spans="1:1" x14ac:dyDescent="0.25">
      <c r="A14575" t="s">
        <v>92</v>
      </c>
    </row>
    <row r="14576" spans="1:1" x14ac:dyDescent="0.25">
      <c r="A14576" t="s">
        <v>6412</v>
      </c>
    </row>
    <row r="14577" spans="1:1" x14ac:dyDescent="0.25">
      <c r="A14577" t="s">
        <v>6413</v>
      </c>
    </row>
    <row r="14578" spans="1:1" x14ac:dyDescent="0.25">
      <c r="A14578" t="s">
        <v>6414</v>
      </c>
    </row>
    <row r="14579" spans="1:1" x14ac:dyDescent="0.25">
      <c r="A14579" t="s">
        <v>6415</v>
      </c>
    </row>
    <row r="14580" spans="1:1" x14ac:dyDescent="0.25">
      <c r="A14580" t="s">
        <v>6416</v>
      </c>
    </row>
    <row r="14581" spans="1:1" x14ac:dyDescent="0.25">
      <c r="A14581" t="s">
        <v>6417</v>
      </c>
    </row>
    <row r="14582" spans="1:1" x14ac:dyDescent="0.25">
      <c r="A14582" t="s">
        <v>6418</v>
      </c>
    </row>
    <row r="14583" spans="1:1" x14ac:dyDescent="0.25">
      <c r="A14583" t="s">
        <v>6419</v>
      </c>
    </row>
    <row r="14584" spans="1:1" x14ac:dyDescent="0.25">
      <c r="A14584" t="s">
        <v>6420</v>
      </c>
    </row>
    <row r="14586" spans="1:1" x14ac:dyDescent="0.25">
      <c r="A14586" t="s">
        <v>6421</v>
      </c>
    </row>
    <row r="14587" spans="1:1" x14ac:dyDescent="0.25">
      <c r="A14587" t="s">
        <v>6422</v>
      </c>
    </row>
    <row r="14588" spans="1:1" x14ac:dyDescent="0.25">
      <c r="A14588" t="s">
        <v>6423</v>
      </c>
    </row>
    <row r="14589" spans="1:1" x14ac:dyDescent="0.25">
      <c r="A14589" t="s">
        <v>92</v>
      </c>
    </row>
    <row r="14590" spans="1:1" x14ac:dyDescent="0.25">
      <c r="A14590" t="s">
        <v>6424</v>
      </c>
    </row>
    <row r="14591" spans="1:1" x14ac:dyDescent="0.25">
      <c r="A14591" t="s">
        <v>6425</v>
      </c>
    </row>
    <row r="14592" spans="1:1" x14ac:dyDescent="0.25">
      <c r="A14592" t="s">
        <v>6426</v>
      </c>
    </row>
    <row r="14593" spans="1:1" x14ac:dyDescent="0.25">
      <c r="A14593" t="s">
        <v>6427</v>
      </c>
    </row>
    <row r="14594" spans="1:1" x14ac:dyDescent="0.25">
      <c r="A14594" t="s">
        <v>6428</v>
      </c>
    </row>
    <row r="14595" spans="1:1" x14ac:dyDescent="0.25">
      <c r="A14595" t="s">
        <v>6429</v>
      </c>
    </row>
    <row r="14596" spans="1:1" x14ac:dyDescent="0.25">
      <c r="A14596" t="s">
        <v>6430</v>
      </c>
    </row>
    <row r="14597" spans="1:1" x14ac:dyDescent="0.25">
      <c r="A14597" t="s">
        <v>6431</v>
      </c>
    </row>
    <row r="14599" spans="1:1" x14ac:dyDescent="0.25">
      <c r="A14599" t="s">
        <v>6432</v>
      </c>
    </row>
    <row r="14601" spans="1:1" x14ac:dyDescent="0.25">
      <c r="A14601" t="s">
        <v>6433</v>
      </c>
    </row>
    <row r="14602" spans="1:1" x14ac:dyDescent="0.25">
      <c r="A14602" t="s">
        <v>6434</v>
      </c>
    </row>
    <row r="14604" spans="1:1" x14ac:dyDescent="0.25">
      <c r="A14604" t="s">
        <v>1234</v>
      </c>
    </row>
    <row r="14605" spans="1:1" x14ac:dyDescent="0.25">
      <c r="A14605" t="s">
        <v>6435</v>
      </c>
    </row>
    <row r="14606" spans="1:1" x14ac:dyDescent="0.25">
      <c r="A14606" t="s">
        <v>6436</v>
      </c>
    </row>
    <row r="14607" spans="1:1" x14ac:dyDescent="0.25">
      <c r="A14607" t="s">
        <v>6437</v>
      </c>
    </row>
    <row r="14608" spans="1:1" x14ac:dyDescent="0.25">
      <c r="A14608" t="s">
        <v>6438</v>
      </c>
    </row>
    <row r="14609" spans="1:1" x14ac:dyDescent="0.25">
      <c r="A14609" t="s">
        <v>6439</v>
      </c>
    </row>
    <row r="14611" spans="1:1" x14ac:dyDescent="0.25">
      <c r="A14611" t="s">
        <v>9</v>
      </c>
    </row>
    <row r="14613" spans="1:1" x14ac:dyDescent="0.25">
      <c r="A14613" t="s">
        <v>6440</v>
      </c>
    </row>
    <row r="14614" spans="1:1" x14ac:dyDescent="0.25">
      <c r="A14614" t="s">
        <v>6441</v>
      </c>
    </row>
    <row r="14615" spans="1:1" x14ac:dyDescent="0.25">
      <c r="A14615" t="s">
        <v>6442</v>
      </c>
    </row>
    <row r="14616" spans="1:1" x14ac:dyDescent="0.25">
      <c r="A14616" t="s">
        <v>6443</v>
      </c>
    </row>
    <row r="14618" spans="1:1" x14ac:dyDescent="0.25">
      <c r="A14618" t="s">
        <v>3916</v>
      </c>
    </row>
    <row r="14619" spans="1:1" x14ac:dyDescent="0.25">
      <c r="A14619" t="s">
        <v>3917</v>
      </c>
    </row>
    <row r="14620" spans="1:1" x14ac:dyDescent="0.25">
      <c r="A14620" t="s">
        <v>6444</v>
      </c>
    </row>
    <row r="14621" spans="1:1" x14ac:dyDescent="0.25">
      <c r="A14621" t="s">
        <v>6445</v>
      </c>
    </row>
    <row r="14623" spans="1:1" x14ac:dyDescent="0.25">
      <c r="A14623" t="s">
        <v>92</v>
      </c>
    </row>
    <row r="14624" spans="1:1" x14ac:dyDescent="0.25">
      <c r="A14624" t="s">
        <v>6446</v>
      </c>
    </row>
    <row r="14625" spans="1:1" x14ac:dyDescent="0.25">
      <c r="A14625" t="s">
        <v>6447</v>
      </c>
    </row>
    <row r="14626" spans="1:1" x14ac:dyDescent="0.25">
      <c r="A14626" t="s">
        <v>6448</v>
      </c>
    </row>
    <row r="14628" spans="1:1" x14ac:dyDescent="0.25">
      <c r="A14628" t="s">
        <v>6449</v>
      </c>
    </row>
    <row r="14629" spans="1:1" x14ac:dyDescent="0.25">
      <c r="A14629" t="s">
        <v>6450</v>
      </c>
    </row>
    <row r="14631" spans="1:1" x14ac:dyDescent="0.25">
      <c r="A14631" t="s">
        <v>1489</v>
      </c>
    </row>
    <row r="14632" spans="1:1" x14ac:dyDescent="0.25">
      <c r="A14632" t="s">
        <v>6451</v>
      </c>
    </row>
    <row r="14634" spans="1:1" x14ac:dyDescent="0.25">
      <c r="A14634" t="s">
        <v>6452</v>
      </c>
    </row>
    <row r="14636" spans="1:1" x14ac:dyDescent="0.25">
      <c r="A14636" t="s">
        <v>6453</v>
      </c>
    </row>
    <row r="14637" spans="1:1" x14ac:dyDescent="0.25">
      <c r="A14637" t="s">
        <v>6454</v>
      </c>
    </row>
    <row r="14638" spans="1:1" x14ac:dyDescent="0.25">
      <c r="A14638" t="s">
        <v>6455</v>
      </c>
    </row>
    <row r="14639" spans="1:1" x14ac:dyDescent="0.25">
      <c r="A14639" t="s">
        <v>6456</v>
      </c>
    </row>
    <row r="14640" spans="1:1" x14ac:dyDescent="0.25">
      <c r="A14640" t="s">
        <v>6457</v>
      </c>
    </row>
    <row r="14641" spans="1:1" x14ac:dyDescent="0.25">
      <c r="A14641" t="s">
        <v>6458</v>
      </c>
    </row>
    <row r="14642" spans="1:1" x14ac:dyDescent="0.25">
      <c r="A14642" t="s">
        <v>6459</v>
      </c>
    </row>
    <row r="14643" spans="1:1" x14ac:dyDescent="0.25">
      <c r="A14643" t="s">
        <v>6460</v>
      </c>
    </row>
    <row r="14645" spans="1:1" x14ac:dyDescent="0.25">
      <c r="A14645" t="s">
        <v>3916</v>
      </c>
    </row>
    <row r="14646" spans="1:1" x14ac:dyDescent="0.25">
      <c r="A14646" t="s">
        <v>3917</v>
      </c>
    </row>
    <row r="14647" spans="1:1" x14ac:dyDescent="0.25">
      <c r="A14647" t="s">
        <v>6461</v>
      </c>
    </row>
    <row r="14648" spans="1:1" x14ac:dyDescent="0.25">
      <c r="A14648" t="s">
        <v>6462</v>
      </c>
    </row>
    <row r="14649" spans="1:1" x14ac:dyDescent="0.25">
      <c r="A14649" t="s">
        <v>6463</v>
      </c>
    </row>
    <row r="14651" spans="1:1" x14ac:dyDescent="0.25">
      <c r="A14651" t="s">
        <v>6464</v>
      </c>
    </row>
    <row r="14653" spans="1:1" x14ac:dyDescent="0.25">
      <c r="A14653" t="s">
        <v>6465</v>
      </c>
    </row>
    <row r="14654" spans="1:1" x14ac:dyDescent="0.25">
      <c r="A14654" t="s">
        <v>652</v>
      </c>
    </row>
    <row r="14655" spans="1:1" x14ac:dyDescent="0.25">
      <c r="A14655" t="s">
        <v>6466</v>
      </c>
    </row>
    <row r="14656" spans="1:1" x14ac:dyDescent="0.25">
      <c r="A14656" t="s">
        <v>6467</v>
      </c>
    </row>
    <row r="14657" spans="1:1" x14ac:dyDescent="0.25">
      <c r="A14657" t="s">
        <v>6468</v>
      </c>
    </row>
    <row r="14658" spans="1:1" x14ac:dyDescent="0.25">
      <c r="A14658" t="s">
        <v>6469</v>
      </c>
    </row>
    <row r="14659" spans="1:1" x14ac:dyDescent="0.25">
      <c r="A14659" t="s">
        <v>6470</v>
      </c>
    </row>
    <row r="14661" spans="1:1" x14ac:dyDescent="0.25">
      <c r="A14661" t="s">
        <v>1881</v>
      </c>
    </row>
    <row r="14663" spans="1:1" x14ac:dyDescent="0.25">
      <c r="A14663" t="s">
        <v>6471</v>
      </c>
    </row>
    <row r="14664" spans="1:1" x14ac:dyDescent="0.25">
      <c r="A14664" t="s">
        <v>6472</v>
      </c>
    </row>
    <row r="14666" spans="1:1" x14ac:dyDescent="0.25">
      <c r="A14666" t="s">
        <v>1881</v>
      </c>
    </row>
    <row r="14668" spans="1:1" x14ac:dyDescent="0.25">
      <c r="A14668" t="s">
        <v>6471</v>
      </c>
    </row>
    <row r="14669" spans="1:1" x14ac:dyDescent="0.25">
      <c r="A14669" t="s">
        <v>6473</v>
      </c>
    </row>
    <row r="14671" spans="1:1" x14ac:dyDescent="0.25">
      <c r="A14671" t="s">
        <v>1881</v>
      </c>
    </row>
    <row r="14673" spans="1:1" x14ac:dyDescent="0.25">
      <c r="A14673" t="s">
        <v>6471</v>
      </c>
    </row>
    <row r="14674" spans="1:1" x14ac:dyDescent="0.25">
      <c r="A14674" t="s">
        <v>6474</v>
      </c>
    </row>
    <row r="14676" spans="1:1" x14ac:dyDescent="0.25">
      <c r="A14676" t="s">
        <v>1881</v>
      </c>
    </row>
    <row r="14678" spans="1:1" x14ac:dyDescent="0.25">
      <c r="A14678" t="s">
        <v>6471</v>
      </c>
    </row>
    <row r="14679" spans="1:1" x14ac:dyDescent="0.25">
      <c r="A14679" t="s">
        <v>6475</v>
      </c>
    </row>
    <row r="14681" spans="1:1" x14ac:dyDescent="0.25">
      <c r="A14681" t="s">
        <v>1881</v>
      </c>
    </row>
    <row r="14683" spans="1:1" x14ac:dyDescent="0.25">
      <c r="A14683" t="s">
        <v>6476</v>
      </c>
    </row>
    <row r="14685" spans="1:1" x14ac:dyDescent="0.25">
      <c r="A14685" t="s">
        <v>1881</v>
      </c>
    </row>
    <row r="14687" spans="1:1" x14ac:dyDescent="0.25">
      <c r="A14687" t="s">
        <v>6477</v>
      </c>
    </row>
    <row r="14688" spans="1:1" x14ac:dyDescent="0.25">
      <c r="A14688" t="s">
        <v>6478</v>
      </c>
    </row>
    <row r="14690" spans="1:1" x14ac:dyDescent="0.25">
      <c r="A14690" t="s">
        <v>1881</v>
      </c>
    </row>
    <row r="14692" spans="1:1" x14ac:dyDescent="0.25">
      <c r="A14692" t="s">
        <v>6476</v>
      </c>
    </row>
    <row r="14694" spans="1:1" x14ac:dyDescent="0.25">
      <c r="A14694" t="s">
        <v>1881</v>
      </c>
    </row>
    <row r="14696" spans="1:1" x14ac:dyDescent="0.25">
      <c r="A14696" t="s">
        <v>6477</v>
      </c>
    </row>
    <row r="14697" spans="1:1" x14ac:dyDescent="0.25">
      <c r="A14697" t="s">
        <v>6479</v>
      </c>
    </row>
    <row r="14699" spans="1:1" x14ac:dyDescent="0.25">
      <c r="A14699" t="s">
        <v>1881</v>
      </c>
    </row>
    <row r="14701" spans="1:1" x14ac:dyDescent="0.25">
      <c r="A14701" t="s">
        <v>6476</v>
      </c>
    </row>
    <row r="14703" spans="1:1" x14ac:dyDescent="0.25">
      <c r="A14703" t="s">
        <v>1881</v>
      </c>
    </row>
    <row r="14705" spans="1:1" x14ac:dyDescent="0.25">
      <c r="A14705" t="s">
        <v>6477</v>
      </c>
    </row>
    <row r="14706" spans="1:1" x14ac:dyDescent="0.25">
      <c r="A14706" t="s">
        <v>6480</v>
      </c>
    </row>
    <row r="14708" spans="1:1" x14ac:dyDescent="0.25">
      <c r="A14708" t="s">
        <v>1881</v>
      </c>
    </row>
    <row r="14710" spans="1:1" x14ac:dyDescent="0.25">
      <c r="A14710" t="s">
        <v>6476</v>
      </c>
    </row>
    <row r="14712" spans="1:1" x14ac:dyDescent="0.25">
      <c r="A14712" t="s">
        <v>1881</v>
      </c>
    </row>
    <row r="14714" spans="1:1" x14ac:dyDescent="0.25">
      <c r="A14714" t="s">
        <v>6477</v>
      </c>
    </row>
    <row r="14715" spans="1:1" x14ac:dyDescent="0.25">
      <c r="A14715" t="s">
        <v>6481</v>
      </c>
    </row>
    <row r="14717" spans="1:1" x14ac:dyDescent="0.25">
      <c r="A14717" t="s">
        <v>1881</v>
      </c>
    </row>
    <row r="14719" spans="1:1" x14ac:dyDescent="0.25">
      <c r="A14719" t="s">
        <v>6476</v>
      </c>
    </row>
    <row r="14721" spans="1:1" x14ac:dyDescent="0.25">
      <c r="A14721" t="s">
        <v>1881</v>
      </c>
    </row>
    <row r="14723" spans="1:1" x14ac:dyDescent="0.25">
      <c r="A14723" t="s">
        <v>6477</v>
      </c>
    </row>
    <row r="14724" spans="1:1" x14ac:dyDescent="0.25">
      <c r="A14724" t="s">
        <v>6482</v>
      </c>
    </row>
    <row r="14726" spans="1:1" x14ac:dyDescent="0.25">
      <c r="A14726" t="s">
        <v>6483</v>
      </c>
    </row>
    <row r="14728" spans="1:1" x14ac:dyDescent="0.25">
      <c r="A14728" t="s">
        <v>6484</v>
      </c>
    </row>
    <row r="14729" spans="1:1" x14ac:dyDescent="0.25">
      <c r="A14729" t="s">
        <v>6485</v>
      </c>
    </row>
    <row r="14730" spans="1:1" x14ac:dyDescent="0.25">
      <c r="A14730" t="s">
        <v>6486</v>
      </c>
    </row>
    <row r="14731" spans="1:1" x14ac:dyDescent="0.25">
      <c r="A14731" t="s">
        <v>6487</v>
      </c>
    </row>
    <row r="14733" spans="1:1" x14ac:dyDescent="0.25">
      <c r="A14733" t="s">
        <v>92</v>
      </c>
    </row>
    <row r="14735" spans="1:1" x14ac:dyDescent="0.25">
      <c r="A14735" t="s">
        <v>6488</v>
      </c>
    </row>
    <row r="14736" spans="1:1" x14ac:dyDescent="0.25">
      <c r="A14736" t="s">
        <v>6489</v>
      </c>
    </row>
    <row r="14737" spans="1:1" x14ac:dyDescent="0.25">
      <c r="A14737" t="e">
        <f>- Ã‰taiement</f>
        <v>#NAME?</v>
      </c>
    </row>
    <row r="14738" spans="1:1" x14ac:dyDescent="0.25">
      <c r="A14738" t="s">
        <v>6490</v>
      </c>
    </row>
    <row r="14741" spans="1:1" x14ac:dyDescent="0.25">
      <c r="A14741" t="s">
        <v>6491</v>
      </c>
    </row>
    <row r="14742" spans="1:1" x14ac:dyDescent="0.25">
      <c r="A14742" t="s">
        <v>6492</v>
      </c>
    </row>
    <row r="14744" spans="1:1" x14ac:dyDescent="0.25">
      <c r="A14744" t="s">
        <v>92</v>
      </c>
    </row>
    <row r="14746" spans="1:1" x14ac:dyDescent="0.25">
      <c r="A14746" t="s">
        <v>6493</v>
      </c>
    </row>
    <row r="14747" spans="1:1" x14ac:dyDescent="0.25">
      <c r="A14747" t="s">
        <v>6494</v>
      </c>
    </row>
    <row r="14748" spans="1:1" x14ac:dyDescent="0.25">
      <c r="A14748" t="s">
        <v>6495</v>
      </c>
    </row>
    <row r="14749" spans="1:1" x14ac:dyDescent="0.25">
      <c r="A14749" t="s">
        <v>6496</v>
      </c>
    </row>
    <row r="14750" spans="1:1" x14ac:dyDescent="0.25">
      <c r="A14750" t="s">
        <v>6497</v>
      </c>
    </row>
    <row r="14751" spans="1:1" x14ac:dyDescent="0.25">
      <c r="A14751" t="s">
        <v>6498</v>
      </c>
    </row>
    <row r="14752" spans="1:1" x14ac:dyDescent="0.25">
      <c r="A14752" t="s">
        <v>6499</v>
      </c>
    </row>
    <row r="14754" spans="1:1" x14ac:dyDescent="0.25">
      <c r="A14754" t="s">
        <v>6500</v>
      </c>
    </row>
    <row r="14756" spans="1:1" x14ac:dyDescent="0.25">
      <c r="A14756" t="s">
        <v>6501</v>
      </c>
    </row>
    <row r="14757" spans="1:1" x14ac:dyDescent="0.25">
      <c r="A14757" t="s">
        <v>6502</v>
      </c>
    </row>
    <row r="14758" spans="1:1" x14ac:dyDescent="0.25">
      <c r="A14758" t="e">
        <f>- gestion du parc</f>
        <v>#NAME?</v>
      </c>
    </row>
    <row r="14760" spans="1:1" x14ac:dyDescent="0.25">
      <c r="A14760" t="s">
        <v>6503</v>
      </c>
    </row>
    <row r="14761" spans="1:1" x14ac:dyDescent="0.25">
      <c r="A14761" t="s">
        <v>6504</v>
      </c>
    </row>
    <row r="14763" spans="1:1" x14ac:dyDescent="0.25">
      <c r="A14763" t="s">
        <v>6505</v>
      </c>
    </row>
    <row r="14765" spans="1:1" x14ac:dyDescent="0.25">
      <c r="A14765" t="s">
        <v>6506</v>
      </c>
    </row>
    <row r="14767" spans="1:1" x14ac:dyDescent="0.25">
      <c r="A14767" t="s">
        <v>6507</v>
      </c>
    </row>
    <row r="14768" spans="1:1" x14ac:dyDescent="0.25">
      <c r="A14768" t="s">
        <v>6508</v>
      </c>
    </row>
    <row r="14770" spans="1:1" x14ac:dyDescent="0.25">
      <c r="A14770" t="s">
        <v>6509</v>
      </c>
    </row>
    <row r="14771" spans="1:1" x14ac:dyDescent="0.25">
      <c r="A14771" t="s">
        <v>6510</v>
      </c>
    </row>
    <row r="14772" spans="1:1" x14ac:dyDescent="0.25">
      <c r="A14772" t="s">
        <v>6511</v>
      </c>
    </row>
    <row r="14774" spans="1:1" x14ac:dyDescent="0.25">
      <c r="A14774" t="s">
        <v>6512</v>
      </c>
    </row>
    <row r="14775" spans="1:1" x14ac:dyDescent="0.25">
      <c r="A14775" t="s">
        <v>6513</v>
      </c>
    </row>
    <row r="14777" spans="1:1" x14ac:dyDescent="0.25">
      <c r="A14777" t="s">
        <v>6514</v>
      </c>
    </row>
    <row r="14779" spans="1:1" x14ac:dyDescent="0.25">
      <c r="A14779" t="s">
        <v>6515</v>
      </c>
    </row>
    <row r="14780" spans="1:1" x14ac:dyDescent="0.25">
      <c r="A14780" t="s">
        <v>6516</v>
      </c>
    </row>
    <row r="14781" spans="1:1" x14ac:dyDescent="0.25">
      <c r="A14781" t="s">
        <v>6517</v>
      </c>
    </row>
    <row r="14783" spans="1:1" x14ac:dyDescent="0.25">
      <c r="A14783" t="s">
        <v>804</v>
      </c>
    </row>
    <row r="14785" spans="1:1" x14ac:dyDescent="0.25">
      <c r="A14785" t="s">
        <v>6518</v>
      </c>
    </row>
    <row r="14786" spans="1:1" x14ac:dyDescent="0.25">
      <c r="A14786" t="e">
        <f>- Pose des raccordements</f>
        <v>#NAME?</v>
      </c>
    </row>
    <row r="14787" spans="1:1" x14ac:dyDescent="0.25">
      <c r="A14787" t="s">
        <v>6519</v>
      </c>
    </row>
    <row r="14788" spans="1:1" x14ac:dyDescent="0.25">
      <c r="A14788" t="s">
        <v>6520</v>
      </c>
    </row>
    <row r="14789" spans="1:1" x14ac:dyDescent="0.25">
      <c r="A14789" t="s">
        <v>6521</v>
      </c>
    </row>
    <row r="14791" spans="1:1" x14ac:dyDescent="0.25">
      <c r="A14791" t="s">
        <v>6522</v>
      </c>
    </row>
    <row r="14792" spans="1:1" x14ac:dyDescent="0.25">
      <c r="A14792" t="s">
        <v>6523</v>
      </c>
    </row>
    <row r="14794" spans="1:1" x14ac:dyDescent="0.25">
      <c r="A14794" t="s">
        <v>6524</v>
      </c>
    </row>
    <row r="14795" spans="1:1" x14ac:dyDescent="0.25">
      <c r="A14795" t="s">
        <v>6525</v>
      </c>
    </row>
    <row r="14796" spans="1:1" x14ac:dyDescent="0.25">
      <c r="A14796" t="s">
        <v>6526</v>
      </c>
    </row>
    <row r="14798" spans="1:1" x14ac:dyDescent="0.25">
      <c r="A14798" t="s">
        <v>6527</v>
      </c>
    </row>
    <row r="14799" spans="1:1" x14ac:dyDescent="0.25">
      <c r="A14799" t="s">
        <v>6528</v>
      </c>
    </row>
    <row r="14800" spans="1:1" x14ac:dyDescent="0.25">
      <c r="A14800" t="s">
        <v>6529</v>
      </c>
    </row>
    <row r="14801" spans="1:1" x14ac:dyDescent="0.25">
      <c r="A14801" t="s">
        <v>6530</v>
      </c>
    </row>
    <row r="14802" spans="1:1" x14ac:dyDescent="0.25">
      <c r="A14802" t="s">
        <v>6531</v>
      </c>
    </row>
    <row r="14803" spans="1:1" x14ac:dyDescent="0.25">
      <c r="A14803" t="s">
        <v>6527</v>
      </c>
    </row>
    <row r="14804" spans="1:1" x14ac:dyDescent="0.25">
      <c r="A14804" t="s">
        <v>6532</v>
      </c>
    </row>
    <row r="14805" spans="1:1" x14ac:dyDescent="0.25">
      <c r="A14805" t="s">
        <v>6533</v>
      </c>
    </row>
    <row r="14807" spans="1:1" x14ac:dyDescent="0.25">
      <c r="A14807" t="s">
        <v>6534</v>
      </c>
    </row>
    <row r="14808" spans="1:1" x14ac:dyDescent="0.25">
      <c r="A14808" t="s">
        <v>6535</v>
      </c>
    </row>
    <row r="14809" spans="1:1" x14ac:dyDescent="0.25">
      <c r="A14809" t="s">
        <v>6536</v>
      </c>
    </row>
    <row r="14811" spans="1:1" x14ac:dyDescent="0.25">
      <c r="A14811" t="s">
        <v>6527</v>
      </c>
    </row>
    <row r="14812" spans="1:1" x14ac:dyDescent="0.25">
      <c r="A14812" t="s">
        <v>6537</v>
      </c>
    </row>
    <row r="14813" spans="1:1" x14ac:dyDescent="0.25">
      <c r="A14813" t="s">
        <v>6538</v>
      </c>
    </row>
    <row r="14815" spans="1:1" x14ac:dyDescent="0.25">
      <c r="A14815" t="s">
        <v>6539</v>
      </c>
    </row>
    <row r="14816" spans="1:1" x14ac:dyDescent="0.25">
      <c r="A14816" t="s">
        <v>6540</v>
      </c>
    </row>
    <row r="14817" spans="1:5" x14ac:dyDescent="0.25">
      <c r="A14817" t="s">
        <v>6541</v>
      </c>
    </row>
    <row r="14819" spans="1:5" x14ac:dyDescent="0.25">
      <c r="A14819" t="s">
        <v>6542</v>
      </c>
    </row>
    <row r="14821" spans="1:5" x14ac:dyDescent="0.25">
      <c r="A14821" t="s">
        <v>6543</v>
      </c>
    </row>
    <row r="14822" spans="1:5" x14ac:dyDescent="0.25">
      <c r="A14822" t="s">
        <v>6544</v>
      </c>
      <c r="B14822" t="s">
        <v>6545</v>
      </c>
      <c r="C14822" t="s">
        <v>6546</v>
      </c>
      <c r="D14822" t="s">
        <v>6547</v>
      </c>
      <c r="E14822" t="s">
        <v>6548</v>
      </c>
    </row>
    <row r="14824" spans="1:5" x14ac:dyDescent="0.25">
      <c r="A14824" t="s">
        <v>6549</v>
      </c>
    </row>
    <row r="14825" spans="1:5" x14ac:dyDescent="0.25">
      <c r="A14825" t="s">
        <v>6550</v>
      </c>
    </row>
    <row r="14827" spans="1:5" x14ac:dyDescent="0.25">
      <c r="A14827" t="s">
        <v>6551</v>
      </c>
    </row>
    <row r="14828" spans="1:5" x14ac:dyDescent="0.25">
      <c r="A14828" t="s">
        <v>6552</v>
      </c>
    </row>
    <row r="14830" spans="1:5" x14ac:dyDescent="0.25">
      <c r="A14830" t="s">
        <v>6553</v>
      </c>
    </row>
    <row r="14831" spans="1:5" x14ac:dyDescent="0.25">
      <c r="A14831" t="s">
        <v>5827</v>
      </c>
    </row>
    <row r="14833" spans="1:1" x14ac:dyDescent="0.25">
      <c r="A14833" t="s">
        <v>6554</v>
      </c>
    </row>
    <row r="14834" spans="1:1" x14ac:dyDescent="0.25">
      <c r="A14834" t="s">
        <v>6555</v>
      </c>
    </row>
    <row r="14835" spans="1:1" x14ac:dyDescent="0.25">
      <c r="A14835" t="s">
        <v>6556</v>
      </c>
    </row>
    <row r="14837" spans="1:1" x14ac:dyDescent="0.25">
      <c r="A14837" t="s">
        <v>6557</v>
      </c>
    </row>
    <row r="14838" spans="1:1" x14ac:dyDescent="0.25">
      <c r="A14838" t="s">
        <v>6558</v>
      </c>
    </row>
    <row r="14839" spans="1:1" x14ac:dyDescent="0.25">
      <c r="A14839" t="s">
        <v>6559</v>
      </c>
    </row>
    <row r="14840" spans="1:1" x14ac:dyDescent="0.25">
      <c r="A14840" t="s">
        <v>6560</v>
      </c>
    </row>
    <row r="14841" spans="1:1" x14ac:dyDescent="0.25">
      <c r="A14841" t="s">
        <v>6561</v>
      </c>
    </row>
    <row r="14842" spans="1:1" x14ac:dyDescent="0.25">
      <c r="A14842" t="s">
        <v>6562</v>
      </c>
    </row>
    <row r="14843" spans="1:1" x14ac:dyDescent="0.25">
      <c r="A14843" t="s">
        <v>6563</v>
      </c>
    </row>
    <row r="14844" spans="1:1" x14ac:dyDescent="0.25">
      <c r="A14844" t="s">
        <v>6564</v>
      </c>
    </row>
    <row r="14846" spans="1:1" x14ac:dyDescent="0.25">
      <c r="A14846" t="s">
        <v>6565</v>
      </c>
    </row>
    <row r="14847" spans="1:1" x14ac:dyDescent="0.25">
      <c r="A14847" t="s">
        <v>6566</v>
      </c>
    </row>
    <row r="14848" spans="1:1" x14ac:dyDescent="0.25">
      <c r="A14848" t="s">
        <v>6567</v>
      </c>
    </row>
    <row r="14849" spans="1:1" x14ac:dyDescent="0.25">
      <c r="A14849" t="s">
        <v>6568</v>
      </c>
    </row>
    <row r="14850" spans="1:1" x14ac:dyDescent="0.25">
      <c r="A14850" t="s">
        <v>6569</v>
      </c>
    </row>
    <row r="14851" spans="1:1" x14ac:dyDescent="0.25">
      <c r="A14851" t="s">
        <v>6570</v>
      </c>
    </row>
    <row r="14852" spans="1:1" x14ac:dyDescent="0.25">
      <c r="A14852" t="s">
        <v>6571</v>
      </c>
    </row>
    <row r="14853" spans="1:1" x14ac:dyDescent="0.25">
      <c r="A14853" t="s">
        <v>6572</v>
      </c>
    </row>
    <row r="14854" spans="1:1" x14ac:dyDescent="0.25">
      <c r="A14854" t="s">
        <v>6571</v>
      </c>
    </row>
    <row r="14855" spans="1:1" x14ac:dyDescent="0.25">
      <c r="A14855" t="s">
        <v>6573</v>
      </c>
    </row>
    <row r="14856" spans="1:1" x14ac:dyDescent="0.25">
      <c r="A14856" t="s">
        <v>6571</v>
      </c>
    </row>
    <row r="14857" spans="1:1" x14ac:dyDescent="0.25">
      <c r="A14857" t="s">
        <v>6574</v>
      </c>
    </row>
    <row r="14858" spans="1:1" x14ac:dyDescent="0.25">
      <c r="A14858" t="s">
        <v>6575</v>
      </c>
    </row>
    <row r="14859" spans="1:1" x14ac:dyDescent="0.25">
      <c r="A14859" t="s">
        <v>6576</v>
      </c>
    </row>
    <row r="14860" spans="1:1" x14ac:dyDescent="0.25">
      <c r="A14860" t="s">
        <v>6577</v>
      </c>
    </row>
    <row r="14861" spans="1:1" x14ac:dyDescent="0.25">
      <c r="A14861" t="s">
        <v>6578</v>
      </c>
    </row>
    <row r="14862" spans="1:1" x14ac:dyDescent="0.25">
      <c r="A14862" t="s">
        <v>6579</v>
      </c>
    </row>
    <row r="14863" spans="1:1" x14ac:dyDescent="0.25">
      <c r="A14863" t="s">
        <v>6575</v>
      </c>
    </row>
    <row r="14864" spans="1:1" x14ac:dyDescent="0.25">
      <c r="A14864" t="s">
        <v>6576</v>
      </c>
    </row>
    <row r="14865" spans="1:1" x14ac:dyDescent="0.25">
      <c r="A14865" t="s">
        <v>6577</v>
      </c>
    </row>
    <row r="14866" spans="1:1" x14ac:dyDescent="0.25">
      <c r="A14866" t="s">
        <v>6578</v>
      </c>
    </row>
    <row r="14867" spans="1:1" x14ac:dyDescent="0.25">
      <c r="A14867" t="s">
        <v>6580</v>
      </c>
    </row>
    <row r="14868" spans="1:1" x14ac:dyDescent="0.25">
      <c r="A14868" t="s">
        <v>6581</v>
      </c>
    </row>
    <row r="14869" spans="1:1" x14ac:dyDescent="0.25">
      <c r="A14869" t="s">
        <v>6582</v>
      </c>
    </row>
    <row r="14870" spans="1:1" x14ac:dyDescent="0.25">
      <c r="A14870" t="s">
        <v>6583</v>
      </c>
    </row>
    <row r="14871" spans="1:1" x14ac:dyDescent="0.25">
      <c r="A14871" t="s">
        <v>6584</v>
      </c>
    </row>
    <row r="14872" spans="1:1" x14ac:dyDescent="0.25">
      <c r="A14872" t="s">
        <v>6585</v>
      </c>
    </row>
    <row r="14873" spans="1:1" x14ac:dyDescent="0.25">
      <c r="A14873" t="s">
        <v>6586</v>
      </c>
    </row>
    <row r="14874" spans="1:1" x14ac:dyDescent="0.25">
      <c r="A14874" t="s">
        <v>6582</v>
      </c>
    </row>
    <row r="14875" spans="1:1" x14ac:dyDescent="0.25">
      <c r="A14875" t="s">
        <v>6587</v>
      </c>
    </row>
    <row r="14876" spans="1:1" x14ac:dyDescent="0.25">
      <c r="A14876" t="s">
        <v>6588</v>
      </c>
    </row>
    <row r="14877" spans="1:1" x14ac:dyDescent="0.25">
      <c r="A14877" t="s">
        <v>6589</v>
      </c>
    </row>
    <row r="14878" spans="1:1" x14ac:dyDescent="0.25">
      <c r="A14878" t="s">
        <v>6582</v>
      </c>
    </row>
    <row r="14879" spans="1:1" x14ac:dyDescent="0.25">
      <c r="A14879" t="s">
        <v>6590</v>
      </c>
    </row>
    <row r="14880" spans="1:1" x14ac:dyDescent="0.25">
      <c r="A14880" t="s">
        <v>6591</v>
      </c>
    </row>
    <row r="14881" spans="1:1" x14ac:dyDescent="0.25">
      <c r="A14881" t="s">
        <v>6592</v>
      </c>
    </row>
    <row r="14882" spans="1:1" x14ac:dyDescent="0.25">
      <c r="A14882" t="s">
        <v>6593</v>
      </c>
    </row>
    <row r="14884" spans="1:1" x14ac:dyDescent="0.25">
      <c r="A14884" t="s">
        <v>6594</v>
      </c>
    </row>
    <row r="14886" spans="1:1" x14ac:dyDescent="0.25">
      <c r="A14886" t="s">
        <v>6595</v>
      </c>
    </row>
    <row r="14888" spans="1:1" x14ac:dyDescent="0.25">
      <c r="A14888" t="s">
        <v>6596</v>
      </c>
    </row>
    <row r="14889" spans="1:1" x14ac:dyDescent="0.25">
      <c r="A14889" t="s">
        <v>6597</v>
      </c>
    </row>
    <row r="14891" spans="1:1" x14ac:dyDescent="0.25">
      <c r="A14891" t="s">
        <v>6594</v>
      </c>
    </row>
    <row r="14893" spans="1:1" x14ac:dyDescent="0.25">
      <c r="A14893" t="s">
        <v>6595</v>
      </c>
    </row>
    <row r="14895" spans="1:1" x14ac:dyDescent="0.25">
      <c r="A14895" t="s">
        <v>6596</v>
      </c>
    </row>
    <row r="14896" spans="1:1" x14ac:dyDescent="0.25">
      <c r="A14896" t="s">
        <v>6598</v>
      </c>
    </row>
    <row r="14898" spans="1:1" x14ac:dyDescent="0.25">
      <c r="A14898" t="s">
        <v>6594</v>
      </c>
    </row>
    <row r="14900" spans="1:1" x14ac:dyDescent="0.25">
      <c r="A14900" t="s">
        <v>6595</v>
      </c>
    </row>
    <row r="14902" spans="1:1" x14ac:dyDescent="0.25">
      <c r="A14902" t="s">
        <v>6596</v>
      </c>
    </row>
    <row r="14903" spans="1:1" x14ac:dyDescent="0.25">
      <c r="A14903" t="s">
        <v>6599</v>
      </c>
    </row>
    <row r="14905" spans="1:1" x14ac:dyDescent="0.25">
      <c r="A14905" t="s">
        <v>6594</v>
      </c>
    </row>
    <row r="14907" spans="1:1" x14ac:dyDescent="0.25">
      <c r="A14907" t="s">
        <v>6595</v>
      </c>
    </row>
    <row r="14909" spans="1:1" x14ac:dyDescent="0.25">
      <c r="A14909" t="s">
        <v>6596</v>
      </c>
    </row>
    <row r="14910" spans="1:1" x14ac:dyDescent="0.25">
      <c r="A14910" t="s">
        <v>6600</v>
      </c>
    </row>
    <row r="14912" spans="1:1" x14ac:dyDescent="0.25">
      <c r="A14912" t="s">
        <v>6594</v>
      </c>
    </row>
    <row r="14914" spans="1:1" x14ac:dyDescent="0.25">
      <c r="A14914" t="s">
        <v>6595</v>
      </c>
    </row>
    <row r="14916" spans="1:1" x14ac:dyDescent="0.25">
      <c r="A14916" t="s">
        <v>6596</v>
      </c>
    </row>
    <row r="14917" spans="1:1" x14ac:dyDescent="0.25">
      <c r="A14917" t="s">
        <v>6601</v>
      </c>
    </row>
    <row r="14918" spans="1:1" x14ac:dyDescent="0.25">
      <c r="A14918" t="s">
        <v>6602</v>
      </c>
    </row>
    <row r="14920" spans="1:1" x14ac:dyDescent="0.25">
      <c r="A14920" t="s">
        <v>6603</v>
      </c>
    </row>
    <row r="14921" spans="1:1" x14ac:dyDescent="0.25">
      <c r="A14921" t="s">
        <v>6604</v>
      </c>
    </row>
    <row r="14923" spans="1:1" x14ac:dyDescent="0.25">
      <c r="A14923" t="s">
        <v>6605</v>
      </c>
    </row>
    <row r="14924" spans="1:1" x14ac:dyDescent="0.25">
      <c r="A14924" t="s">
        <v>6606</v>
      </c>
    </row>
    <row r="14925" spans="1:1" x14ac:dyDescent="0.25">
      <c r="A14925" t="e">
        <f>- La Lecture de plans</f>
        <v>#NAME?</v>
      </c>
    </row>
    <row r="14926" spans="1:1" x14ac:dyDescent="0.25">
      <c r="A14926" t="s">
        <v>6607</v>
      </c>
    </row>
    <row r="14927" spans="1:1" x14ac:dyDescent="0.25">
      <c r="A14927" t="e">
        <f>- La Pose de cloisons thermiques et acoustiques</f>
        <v>#NAME?</v>
      </c>
    </row>
    <row r="14928" spans="1:1" x14ac:dyDescent="0.25">
      <c r="A14928" t="s">
        <v>6608</v>
      </c>
    </row>
    <row r="14929" spans="1:1" x14ac:dyDescent="0.25">
      <c r="A14929" t="s">
        <v>6609</v>
      </c>
    </row>
    <row r="14930" spans="1:1" x14ac:dyDescent="0.25">
      <c r="A14930" t="s">
        <v>6610</v>
      </c>
    </row>
    <row r="14931" spans="1:1" x14ac:dyDescent="0.25">
      <c r="A14931" t="s">
        <v>6611</v>
      </c>
    </row>
    <row r="14932" spans="1:1" x14ac:dyDescent="0.25">
      <c r="A14932" t="s">
        <v>6612</v>
      </c>
    </row>
    <row r="14933" spans="1:1" x14ac:dyDescent="0.25">
      <c r="A14933" t="s">
        <v>6613</v>
      </c>
    </row>
    <row r="14934" spans="1:1" x14ac:dyDescent="0.25">
      <c r="A14934" t="s">
        <v>6614</v>
      </c>
    </row>
    <row r="14936" spans="1:1" x14ac:dyDescent="0.25">
      <c r="A14936" t="s">
        <v>6615</v>
      </c>
    </row>
    <row r="14937" spans="1:1" x14ac:dyDescent="0.25">
      <c r="A14937" t="s">
        <v>6616</v>
      </c>
    </row>
    <row r="14938" spans="1:1" x14ac:dyDescent="0.25">
      <c r="A14938" t="s">
        <v>6617</v>
      </c>
    </row>
    <row r="14939" spans="1:1" x14ac:dyDescent="0.25">
      <c r="A14939" t="s">
        <v>6618</v>
      </c>
    </row>
    <row r="14940" spans="1:1" x14ac:dyDescent="0.25">
      <c r="A14940" t="s">
        <v>6619</v>
      </c>
    </row>
    <row r="14941" spans="1:1" x14ac:dyDescent="0.25">
      <c r="A14941" t="s">
        <v>6620</v>
      </c>
    </row>
    <row r="14942" spans="1:1" x14ac:dyDescent="0.25">
      <c r="A14942" t="s">
        <v>6621</v>
      </c>
    </row>
    <row r="14943" spans="1:1" x14ac:dyDescent="0.25">
      <c r="A14943" t="s">
        <v>6622</v>
      </c>
    </row>
    <row r="14945" spans="1:1" x14ac:dyDescent="0.25">
      <c r="A14945" t="s">
        <v>92</v>
      </c>
    </row>
    <row r="14947" spans="1:1" x14ac:dyDescent="0.25">
      <c r="A14947" t="s">
        <v>6623</v>
      </c>
    </row>
    <row r="14948" spans="1:1" x14ac:dyDescent="0.25">
      <c r="A14948" t="s">
        <v>6624</v>
      </c>
    </row>
    <row r="14949" spans="1:1" x14ac:dyDescent="0.25">
      <c r="A14949" t="s">
        <v>6625</v>
      </c>
    </row>
    <row r="14951" spans="1:1" x14ac:dyDescent="0.25">
      <c r="A14951" t="s">
        <v>6626</v>
      </c>
    </row>
    <row r="14953" spans="1:1" x14ac:dyDescent="0.25">
      <c r="A14953" t="s">
        <v>6627</v>
      </c>
    </row>
    <row r="14954" spans="1:1" x14ac:dyDescent="0.25">
      <c r="A14954" t="s">
        <v>6628</v>
      </c>
    </row>
    <row r="14956" spans="1:1" x14ac:dyDescent="0.25">
      <c r="A14956" t="s">
        <v>804</v>
      </c>
    </row>
    <row r="14958" spans="1:1" x14ac:dyDescent="0.25">
      <c r="A14958" t="s">
        <v>6629</v>
      </c>
    </row>
    <row r="14959" spans="1:1" x14ac:dyDescent="0.25">
      <c r="A14959" t="s">
        <v>6630</v>
      </c>
    </row>
    <row r="14960" spans="1:1" x14ac:dyDescent="0.25">
      <c r="A14960" t="s">
        <v>6631</v>
      </c>
    </row>
    <row r="14961" spans="1:1" x14ac:dyDescent="0.25">
      <c r="A14961" t="s">
        <v>6632</v>
      </c>
    </row>
    <row r="14962" spans="1:1" x14ac:dyDescent="0.25">
      <c r="A14962" t="s">
        <v>6633</v>
      </c>
    </row>
    <row r="14963" spans="1:1" x14ac:dyDescent="0.25">
      <c r="A14963" t="s">
        <v>6634</v>
      </c>
    </row>
    <row r="14965" spans="1:1" x14ac:dyDescent="0.25">
      <c r="A14965" t="s">
        <v>6635</v>
      </c>
    </row>
    <row r="14966" spans="1:1" x14ac:dyDescent="0.25">
      <c r="A14966" t="s">
        <v>6636</v>
      </c>
    </row>
    <row r="14968" spans="1:1" x14ac:dyDescent="0.25">
      <c r="A14968" t="s">
        <v>6637</v>
      </c>
    </row>
    <row r="14969" spans="1:1" x14ac:dyDescent="0.25">
      <c r="A14969" t="s">
        <v>6638</v>
      </c>
    </row>
    <row r="14970" spans="1:1" x14ac:dyDescent="0.25">
      <c r="A14970" t="s">
        <v>6639</v>
      </c>
    </row>
    <row r="14971" spans="1:1" x14ac:dyDescent="0.25">
      <c r="A14971" t="s">
        <v>6640</v>
      </c>
    </row>
    <row r="14972" spans="1:1" x14ac:dyDescent="0.25">
      <c r="A14972" t="s">
        <v>6641</v>
      </c>
    </row>
    <row r="14973" spans="1:1" x14ac:dyDescent="0.25">
      <c r="A14973" t="s">
        <v>6642</v>
      </c>
    </row>
    <row r="14974" spans="1:1" x14ac:dyDescent="0.25">
      <c r="A14974" t="s">
        <v>6643</v>
      </c>
    </row>
    <row r="14975" spans="1:1" x14ac:dyDescent="0.25">
      <c r="A14975" t="s">
        <v>6644</v>
      </c>
    </row>
    <row r="14976" spans="1:1" x14ac:dyDescent="0.25">
      <c r="A14976" t="s">
        <v>6645</v>
      </c>
    </row>
    <row r="14977" spans="1:1" x14ac:dyDescent="0.25">
      <c r="A14977" t="s">
        <v>6643</v>
      </c>
    </row>
    <row r="14978" spans="1:1" x14ac:dyDescent="0.25">
      <c r="A14978" t="s">
        <v>6644</v>
      </c>
    </row>
    <row r="14979" spans="1:1" x14ac:dyDescent="0.25">
      <c r="A14979" t="s">
        <v>6646</v>
      </c>
    </row>
    <row r="14981" spans="1:1" x14ac:dyDescent="0.25">
      <c r="A14981" t="s">
        <v>6647</v>
      </c>
    </row>
    <row r="14982" spans="1:1" x14ac:dyDescent="0.25">
      <c r="A14982" t="s">
        <v>6648</v>
      </c>
    </row>
    <row r="14984" spans="1:1" x14ac:dyDescent="0.25">
      <c r="A14984" t="s">
        <v>6649</v>
      </c>
    </row>
    <row r="14985" spans="1:1" x14ac:dyDescent="0.25">
      <c r="A14985" t="s">
        <v>6650</v>
      </c>
    </row>
    <row r="14986" spans="1:1" x14ac:dyDescent="0.25">
      <c r="A14986" t="s">
        <v>6651</v>
      </c>
    </row>
    <row r="14987" spans="1:1" x14ac:dyDescent="0.25">
      <c r="A14987" t="s">
        <v>6652</v>
      </c>
    </row>
    <row r="14989" spans="1:1" x14ac:dyDescent="0.25">
      <c r="A14989" t="s">
        <v>5072</v>
      </c>
    </row>
    <row r="14990" spans="1:1" x14ac:dyDescent="0.25">
      <c r="A14990" t="s">
        <v>6653</v>
      </c>
    </row>
    <row r="14992" spans="1:1" x14ac:dyDescent="0.25">
      <c r="A14992" t="s">
        <v>6654</v>
      </c>
    </row>
    <row r="14993" spans="1:1" x14ac:dyDescent="0.25">
      <c r="A14993" t="e">
        <f>- La tenue de livres de bords ou carnets de suivi.</f>
        <v>#NAME?</v>
      </c>
    </row>
    <row r="14995" spans="1:1" x14ac:dyDescent="0.25">
      <c r="A14995" t="s">
        <v>6655</v>
      </c>
    </row>
    <row r="14996" spans="1:1" x14ac:dyDescent="0.25">
      <c r="A14996" t="s">
        <v>6656</v>
      </c>
    </row>
    <row r="14997" spans="1:1" x14ac:dyDescent="0.25">
      <c r="A14997" t="s">
        <v>6657</v>
      </c>
    </row>
    <row r="14998" spans="1:1" x14ac:dyDescent="0.25">
      <c r="A14998" t="s">
        <v>5633</v>
      </c>
    </row>
    <row r="14999" spans="1:1" x14ac:dyDescent="0.25">
      <c r="A14999" t="s">
        <v>6658</v>
      </c>
    </row>
    <row r="15000" spans="1:1" x14ac:dyDescent="0.25">
      <c r="A15000" t="s">
        <v>6659</v>
      </c>
    </row>
    <row r="15001" spans="1:1" x14ac:dyDescent="0.25">
      <c r="A15001" t="s">
        <v>6660</v>
      </c>
    </row>
    <row r="15002" spans="1:1" x14ac:dyDescent="0.25">
      <c r="A15002" t="s">
        <v>6661</v>
      </c>
    </row>
    <row r="15004" spans="1:1" x14ac:dyDescent="0.25">
      <c r="A15004" t="s">
        <v>6662</v>
      </c>
    </row>
    <row r="15005" spans="1:1" x14ac:dyDescent="0.25">
      <c r="A15005" t="s">
        <v>6663</v>
      </c>
    </row>
    <row r="15006" spans="1:1" x14ac:dyDescent="0.25">
      <c r="A15006" t="s">
        <v>6664</v>
      </c>
    </row>
    <row r="15008" spans="1:1" x14ac:dyDescent="0.25">
      <c r="A15008" t="s">
        <v>6665</v>
      </c>
    </row>
    <row r="15009" spans="1:1" x14ac:dyDescent="0.25">
      <c r="A15009" t="s">
        <v>6666</v>
      </c>
    </row>
    <row r="15010" spans="1:1" x14ac:dyDescent="0.25">
      <c r="A15010" t="s">
        <v>6667</v>
      </c>
    </row>
    <row r="15011" spans="1:1" x14ac:dyDescent="0.25">
      <c r="A15011" t="s">
        <v>6668</v>
      </c>
    </row>
    <row r="15012" spans="1:1" x14ac:dyDescent="0.25">
      <c r="A15012" t="s">
        <v>6669</v>
      </c>
    </row>
    <row r="15014" spans="1:1" x14ac:dyDescent="0.25">
      <c r="A15014" t="s">
        <v>1730</v>
      </c>
    </row>
    <row r="15015" spans="1:1" x14ac:dyDescent="0.25">
      <c r="A15015" t="s">
        <v>6670</v>
      </c>
    </row>
    <row r="15017" spans="1:1" x14ac:dyDescent="0.25">
      <c r="A15017" t="s">
        <v>6671</v>
      </c>
    </row>
    <row r="15019" spans="1:1" x14ac:dyDescent="0.25">
      <c r="A15019" t="s">
        <v>6672</v>
      </c>
    </row>
    <row r="15020" spans="1:1" x14ac:dyDescent="0.25">
      <c r="A15020" t="s">
        <v>6673</v>
      </c>
    </row>
    <row r="15022" spans="1:1" x14ac:dyDescent="0.25">
      <c r="A15022" t="s">
        <v>6674</v>
      </c>
    </row>
    <row r="15023" spans="1:1" x14ac:dyDescent="0.25">
      <c r="A15023" t="s">
        <v>6675</v>
      </c>
    </row>
    <row r="15024" spans="1:1" x14ac:dyDescent="0.25">
      <c r="A15024" t="s">
        <v>6676</v>
      </c>
    </row>
    <row r="15025" spans="1:1" x14ac:dyDescent="0.25">
      <c r="A15025" t="s">
        <v>6677</v>
      </c>
    </row>
    <row r="15026" spans="1:1" x14ac:dyDescent="0.25">
      <c r="A15026" t="s">
        <v>6678</v>
      </c>
    </row>
    <row r="15027" spans="1:1" x14ac:dyDescent="0.25">
      <c r="A15027" t="s">
        <v>6679</v>
      </c>
    </row>
    <row r="15028" spans="1:1" x14ac:dyDescent="0.25">
      <c r="A15028" t="s">
        <v>6680</v>
      </c>
    </row>
    <row r="15029" spans="1:1" x14ac:dyDescent="0.25">
      <c r="A15029" t="s">
        <v>6681</v>
      </c>
    </row>
    <row r="15030" spans="1:1" x14ac:dyDescent="0.25">
      <c r="A15030" t="s">
        <v>6682</v>
      </c>
    </row>
    <row r="15031" spans="1:1" x14ac:dyDescent="0.25">
      <c r="A15031" t="s">
        <v>6683</v>
      </c>
    </row>
    <row r="15033" spans="1:1" x14ac:dyDescent="0.25">
      <c r="A15033" t="s">
        <v>6684</v>
      </c>
    </row>
    <row r="15035" spans="1:1" x14ac:dyDescent="0.25">
      <c r="A15035" t="s">
        <v>6685</v>
      </c>
    </row>
    <row r="15037" spans="1:1" x14ac:dyDescent="0.25">
      <c r="A15037" t="s">
        <v>652</v>
      </c>
    </row>
    <row r="15038" spans="1:1" x14ac:dyDescent="0.25">
      <c r="A15038" t="s">
        <v>6686</v>
      </c>
    </row>
    <row r="15040" spans="1:1" x14ac:dyDescent="0.25">
      <c r="A15040" t="s">
        <v>6684</v>
      </c>
    </row>
    <row r="15042" spans="1:1" x14ac:dyDescent="0.25">
      <c r="A15042" t="s">
        <v>6685</v>
      </c>
    </row>
    <row r="15044" spans="1:1" x14ac:dyDescent="0.25">
      <c r="A15044" t="s">
        <v>652</v>
      </c>
    </row>
    <row r="15045" spans="1:1" x14ac:dyDescent="0.25">
      <c r="A15045" t="s">
        <v>6687</v>
      </c>
    </row>
    <row r="15047" spans="1:1" x14ac:dyDescent="0.25">
      <c r="A15047" t="s">
        <v>6684</v>
      </c>
    </row>
    <row r="15049" spans="1:1" x14ac:dyDescent="0.25">
      <c r="A15049" t="s">
        <v>6685</v>
      </c>
    </row>
    <row r="15051" spans="1:1" x14ac:dyDescent="0.25">
      <c r="A15051" t="s">
        <v>652</v>
      </c>
    </row>
    <row r="15052" spans="1:1" x14ac:dyDescent="0.25">
      <c r="A15052" t="s">
        <v>6688</v>
      </c>
    </row>
    <row r="15054" spans="1:1" x14ac:dyDescent="0.25">
      <c r="A15054" t="s">
        <v>6684</v>
      </c>
    </row>
    <row r="15056" spans="1:1" x14ac:dyDescent="0.25">
      <c r="A15056" t="s">
        <v>6685</v>
      </c>
    </row>
    <row r="15058" spans="1:1" x14ac:dyDescent="0.25">
      <c r="A15058" t="s">
        <v>652</v>
      </c>
    </row>
    <row r="15059" spans="1:1" x14ac:dyDescent="0.25">
      <c r="A15059" t="s">
        <v>6689</v>
      </c>
    </row>
    <row r="15061" spans="1:1" x14ac:dyDescent="0.25">
      <c r="A15061" t="s">
        <v>6690</v>
      </c>
    </row>
    <row r="15063" spans="1:1" x14ac:dyDescent="0.25">
      <c r="A15063" t="s">
        <v>6691</v>
      </c>
    </row>
    <row r="15064" spans="1:1" x14ac:dyDescent="0.25">
      <c r="A15064" t="s">
        <v>6692</v>
      </c>
    </row>
    <row r="15066" spans="1:1" x14ac:dyDescent="0.25">
      <c r="A15066" t="s">
        <v>6690</v>
      </c>
    </row>
    <row r="15068" spans="1:1" x14ac:dyDescent="0.25">
      <c r="A15068" t="s">
        <v>6691</v>
      </c>
    </row>
    <row r="15069" spans="1:1" x14ac:dyDescent="0.25">
      <c r="A15069" t="s">
        <v>6693</v>
      </c>
    </row>
    <row r="15071" spans="1:1" x14ac:dyDescent="0.25">
      <c r="A15071" t="s">
        <v>6690</v>
      </c>
    </row>
    <row r="15073" spans="1:1" x14ac:dyDescent="0.25">
      <c r="A15073" t="s">
        <v>6691</v>
      </c>
    </row>
    <row r="15074" spans="1:1" x14ac:dyDescent="0.25">
      <c r="A15074" t="s">
        <v>6694</v>
      </c>
    </row>
    <row r="15076" spans="1:1" x14ac:dyDescent="0.25">
      <c r="A15076" t="s">
        <v>6690</v>
      </c>
    </row>
    <row r="15078" spans="1:1" x14ac:dyDescent="0.25">
      <c r="A15078" t="s">
        <v>6691</v>
      </c>
    </row>
    <row r="15079" spans="1:1" x14ac:dyDescent="0.25">
      <c r="A15079" t="s">
        <v>6695</v>
      </c>
    </row>
    <row r="15081" spans="1:1" x14ac:dyDescent="0.25">
      <c r="A15081" t="s">
        <v>6696</v>
      </c>
    </row>
    <row r="15083" spans="1:1" x14ac:dyDescent="0.25">
      <c r="A15083" t="s">
        <v>6697</v>
      </c>
    </row>
    <row r="15084" spans="1:1" x14ac:dyDescent="0.25">
      <c r="A15084" t="s">
        <v>6698</v>
      </c>
    </row>
    <row r="15086" spans="1:1" x14ac:dyDescent="0.25">
      <c r="A15086" t="s">
        <v>6582</v>
      </c>
    </row>
    <row r="15088" spans="1:1" x14ac:dyDescent="0.25">
      <c r="A15088" t="s">
        <v>6699</v>
      </c>
    </row>
    <row r="15089" spans="1:1" x14ac:dyDescent="0.25">
      <c r="A15089" t="s">
        <v>6700</v>
      </c>
    </row>
    <row r="15090" spans="1:1" x14ac:dyDescent="0.25">
      <c r="A15090" t="s">
        <v>860</v>
      </c>
    </row>
    <row r="15091" spans="1:1" x14ac:dyDescent="0.25">
      <c r="A15091" t="s">
        <v>861</v>
      </c>
    </row>
    <row r="15092" spans="1:1" x14ac:dyDescent="0.25">
      <c r="A15092" t="s">
        <v>6701</v>
      </c>
    </row>
    <row r="15093" spans="1:1" x14ac:dyDescent="0.25">
      <c r="A15093" t="s">
        <v>43</v>
      </c>
    </row>
    <row r="15094" spans="1:1" x14ac:dyDescent="0.25">
      <c r="A15094" t="s">
        <v>6702</v>
      </c>
    </row>
    <row r="15095" spans="1:1" x14ac:dyDescent="0.25">
      <c r="A15095" t="s">
        <v>6703</v>
      </c>
    </row>
    <row r="15096" spans="1:1" x14ac:dyDescent="0.25">
      <c r="A15096" t="s">
        <v>6704</v>
      </c>
    </row>
    <row r="15098" spans="1:1" x14ac:dyDescent="0.25">
      <c r="A15098" t="s">
        <v>6705</v>
      </c>
    </row>
    <row r="15099" spans="1:1" x14ac:dyDescent="0.25">
      <c r="A15099" t="s">
        <v>6706</v>
      </c>
    </row>
    <row r="15100" spans="1:1" x14ac:dyDescent="0.25">
      <c r="A15100" t="s">
        <v>6707</v>
      </c>
    </row>
    <row r="15102" spans="1:1" x14ac:dyDescent="0.25">
      <c r="A15102" t="s">
        <v>6708</v>
      </c>
    </row>
    <row r="15103" spans="1:1" x14ac:dyDescent="0.25">
      <c r="A15103" t="s">
        <v>6709</v>
      </c>
    </row>
    <row r="15105" spans="1:1" x14ac:dyDescent="0.25">
      <c r="A15105" t="s">
        <v>6710</v>
      </c>
    </row>
    <row r="15107" spans="1:1" x14ac:dyDescent="0.25">
      <c r="A15107" t="s">
        <v>6711</v>
      </c>
    </row>
    <row r="15108" spans="1:1" x14ac:dyDescent="0.25">
      <c r="A15108" t="s">
        <v>6712</v>
      </c>
    </row>
    <row r="15110" spans="1:1" x14ac:dyDescent="0.25">
      <c r="A15110" t="s">
        <v>6713</v>
      </c>
    </row>
    <row r="15111" spans="1:1" x14ac:dyDescent="0.25">
      <c r="A15111" t="s">
        <v>6714</v>
      </c>
    </row>
    <row r="15112" spans="1:1" x14ac:dyDescent="0.25">
      <c r="A15112" t="s">
        <v>6715</v>
      </c>
    </row>
    <row r="15114" spans="1:1" x14ac:dyDescent="0.25">
      <c r="A15114" t="s">
        <v>6716</v>
      </c>
    </row>
    <row r="15115" spans="1:1" x14ac:dyDescent="0.25">
      <c r="A15115" t="s">
        <v>6717</v>
      </c>
    </row>
    <row r="15116" spans="1:1" x14ac:dyDescent="0.25">
      <c r="A15116" t="s">
        <v>6718</v>
      </c>
    </row>
    <row r="15117" spans="1:1" x14ac:dyDescent="0.25">
      <c r="A15117" t="s">
        <v>6719</v>
      </c>
    </row>
    <row r="15119" spans="1:1" x14ac:dyDescent="0.25">
      <c r="A15119" t="s">
        <v>6716</v>
      </c>
    </row>
    <row r="15120" spans="1:1" x14ac:dyDescent="0.25">
      <c r="A15120" t="s">
        <v>6717</v>
      </c>
    </row>
    <row r="15121" spans="1:1" x14ac:dyDescent="0.25">
      <c r="A15121" t="s">
        <v>6718</v>
      </c>
    </row>
    <row r="15122" spans="1:1" x14ac:dyDescent="0.25">
      <c r="A15122" t="s">
        <v>6720</v>
      </c>
    </row>
    <row r="15123" spans="1:1" x14ac:dyDescent="0.25">
      <c r="A15123" t="s">
        <v>6721</v>
      </c>
    </row>
    <row r="15124" spans="1:1" x14ac:dyDescent="0.25">
      <c r="A15124" t="s">
        <v>6722</v>
      </c>
    </row>
    <row r="15125" spans="1:1" x14ac:dyDescent="0.25">
      <c r="A15125" t="s">
        <v>6723</v>
      </c>
    </row>
    <row r="15127" spans="1:1" x14ac:dyDescent="0.25">
      <c r="A15127" t="s">
        <v>6724</v>
      </c>
    </row>
    <row r="15129" spans="1:1" x14ac:dyDescent="0.25">
      <c r="A15129" t="s">
        <v>6725</v>
      </c>
    </row>
    <row r="15130" spans="1:1" x14ac:dyDescent="0.25">
      <c r="A15130" t="s">
        <v>6726</v>
      </c>
    </row>
    <row r="15132" spans="1:1" x14ac:dyDescent="0.25">
      <c r="A15132" t="s">
        <v>6727</v>
      </c>
    </row>
    <row r="15133" spans="1:1" x14ac:dyDescent="0.25">
      <c r="A15133" t="s">
        <v>6728</v>
      </c>
    </row>
    <row r="15135" spans="1:1" x14ac:dyDescent="0.25">
      <c r="A15135" t="s">
        <v>6729</v>
      </c>
    </row>
    <row r="15136" spans="1:1" x14ac:dyDescent="0.25">
      <c r="A15136" t="e">
        <f>- terrasser et niveler les fondations.</f>
        <v>#NAME?</v>
      </c>
    </row>
    <row r="15137" spans="1:1" x14ac:dyDescent="0.25">
      <c r="A15137" t="s">
        <v>6730</v>
      </c>
    </row>
    <row r="15138" spans="1:1" x14ac:dyDescent="0.25">
      <c r="A15138" t="s">
        <v>6731</v>
      </c>
    </row>
    <row r="15139" spans="1:1" x14ac:dyDescent="0.25">
      <c r="A15139" t="s">
        <v>6732</v>
      </c>
    </row>
    <row r="15140" spans="1:1" x14ac:dyDescent="0.25">
      <c r="A15140" t="s">
        <v>6733</v>
      </c>
    </row>
    <row r="15142" spans="1:1" x14ac:dyDescent="0.25">
      <c r="A15142" t="s">
        <v>92</v>
      </c>
    </row>
    <row r="15144" spans="1:1" x14ac:dyDescent="0.25">
      <c r="A15144" t="s">
        <v>6734</v>
      </c>
    </row>
    <row r="15145" spans="1:1" x14ac:dyDescent="0.25">
      <c r="A15145" t="s">
        <v>6735</v>
      </c>
    </row>
    <row r="15146" spans="1:1" x14ac:dyDescent="0.25">
      <c r="A15146" t="s">
        <v>6736</v>
      </c>
    </row>
    <row r="15147" spans="1:1" x14ac:dyDescent="0.25">
      <c r="A15147" t="s">
        <v>6737</v>
      </c>
    </row>
    <row r="15148" spans="1:1" x14ac:dyDescent="0.25">
      <c r="A15148" t="s">
        <v>6738</v>
      </c>
    </row>
    <row r="15149" spans="1:1" x14ac:dyDescent="0.25">
      <c r="A15149" t="s">
        <v>6739</v>
      </c>
    </row>
    <row r="15150" spans="1:1" x14ac:dyDescent="0.25">
      <c r="A15150" t="s">
        <v>6740</v>
      </c>
    </row>
    <row r="15151" spans="1:1" x14ac:dyDescent="0.25">
      <c r="A15151" t="s">
        <v>6741</v>
      </c>
    </row>
    <row r="15152" spans="1:1" x14ac:dyDescent="0.25">
      <c r="A15152" t="s">
        <v>6742</v>
      </c>
    </row>
    <row r="15153" spans="1:1" x14ac:dyDescent="0.25">
      <c r="A15153" t="s">
        <v>6743</v>
      </c>
    </row>
    <row r="15154" spans="1:1" x14ac:dyDescent="0.25">
      <c r="A15154" t="s">
        <v>6744</v>
      </c>
    </row>
    <row r="15155" spans="1:1" x14ac:dyDescent="0.25">
      <c r="A15155" t="s">
        <v>6745</v>
      </c>
    </row>
    <row r="15156" spans="1:1" x14ac:dyDescent="0.25">
      <c r="A15156" t="s">
        <v>6746</v>
      </c>
    </row>
    <row r="15157" spans="1:1" x14ac:dyDescent="0.25">
      <c r="A15157" t="s">
        <v>6747</v>
      </c>
    </row>
    <row r="15158" spans="1:1" x14ac:dyDescent="0.25">
      <c r="A15158" t="s">
        <v>6748</v>
      </c>
    </row>
    <row r="15159" spans="1:1" x14ac:dyDescent="0.25">
      <c r="A15159" t="s">
        <v>6749</v>
      </c>
    </row>
    <row r="15160" spans="1:1" x14ac:dyDescent="0.25">
      <c r="A15160" t="s">
        <v>6750</v>
      </c>
    </row>
    <row r="15162" spans="1:1" x14ac:dyDescent="0.25">
      <c r="A15162" t="s">
        <v>6751</v>
      </c>
    </row>
    <row r="15164" spans="1:1" x14ac:dyDescent="0.25">
      <c r="A15164" t="s">
        <v>6752</v>
      </c>
    </row>
    <row r="15166" spans="1:1" x14ac:dyDescent="0.25">
      <c r="A15166" t="s">
        <v>6753</v>
      </c>
    </row>
    <row r="15168" spans="1:1" x14ac:dyDescent="0.25">
      <c r="A15168" t="s">
        <v>6754</v>
      </c>
    </row>
    <row r="15169" spans="1:1" x14ac:dyDescent="0.25">
      <c r="A15169" t="s">
        <v>6755</v>
      </c>
    </row>
    <row r="15170" spans="1:1" x14ac:dyDescent="0.25">
      <c r="A15170" t="s">
        <v>6756</v>
      </c>
    </row>
    <row r="15171" spans="1:1" x14ac:dyDescent="0.25">
      <c r="A15171" t="s">
        <v>6757</v>
      </c>
    </row>
    <row r="15173" spans="1:1" x14ac:dyDescent="0.25">
      <c r="A15173" t="s">
        <v>6758</v>
      </c>
    </row>
    <row r="15174" spans="1:1" x14ac:dyDescent="0.25">
      <c r="A15174" t="s">
        <v>6759</v>
      </c>
    </row>
    <row r="15175" spans="1:1" x14ac:dyDescent="0.25">
      <c r="A15175" t="s">
        <v>6760</v>
      </c>
    </row>
    <row r="15176" spans="1:1" x14ac:dyDescent="0.25">
      <c r="A15176" t="s">
        <v>6761</v>
      </c>
    </row>
    <row r="15177" spans="1:1" x14ac:dyDescent="0.25">
      <c r="A15177" t="s">
        <v>6762</v>
      </c>
    </row>
    <row r="15179" spans="1:1" x14ac:dyDescent="0.25">
      <c r="A15179" t="s">
        <v>6758</v>
      </c>
    </row>
    <row r="15180" spans="1:1" x14ac:dyDescent="0.25">
      <c r="A15180" t="s">
        <v>6759</v>
      </c>
    </row>
    <row r="15181" spans="1:1" x14ac:dyDescent="0.25">
      <c r="A15181" t="s">
        <v>6760</v>
      </c>
    </row>
    <row r="15182" spans="1:1" x14ac:dyDescent="0.25">
      <c r="A15182" t="s">
        <v>6761</v>
      </c>
    </row>
    <row r="15183" spans="1:1" x14ac:dyDescent="0.25">
      <c r="A15183" t="s">
        <v>6763</v>
      </c>
    </row>
    <row r="15184" spans="1:1" x14ac:dyDescent="0.25">
      <c r="A15184" t="s">
        <v>6764</v>
      </c>
    </row>
    <row r="15185" spans="1:1" x14ac:dyDescent="0.25">
      <c r="A15185" t="s">
        <v>6765</v>
      </c>
    </row>
    <row r="15186" spans="1:1" x14ac:dyDescent="0.25">
      <c r="A15186" t="s">
        <v>6766</v>
      </c>
    </row>
    <row r="15187" spans="1:1" x14ac:dyDescent="0.25">
      <c r="A15187" t="s">
        <v>6767</v>
      </c>
    </row>
    <row r="15188" spans="1:1" x14ac:dyDescent="0.25">
      <c r="A15188" t="s">
        <v>6768</v>
      </c>
    </row>
    <row r="15189" spans="1:1" x14ac:dyDescent="0.25">
      <c r="A15189" t="s">
        <v>6769</v>
      </c>
    </row>
    <row r="15190" spans="1:1" x14ac:dyDescent="0.25">
      <c r="A15190" t="s">
        <v>6770</v>
      </c>
    </row>
    <row r="15192" spans="1:1" x14ac:dyDescent="0.25">
      <c r="A15192" t="s">
        <v>6771</v>
      </c>
    </row>
    <row r="15194" spans="1:1" x14ac:dyDescent="0.25">
      <c r="A15194" t="s">
        <v>6772</v>
      </c>
    </row>
    <row r="15195" spans="1:1" x14ac:dyDescent="0.25">
      <c r="A15195" t="s">
        <v>6773</v>
      </c>
    </row>
    <row r="15196" spans="1:1" x14ac:dyDescent="0.25">
      <c r="A15196" t="s">
        <v>6774</v>
      </c>
    </row>
    <row r="15198" spans="1:1" x14ac:dyDescent="0.25">
      <c r="A15198" t="s">
        <v>6775</v>
      </c>
    </row>
    <row r="15199" spans="1:1" x14ac:dyDescent="0.25">
      <c r="A15199" t="s">
        <v>6776</v>
      </c>
    </row>
    <row r="15201" spans="1:1" x14ac:dyDescent="0.25">
      <c r="A15201" t="s">
        <v>6777</v>
      </c>
    </row>
    <row r="15202" spans="1:1" x14ac:dyDescent="0.25">
      <c r="A15202" t="s">
        <v>6778</v>
      </c>
    </row>
    <row r="15203" spans="1:1" x14ac:dyDescent="0.25">
      <c r="A15203" t="s">
        <v>6779</v>
      </c>
    </row>
    <row r="15204" spans="1:1" x14ac:dyDescent="0.25">
      <c r="A15204" t="s">
        <v>6780</v>
      </c>
    </row>
    <row r="15205" spans="1:1" x14ac:dyDescent="0.25">
      <c r="A15205" t="s">
        <v>6781</v>
      </c>
    </row>
    <row r="15206" spans="1:1" x14ac:dyDescent="0.25">
      <c r="A15206" t="s">
        <v>6782</v>
      </c>
    </row>
    <row r="15207" spans="1:1" x14ac:dyDescent="0.25">
      <c r="A15207" t="s">
        <v>6783</v>
      </c>
    </row>
    <row r="15208" spans="1:1" x14ac:dyDescent="0.25">
      <c r="A15208" t="s">
        <v>6784</v>
      </c>
    </row>
    <row r="15209" spans="1:1" x14ac:dyDescent="0.25">
      <c r="A15209" t="s">
        <v>6785</v>
      </c>
    </row>
    <row r="15210" spans="1:1" x14ac:dyDescent="0.25">
      <c r="A15210" t="s">
        <v>6786</v>
      </c>
    </row>
    <row r="15211" spans="1:1" x14ac:dyDescent="0.25">
      <c r="A15211" t="s">
        <v>6787</v>
      </c>
    </row>
    <row r="15212" spans="1:1" x14ac:dyDescent="0.25">
      <c r="A15212" t="s">
        <v>6785</v>
      </c>
    </row>
    <row r="15213" spans="1:1" x14ac:dyDescent="0.25">
      <c r="A15213" t="s">
        <v>6786</v>
      </c>
    </row>
    <row r="15214" spans="1:1" x14ac:dyDescent="0.25">
      <c r="A15214" t="s">
        <v>6788</v>
      </c>
    </row>
    <row r="15215" spans="1:1" x14ac:dyDescent="0.25">
      <c r="A15215" t="s">
        <v>6789</v>
      </c>
    </row>
    <row r="15217" spans="1:1" x14ac:dyDescent="0.25">
      <c r="A15217" t="s">
        <v>6790</v>
      </c>
    </row>
    <row r="15218" spans="1:1" x14ac:dyDescent="0.25">
      <c r="A15218" t="s">
        <v>6791</v>
      </c>
    </row>
    <row r="15219" spans="1:1" x14ac:dyDescent="0.25">
      <c r="A15219" t="s">
        <v>6792</v>
      </c>
    </row>
    <row r="15220" spans="1:1" x14ac:dyDescent="0.25">
      <c r="A15220" t="s">
        <v>6793</v>
      </c>
    </row>
    <row r="15221" spans="1:1" x14ac:dyDescent="0.25">
      <c r="A15221" t="s">
        <v>6794</v>
      </c>
    </row>
    <row r="15222" spans="1:1" x14ac:dyDescent="0.25">
      <c r="A15222" t="s">
        <v>6795</v>
      </c>
    </row>
    <row r="15224" spans="1:1" x14ac:dyDescent="0.25">
      <c r="A15224" t="s">
        <v>6796</v>
      </c>
    </row>
    <row r="15225" spans="1:1" x14ac:dyDescent="0.25">
      <c r="A15225" t="s">
        <v>6797</v>
      </c>
    </row>
    <row r="15226" spans="1:1" x14ac:dyDescent="0.25">
      <c r="A15226" t="s">
        <v>6795</v>
      </c>
    </row>
    <row r="15228" spans="1:1" x14ac:dyDescent="0.25">
      <c r="A15228" t="s">
        <v>6796</v>
      </c>
    </row>
    <row r="15229" spans="1:1" x14ac:dyDescent="0.25">
      <c r="A15229" t="s">
        <v>6798</v>
      </c>
    </row>
    <row r="15231" spans="1:1" x14ac:dyDescent="0.25">
      <c r="A15231" t="s">
        <v>6799</v>
      </c>
    </row>
    <row r="15232" spans="1:1" x14ac:dyDescent="0.25">
      <c r="A15232" t="s">
        <v>6800</v>
      </c>
    </row>
    <row r="15233" spans="1:1" x14ac:dyDescent="0.25">
      <c r="A15233" t="s">
        <v>6801</v>
      </c>
    </row>
    <row r="15234" spans="1:1" x14ac:dyDescent="0.25">
      <c r="A15234" t="s">
        <v>6802</v>
      </c>
    </row>
    <row r="15236" spans="1:1" x14ac:dyDescent="0.25">
      <c r="A15236" t="s">
        <v>6803</v>
      </c>
    </row>
    <row r="15238" spans="1:1" x14ac:dyDescent="0.25">
      <c r="A15238" t="s">
        <v>6804</v>
      </c>
    </row>
    <row r="15239" spans="1:1" x14ac:dyDescent="0.25">
      <c r="A15239" t="s">
        <v>6805</v>
      </c>
    </row>
    <row r="15241" spans="1:1" x14ac:dyDescent="0.25">
      <c r="A15241" t="s">
        <v>6803</v>
      </c>
    </row>
    <row r="15243" spans="1:1" x14ac:dyDescent="0.25">
      <c r="A15243" t="s">
        <v>6804</v>
      </c>
    </row>
    <row r="15244" spans="1:1" x14ac:dyDescent="0.25">
      <c r="A15244" t="s">
        <v>6806</v>
      </c>
    </row>
    <row r="15245" spans="1:1" x14ac:dyDescent="0.25">
      <c r="A15245" t="s">
        <v>6807</v>
      </c>
    </row>
    <row r="15246" spans="1:1" x14ac:dyDescent="0.25">
      <c r="A15246" t="s">
        <v>6808</v>
      </c>
    </row>
    <row r="15247" spans="1:1" x14ac:dyDescent="0.25">
      <c r="A15247" t="s">
        <v>6809</v>
      </c>
    </row>
    <row r="15248" spans="1:1" x14ac:dyDescent="0.25">
      <c r="A15248" t="s">
        <v>6810</v>
      </c>
    </row>
    <row r="15249" spans="1:1" x14ac:dyDescent="0.25">
      <c r="A15249" t="s">
        <v>6811</v>
      </c>
    </row>
    <row r="15250" spans="1:1" x14ac:dyDescent="0.25">
      <c r="A15250" t="s">
        <v>6812</v>
      </c>
    </row>
    <row r="15251" spans="1:1" x14ac:dyDescent="0.25">
      <c r="A15251" t="s">
        <v>6813</v>
      </c>
    </row>
    <row r="15252" spans="1:1" x14ac:dyDescent="0.25">
      <c r="A15252" t="s">
        <v>1983</v>
      </c>
    </row>
    <row r="15253" spans="1:1" x14ac:dyDescent="0.25">
      <c r="A15253" t="s">
        <v>6814</v>
      </c>
    </row>
    <row r="15254" spans="1:1" x14ac:dyDescent="0.25">
      <c r="A15254" t="s">
        <v>1983</v>
      </c>
    </row>
    <row r="15255" spans="1:1" x14ac:dyDescent="0.25">
      <c r="A15255" t="s">
        <v>6815</v>
      </c>
    </row>
    <row r="15256" spans="1:1" x14ac:dyDescent="0.25">
      <c r="A15256" t="s">
        <v>1983</v>
      </c>
    </row>
    <row r="15257" spans="1:1" x14ac:dyDescent="0.25">
      <c r="A15257" t="s">
        <v>6816</v>
      </c>
    </row>
    <row r="15258" spans="1:1" x14ac:dyDescent="0.25">
      <c r="A15258" t="s">
        <v>1983</v>
      </c>
    </row>
    <row r="15259" spans="1:1" x14ac:dyDescent="0.25">
      <c r="A15259" t="s">
        <v>6817</v>
      </c>
    </row>
    <row r="15260" spans="1:1" x14ac:dyDescent="0.25">
      <c r="A15260" t="s">
        <v>1983</v>
      </c>
    </row>
    <row r="15261" spans="1:1" x14ac:dyDescent="0.25">
      <c r="A15261" t="s">
        <v>6818</v>
      </c>
    </row>
    <row r="15262" spans="1:1" x14ac:dyDescent="0.25">
      <c r="A15262" t="s">
        <v>1983</v>
      </c>
    </row>
    <row r="15263" spans="1:1" x14ac:dyDescent="0.25">
      <c r="A15263" t="s">
        <v>6819</v>
      </c>
    </row>
    <row r="15264" spans="1:1" x14ac:dyDescent="0.25">
      <c r="A15264" t="s">
        <v>1983</v>
      </c>
    </row>
    <row r="15265" spans="1:1" x14ac:dyDescent="0.25">
      <c r="A15265" t="s">
        <v>6820</v>
      </c>
    </row>
    <row r="15266" spans="1:1" x14ac:dyDescent="0.25">
      <c r="A15266" t="s">
        <v>1983</v>
      </c>
    </row>
    <row r="15267" spans="1:1" x14ac:dyDescent="0.25">
      <c r="A15267" t="s">
        <v>6821</v>
      </c>
    </row>
    <row r="15268" spans="1:1" x14ac:dyDescent="0.25">
      <c r="A15268" t="s">
        <v>1983</v>
      </c>
    </row>
    <row r="15269" spans="1:1" x14ac:dyDescent="0.25">
      <c r="A15269" t="s">
        <v>6822</v>
      </c>
    </row>
    <row r="15270" spans="1:1" x14ac:dyDescent="0.25">
      <c r="A15270" t="s">
        <v>1983</v>
      </c>
    </row>
    <row r="15271" spans="1:1" x14ac:dyDescent="0.25">
      <c r="A15271" t="s">
        <v>6823</v>
      </c>
    </row>
    <row r="15272" spans="1:1" x14ac:dyDescent="0.25">
      <c r="A15272" t="s">
        <v>1983</v>
      </c>
    </row>
    <row r="15273" spans="1:1" x14ac:dyDescent="0.25">
      <c r="A15273" t="s">
        <v>6824</v>
      </c>
    </row>
    <row r="15274" spans="1:1" x14ac:dyDescent="0.25">
      <c r="A15274" t="s">
        <v>1983</v>
      </c>
    </row>
    <row r="15275" spans="1:1" x14ac:dyDescent="0.25">
      <c r="A15275" t="s">
        <v>6825</v>
      </c>
    </row>
    <row r="15276" spans="1:1" x14ac:dyDescent="0.25">
      <c r="A15276" t="s">
        <v>6826</v>
      </c>
    </row>
    <row r="15277" spans="1:1" x14ac:dyDescent="0.25">
      <c r="A15277" t="s">
        <v>6827</v>
      </c>
    </row>
    <row r="15278" spans="1:1" x14ac:dyDescent="0.25">
      <c r="A15278" t="s">
        <v>6828</v>
      </c>
    </row>
    <row r="15279" spans="1:1" x14ac:dyDescent="0.25">
      <c r="A15279" t="s">
        <v>6829</v>
      </c>
    </row>
    <row r="15280" spans="1:1" x14ac:dyDescent="0.25">
      <c r="A15280" t="s">
        <v>6830</v>
      </c>
    </row>
    <row r="15281" spans="1:1" x14ac:dyDescent="0.25">
      <c r="A15281" t="s">
        <v>6831</v>
      </c>
    </row>
    <row r="15282" spans="1:1" x14ac:dyDescent="0.25">
      <c r="A15282" t="s">
        <v>6832</v>
      </c>
    </row>
    <row r="15283" spans="1:1" x14ac:dyDescent="0.25">
      <c r="A15283" t="s">
        <v>6833</v>
      </c>
    </row>
    <row r="15284" spans="1:1" x14ac:dyDescent="0.25">
      <c r="A15284" t="s">
        <v>6834</v>
      </c>
    </row>
    <row r="15285" spans="1:1" x14ac:dyDescent="0.25">
      <c r="A15285" t="s">
        <v>6835</v>
      </c>
    </row>
    <row r="15286" spans="1:1" x14ac:dyDescent="0.25">
      <c r="A15286" t="s">
        <v>6836</v>
      </c>
    </row>
    <row r="15287" spans="1:1" x14ac:dyDescent="0.25">
      <c r="A15287" t="s">
        <v>6837</v>
      </c>
    </row>
    <row r="15288" spans="1:1" x14ac:dyDescent="0.25">
      <c r="A15288" t="s">
        <v>6838</v>
      </c>
    </row>
    <row r="15289" spans="1:1" x14ac:dyDescent="0.25">
      <c r="A15289" t="s">
        <v>6839</v>
      </c>
    </row>
    <row r="15290" spans="1:1" x14ac:dyDescent="0.25">
      <c r="A15290" t="s">
        <v>6840</v>
      </c>
    </row>
    <row r="15291" spans="1:1" x14ac:dyDescent="0.25">
      <c r="A15291" t="s">
        <v>1983</v>
      </c>
    </row>
    <row r="15292" spans="1:1" x14ac:dyDescent="0.25">
      <c r="A15292" t="s">
        <v>6841</v>
      </c>
    </row>
    <row r="15293" spans="1:1" x14ac:dyDescent="0.25">
      <c r="A15293" t="s">
        <v>1983</v>
      </c>
    </row>
    <row r="15294" spans="1:1" x14ac:dyDescent="0.25">
      <c r="A15294" t="s">
        <v>6842</v>
      </c>
    </row>
    <row r="15295" spans="1:1" x14ac:dyDescent="0.25">
      <c r="A15295" t="s">
        <v>1983</v>
      </c>
    </row>
    <row r="15296" spans="1:1" x14ac:dyDescent="0.25">
      <c r="A15296" t="s">
        <v>6843</v>
      </c>
    </row>
    <row r="15297" spans="1:1" x14ac:dyDescent="0.25">
      <c r="A15297" t="s">
        <v>1983</v>
      </c>
    </row>
    <row r="15298" spans="1:1" x14ac:dyDescent="0.25">
      <c r="A15298" t="s">
        <v>6844</v>
      </c>
    </row>
    <row r="15300" spans="1:1" x14ac:dyDescent="0.25">
      <c r="A15300" t="s">
        <v>59</v>
      </c>
    </row>
    <row r="15301" spans="1:1" x14ac:dyDescent="0.25">
      <c r="A15301" t="s">
        <v>6845</v>
      </c>
    </row>
    <row r="15303" spans="1:1" x14ac:dyDescent="0.25">
      <c r="A15303" t="s">
        <v>59</v>
      </c>
    </row>
    <row r="15304" spans="1:1" x14ac:dyDescent="0.25">
      <c r="A15304" t="s">
        <v>6846</v>
      </c>
    </row>
    <row r="15306" spans="1:1" x14ac:dyDescent="0.25">
      <c r="A15306" t="s">
        <v>1216</v>
      </c>
    </row>
    <row r="15307" spans="1:1" x14ac:dyDescent="0.25">
      <c r="A15307" t="s">
        <v>6847</v>
      </c>
    </row>
    <row r="15308" spans="1:1" x14ac:dyDescent="0.25">
      <c r="A15308" t="s">
        <v>6848</v>
      </c>
    </row>
    <row r="15309" spans="1:1" x14ac:dyDescent="0.25">
      <c r="A15309" t="s">
        <v>6849</v>
      </c>
    </row>
    <row r="15310" spans="1:1" x14ac:dyDescent="0.25">
      <c r="A15310" t="s">
        <v>6850</v>
      </c>
    </row>
    <row r="15311" spans="1:1" x14ac:dyDescent="0.25">
      <c r="A15311" t="s">
        <v>43</v>
      </c>
    </row>
    <row r="15312" spans="1:1" x14ac:dyDescent="0.25">
      <c r="A15312" t="s">
        <v>6851</v>
      </c>
    </row>
    <row r="15314" spans="1:1" x14ac:dyDescent="0.25">
      <c r="A15314" t="s">
        <v>43</v>
      </c>
    </row>
    <row r="15316" spans="1:1" x14ac:dyDescent="0.25">
      <c r="A15316" t="s">
        <v>1968</v>
      </c>
    </row>
    <row r="15317" spans="1:1" x14ac:dyDescent="0.25">
      <c r="A15317" t="s">
        <v>6852</v>
      </c>
    </row>
    <row r="15318" spans="1:1" x14ac:dyDescent="0.25">
      <c r="A15318" t="s">
        <v>43</v>
      </c>
    </row>
    <row r="15320" spans="1:1" x14ac:dyDescent="0.25">
      <c r="A15320" t="s">
        <v>43</v>
      </c>
    </row>
    <row r="15321" spans="1:1" x14ac:dyDescent="0.25">
      <c r="A15321" t="s">
        <v>6853</v>
      </c>
    </row>
    <row r="15322" spans="1:1" x14ac:dyDescent="0.25">
      <c r="A15322" t="s">
        <v>6854</v>
      </c>
    </row>
    <row r="15323" spans="1:1" x14ac:dyDescent="0.25">
      <c r="A15323" t="s">
        <v>43</v>
      </c>
    </row>
    <row r="15324" spans="1:1" x14ac:dyDescent="0.25">
      <c r="A15324" t="s">
        <v>6855</v>
      </c>
    </row>
    <row r="15325" spans="1:1" x14ac:dyDescent="0.25">
      <c r="A15325" t="s">
        <v>43</v>
      </c>
    </row>
    <row r="15327" spans="1:1" x14ac:dyDescent="0.25">
      <c r="A15327" t="s">
        <v>43</v>
      </c>
    </row>
    <row r="15328" spans="1:1" x14ac:dyDescent="0.25">
      <c r="A15328" t="s">
        <v>6856</v>
      </c>
    </row>
    <row r="15329" spans="1:1" x14ac:dyDescent="0.25">
      <c r="A15329" t="s">
        <v>43</v>
      </c>
    </row>
    <row r="15330" spans="1:1" x14ac:dyDescent="0.25">
      <c r="A15330" t="s">
        <v>6857</v>
      </c>
    </row>
    <row r="15331" spans="1:1" x14ac:dyDescent="0.25">
      <c r="A15331" t="s">
        <v>43</v>
      </c>
    </row>
    <row r="15332" spans="1:1" x14ac:dyDescent="0.25">
      <c r="A15332" t="s">
        <v>6858</v>
      </c>
    </row>
    <row r="15333" spans="1:1" x14ac:dyDescent="0.25">
      <c r="A15333" t="s">
        <v>43</v>
      </c>
    </row>
    <row r="15334" spans="1:1" x14ac:dyDescent="0.25">
      <c r="A15334" t="s">
        <v>6859</v>
      </c>
    </row>
    <row r="15335" spans="1:1" x14ac:dyDescent="0.25">
      <c r="A15335" t="s">
        <v>6860</v>
      </c>
    </row>
    <row r="15336" spans="1:1" x14ac:dyDescent="0.25">
      <c r="A15336" t="s">
        <v>43</v>
      </c>
    </row>
    <row r="15337" spans="1:1" x14ac:dyDescent="0.25">
      <c r="A15337" t="s">
        <v>6861</v>
      </c>
    </row>
    <row r="15338" spans="1:1" x14ac:dyDescent="0.25">
      <c r="A15338" t="s">
        <v>43</v>
      </c>
    </row>
    <row r="15340" spans="1:1" x14ac:dyDescent="0.25">
      <c r="A15340" t="s">
        <v>43</v>
      </c>
    </row>
    <row r="15341" spans="1:1" x14ac:dyDescent="0.25">
      <c r="A15341" t="s">
        <v>1640</v>
      </c>
    </row>
    <row r="15342" spans="1:1" x14ac:dyDescent="0.25">
      <c r="A15342" t="s">
        <v>43</v>
      </c>
    </row>
    <row r="15343" spans="1:1" x14ac:dyDescent="0.25">
      <c r="A15343" t="e">
        <f>- gestion des appels entrants et sortants</f>
        <v>#NAME?</v>
      </c>
    </row>
    <row r="15344" spans="1:1" x14ac:dyDescent="0.25">
      <c r="A15344" t="s">
        <v>43</v>
      </c>
    </row>
    <row r="15345" spans="1:1" x14ac:dyDescent="0.25">
      <c r="A15345" t="s">
        <v>6862</v>
      </c>
    </row>
    <row r="15346" spans="1:1" x14ac:dyDescent="0.25">
      <c r="A15346" t="s">
        <v>43</v>
      </c>
    </row>
    <row r="15347" spans="1:1" x14ac:dyDescent="0.25">
      <c r="A15347" t="s">
        <v>6863</v>
      </c>
    </row>
    <row r="15348" spans="1:1" x14ac:dyDescent="0.25">
      <c r="A15348" t="s">
        <v>43</v>
      </c>
    </row>
    <row r="15350" spans="1:1" x14ac:dyDescent="0.25">
      <c r="A15350" t="s">
        <v>43</v>
      </c>
    </row>
    <row r="15351" spans="1:1" x14ac:dyDescent="0.25">
      <c r="A15351" t="s">
        <v>6864</v>
      </c>
    </row>
    <row r="15352" spans="1:1" x14ac:dyDescent="0.25">
      <c r="A15352" t="s">
        <v>6865</v>
      </c>
    </row>
    <row r="15354" spans="1:1" x14ac:dyDescent="0.25">
      <c r="A15354" t="s">
        <v>43</v>
      </c>
    </row>
    <row r="15357" spans="1:1" x14ac:dyDescent="0.25">
      <c r="A15357" t="s">
        <v>43</v>
      </c>
    </row>
    <row r="15358" spans="1:1" x14ac:dyDescent="0.25">
      <c r="A15358" t="s">
        <v>6866</v>
      </c>
    </row>
    <row r="15359" spans="1:1" x14ac:dyDescent="0.25">
      <c r="A15359" t="s">
        <v>43</v>
      </c>
    </row>
    <row r="15361" spans="1:1" x14ac:dyDescent="0.25">
      <c r="A15361" t="s">
        <v>43</v>
      </c>
    </row>
    <row r="15362" spans="1:1" x14ac:dyDescent="0.25">
      <c r="A15362" t="s">
        <v>6867</v>
      </c>
    </row>
    <row r="15363" spans="1:1" x14ac:dyDescent="0.25">
      <c r="A15363" t="s">
        <v>43</v>
      </c>
    </row>
    <row r="15364" spans="1:1" x14ac:dyDescent="0.25">
      <c r="A15364" t="s">
        <v>6868</v>
      </c>
    </row>
    <row r="15365" spans="1:1" x14ac:dyDescent="0.25">
      <c r="A15365" t="s">
        <v>43</v>
      </c>
    </row>
    <row r="15366" spans="1:1" x14ac:dyDescent="0.25">
      <c r="A15366" t="s">
        <v>6869</v>
      </c>
    </row>
    <row r="15367" spans="1:1" x14ac:dyDescent="0.25">
      <c r="A15367" t="s">
        <v>6870</v>
      </c>
    </row>
    <row r="15368" spans="1:1" x14ac:dyDescent="0.25">
      <c r="A15368" t="s">
        <v>43</v>
      </c>
    </row>
    <row r="15369" spans="1:1" x14ac:dyDescent="0.25">
      <c r="A15369" t="s">
        <v>6871</v>
      </c>
    </row>
    <row r="15370" spans="1:1" x14ac:dyDescent="0.25">
      <c r="A15370" t="s">
        <v>43</v>
      </c>
    </row>
    <row r="15371" spans="1:1" x14ac:dyDescent="0.25">
      <c r="A15371" t="s">
        <v>6872</v>
      </c>
    </row>
    <row r="15372" spans="1:1" x14ac:dyDescent="0.25">
      <c r="A15372" t="s">
        <v>6873</v>
      </c>
    </row>
    <row r="15373" spans="1:1" x14ac:dyDescent="0.25">
      <c r="A15373" t="s">
        <v>43</v>
      </c>
    </row>
    <row r="15374" spans="1:1" x14ac:dyDescent="0.25">
      <c r="A15374" t="s">
        <v>6874</v>
      </c>
    </row>
    <row r="15375" spans="1:1" x14ac:dyDescent="0.25">
      <c r="A15375" t="s">
        <v>43</v>
      </c>
    </row>
    <row r="15376" spans="1:1" x14ac:dyDescent="0.25">
      <c r="A15376" t="s">
        <v>6875</v>
      </c>
    </row>
    <row r="15377" spans="1:1" x14ac:dyDescent="0.25">
      <c r="A15377" t="s">
        <v>43</v>
      </c>
    </row>
    <row r="15378" spans="1:1" x14ac:dyDescent="0.25">
      <c r="A15378" t="s">
        <v>6876</v>
      </c>
    </row>
    <row r="15379" spans="1:1" x14ac:dyDescent="0.25">
      <c r="A15379" t="s">
        <v>43</v>
      </c>
    </row>
    <row r="15380" spans="1:1" x14ac:dyDescent="0.25">
      <c r="A15380" t="s">
        <v>6877</v>
      </c>
    </row>
    <row r="15381" spans="1:1" x14ac:dyDescent="0.25">
      <c r="A15381" t="s">
        <v>6878</v>
      </c>
    </row>
    <row r="15382" spans="1:1" x14ac:dyDescent="0.25">
      <c r="A15382" t="s">
        <v>43</v>
      </c>
    </row>
    <row r="15383" spans="1:1" x14ac:dyDescent="0.25">
      <c r="A15383" t="s">
        <v>6879</v>
      </c>
    </row>
    <row r="15384" spans="1:1" x14ac:dyDescent="0.25">
      <c r="A15384" t="s">
        <v>43</v>
      </c>
    </row>
    <row r="15385" spans="1:1" x14ac:dyDescent="0.25">
      <c r="A15385" t="s">
        <v>6880</v>
      </c>
    </row>
    <row r="15386" spans="1:1" x14ac:dyDescent="0.25">
      <c r="A15386" t="s">
        <v>43</v>
      </c>
    </row>
    <row r="15387" spans="1:1" x14ac:dyDescent="0.25">
      <c r="A15387" t="s">
        <v>6881</v>
      </c>
    </row>
    <row r="15388" spans="1:1" x14ac:dyDescent="0.25">
      <c r="A15388" t="s">
        <v>6882</v>
      </c>
    </row>
    <row r="15389" spans="1:1" x14ac:dyDescent="0.25">
      <c r="A15389" t="s">
        <v>43</v>
      </c>
    </row>
    <row r="15390" spans="1:1" x14ac:dyDescent="0.25">
      <c r="A15390" t="s">
        <v>6883</v>
      </c>
    </row>
    <row r="15391" spans="1:1" x14ac:dyDescent="0.25">
      <c r="A15391" t="s">
        <v>43</v>
      </c>
    </row>
    <row r="15392" spans="1:1" x14ac:dyDescent="0.25">
      <c r="A15392" t="s">
        <v>6884</v>
      </c>
    </row>
    <row r="15393" spans="1:1" x14ac:dyDescent="0.25">
      <c r="A15393" t="s">
        <v>43</v>
      </c>
    </row>
    <row r="15394" spans="1:1" x14ac:dyDescent="0.25">
      <c r="A15394" t="s">
        <v>6885</v>
      </c>
    </row>
    <row r="15395" spans="1:1" x14ac:dyDescent="0.25">
      <c r="A15395" t="s">
        <v>43</v>
      </c>
    </row>
    <row r="15396" spans="1:1" x14ac:dyDescent="0.25">
      <c r="A15396" t="s">
        <v>6886</v>
      </c>
    </row>
    <row r="15397" spans="1:1" x14ac:dyDescent="0.25">
      <c r="A15397" t="s">
        <v>43</v>
      </c>
    </row>
    <row r="15398" spans="1:1" x14ac:dyDescent="0.25">
      <c r="A15398" t="s">
        <v>6887</v>
      </c>
    </row>
    <row r="15399" spans="1:1" x14ac:dyDescent="0.25">
      <c r="A15399" t="s">
        <v>43</v>
      </c>
    </row>
    <row r="15400" spans="1:1" x14ac:dyDescent="0.25">
      <c r="A15400" t="s">
        <v>6888</v>
      </c>
    </row>
    <row r="15401" spans="1:1" x14ac:dyDescent="0.25">
      <c r="A15401" t="s">
        <v>6889</v>
      </c>
    </row>
    <row r="15402" spans="1:1" x14ac:dyDescent="0.25">
      <c r="A15402" t="s">
        <v>43</v>
      </c>
    </row>
    <row r="15403" spans="1:1" x14ac:dyDescent="0.25">
      <c r="A15403" t="s">
        <v>6890</v>
      </c>
    </row>
    <row r="15405" spans="1:1" x14ac:dyDescent="0.25">
      <c r="A15405" t="s">
        <v>43</v>
      </c>
    </row>
    <row r="15406" spans="1:1" x14ac:dyDescent="0.25">
      <c r="A15406" t="s">
        <v>6891</v>
      </c>
    </row>
    <row r="15407" spans="1:1" x14ac:dyDescent="0.25">
      <c r="A15407" t="s">
        <v>43</v>
      </c>
    </row>
    <row r="15408" spans="1:1" x14ac:dyDescent="0.25">
      <c r="A15408" t="s">
        <v>6892</v>
      </c>
    </row>
    <row r="15409" spans="1:1" x14ac:dyDescent="0.25">
      <c r="A15409" t="s">
        <v>43</v>
      </c>
    </row>
    <row r="15410" spans="1:1" x14ac:dyDescent="0.25">
      <c r="A15410" t="s">
        <v>6893</v>
      </c>
    </row>
    <row r="15411" spans="1:1" x14ac:dyDescent="0.25">
      <c r="A15411" t="s">
        <v>6894</v>
      </c>
    </row>
    <row r="15412" spans="1:1" x14ac:dyDescent="0.25">
      <c r="A15412" t="s">
        <v>6895</v>
      </c>
    </row>
    <row r="15413" spans="1:1" x14ac:dyDescent="0.25">
      <c r="A15413" t="s">
        <v>6896</v>
      </c>
    </row>
    <row r="15414" spans="1:1" x14ac:dyDescent="0.25">
      <c r="A15414" t="s">
        <v>6897</v>
      </c>
    </row>
    <row r="15415" spans="1:1" x14ac:dyDescent="0.25">
      <c r="A15415" t="s">
        <v>1968</v>
      </c>
    </row>
    <row r="15416" spans="1:1" x14ac:dyDescent="0.25">
      <c r="A15416" t="s">
        <v>6898</v>
      </c>
    </row>
    <row r="15417" spans="1:1" x14ac:dyDescent="0.25">
      <c r="A15417" t="s">
        <v>6899</v>
      </c>
    </row>
    <row r="15418" spans="1:1" x14ac:dyDescent="0.25">
      <c r="A15418" t="s">
        <v>6900</v>
      </c>
    </row>
    <row r="15419" spans="1:1" x14ac:dyDescent="0.25">
      <c r="A15419" t="s">
        <v>6901</v>
      </c>
    </row>
    <row r="15420" spans="1:1" x14ac:dyDescent="0.25">
      <c r="A15420" t="s">
        <v>6902</v>
      </c>
    </row>
    <row r="15422" spans="1:1" x14ac:dyDescent="0.25">
      <c r="A15422" t="s">
        <v>6903</v>
      </c>
    </row>
    <row r="15423" spans="1:1" x14ac:dyDescent="0.25">
      <c r="A15423" t="s">
        <v>6904</v>
      </c>
    </row>
    <row r="15424" spans="1:1" x14ac:dyDescent="0.25">
      <c r="A15424" t="s">
        <v>6905</v>
      </c>
    </row>
    <row r="15425" spans="1:1" x14ac:dyDescent="0.25">
      <c r="A15425" t="s">
        <v>6906</v>
      </c>
    </row>
    <row r="15426" spans="1:1" x14ac:dyDescent="0.25">
      <c r="A15426" t="s">
        <v>6901</v>
      </c>
    </row>
    <row r="15427" spans="1:1" x14ac:dyDescent="0.25">
      <c r="A15427" t="s">
        <v>6907</v>
      </c>
    </row>
    <row r="15429" spans="1:1" x14ac:dyDescent="0.25">
      <c r="A15429" t="s">
        <v>6908</v>
      </c>
    </row>
    <row r="15430" spans="1:1" x14ac:dyDescent="0.25">
      <c r="A15430" t="s">
        <v>6904</v>
      </c>
    </row>
    <row r="15431" spans="1:1" x14ac:dyDescent="0.25">
      <c r="A15431" t="s">
        <v>6909</v>
      </c>
    </row>
    <row r="15432" spans="1:1" x14ac:dyDescent="0.25">
      <c r="A15432" t="s">
        <v>6910</v>
      </c>
    </row>
    <row r="15433" spans="1:1" x14ac:dyDescent="0.25">
      <c r="A15433" t="s">
        <v>6911</v>
      </c>
    </row>
    <row r="15434" spans="1:1" x14ac:dyDescent="0.25">
      <c r="A15434" t="s">
        <v>6896</v>
      </c>
    </row>
    <row r="15435" spans="1:1" x14ac:dyDescent="0.25">
      <c r="A15435" t="s">
        <v>6912</v>
      </c>
    </row>
    <row r="15437" spans="1:1" x14ac:dyDescent="0.25">
      <c r="A15437" t="s">
        <v>1968</v>
      </c>
    </row>
    <row r="15438" spans="1:1" x14ac:dyDescent="0.25">
      <c r="A15438" t="s">
        <v>6913</v>
      </c>
    </row>
    <row r="15439" spans="1:1" x14ac:dyDescent="0.25">
      <c r="A15439" t="s">
        <v>6914</v>
      </c>
    </row>
    <row r="15440" spans="1:1" x14ac:dyDescent="0.25">
      <c r="A15440" t="s">
        <v>6915</v>
      </c>
    </row>
    <row r="15441" spans="1:1" x14ac:dyDescent="0.25">
      <c r="A15441" t="s">
        <v>6896</v>
      </c>
    </row>
    <row r="15442" spans="1:1" x14ac:dyDescent="0.25">
      <c r="A15442" t="s">
        <v>6916</v>
      </c>
    </row>
    <row r="15443" spans="1:1" x14ac:dyDescent="0.25">
      <c r="A15443" t="s">
        <v>6897</v>
      </c>
    </row>
    <row r="15444" spans="1:1" x14ac:dyDescent="0.25">
      <c r="A15444" t="s">
        <v>1968</v>
      </c>
    </row>
    <row r="15445" spans="1:1" x14ac:dyDescent="0.25">
      <c r="A15445" t="s">
        <v>6917</v>
      </c>
    </row>
    <row r="15446" spans="1:1" x14ac:dyDescent="0.25">
      <c r="A15446" t="s">
        <v>6918</v>
      </c>
    </row>
    <row r="15447" spans="1:1" x14ac:dyDescent="0.25">
      <c r="A15447" t="s">
        <v>6919</v>
      </c>
    </row>
    <row r="15448" spans="1:1" x14ac:dyDescent="0.25">
      <c r="A15448" t="s">
        <v>6920</v>
      </c>
    </row>
    <row r="15450" spans="1:1" x14ac:dyDescent="0.25">
      <c r="A15450" t="s">
        <v>6921</v>
      </c>
    </row>
    <row r="15451" spans="1:1" x14ac:dyDescent="0.25">
      <c r="A15451" t="s">
        <v>6922</v>
      </c>
    </row>
    <row r="15452" spans="1:1" x14ac:dyDescent="0.25">
      <c r="A15452" t="s">
        <v>6923</v>
      </c>
    </row>
    <row r="15453" spans="1:1" x14ac:dyDescent="0.25">
      <c r="A15453" t="s">
        <v>6924</v>
      </c>
    </row>
    <row r="15455" spans="1:1" x14ac:dyDescent="0.25">
      <c r="A15455" t="s">
        <v>6925</v>
      </c>
    </row>
    <row r="15456" spans="1:1" x14ac:dyDescent="0.25">
      <c r="A15456" t="s">
        <v>6926</v>
      </c>
    </row>
    <row r="15457" spans="1:1" x14ac:dyDescent="0.25">
      <c r="A15457" t="s">
        <v>6927</v>
      </c>
    </row>
    <row r="15458" spans="1:1" x14ac:dyDescent="0.25">
      <c r="A15458" t="s">
        <v>6928</v>
      </c>
    </row>
    <row r="15459" spans="1:1" x14ac:dyDescent="0.25">
      <c r="A15459" t="s">
        <v>6929</v>
      </c>
    </row>
    <row r="15460" spans="1:1" x14ac:dyDescent="0.25">
      <c r="A15460" t="s">
        <v>43</v>
      </c>
    </row>
    <row r="15461" spans="1:1" x14ac:dyDescent="0.25">
      <c r="A15461" t="s">
        <v>1968</v>
      </c>
    </row>
    <row r="15462" spans="1:1" x14ac:dyDescent="0.25">
      <c r="A15462" t="s">
        <v>6930</v>
      </c>
    </row>
    <row r="15463" spans="1:1" x14ac:dyDescent="0.25">
      <c r="A15463" t="s">
        <v>6931</v>
      </c>
    </row>
    <row r="15464" spans="1:1" x14ac:dyDescent="0.25">
      <c r="A15464" t="s">
        <v>6932</v>
      </c>
    </row>
    <row r="15466" spans="1:1" x14ac:dyDescent="0.25">
      <c r="A15466" t="s">
        <v>82</v>
      </c>
    </row>
    <row r="15468" spans="1:1" x14ac:dyDescent="0.25">
      <c r="A15468" t="s">
        <v>83</v>
      </c>
    </row>
    <row r="15470" spans="1:1" x14ac:dyDescent="0.25">
      <c r="A15470" t="s">
        <v>84</v>
      </c>
    </row>
    <row r="15471" spans="1:1" x14ac:dyDescent="0.25">
      <c r="A15471" t="s">
        <v>6933</v>
      </c>
    </row>
    <row r="15473" spans="1:1" x14ac:dyDescent="0.25">
      <c r="A15473" t="s">
        <v>82</v>
      </c>
    </row>
    <row r="15475" spans="1:1" x14ac:dyDescent="0.25">
      <c r="A15475" t="s">
        <v>83</v>
      </c>
    </row>
    <row r="15477" spans="1:1" x14ac:dyDescent="0.25">
      <c r="A15477" t="s">
        <v>84</v>
      </c>
    </row>
    <row r="15478" spans="1:1" x14ac:dyDescent="0.25">
      <c r="A15478" t="s">
        <v>6934</v>
      </c>
    </row>
    <row r="15480" spans="1:1" x14ac:dyDescent="0.25">
      <c r="A15480" t="s">
        <v>82</v>
      </c>
    </row>
    <row r="15482" spans="1:1" x14ac:dyDescent="0.25">
      <c r="A15482" t="s">
        <v>83</v>
      </c>
    </row>
    <row r="15484" spans="1:1" x14ac:dyDescent="0.25">
      <c r="A15484" t="s">
        <v>84</v>
      </c>
    </row>
    <row r="15485" spans="1:1" x14ac:dyDescent="0.25">
      <c r="A15485" t="s">
        <v>6935</v>
      </c>
    </row>
    <row r="15487" spans="1:1" x14ac:dyDescent="0.25">
      <c r="A15487" t="s">
        <v>86</v>
      </c>
    </row>
    <row r="15489" spans="1:1" x14ac:dyDescent="0.25">
      <c r="A15489" t="s">
        <v>6936</v>
      </c>
    </row>
    <row r="15490" spans="1:1" x14ac:dyDescent="0.25">
      <c r="A15490" t="s">
        <v>6937</v>
      </c>
    </row>
    <row r="15492" spans="1:1" x14ac:dyDescent="0.25">
      <c r="A15492" t="s">
        <v>6938</v>
      </c>
    </row>
    <row r="15493" spans="1:1" x14ac:dyDescent="0.25">
      <c r="A15493" t="s">
        <v>6939</v>
      </c>
    </row>
    <row r="15495" spans="1:1" x14ac:dyDescent="0.25">
      <c r="A15495" t="s">
        <v>92</v>
      </c>
    </row>
    <row r="15496" spans="1:1" x14ac:dyDescent="0.25">
      <c r="A15496" t="s">
        <v>6940</v>
      </c>
    </row>
    <row r="15497" spans="1:1" x14ac:dyDescent="0.25">
      <c r="A15497" t="s">
        <v>6941</v>
      </c>
    </row>
    <row r="15499" spans="1:1" x14ac:dyDescent="0.25">
      <c r="A15499" t="s">
        <v>6942</v>
      </c>
    </row>
    <row r="15500" spans="1:1" x14ac:dyDescent="0.25">
      <c r="A15500" t="s">
        <v>6943</v>
      </c>
    </row>
    <row r="15502" spans="1:1" x14ac:dyDescent="0.25">
      <c r="A15502" t="s">
        <v>6944</v>
      </c>
    </row>
    <row r="15503" spans="1:1" x14ac:dyDescent="0.25">
      <c r="A15503" t="s">
        <v>6945</v>
      </c>
    </row>
    <row r="15504" spans="1:1" x14ac:dyDescent="0.25">
      <c r="A15504" t="s">
        <v>6946</v>
      </c>
    </row>
    <row r="15505" spans="1:1" x14ac:dyDescent="0.25">
      <c r="A15505" t="s">
        <v>6947</v>
      </c>
    </row>
    <row r="15507" spans="1:1" x14ac:dyDescent="0.25">
      <c r="A15507" t="s">
        <v>92</v>
      </c>
    </row>
    <row r="15508" spans="1:1" x14ac:dyDescent="0.25">
      <c r="A15508" t="s">
        <v>6948</v>
      </c>
    </row>
    <row r="15509" spans="1:1" x14ac:dyDescent="0.25">
      <c r="A15509" t="s">
        <v>6949</v>
      </c>
    </row>
    <row r="15510" spans="1:1" x14ac:dyDescent="0.25">
      <c r="A15510" t="s">
        <v>6950</v>
      </c>
    </row>
    <row r="15512" spans="1:1" x14ac:dyDescent="0.25">
      <c r="A15512" t="s">
        <v>92</v>
      </c>
    </row>
    <row r="15513" spans="1:1" x14ac:dyDescent="0.25">
      <c r="A15513" t="s">
        <v>6951</v>
      </c>
    </row>
    <row r="15514" spans="1:1" x14ac:dyDescent="0.25">
      <c r="A15514" t="s">
        <v>6952</v>
      </c>
    </row>
    <row r="15515" spans="1:1" x14ac:dyDescent="0.25">
      <c r="A15515" t="s">
        <v>6953</v>
      </c>
    </row>
    <row r="15517" spans="1:1" x14ac:dyDescent="0.25">
      <c r="A15517" t="s">
        <v>130</v>
      </c>
    </row>
    <row r="15518" spans="1:1" x14ac:dyDescent="0.25">
      <c r="A15518" t="s">
        <v>6954</v>
      </c>
    </row>
    <row r="15520" spans="1:1" x14ac:dyDescent="0.25">
      <c r="A15520" t="s">
        <v>130</v>
      </c>
    </row>
    <row r="15521" spans="1:1" x14ac:dyDescent="0.25">
      <c r="A15521" t="s">
        <v>6955</v>
      </c>
    </row>
    <row r="15523" spans="1:1" x14ac:dyDescent="0.25">
      <c r="A15523" t="s">
        <v>130</v>
      </c>
    </row>
    <row r="15524" spans="1:1" x14ac:dyDescent="0.25">
      <c r="A15524" t="s">
        <v>6956</v>
      </c>
    </row>
    <row r="15526" spans="1:1" x14ac:dyDescent="0.25">
      <c r="A15526" t="s">
        <v>130</v>
      </c>
    </row>
    <row r="15527" spans="1:1" x14ac:dyDescent="0.25">
      <c r="A15527" t="s">
        <v>6957</v>
      </c>
    </row>
    <row r="15529" spans="1:1" x14ac:dyDescent="0.25">
      <c r="A15529" t="s">
        <v>130</v>
      </c>
    </row>
    <row r="15530" spans="1:1" x14ac:dyDescent="0.25">
      <c r="A15530" t="s">
        <v>6958</v>
      </c>
    </row>
    <row r="15532" spans="1:1" x14ac:dyDescent="0.25">
      <c r="A15532" t="s">
        <v>130</v>
      </c>
    </row>
    <row r="15533" spans="1:1" x14ac:dyDescent="0.25">
      <c r="A15533" t="s">
        <v>6959</v>
      </c>
    </row>
    <row r="15535" spans="1:1" x14ac:dyDescent="0.25">
      <c r="A15535" t="s">
        <v>130</v>
      </c>
    </row>
    <row r="15536" spans="1:1" x14ac:dyDescent="0.25">
      <c r="A15536" t="s">
        <v>6960</v>
      </c>
    </row>
    <row r="15538" spans="1:1" x14ac:dyDescent="0.25">
      <c r="A15538" t="s">
        <v>130</v>
      </c>
    </row>
    <row r="15539" spans="1:1" x14ac:dyDescent="0.25">
      <c r="A15539" t="s">
        <v>6961</v>
      </c>
    </row>
    <row r="15541" spans="1:1" x14ac:dyDescent="0.25">
      <c r="A15541" t="s">
        <v>130</v>
      </c>
    </row>
    <row r="15542" spans="1:1" x14ac:dyDescent="0.25">
      <c r="A15542" t="s">
        <v>6962</v>
      </c>
    </row>
    <row r="15544" spans="1:1" x14ac:dyDescent="0.25">
      <c r="A15544" t="s">
        <v>130</v>
      </c>
    </row>
    <row r="15545" spans="1:1" x14ac:dyDescent="0.25">
      <c r="A15545" t="s">
        <v>6963</v>
      </c>
    </row>
    <row r="15547" spans="1:1" x14ac:dyDescent="0.25">
      <c r="A15547" t="s">
        <v>130</v>
      </c>
    </row>
    <row r="15548" spans="1:1" x14ac:dyDescent="0.25">
      <c r="A15548" t="s">
        <v>6964</v>
      </c>
    </row>
    <row r="15550" spans="1:1" x14ac:dyDescent="0.25">
      <c r="A15550" t="s">
        <v>130</v>
      </c>
    </row>
    <row r="15551" spans="1:1" x14ac:dyDescent="0.25">
      <c r="A15551" t="s">
        <v>6965</v>
      </c>
    </row>
    <row r="15553" spans="1:1" x14ac:dyDescent="0.25">
      <c r="A15553" t="s">
        <v>130</v>
      </c>
    </row>
    <row r="15554" spans="1:1" x14ac:dyDescent="0.25">
      <c r="A15554" t="s">
        <v>6966</v>
      </c>
    </row>
    <row r="15556" spans="1:1" x14ac:dyDescent="0.25">
      <c r="A15556" t="s">
        <v>130</v>
      </c>
    </row>
    <row r="15557" spans="1:1" x14ac:dyDescent="0.25">
      <c r="A15557" t="s">
        <v>6967</v>
      </c>
    </row>
    <row r="15559" spans="1:1" x14ac:dyDescent="0.25">
      <c r="A15559" t="s">
        <v>130</v>
      </c>
    </row>
    <row r="15560" spans="1:1" x14ac:dyDescent="0.25">
      <c r="A15560" t="s">
        <v>6968</v>
      </c>
    </row>
    <row r="15562" spans="1:1" x14ac:dyDescent="0.25">
      <c r="A15562" t="s">
        <v>130</v>
      </c>
    </row>
    <row r="15563" spans="1:1" x14ac:dyDescent="0.25">
      <c r="A15563" t="s">
        <v>6969</v>
      </c>
    </row>
    <row r="15565" spans="1:1" x14ac:dyDescent="0.25">
      <c r="A15565" t="s">
        <v>130</v>
      </c>
    </row>
    <row r="15566" spans="1:1" x14ac:dyDescent="0.25">
      <c r="A15566" t="s">
        <v>6970</v>
      </c>
    </row>
    <row r="15568" spans="1:1" x14ac:dyDescent="0.25">
      <c r="A15568" t="s">
        <v>130</v>
      </c>
    </row>
    <row r="15569" spans="1:1" x14ac:dyDescent="0.25">
      <c r="A15569" t="s">
        <v>6971</v>
      </c>
    </row>
    <row r="15571" spans="1:1" x14ac:dyDescent="0.25">
      <c r="A15571" t="s">
        <v>130</v>
      </c>
    </row>
    <row r="15572" spans="1:1" x14ac:dyDescent="0.25">
      <c r="A15572" t="s">
        <v>6972</v>
      </c>
    </row>
    <row r="15574" spans="1:1" x14ac:dyDescent="0.25">
      <c r="A15574" t="s">
        <v>130</v>
      </c>
    </row>
    <row r="15575" spans="1:1" x14ac:dyDescent="0.25">
      <c r="A15575" t="s">
        <v>6973</v>
      </c>
    </row>
    <row r="15577" spans="1:1" x14ac:dyDescent="0.25">
      <c r="A15577" t="s">
        <v>130</v>
      </c>
    </row>
    <row r="15578" spans="1:1" x14ac:dyDescent="0.25">
      <c r="A15578" t="s">
        <v>6974</v>
      </c>
    </row>
    <row r="15580" spans="1:1" x14ac:dyDescent="0.25">
      <c r="A15580" t="s">
        <v>130</v>
      </c>
    </row>
    <row r="15581" spans="1:1" x14ac:dyDescent="0.25">
      <c r="A15581" t="s">
        <v>6975</v>
      </c>
    </row>
    <row r="15583" spans="1:1" x14ac:dyDescent="0.25">
      <c r="A15583" t="s">
        <v>130</v>
      </c>
    </row>
    <row r="15584" spans="1:1" x14ac:dyDescent="0.25">
      <c r="A15584" t="s">
        <v>6976</v>
      </c>
    </row>
    <row r="15586" spans="1:1" x14ac:dyDescent="0.25">
      <c r="A15586" t="s">
        <v>130</v>
      </c>
    </row>
    <row r="15587" spans="1:1" x14ac:dyDescent="0.25">
      <c r="A15587" t="s">
        <v>6977</v>
      </c>
    </row>
    <row r="15589" spans="1:1" x14ac:dyDescent="0.25">
      <c r="A15589" t="s">
        <v>130</v>
      </c>
    </row>
    <row r="15590" spans="1:1" x14ac:dyDescent="0.25">
      <c r="A15590" t="s">
        <v>6978</v>
      </c>
    </row>
    <row r="15592" spans="1:1" x14ac:dyDescent="0.25">
      <c r="A15592" t="s">
        <v>130</v>
      </c>
    </row>
    <row r="15593" spans="1:1" x14ac:dyDescent="0.25">
      <c r="A15593" t="s">
        <v>6979</v>
      </c>
    </row>
    <row r="15595" spans="1:1" x14ac:dyDescent="0.25">
      <c r="A15595" t="s">
        <v>130</v>
      </c>
    </row>
    <row r="15596" spans="1:1" x14ac:dyDescent="0.25">
      <c r="A15596" t="s">
        <v>6980</v>
      </c>
    </row>
    <row r="15598" spans="1:1" x14ac:dyDescent="0.25">
      <c r="A15598" t="s">
        <v>130</v>
      </c>
    </row>
    <row r="15599" spans="1:1" x14ac:dyDescent="0.25">
      <c r="A15599" t="s">
        <v>6981</v>
      </c>
    </row>
    <row r="15601" spans="1:1" x14ac:dyDescent="0.25">
      <c r="A15601" t="s">
        <v>130</v>
      </c>
    </row>
    <row r="15602" spans="1:1" x14ac:dyDescent="0.25">
      <c r="A15602" t="s">
        <v>6982</v>
      </c>
    </row>
    <row r="15604" spans="1:1" x14ac:dyDescent="0.25">
      <c r="A15604" t="s">
        <v>130</v>
      </c>
    </row>
    <row r="15605" spans="1:1" x14ac:dyDescent="0.25">
      <c r="A15605" t="s">
        <v>6983</v>
      </c>
    </row>
    <row r="15607" spans="1:1" x14ac:dyDescent="0.25">
      <c r="A15607" t="s">
        <v>130</v>
      </c>
    </row>
    <row r="15608" spans="1:1" x14ac:dyDescent="0.25">
      <c r="A15608" t="s">
        <v>6984</v>
      </c>
    </row>
    <row r="15610" spans="1:1" x14ac:dyDescent="0.25">
      <c r="A15610" t="s">
        <v>130</v>
      </c>
    </row>
    <row r="15611" spans="1:1" x14ac:dyDescent="0.25">
      <c r="A15611" t="s">
        <v>6985</v>
      </c>
    </row>
    <row r="15613" spans="1:1" x14ac:dyDescent="0.25">
      <c r="A15613" t="s">
        <v>130</v>
      </c>
    </row>
    <row r="15614" spans="1:1" x14ac:dyDescent="0.25">
      <c r="A15614" t="s">
        <v>6986</v>
      </c>
    </row>
    <row r="15616" spans="1:1" x14ac:dyDescent="0.25">
      <c r="A15616" t="s">
        <v>130</v>
      </c>
    </row>
    <row r="15617" spans="1:1" x14ac:dyDescent="0.25">
      <c r="A15617" t="s">
        <v>6987</v>
      </c>
    </row>
    <row r="15619" spans="1:1" x14ac:dyDescent="0.25">
      <c r="A15619" t="s">
        <v>130</v>
      </c>
    </row>
    <row r="15620" spans="1:1" x14ac:dyDescent="0.25">
      <c r="A15620" t="s">
        <v>6988</v>
      </c>
    </row>
    <row r="15621" spans="1:1" x14ac:dyDescent="0.25">
      <c r="A15621" t="s">
        <v>6989</v>
      </c>
    </row>
    <row r="15623" spans="1:1" x14ac:dyDescent="0.25">
      <c r="A15623" t="s">
        <v>6990</v>
      </c>
    </row>
    <row r="15625" spans="1:1" x14ac:dyDescent="0.25">
      <c r="A15625" t="s">
        <v>6991</v>
      </c>
    </row>
    <row r="15627" spans="1:1" x14ac:dyDescent="0.25">
      <c r="A15627" t="s">
        <v>6992</v>
      </c>
    </row>
    <row r="15628" spans="1:1" x14ac:dyDescent="0.25">
      <c r="A15628" t="s">
        <v>6993</v>
      </c>
    </row>
    <row r="15630" spans="1:1" x14ac:dyDescent="0.25">
      <c r="A15630" t="s">
        <v>1774</v>
      </c>
    </row>
    <row r="15631" spans="1:1" x14ac:dyDescent="0.25">
      <c r="A15631" t="s">
        <v>6994</v>
      </c>
    </row>
    <row r="15632" spans="1:1" x14ac:dyDescent="0.25">
      <c r="A15632" t="s">
        <v>6995</v>
      </c>
    </row>
    <row r="15634" spans="1:1" x14ac:dyDescent="0.25">
      <c r="A15634" t="s">
        <v>1229</v>
      </c>
    </row>
    <row r="15636" spans="1:1" x14ac:dyDescent="0.25">
      <c r="A15636" t="s">
        <v>6996</v>
      </c>
    </row>
    <row r="15637" spans="1:1" x14ac:dyDescent="0.25">
      <c r="A15637" t="s">
        <v>6997</v>
      </c>
    </row>
    <row r="15638" spans="1:1" x14ac:dyDescent="0.25">
      <c r="A15638" t="s">
        <v>6998</v>
      </c>
    </row>
    <row r="15639" spans="1:1" x14ac:dyDescent="0.25">
      <c r="A15639" t="s">
        <v>6999</v>
      </c>
    </row>
    <row r="15641" spans="1:1" x14ac:dyDescent="0.25">
      <c r="A15641" t="s">
        <v>7000</v>
      </c>
    </row>
    <row r="15643" spans="1:1" x14ac:dyDescent="0.25">
      <c r="A15643" t="s">
        <v>7001</v>
      </c>
    </row>
    <row r="15644" spans="1:1" x14ac:dyDescent="0.25">
      <c r="A15644" t="s">
        <v>7002</v>
      </c>
    </row>
    <row r="15646" spans="1:1" x14ac:dyDescent="0.25">
      <c r="A15646" t="s">
        <v>7000</v>
      </c>
    </row>
    <row r="15648" spans="1:1" x14ac:dyDescent="0.25">
      <c r="A15648" t="s">
        <v>7001</v>
      </c>
    </row>
    <row r="15649" spans="1:1" x14ac:dyDescent="0.25">
      <c r="A15649" t="s">
        <v>7003</v>
      </c>
    </row>
    <row r="15651" spans="1:1" x14ac:dyDescent="0.25">
      <c r="A15651" t="e">
        <f>-Pilotage des installations froid</f>
        <v>#NAME?</v>
      </c>
    </row>
    <row r="15652" spans="1:1" x14ac:dyDescent="0.25">
      <c r="A15652" t="s">
        <v>7004</v>
      </c>
    </row>
    <row r="15653" spans="1:1" x14ac:dyDescent="0.25">
      <c r="A15653" t="s">
        <v>7005</v>
      </c>
    </row>
    <row r="15654" spans="1:1" x14ac:dyDescent="0.25">
      <c r="A15654" t="s">
        <v>7006</v>
      </c>
    </row>
    <row r="15655" spans="1:1" x14ac:dyDescent="0.25">
      <c r="A15655" t="s">
        <v>7007</v>
      </c>
    </row>
    <row r="15656" spans="1:1" x14ac:dyDescent="0.25">
      <c r="A15656" t="s">
        <v>7008</v>
      </c>
    </row>
    <row r="15657" spans="1:1" x14ac:dyDescent="0.25">
      <c r="A15657" t="s">
        <v>7009</v>
      </c>
    </row>
    <row r="15658" spans="1:1" x14ac:dyDescent="0.25">
      <c r="A15658" t="s">
        <v>7010</v>
      </c>
    </row>
    <row r="15660" spans="1:1" x14ac:dyDescent="0.25">
      <c r="A15660" t="s">
        <v>7011</v>
      </c>
    </row>
    <row r="15661" spans="1:1" x14ac:dyDescent="0.25">
      <c r="A15661" t="s">
        <v>7012</v>
      </c>
    </row>
    <row r="15662" spans="1:1" x14ac:dyDescent="0.25">
      <c r="A15662" t="s">
        <v>7013</v>
      </c>
    </row>
    <row r="15663" spans="1:1" x14ac:dyDescent="0.25">
      <c r="A15663" t="s">
        <v>7014</v>
      </c>
    </row>
    <row r="15665" spans="1:1" x14ac:dyDescent="0.25">
      <c r="A15665" t="s">
        <v>5305</v>
      </c>
    </row>
    <row r="15666" spans="1:1" x14ac:dyDescent="0.25">
      <c r="A15666" t="s">
        <v>7015</v>
      </c>
    </row>
    <row r="15667" spans="1:1" x14ac:dyDescent="0.25">
      <c r="A15667" t="s">
        <v>7016</v>
      </c>
    </row>
    <row r="15669" spans="1:1" x14ac:dyDescent="0.25">
      <c r="A15669" t="s">
        <v>7017</v>
      </c>
    </row>
    <row r="15670" spans="1:1" x14ac:dyDescent="0.25">
      <c r="A15670" t="s">
        <v>7018</v>
      </c>
    </row>
    <row r="15672" spans="1:1" x14ac:dyDescent="0.25">
      <c r="A15672" t="s">
        <v>7017</v>
      </c>
    </row>
    <row r="15673" spans="1:1" x14ac:dyDescent="0.25">
      <c r="A15673" t="s">
        <v>7019</v>
      </c>
    </row>
    <row r="15675" spans="1:1" x14ac:dyDescent="0.25">
      <c r="A15675" t="s">
        <v>7017</v>
      </c>
    </row>
    <row r="15676" spans="1:1" x14ac:dyDescent="0.25">
      <c r="A15676" t="s">
        <v>7020</v>
      </c>
    </row>
    <row r="15678" spans="1:1" x14ac:dyDescent="0.25">
      <c r="A15678" t="s">
        <v>7021</v>
      </c>
    </row>
    <row r="15680" spans="1:1" x14ac:dyDescent="0.25">
      <c r="A15680" t="s">
        <v>7022</v>
      </c>
    </row>
    <row r="15682" spans="1:1" x14ac:dyDescent="0.25">
      <c r="A15682" t="s">
        <v>7023</v>
      </c>
    </row>
    <row r="15683" spans="1:1" x14ac:dyDescent="0.25">
      <c r="A15683" t="s">
        <v>7024</v>
      </c>
    </row>
    <row r="15685" spans="1:1" x14ac:dyDescent="0.25">
      <c r="A15685" t="s">
        <v>7021</v>
      </c>
    </row>
    <row r="15687" spans="1:1" x14ac:dyDescent="0.25">
      <c r="A15687" t="s">
        <v>7022</v>
      </c>
    </row>
    <row r="15689" spans="1:1" x14ac:dyDescent="0.25">
      <c r="A15689" t="s">
        <v>7023</v>
      </c>
    </row>
    <row r="15690" spans="1:1" x14ac:dyDescent="0.25">
      <c r="A15690" t="s">
        <v>7025</v>
      </c>
    </row>
    <row r="15692" spans="1:1" x14ac:dyDescent="0.25">
      <c r="A15692" t="s">
        <v>7021</v>
      </c>
    </row>
    <row r="15694" spans="1:1" x14ac:dyDescent="0.25">
      <c r="A15694" t="s">
        <v>7022</v>
      </c>
    </row>
    <row r="15696" spans="1:1" x14ac:dyDescent="0.25">
      <c r="A15696" t="s">
        <v>7023</v>
      </c>
    </row>
    <row r="15697" spans="1:1" x14ac:dyDescent="0.25">
      <c r="A15697" t="s">
        <v>7026</v>
      </c>
    </row>
    <row r="15699" spans="1:1" x14ac:dyDescent="0.25">
      <c r="A15699" t="s">
        <v>7021</v>
      </c>
    </row>
    <row r="15701" spans="1:1" x14ac:dyDescent="0.25">
      <c r="A15701" t="s">
        <v>7022</v>
      </c>
    </row>
    <row r="15703" spans="1:1" x14ac:dyDescent="0.25">
      <c r="A15703" t="s">
        <v>7023</v>
      </c>
    </row>
    <row r="15704" spans="1:1" x14ac:dyDescent="0.25">
      <c r="A15704" t="s">
        <v>7027</v>
      </c>
    </row>
    <row r="15706" spans="1:1" x14ac:dyDescent="0.25">
      <c r="A15706" t="s">
        <v>7021</v>
      </c>
    </row>
    <row r="15708" spans="1:1" x14ac:dyDescent="0.25">
      <c r="A15708" t="s">
        <v>7022</v>
      </c>
    </row>
    <row r="15710" spans="1:1" x14ac:dyDescent="0.25">
      <c r="A15710" t="s">
        <v>7023</v>
      </c>
    </row>
    <row r="15711" spans="1:1" x14ac:dyDescent="0.25">
      <c r="A15711" t="s">
        <v>7028</v>
      </c>
    </row>
    <row r="15712" spans="1:1" x14ac:dyDescent="0.25">
      <c r="A15712" t="s">
        <v>7029</v>
      </c>
    </row>
    <row r="15713" spans="1:1" x14ac:dyDescent="0.25">
      <c r="A15713" t="s">
        <v>7030</v>
      </c>
    </row>
    <row r="15714" spans="1:1" x14ac:dyDescent="0.25">
      <c r="A15714" t="s">
        <v>7031</v>
      </c>
    </row>
    <row r="15716" spans="1:1" x14ac:dyDescent="0.25">
      <c r="A15716" t="s">
        <v>7032</v>
      </c>
    </row>
    <row r="15717" spans="1:1" x14ac:dyDescent="0.25">
      <c r="A15717" t="s">
        <v>7033</v>
      </c>
    </row>
    <row r="15718" spans="1:1" x14ac:dyDescent="0.25">
      <c r="A15718" t="s">
        <v>7034</v>
      </c>
    </row>
    <row r="15719" spans="1:1" x14ac:dyDescent="0.25">
      <c r="A15719" t="s">
        <v>7035</v>
      </c>
    </row>
    <row r="15720" spans="1:1" x14ac:dyDescent="0.25">
      <c r="A15720" t="s">
        <v>657</v>
      </c>
    </row>
    <row r="15721" spans="1:1" x14ac:dyDescent="0.25">
      <c r="A15721" t="s">
        <v>658</v>
      </c>
    </row>
    <row r="15722" spans="1:1" x14ac:dyDescent="0.25">
      <c r="A15722" t="s">
        <v>663</v>
      </c>
    </row>
    <row r="15723" spans="1:1" x14ac:dyDescent="0.25">
      <c r="A15723" t="s">
        <v>7036</v>
      </c>
    </row>
    <row r="15724" spans="1:1" x14ac:dyDescent="0.25">
      <c r="A15724" t="s">
        <v>657</v>
      </c>
    </row>
    <row r="15725" spans="1:1" x14ac:dyDescent="0.25">
      <c r="A15725" t="s">
        <v>658</v>
      </c>
    </row>
    <row r="15726" spans="1:1" x14ac:dyDescent="0.25">
      <c r="A15726" t="s">
        <v>663</v>
      </c>
    </row>
    <row r="15727" spans="1:1" x14ac:dyDescent="0.25">
      <c r="A15727" t="s">
        <v>7037</v>
      </c>
    </row>
    <row r="15728" spans="1:1" x14ac:dyDescent="0.25">
      <c r="A15728" t="s">
        <v>657</v>
      </c>
    </row>
    <row r="15729" spans="1:1" x14ac:dyDescent="0.25">
      <c r="A15729" t="s">
        <v>658</v>
      </c>
    </row>
    <row r="15730" spans="1:1" x14ac:dyDescent="0.25">
      <c r="A15730" t="s">
        <v>663</v>
      </c>
    </row>
    <row r="15731" spans="1:1" x14ac:dyDescent="0.25">
      <c r="A15731" t="s">
        <v>7038</v>
      </c>
    </row>
    <row r="15733" spans="1:1" x14ac:dyDescent="0.25">
      <c r="A15733" t="s">
        <v>7039</v>
      </c>
    </row>
    <row r="15734" spans="1:1" x14ac:dyDescent="0.25">
      <c r="A15734" t="s">
        <v>7040</v>
      </c>
    </row>
    <row r="15735" spans="1:1" x14ac:dyDescent="0.25">
      <c r="A15735" t="s">
        <v>7041</v>
      </c>
    </row>
    <row r="15736" spans="1:1" x14ac:dyDescent="0.25">
      <c r="A15736" t="s">
        <v>7042</v>
      </c>
    </row>
    <row r="15737" spans="1:1" x14ac:dyDescent="0.25">
      <c r="A15737" t="s">
        <v>7043</v>
      </c>
    </row>
    <row r="15739" spans="1:1" x14ac:dyDescent="0.25">
      <c r="A15739" t="s">
        <v>7044</v>
      </c>
    </row>
    <row r="15740" spans="1:1" x14ac:dyDescent="0.25">
      <c r="A15740" t="s">
        <v>7045</v>
      </c>
    </row>
    <row r="15741" spans="1:1" x14ac:dyDescent="0.25">
      <c r="A15741" t="s">
        <v>7046</v>
      </c>
    </row>
    <row r="15743" spans="1:1" x14ac:dyDescent="0.25">
      <c r="A15743" t="s">
        <v>7047</v>
      </c>
    </row>
    <row r="15745" spans="1:1" x14ac:dyDescent="0.25">
      <c r="A15745" t="s">
        <v>7048</v>
      </c>
    </row>
    <row r="15746" spans="1:1" x14ac:dyDescent="0.25">
      <c r="A15746" t="s">
        <v>7049</v>
      </c>
    </row>
    <row r="15748" spans="1:1" x14ac:dyDescent="0.25">
      <c r="A15748" t="s">
        <v>7050</v>
      </c>
    </row>
    <row r="15750" spans="1:1" x14ac:dyDescent="0.25">
      <c r="A15750" t="s">
        <v>7051</v>
      </c>
    </row>
    <row r="15752" spans="1:1" x14ac:dyDescent="0.25">
      <c r="A15752" t="s">
        <v>7052</v>
      </c>
    </row>
    <row r="15753" spans="1:1" x14ac:dyDescent="0.25">
      <c r="A15753" t="s">
        <v>7053</v>
      </c>
    </row>
    <row r="15755" spans="1:1" x14ac:dyDescent="0.25">
      <c r="A15755" t="s">
        <v>7054</v>
      </c>
    </row>
    <row r="15756" spans="1:1" x14ac:dyDescent="0.25">
      <c r="A15756" t="s">
        <v>7055</v>
      </c>
    </row>
    <row r="15757" spans="1:1" x14ac:dyDescent="0.25">
      <c r="A15757" t="s">
        <v>7056</v>
      </c>
    </row>
    <row r="15758" spans="1:1" x14ac:dyDescent="0.25">
      <c r="A15758" t="s">
        <v>7057</v>
      </c>
    </row>
    <row r="15759" spans="1:1" x14ac:dyDescent="0.25">
      <c r="A15759" t="s">
        <v>7058</v>
      </c>
    </row>
    <row r="15760" spans="1:1" x14ac:dyDescent="0.25">
      <c r="A15760" t="s">
        <v>7059</v>
      </c>
    </row>
    <row r="15761" spans="1:1" x14ac:dyDescent="0.25">
      <c r="A15761" t="s">
        <v>7060</v>
      </c>
    </row>
    <row r="15762" spans="1:1" x14ac:dyDescent="0.25">
      <c r="A15762" t="s">
        <v>7061</v>
      </c>
    </row>
    <row r="15764" spans="1:1" x14ac:dyDescent="0.25">
      <c r="A15764" t="s">
        <v>7062</v>
      </c>
    </row>
    <row r="15766" spans="1:1" x14ac:dyDescent="0.25">
      <c r="A15766" t="s">
        <v>7063</v>
      </c>
    </row>
    <row r="15767" spans="1:1" x14ac:dyDescent="0.25">
      <c r="A15767" t="s">
        <v>7064</v>
      </c>
    </row>
    <row r="15769" spans="1:1" x14ac:dyDescent="0.25">
      <c r="A15769" t="s">
        <v>7062</v>
      </c>
    </row>
    <row r="15771" spans="1:1" x14ac:dyDescent="0.25">
      <c r="A15771" t="s">
        <v>7063</v>
      </c>
    </row>
    <row r="15772" spans="1:1" x14ac:dyDescent="0.25">
      <c r="A15772" t="s">
        <v>7065</v>
      </c>
    </row>
    <row r="15774" spans="1:1" x14ac:dyDescent="0.25">
      <c r="A15774" t="s">
        <v>7062</v>
      </c>
    </row>
    <row r="15776" spans="1:1" x14ac:dyDescent="0.25">
      <c r="A15776" t="s">
        <v>7063</v>
      </c>
    </row>
    <row r="15777" spans="1:1" x14ac:dyDescent="0.25">
      <c r="A15777" t="s">
        <v>7066</v>
      </c>
    </row>
    <row r="15779" spans="1:1" x14ac:dyDescent="0.25">
      <c r="A15779" t="s">
        <v>7062</v>
      </c>
    </row>
    <row r="15781" spans="1:1" x14ac:dyDescent="0.25">
      <c r="A15781" t="s">
        <v>7063</v>
      </c>
    </row>
    <row r="15782" spans="1:1" x14ac:dyDescent="0.25">
      <c r="A15782" t="s">
        <v>7067</v>
      </c>
    </row>
    <row r="15784" spans="1:1" x14ac:dyDescent="0.25">
      <c r="A15784" t="s">
        <v>7062</v>
      </c>
    </row>
    <row r="15786" spans="1:1" x14ac:dyDescent="0.25">
      <c r="A15786" t="s">
        <v>7063</v>
      </c>
    </row>
    <row r="15787" spans="1:1" x14ac:dyDescent="0.25">
      <c r="A15787" t="s">
        <v>7068</v>
      </c>
    </row>
    <row r="15788" spans="1:1" x14ac:dyDescent="0.25">
      <c r="A15788" t="s">
        <v>7069</v>
      </c>
    </row>
    <row r="15789" spans="1:1" x14ac:dyDescent="0.25">
      <c r="A15789" t="s">
        <v>7070</v>
      </c>
    </row>
    <row r="15790" spans="1:1" x14ac:dyDescent="0.25">
      <c r="A15790" t="s">
        <v>7071</v>
      </c>
    </row>
    <row r="15792" spans="1:1" x14ac:dyDescent="0.25">
      <c r="A15792" t="s">
        <v>7072</v>
      </c>
    </row>
    <row r="15793" spans="1:1" x14ac:dyDescent="0.25">
      <c r="A15793" t="s">
        <v>43</v>
      </c>
    </row>
    <row r="15795" spans="1:1" x14ac:dyDescent="0.25">
      <c r="A15795" t="s">
        <v>7073</v>
      </c>
    </row>
    <row r="15796" spans="1:1" x14ac:dyDescent="0.25">
      <c r="A15796" t="s">
        <v>7074</v>
      </c>
    </row>
    <row r="15797" spans="1:1" x14ac:dyDescent="0.25">
      <c r="A15797" t="s">
        <v>7075</v>
      </c>
    </row>
    <row r="15798" spans="1:1" x14ac:dyDescent="0.25">
      <c r="A15798" t="s">
        <v>7076</v>
      </c>
    </row>
    <row r="15799" spans="1:1" x14ac:dyDescent="0.25">
      <c r="A15799" t="s">
        <v>7077</v>
      </c>
    </row>
    <row r="15801" spans="1:1" x14ac:dyDescent="0.25">
      <c r="A15801" t="s">
        <v>7078</v>
      </c>
    </row>
    <row r="15802" spans="1:1" x14ac:dyDescent="0.25">
      <c r="A15802" t="s">
        <v>7079</v>
      </c>
    </row>
    <row r="15806" spans="1:1" x14ac:dyDescent="0.25">
      <c r="A15806" t="s">
        <v>7080</v>
      </c>
    </row>
    <row r="15807" spans="1:1" x14ac:dyDescent="0.25">
      <c r="A15807" t="s">
        <v>7081</v>
      </c>
    </row>
    <row r="15809" spans="1:1" x14ac:dyDescent="0.25">
      <c r="A15809" t="s">
        <v>7082</v>
      </c>
    </row>
    <row r="15811" spans="1:1" x14ac:dyDescent="0.25">
      <c r="A15811" t="s">
        <v>7083</v>
      </c>
    </row>
    <row r="15812" spans="1:1" x14ac:dyDescent="0.25">
      <c r="A15812" t="s">
        <v>7084</v>
      </c>
    </row>
    <row r="15813" spans="1:1" x14ac:dyDescent="0.25">
      <c r="A15813" t="s">
        <v>7085</v>
      </c>
    </row>
    <row r="15815" spans="1:1" x14ac:dyDescent="0.25">
      <c r="A15815" t="s">
        <v>7086</v>
      </c>
    </row>
    <row r="15816" spans="1:1" x14ac:dyDescent="0.25">
      <c r="A15816" t="s">
        <v>7087</v>
      </c>
    </row>
    <row r="15817" spans="1:1" x14ac:dyDescent="0.25">
      <c r="A15817" t="s">
        <v>7088</v>
      </c>
    </row>
    <row r="15818" spans="1:1" x14ac:dyDescent="0.25">
      <c r="A15818" t="s">
        <v>7089</v>
      </c>
    </row>
    <row r="15819" spans="1:1" x14ac:dyDescent="0.25">
      <c r="A15819" t="s">
        <v>7090</v>
      </c>
    </row>
    <row r="15820" spans="1:1" x14ac:dyDescent="0.25">
      <c r="A15820" t="s">
        <v>7091</v>
      </c>
    </row>
    <row r="15821" spans="1:1" x14ac:dyDescent="0.25">
      <c r="A15821" t="s">
        <v>7092</v>
      </c>
    </row>
    <row r="15822" spans="1:1" x14ac:dyDescent="0.25">
      <c r="A15822" t="s">
        <v>7093</v>
      </c>
    </row>
    <row r="15823" spans="1:1" x14ac:dyDescent="0.25">
      <c r="A15823" t="s">
        <v>7094</v>
      </c>
    </row>
    <row r="15825" spans="1:1" x14ac:dyDescent="0.25">
      <c r="A15825" t="s">
        <v>7095</v>
      </c>
    </row>
    <row r="15826" spans="1:1" x14ac:dyDescent="0.25">
      <c r="A15826" t="s">
        <v>7096</v>
      </c>
    </row>
    <row r="15827" spans="1:1" x14ac:dyDescent="0.25">
      <c r="A15827" t="s">
        <v>7097</v>
      </c>
    </row>
    <row r="15829" spans="1:1" x14ac:dyDescent="0.25">
      <c r="A15829" t="e">
        <f>- Piloter les contrats de sous-traitance.</f>
        <v>#NAME?</v>
      </c>
    </row>
    <row r="15831" spans="1:1" x14ac:dyDescent="0.25">
      <c r="A15831" t="s">
        <v>7098</v>
      </c>
    </row>
    <row r="15833" spans="1:1" x14ac:dyDescent="0.25">
      <c r="A15833" t="s">
        <v>7099</v>
      </c>
    </row>
    <row r="15835" spans="1:1" x14ac:dyDescent="0.25">
      <c r="A15835" t="s">
        <v>7100</v>
      </c>
    </row>
    <row r="15837" spans="1:1" x14ac:dyDescent="0.25">
      <c r="A15837" t="s">
        <v>7101</v>
      </c>
    </row>
    <row r="15839" spans="1:1" x14ac:dyDescent="0.25">
      <c r="A15839" t="s">
        <v>7102</v>
      </c>
    </row>
    <row r="15840" spans="1:1" x14ac:dyDescent="0.25">
      <c r="A15840" t="s">
        <v>7103</v>
      </c>
    </row>
    <row r="15842" spans="1:2" x14ac:dyDescent="0.25">
      <c r="A15842" t="s">
        <v>7104</v>
      </c>
    </row>
    <row r="15843" spans="1:2" x14ac:dyDescent="0.25">
      <c r="A15843" t="s">
        <v>7105</v>
      </c>
    </row>
    <row r="15844" spans="1:2" x14ac:dyDescent="0.25">
      <c r="A15844" t="s">
        <v>7106</v>
      </c>
    </row>
    <row r="15845" spans="1:2" x14ac:dyDescent="0.25">
      <c r="A15845" t="s">
        <v>7107</v>
      </c>
    </row>
    <row r="15846" spans="1:2" x14ac:dyDescent="0.25">
      <c r="A15846" t="s">
        <v>7108</v>
      </c>
    </row>
    <row r="15847" spans="1:2" x14ac:dyDescent="0.25">
      <c r="A15847" t="s">
        <v>7109</v>
      </c>
    </row>
    <row r="15848" spans="1:2" x14ac:dyDescent="0.25">
      <c r="A15848" t="s">
        <v>7110</v>
      </c>
      <c r="B15848" t="s">
        <v>7111</v>
      </c>
    </row>
    <row r="15849" spans="1:2" x14ac:dyDescent="0.25">
      <c r="A15849" t="s">
        <v>7112</v>
      </c>
    </row>
    <row r="15850" spans="1:2" x14ac:dyDescent="0.25">
      <c r="A15850" t="s">
        <v>7113</v>
      </c>
    </row>
    <row r="15852" spans="1:2" x14ac:dyDescent="0.25">
      <c r="A15852" t="s">
        <v>7114</v>
      </c>
    </row>
    <row r="15854" spans="1:2" x14ac:dyDescent="0.25">
      <c r="A15854" t="s">
        <v>7115</v>
      </c>
    </row>
    <row r="15856" spans="1:2" x14ac:dyDescent="0.25">
      <c r="A15856" t="s">
        <v>92</v>
      </c>
    </row>
    <row r="15857" spans="1:1" x14ac:dyDescent="0.25">
      <c r="A15857" t="s">
        <v>7116</v>
      </c>
    </row>
    <row r="15858" spans="1:1" x14ac:dyDescent="0.25">
      <c r="A15858" t="s">
        <v>7117</v>
      </c>
    </row>
    <row r="15860" spans="1:1" x14ac:dyDescent="0.25">
      <c r="A15860" t="s">
        <v>7118</v>
      </c>
    </row>
    <row r="15861" spans="1:1" x14ac:dyDescent="0.25">
      <c r="A15861" t="s">
        <v>7119</v>
      </c>
    </row>
    <row r="15862" spans="1:1" x14ac:dyDescent="0.25">
      <c r="A15862" t="s">
        <v>3921</v>
      </c>
    </row>
    <row r="15864" spans="1:1" x14ac:dyDescent="0.25">
      <c r="A15864" t="s">
        <v>7120</v>
      </c>
    </row>
    <row r="15866" spans="1:1" x14ac:dyDescent="0.25">
      <c r="A15866" t="s">
        <v>7121</v>
      </c>
    </row>
    <row r="15867" spans="1:1" x14ac:dyDescent="0.25">
      <c r="A15867" t="s">
        <v>7122</v>
      </c>
    </row>
    <row r="15869" spans="1:1" x14ac:dyDescent="0.25">
      <c r="A15869" t="s">
        <v>7123</v>
      </c>
    </row>
    <row r="15871" spans="1:1" x14ac:dyDescent="0.25">
      <c r="A15871" t="s">
        <v>7124</v>
      </c>
    </row>
    <row r="15872" spans="1:1" x14ac:dyDescent="0.25">
      <c r="A15872" t="s">
        <v>7125</v>
      </c>
    </row>
    <row r="15873" spans="1:1" x14ac:dyDescent="0.25">
      <c r="A15873" t="s">
        <v>7126</v>
      </c>
    </row>
    <row r="15874" spans="1:1" x14ac:dyDescent="0.25">
      <c r="A15874" t="s">
        <v>7127</v>
      </c>
    </row>
    <row r="15875" spans="1:1" x14ac:dyDescent="0.25">
      <c r="A15875" t="s">
        <v>7128</v>
      </c>
    </row>
    <row r="15876" spans="1:1" x14ac:dyDescent="0.25">
      <c r="A15876" t="s">
        <v>7129</v>
      </c>
    </row>
    <row r="15877" spans="1:1" x14ac:dyDescent="0.25">
      <c r="A15877" t="s">
        <v>7130</v>
      </c>
    </row>
    <row r="15878" spans="1:1" x14ac:dyDescent="0.25">
      <c r="A15878" t="e">
        <f>- Ranger les approvisionnements et le stock</f>
        <v>#NAME?</v>
      </c>
    </row>
    <row r="15879" spans="1:1" x14ac:dyDescent="0.25">
      <c r="A15879" t="e">
        <f>- Signaler toutes les anomalies de stocks</f>
        <v>#NAME?</v>
      </c>
    </row>
    <row r="15880" spans="1:1" x14ac:dyDescent="0.25">
      <c r="A15880" t="s">
        <v>7131</v>
      </c>
    </row>
    <row r="15881" spans="1:1" x14ac:dyDescent="0.25">
      <c r="A15881" t="s">
        <v>7132</v>
      </c>
    </row>
    <row r="15882" spans="1:1" x14ac:dyDescent="0.25">
      <c r="A15882" t="s">
        <v>7133</v>
      </c>
    </row>
    <row r="15883" spans="1:1" x14ac:dyDescent="0.25">
      <c r="A15883" t="s">
        <v>7134</v>
      </c>
    </row>
    <row r="15885" spans="1:1" x14ac:dyDescent="0.25">
      <c r="A15885" t="s">
        <v>7135</v>
      </c>
    </row>
    <row r="15886" spans="1:1" x14ac:dyDescent="0.25">
      <c r="A15886" t="s">
        <v>7136</v>
      </c>
    </row>
    <row r="15887" spans="1:1" x14ac:dyDescent="0.25">
      <c r="A15887" t="s">
        <v>7137</v>
      </c>
    </row>
    <row r="15888" spans="1:1" x14ac:dyDescent="0.25">
      <c r="A15888" t="s">
        <v>7138</v>
      </c>
    </row>
    <row r="15889" spans="1:1" x14ac:dyDescent="0.25">
      <c r="A15889" t="s">
        <v>7139</v>
      </c>
    </row>
    <row r="15890" spans="1:1" x14ac:dyDescent="0.25">
      <c r="A15890" t="s">
        <v>7140</v>
      </c>
    </row>
    <row r="15891" spans="1:1" x14ac:dyDescent="0.25">
      <c r="A15891" t="s">
        <v>7141</v>
      </c>
    </row>
    <row r="15892" spans="1:1" x14ac:dyDescent="0.25">
      <c r="A15892" t="s">
        <v>7142</v>
      </c>
    </row>
    <row r="15893" spans="1:1" x14ac:dyDescent="0.25">
      <c r="A15893" t="s">
        <v>7143</v>
      </c>
    </row>
    <row r="15894" spans="1:1" x14ac:dyDescent="0.25">
      <c r="A15894" t="s">
        <v>7144</v>
      </c>
    </row>
    <row r="15895" spans="1:1" x14ac:dyDescent="0.25">
      <c r="A15895" t="s">
        <v>7145</v>
      </c>
    </row>
    <row r="15896" spans="1:1" x14ac:dyDescent="0.25">
      <c r="A15896" t="e">
        <f>- gestion des arrÃªts maladie.</f>
        <v>#NAME?</v>
      </c>
    </row>
    <row r="15897" spans="1:1" x14ac:dyDescent="0.25">
      <c r="A15897" t="e">
        <f>- Ã‰laboration des contrats de travail.</f>
        <v>#NAME?</v>
      </c>
    </row>
    <row r="15898" spans="1:1" x14ac:dyDescent="0.25">
      <c r="A15898" t="s">
        <v>7146</v>
      </c>
    </row>
    <row r="15899" spans="1:1" x14ac:dyDescent="0.25">
      <c r="A15899" t="s">
        <v>7147</v>
      </c>
    </row>
    <row r="15900" spans="1:1" x14ac:dyDescent="0.25">
      <c r="A15900" t="s">
        <v>7148</v>
      </c>
    </row>
    <row r="15901" spans="1:1" x14ac:dyDescent="0.25">
      <c r="A15901" t="s">
        <v>7149</v>
      </c>
    </row>
    <row r="15902" spans="1:1" x14ac:dyDescent="0.25">
      <c r="A15902" t="s">
        <v>7150</v>
      </c>
    </row>
    <row r="15903" spans="1:1" x14ac:dyDescent="0.25">
      <c r="A15903" t="s">
        <v>7151</v>
      </c>
    </row>
    <row r="15904" spans="1:1" x14ac:dyDescent="0.25">
      <c r="A15904" t="s">
        <v>7152</v>
      </c>
    </row>
    <row r="15905" spans="1:1" x14ac:dyDescent="0.25">
      <c r="A15905" t="s">
        <v>7153</v>
      </c>
    </row>
    <row r="15906" spans="1:1" x14ac:dyDescent="0.25">
      <c r="A15906" t="s">
        <v>7154</v>
      </c>
    </row>
    <row r="15907" spans="1:1" x14ac:dyDescent="0.25">
      <c r="A15907" t="s">
        <v>7155</v>
      </c>
    </row>
    <row r="15908" spans="1:1" x14ac:dyDescent="0.25">
      <c r="A15908" t="s">
        <v>7156</v>
      </c>
    </row>
    <row r="15909" spans="1:1" x14ac:dyDescent="0.25">
      <c r="A15909" t="s">
        <v>7157</v>
      </c>
    </row>
    <row r="15910" spans="1:1" x14ac:dyDescent="0.25">
      <c r="A15910" t="s">
        <v>7158</v>
      </c>
    </row>
    <row r="15911" spans="1:1" x14ac:dyDescent="0.25">
      <c r="A15911" t="s">
        <v>7159</v>
      </c>
    </row>
    <row r="15912" spans="1:1" x14ac:dyDescent="0.25">
      <c r="A15912" t="s">
        <v>7160</v>
      </c>
    </row>
    <row r="15913" spans="1:1" x14ac:dyDescent="0.25">
      <c r="A15913" t="s">
        <v>7161</v>
      </c>
    </row>
    <row r="15914" spans="1:1" x14ac:dyDescent="0.25">
      <c r="A15914" t="s">
        <v>7162</v>
      </c>
    </row>
    <row r="15915" spans="1:1" x14ac:dyDescent="0.25">
      <c r="A15915" t="s">
        <v>7163</v>
      </c>
    </row>
    <row r="15916" spans="1:1" x14ac:dyDescent="0.25">
      <c r="A15916" t="s">
        <v>7164</v>
      </c>
    </row>
    <row r="15917" spans="1:1" x14ac:dyDescent="0.25">
      <c r="A15917" t="s">
        <v>7165</v>
      </c>
    </row>
    <row r="15918" spans="1:1" x14ac:dyDescent="0.25">
      <c r="A15918" t="s">
        <v>7166</v>
      </c>
    </row>
    <row r="15919" spans="1:1" x14ac:dyDescent="0.25">
      <c r="A15919" t="s">
        <v>1442</v>
      </c>
    </row>
    <row r="15920" spans="1:1" x14ac:dyDescent="0.25">
      <c r="A15920" t="s">
        <v>7167</v>
      </c>
    </row>
    <row r="15921" spans="1:1" x14ac:dyDescent="0.25">
      <c r="A15921" t="e">
        <f>- Cibler et prospecter</f>
        <v>#NAME?</v>
      </c>
    </row>
    <row r="15922" spans="1:1" x14ac:dyDescent="0.25">
      <c r="A15922" t="e">
        <f>- Promouvoir les produits</f>
        <v>#NAME?</v>
      </c>
    </row>
    <row r="15923" spans="1:1" x14ac:dyDescent="0.25">
      <c r="A15923" t="e">
        <f>- Assurer un suivi commercial</f>
        <v>#NAME?</v>
      </c>
    </row>
    <row r="15925" spans="1:1" x14ac:dyDescent="0.25">
      <c r="A15925" t="s">
        <v>6626</v>
      </c>
    </row>
    <row r="15926" spans="1:1" x14ac:dyDescent="0.25">
      <c r="A15926" t="s">
        <v>7168</v>
      </c>
    </row>
    <row r="15927" spans="1:1" x14ac:dyDescent="0.25">
      <c r="A15927" t="s">
        <v>7169</v>
      </c>
    </row>
    <row r="15929" spans="1:1" x14ac:dyDescent="0.25">
      <c r="A15929" t="s">
        <v>7170</v>
      </c>
    </row>
    <row r="15931" spans="1:1" x14ac:dyDescent="0.25">
      <c r="A15931" t="s">
        <v>7171</v>
      </c>
    </row>
    <row r="15933" spans="1:1" x14ac:dyDescent="0.25">
      <c r="A15933" t="s">
        <v>7172</v>
      </c>
    </row>
    <row r="15934" spans="1:1" x14ac:dyDescent="0.25">
      <c r="A15934" t="s">
        <v>7173</v>
      </c>
    </row>
    <row r="15935" spans="1:1" x14ac:dyDescent="0.25">
      <c r="A15935" t="s">
        <v>7174</v>
      </c>
    </row>
    <row r="15937" spans="1:1" x14ac:dyDescent="0.25">
      <c r="A15937" t="s">
        <v>7175</v>
      </c>
    </row>
    <row r="15939" spans="1:1" x14ac:dyDescent="0.25">
      <c r="A15939" t="s">
        <v>7171</v>
      </c>
    </row>
    <row r="15941" spans="1:1" x14ac:dyDescent="0.25">
      <c r="A15941" t="s">
        <v>7176</v>
      </c>
    </row>
    <row r="15942" spans="1:1" x14ac:dyDescent="0.25">
      <c r="A15942" t="s">
        <v>7177</v>
      </c>
    </row>
    <row r="15943" spans="1:1" x14ac:dyDescent="0.25">
      <c r="A15943" t="s">
        <v>7178</v>
      </c>
    </row>
    <row r="15945" spans="1:1" x14ac:dyDescent="0.25">
      <c r="A15945" t="s">
        <v>7179</v>
      </c>
    </row>
    <row r="15946" spans="1:1" x14ac:dyDescent="0.25">
      <c r="A15946" t="s">
        <v>7180</v>
      </c>
    </row>
    <row r="15948" spans="1:1" x14ac:dyDescent="0.25">
      <c r="A15948" t="s">
        <v>7179</v>
      </c>
    </row>
    <row r="15949" spans="1:1" x14ac:dyDescent="0.25">
      <c r="A15949" t="s">
        <v>7181</v>
      </c>
    </row>
    <row r="15951" spans="1:1" x14ac:dyDescent="0.25">
      <c r="A15951" t="s">
        <v>7179</v>
      </c>
    </row>
    <row r="15952" spans="1:1" x14ac:dyDescent="0.25">
      <c r="A15952" t="s">
        <v>7182</v>
      </c>
    </row>
    <row r="15954" spans="1:1" x14ac:dyDescent="0.25">
      <c r="A15954" t="s">
        <v>7179</v>
      </c>
    </row>
    <row r="15955" spans="1:1" x14ac:dyDescent="0.25">
      <c r="A15955" t="s">
        <v>7183</v>
      </c>
    </row>
    <row r="15957" spans="1:1" x14ac:dyDescent="0.25">
      <c r="A15957" t="s">
        <v>7179</v>
      </c>
    </row>
    <row r="15958" spans="1:1" x14ac:dyDescent="0.25">
      <c r="A15958" t="s">
        <v>7184</v>
      </c>
    </row>
    <row r="15960" spans="1:1" x14ac:dyDescent="0.25">
      <c r="A15960" t="s">
        <v>1486</v>
      </c>
    </row>
    <row r="15962" spans="1:1" x14ac:dyDescent="0.25">
      <c r="A15962" t="s">
        <v>7185</v>
      </c>
    </row>
    <row r="15963" spans="1:1" x14ac:dyDescent="0.25">
      <c r="A15963" t="s">
        <v>7186</v>
      </c>
    </row>
    <row r="15964" spans="1:1" x14ac:dyDescent="0.25">
      <c r="A15964" t="s">
        <v>7187</v>
      </c>
    </row>
    <row r="15965" spans="1:1" x14ac:dyDescent="0.25">
      <c r="A15965" t="s">
        <v>7188</v>
      </c>
    </row>
    <row r="15966" spans="1:1" x14ac:dyDescent="0.25">
      <c r="A15966" t="s">
        <v>7189</v>
      </c>
    </row>
    <row r="15967" spans="1:1" x14ac:dyDescent="0.25">
      <c r="A15967" t="s">
        <v>7190</v>
      </c>
    </row>
    <row r="15968" spans="1:1" x14ac:dyDescent="0.25">
      <c r="A15968" t="s">
        <v>7191</v>
      </c>
    </row>
    <row r="15969" spans="1:1" x14ac:dyDescent="0.25">
      <c r="A15969" t="s">
        <v>7192</v>
      </c>
    </row>
    <row r="15970" spans="1:1" x14ac:dyDescent="0.25">
      <c r="A15970" t="s">
        <v>7193</v>
      </c>
    </row>
    <row r="15971" spans="1:1" x14ac:dyDescent="0.25">
      <c r="A15971" t="s">
        <v>7194</v>
      </c>
    </row>
    <row r="15972" spans="1:1" x14ac:dyDescent="0.25">
      <c r="A15972" t="s">
        <v>7195</v>
      </c>
    </row>
    <row r="15973" spans="1:1" x14ac:dyDescent="0.25">
      <c r="A15973" t="s">
        <v>7196</v>
      </c>
    </row>
    <row r="15974" spans="1:1" x14ac:dyDescent="0.25">
      <c r="A15974" t="s">
        <v>7197</v>
      </c>
    </row>
    <row r="15975" spans="1:1" x14ac:dyDescent="0.25">
      <c r="A15975" t="s">
        <v>7198</v>
      </c>
    </row>
    <row r="15976" spans="1:1" x14ac:dyDescent="0.25">
      <c r="A15976" t="s">
        <v>7199</v>
      </c>
    </row>
    <row r="15977" spans="1:1" x14ac:dyDescent="0.25">
      <c r="A15977" t="s">
        <v>7200</v>
      </c>
    </row>
    <row r="15978" spans="1:1" x14ac:dyDescent="0.25">
      <c r="A15978" t="s">
        <v>7201</v>
      </c>
    </row>
    <row r="15979" spans="1:1" x14ac:dyDescent="0.25">
      <c r="A15979" t="s">
        <v>7202</v>
      </c>
    </row>
    <row r="15980" spans="1:1" x14ac:dyDescent="0.25">
      <c r="A15980" t="s">
        <v>7203</v>
      </c>
    </row>
    <row r="15981" spans="1:1" x14ac:dyDescent="0.25">
      <c r="A15981" t="s">
        <v>7204</v>
      </c>
    </row>
    <row r="15982" spans="1:1" x14ac:dyDescent="0.25">
      <c r="A15982" t="s">
        <v>7205</v>
      </c>
    </row>
    <row r="15983" spans="1:1" x14ac:dyDescent="0.25">
      <c r="A15983" t="s">
        <v>7206</v>
      </c>
    </row>
    <row r="15984" spans="1:1" x14ac:dyDescent="0.25">
      <c r="A15984" t="s">
        <v>7207</v>
      </c>
    </row>
    <row r="15985" spans="1:1" x14ac:dyDescent="0.25">
      <c r="A15985" t="s">
        <v>5633</v>
      </c>
    </row>
    <row r="15986" spans="1:1" x14ac:dyDescent="0.25">
      <c r="A15986" t="s">
        <v>7208</v>
      </c>
    </row>
    <row r="15988" spans="1:1" x14ac:dyDescent="0.25">
      <c r="A15988" t="s">
        <v>7209</v>
      </c>
    </row>
    <row r="15989" spans="1:1" x14ac:dyDescent="0.25">
      <c r="A15989" t="s">
        <v>7210</v>
      </c>
    </row>
    <row r="15990" spans="1:1" x14ac:dyDescent="0.25">
      <c r="A15990" t="s">
        <v>7211</v>
      </c>
    </row>
    <row r="15991" spans="1:1" x14ac:dyDescent="0.25">
      <c r="A15991" t="s">
        <v>7212</v>
      </c>
    </row>
    <row r="15993" spans="1:1" x14ac:dyDescent="0.25">
      <c r="A15993" t="s">
        <v>7213</v>
      </c>
    </row>
    <row r="15994" spans="1:1" x14ac:dyDescent="0.25">
      <c r="A15994" t="s">
        <v>7214</v>
      </c>
    </row>
    <row r="15996" spans="1:1" x14ac:dyDescent="0.25">
      <c r="A15996" t="s">
        <v>7215</v>
      </c>
    </row>
    <row r="15998" spans="1:1" x14ac:dyDescent="0.25">
      <c r="A15998" t="s">
        <v>7216</v>
      </c>
    </row>
    <row r="15999" spans="1:1" x14ac:dyDescent="0.25">
      <c r="A15999" t="s">
        <v>7217</v>
      </c>
    </row>
    <row r="16000" spans="1:1" x14ac:dyDescent="0.25">
      <c r="A16000" t="s">
        <v>7218</v>
      </c>
    </row>
    <row r="16001" spans="1:2" x14ac:dyDescent="0.25">
      <c r="A16001" t="s">
        <v>7219</v>
      </c>
    </row>
    <row r="16002" spans="1:2" x14ac:dyDescent="0.25">
      <c r="A16002" t="s">
        <v>6164</v>
      </c>
    </row>
    <row r="16003" spans="1:2" x14ac:dyDescent="0.25">
      <c r="A16003" t="s">
        <v>7220</v>
      </c>
    </row>
    <row r="16004" spans="1:2" x14ac:dyDescent="0.25">
      <c r="A16004" t="s">
        <v>7221</v>
      </c>
    </row>
    <row r="16005" spans="1:2" x14ac:dyDescent="0.25">
      <c r="A16005" t="s">
        <v>7222</v>
      </c>
    </row>
    <row r="16006" spans="1:2" x14ac:dyDescent="0.25">
      <c r="A16006" t="s">
        <v>7223</v>
      </c>
    </row>
    <row r="16008" spans="1:2" x14ac:dyDescent="0.25">
      <c r="A16008" t="s">
        <v>7224</v>
      </c>
    </row>
    <row r="16009" spans="1:2" x14ac:dyDescent="0.25">
      <c r="A16009" t="s">
        <v>7225</v>
      </c>
    </row>
    <row r="16010" spans="1:2" x14ac:dyDescent="0.25">
      <c r="A16010" t="s">
        <v>1216</v>
      </c>
    </row>
    <row r="16011" spans="1:2" x14ac:dyDescent="0.25">
      <c r="A16011" t="s">
        <v>7226</v>
      </c>
    </row>
    <row r="16012" spans="1:2" x14ac:dyDescent="0.25">
      <c r="A16012" t="s">
        <v>7227</v>
      </c>
    </row>
    <row r="16013" spans="1:2" x14ac:dyDescent="0.25">
      <c r="A16013" t="s">
        <v>7228</v>
      </c>
    </row>
    <row r="16014" spans="1:2" x14ac:dyDescent="0.25">
      <c r="A16014" t="s">
        <v>7229</v>
      </c>
      <c r="B16014" t="s">
        <v>7230</v>
      </c>
    </row>
    <row r="16015" spans="1:2" x14ac:dyDescent="0.25">
      <c r="A16015" t="s">
        <v>7231</v>
      </c>
    </row>
    <row r="16016" spans="1:2" x14ac:dyDescent="0.25">
      <c r="A16016" t="s">
        <v>7232</v>
      </c>
    </row>
    <row r="16017" spans="1:2" x14ac:dyDescent="0.25">
      <c r="A16017" t="s">
        <v>7233</v>
      </c>
    </row>
    <row r="16018" spans="1:2" x14ac:dyDescent="0.25">
      <c r="A16018" t="s">
        <v>7234</v>
      </c>
    </row>
    <row r="16019" spans="1:2" x14ac:dyDescent="0.25">
      <c r="A16019" t="s">
        <v>7235</v>
      </c>
    </row>
    <row r="16020" spans="1:2" x14ac:dyDescent="0.25">
      <c r="A16020" t="s">
        <v>7236</v>
      </c>
    </row>
    <row r="16021" spans="1:2" x14ac:dyDescent="0.25">
      <c r="A16021" t="s">
        <v>7237</v>
      </c>
    </row>
    <row r="16022" spans="1:2" x14ac:dyDescent="0.25">
      <c r="A16022" t="s">
        <v>7238</v>
      </c>
    </row>
    <row r="16023" spans="1:2" x14ac:dyDescent="0.25">
      <c r="A16023" t="s">
        <v>7239</v>
      </c>
    </row>
    <row r="16024" spans="1:2" x14ac:dyDescent="0.25">
      <c r="A16024" t="s">
        <v>7240</v>
      </c>
    </row>
    <row r="16025" spans="1:2" x14ac:dyDescent="0.25">
      <c r="A16025" t="s">
        <v>7241</v>
      </c>
    </row>
    <row r="16026" spans="1:2" x14ac:dyDescent="0.25">
      <c r="A16026" t="s">
        <v>7242</v>
      </c>
      <c r="B16026" t="s">
        <v>7243</v>
      </c>
    </row>
    <row r="16027" spans="1:2" x14ac:dyDescent="0.25">
      <c r="A16027" t="s">
        <v>7244</v>
      </c>
    </row>
    <row r="16028" spans="1:2" x14ac:dyDescent="0.25">
      <c r="A16028" t="s">
        <v>7245</v>
      </c>
    </row>
    <row r="16029" spans="1:2" x14ac:dyDescent="0.25">
      <c r="A16029" t="s">
        <v>7246</v>
      </c>
    </row>
    <row r="16031" spans="1:2" x14ac:dyDescent="0.25">
      <c r="A16031" t="s">
        <v>7247</v>
      </c>
    </row>
    <row r="16032" spans="1:2" x14ac:dyDescent="0.25">
      <c r="A16032" t="e">
        <f>-Effectuer un traÃ§age des implantations.</f>
        <v>#NAME?</v>
      </c>
    </row>
    <row r="16033" spans="1:1" x14ac:dyDescent="0.25">
      <c r="A16033" t="e">
        <f>-Pose de cloisons SAA-SAD / Doublage colle / sur montants / sÃ¨ches.</f>
        <v>#NAME?</v>
      </c>
    </row>
    <row r="16034" spans="1:1" x14ac:dyDescent="0.25">
      <c r="A16034" t="s">
        <v>7248</v>
      </c>
    </row>
    <row r="16035" spans="1:1" x14ac:dyDescent="0.25">
      <c r="A16035" t="s">
        <v>7249</v>
      </c>
    </row>
    <row r="16036" spans="1:1" x14ac:dyDescent="0.25">
      <c r="A16036" t="s">
        <v>7250</v>
      </c>
    </row>
    <row r="16037" spans="1:1" x14ac:dyDescent="0.25">
      <c r="A16037" t="e">
        <f>-Poser des plafonds.</f>
        <v>#NAME?</v>
      </c>
    </row>
    <row r="16038" spans="1:1" x14ac:dyDescent="0.25">
      <c r="A16038" t="s">
        <v>7251</v>
      </c>
    </row>
    <row r="16039" spans="1:1" x14ac:dyDescent="0.25">
      <c r="A16039" t="s">
        <v>7252</v>
      </c>
    </row>
    <row r="16041" spans="1:1" x14ac:dyDescent="0.25">
      <c r="A16041" t="s">
        <v>7253</v>
      </c>
    </row>
    <row r="16043" spans="1:1" x14ac:dyDescent="0.25">
      <c r="A16043" t="s">
        <v>7254</v>
      </c>
    </row>
    <row r="16044" spans="1:1" x14ac:dyDescent="0.25">
      <c r="A16044" t="s">
        <v>7255</v>
      </c>
    </row>
    <row r="16046" spans="1:1" x14ac:dyDescent="0.25">
      <c r="A16046" t="s">
        <v>7253</v>
      </c>
    </row>
    <row r="16048" spans="1:1" x14ac:dyDescent="0.25">
      <c r="A16048" t="s">
        <v>7254</v>
      </c>
    </row>
    <row r="16049" spans="1:1" x14ac:dyDescent="0.25">
      <c r="A16049" t="s">
        <v>7256</v>
      </c>
    </row>
    <row r="16051" spans="1:1" x14ac:dyDescent="0.25">
      <c r="A16051" t="s">
        <v>7257</v>
      </c>
    </row>
    <row r="16053" spans="1:1" x14ac:dyDescent="0.25">
      <c r="A16053" t="s">
        <v>7258</v>
      </c>
    </row>
    <row r="16055" spans="1:1" x14ac:dyDescent="0.25">
      <c r="A16055" t="s">
        <v>7259</v>
      </c>
    </row>
    <row r="16056" spans="1:1" x14ac:dyDescent="0.25">
      <c r="A16056" t="s">
        <v>7260</v>
      </c>
    </row>
    <row r="16057" spans="1:1" x14ac:dyDescent="0.25">
      <c r="A16057" t="s">
        <v>7261</v>
      </c>
    </row>
    <row r="16059" spans="1:1" x14ac:dyDescent="0.25">
      <c r="A16059" t="s">
        <v>7262</v>
      </c>
    </row>
    <row r="16060" spans="1:1" x14ac:dyDescent="0.25">
      <c r="A16060" t="s">
        <v>7263</v>
      </c>
    </row>
    <row r="16061" spans="1:1" x14ac:dyDescent="0.25">
      <c r="A16061" t="s">
        <v>7264</v>
      </c>
    </row>
    <row r="16062" spans="1:1" x14ac:dyDescent="0.25">
      <c r="A16062" t="s">
        <v>7265</v>
      </c>
    </row>
    <row r="16063" spans="1:1" x14ac:dyDescent="0.25">
      <c r="A16063" t="s">
        <v>7266</v>
      </c>
    </row>
    <row r="16064" spans="1:1" x14ac:dyDescent="0.25">
      <c r="A16064" t="s">
        <v>7267</v>
      </c>
    </row>
    <row r="16065" spans="1:1" x14ac:dyDescent="0.25">
      <c r="A16065" t="s">
        <v>7268</v>
      </c>
    </row>
    <row r="16066" spans="1:1" x14ac:dyDescent="0.25">
      <c r="A16066" t="s">
        <v>7269</v>
      </c>
    </row>
    <row r="16067" spans="1:1" x14ac:dyDescent="0.25">
      <c r="A16067" t="s">
        <v>7270</v>
      </c>
    </row>
    <row r="16068" spans="1:1" x14ac:dyDescent="0.25">
      <c r="A16068" t="s">
        <v>7271</v>
      </c>
    </row>
    <row r="16069" spans="1:1" x14ac:dyDescent="0.25">
      <c r="A16069" t="s">
        <v>7272</v>
      </c>
    </row>
    <row r="16070" spans="1:1" x14ac:dyDescent="0.25">
      <c r="A16070" t="s">
        <v>7273</v>
      </c>
    </row>
    <row r="16072" spans="1:1" x14ac:dyDescent="0.25">
      <c r="A16072" t="s">
        <v>7274</v>
      </c>
    </row>
    <row r="16073" spans="1:1" x14ac:dyDescent="0.25">
      <c r="A16073" t="s">
        <v>7275</v>
      </c>
    </row>
    <row r="16074" spans="1:1" x14ac:dyDescent="0.25">
      <c r="A16074" t="s">
        <v>7273</v>
      </c>
    </row>
    <row r="16076" spans="1:1" x14ac:dyDescent="0.25">
      <c r="A16076" t="s">
        <v>7274</v>
      </c>
    </row>
    <row r="16077" spans="1:1" x14ac:dyDescent="0.25">
      <c r="A16077" t="s">
        <v>7276</v>
      </c>
    </row>
    <row r="16078" spans="1:1" x14ac:dyDescent="0.25">
      <c r="A16078" t="s">
        <v>7277</v>
      </c>
    </row>
    <row r="16079" spans="1:1" x14ac:dyDescent="0.25">
      <c r="A16079" t="e">
        <f>- conducteurs (trices) SPL</f>
        <v>#NAME?</v>
      </c>
    </row>
    <row r="16080" spans="1:1" x14ac:dyDescent="0.25">
      <c r="A16080" t="e">
        <f>- en CDI</f>
        <v>#NAME?</v>
      </c>
    </row>
    <row r="16081" spans="1:1" x14ac:dyDescent="0.25">
      <c r="A16081" t="s">
        <v>7278</v>
      </c>
    </row>
    <row r="16082" spans="1:1" x14ac:dyDescent="0.25">
      <c r="A16082" t="e">
        <f>- toute France et inter</f>
        <v>#NAME?</v>
      </c>
    </row>
    <row r="16083" spans="1:1" x14ac:dyDescent="0.25">
      <c r="A16083" t="s">
        <v>7279</v>
      </c>
    </row>
    <row r="16084" spans="1:1" x14ac:dyDescent="0.25">
      <c r="A16084" t="s">
        <v>7280</v>
      </c>
    </row>
    <row r="16085" spans="1:1" x14ac:dyDescent="0.25">
      <c r="A16085" t="s">
        <v>7281</v>
      </c>
    </row>
    <row r="16086" spans="1:1" x14ac:dyDescent="0.25">
      <c r="A16086" t="e">
        <f>- conducteurs (trices) SPL</f>
        <v>#NAME?</v>
      </c>
    </row>
    <row r="16087" spans="1:1" x14ac:dyDescent="0.25">
      <c r="A16087" t="e">
        <f>- en CDI</f>
        <v>#NAME?</v>
      </c>
    </row>
    <row r="16088" spans="1:1" x14ac:dyDescent="0.25">
      <c r="A16088" t="s">
        <v>7278</v>
      </c>
    </row>
    <row r="16089" spans="1:1" x14ac:dyDescent="0.25">
      <c r="A16089" t="e">
        <f>- toute France et inter</f>
        <v>#NAME?</v>
      </c>
    </row>
    <row r="16090" spans="1:1" x14ac:dyDescent="0.25">
      <c r="A16090" t="s">
        <v>7279</v>
      </c>
    </row>
    <row r="16091" spans="1:1" x14ac:dyDescent="0.25">
      <c r="A16091" t="s">
        <v>7280</v>
      </c>
    </row>
    <row r="16092" spans="1:1" x14ac:dyDescent="0.25">
      <c r="A16092" t="s">
        <v>7282</v>
      </c>
    </row>
    <row r="16093" spans="1:1" x14ac:dyDescent="0.25">
      <c r="A16093" t="e">
        <f>- conducteurs (trices) SPL</f>
        <v>#NAME?</v>
      </c>
    </row>
    <row r="16094" spans="1:1" x14ac:dyDescent="0.25">
      <c r="A16094" t="e">
        <f>- en CDI</f>
        <v>#NAME?</v>
      </c>
    </row>
    <row r="16095" spans="1:1" x14ac:dyDescent="0.25">
      <c r="A16095" t="s">
        <v>7278</v>
      </c>
    </row>
    <row r="16096" spans="1:1" x14ac:dyDescent="0.25">
      <c r="A16096" t="e">
        <f>- toute France et inter</f>
        <v>#NAME?</v>
      </c>
    </row>
    <row r="16097" spans="1:1" x14ac:dyDescent="0.25">
      <c r="A16097" t="s">
        <v>7279</v>
      </c>
    </row>
    <row r="16098" spans="1:1" x14ac:dyDescent="0.25">
      <c r="A16098" t="s">
        <v>7280</v>
      </c>
    </row>
    <row r="16099" spans="1:1" x14ac:dyDescent="0.25">
      <c r="A16099" t="s">
        <v>7283</v>
      </c>
    </row>
    <row r="16100" spans="1:1" x14ac:dyDescent="0.25">
      <c r="A16100" t="e">
        <f>- conducteurs (trices) SPL</f>
        <v>#NAME?</v>
      </c>
    </row>
    <row r="16101" spans="1:1" x14ac:dyDescent="0.25">
      <c r="A16101" t="e">
        <f>- en CDI</f>
        <v>#NAME?</v>
      </c>
    </row>
    <row r="16102" spans="1:1" x14ac:dyDescent="0.25">
      <c r="A16102" t="s">
        <v>7278</v>
      </c>
    </row>
    <row r="16103" spans="1:1" x14ac:dyDescent="0.25">
      <c r="A16103" t="e">
        <f>- toute France et inter</f>
        <v>#NAME?</v>
      </c>
    </row>
    <row r="16104" spans="1:1" x14ac:dyDescent="0.25">
      <c r="A16104" t="s">
        <v>7279</v>
      </c>
    </row>
    <row r="16105" spans="1:1" x14ac:dyDescent="0.25">
      <c r="A16105" t="s">
        <v>7280</v>
      </c>
    </row>
    <row r="16106" spans="1:1" x14ac:dyDescent="0.25">
      <c r="A16106" t="s">
        <v>7284</v>
      </c>
    </row>
    <row r="16107" spans="1:1" x14ac:dyDescent="0.25">
      <c r="A16107" t="e">
        <f>- conducteurs (trices) SPL</f>
        <v>#NAME?</v>
      </c>
    </row>
    <row r="16108" spans="1:1" x14ac:dyDescent="0.25">
      <c r="A16108" t="e">
        <f>- en CDI</f>
        <v>#NAME?</v>
      </c>
    </row>
    <row r="16109" spans="1:1" x14ac:dyDescent="0.25">
      <c r="A16109" t="s">
        <v>7278</v>
      </c>
    </row>
    <row r="16110" spans="1:1" x14ac:dyDescent="0.25">
      <c r="A16110" t="e">
        <f>- toute France et inter</f>
        <v>#NAME?</v>
      </c>
    </row>
    <row r="16111" spans="1:1" x14ac:dyDescent="0.25">
      <c r="A16111" t="s">
        <v>7279</v>
      </c>
    </row>
    <row r="16112" spans="1:1" x14ac:dyDescent="0.25">
      <c r="A16112" t="s">
        <v>7280</v>
      </c>
    </row>
    <row r="16113" spans="1:1" x14ac:dyDescent="0.25">
      <c r="A16113" t="s">
        <v>7285</v>
      </c>
    </row>
    <row r="16114" spans="1:1" x14ac:dyDescent="0.25">
      <c r="A16114" t="s">
        <v>1216</v>
      </c>
    </row>
    <row r="16115" spans="1:1" x14ac:dyDescent="0.25">
      <c r="A16115" t="s">
        <v>7286</v>
      </c>
    </row>
    <row r="16116" spans="1:1" x14ac:dyDescent="0.25">
      <c r="A16116" t="s">
        <v>7287</v>
      </c>
    </row>
    <row r="16117" spans="1:1" x14ac:dyDescent="0.25">
      <c r="A16117" t="s">
        <v>7288</v>
      </c>
    </row>
    <row r="16118" spans="1:1" x14ac:dyDescent="0.25">
      <c r="A16118" t="s">
        <v>7289</v>
      </c>
    </row>
    <row r="16119" spans="1:1" x14ac:dyDescent="0.25">
      <c r="A16119" t="s">
        <v>7290</v>
      </c>
    </row>
    <row r="16120" spans="1:1" x14ac:dyDescent="0.25">
      <c r="A16120" t="s">
        <v>7291</v>
      </c>
    </row>
    <row r="16121" spans="1:1" x14ac:dyDescent="0.25">
      <c r="A16121" t="s">
        <v>7292</v>
      </c>
    </row>
    <row r="16122" spans="1:1" x14ac:dyDescent="0.25">
      <c r="A16122" t="s">
        <v>7293</v>
      </c>
    </row>
    <row r="16123" spans="1:1" x14ac:dyDescent="0.25">
      <c r="A16123" t="s">
        <v>7294</v>
      </c>
    </row>
    <row r="16125" spans="1:1" x14ac:dyDescent="0.25">
      <c r="A16125" t="s">
        <v>7295</v>
      </c>
    </row>
    <row r="16126" spans="1:1" x14ac:dyDescent="0.25">
      <c r="A16126" t="s">
        <v>7296</v>
      </c>
    </row>
    <row r="16127" spans="1:1" x14ac:dyDescent="0.25">
      <c r="A16127" t="s">
        <v>7297</v>
      </c>
    </row>
    <row r="16128" spans="1:1" x14ac:dyDescent="0.25">
      <c r="A16128" t="s">
        <v>7298</v>
      </c>
    </row>
    <row r="16129" spans="1:1" x14ac:dyDescent="0.25">
      <c r="A16129" t="s">
        <v>7299</v>
      </c>
    </row>
    <row r="16131" spans="1:1" x14ac:dyDescent="0.25">
      <c r="A16131" t="s">
        <v>7300</v>
      </c>
    </row>
    <row r="16132" spans="1:1" x14ac:dyDescent="0.25">
      <c r="A16132" t="s">
        <v>7301</v>
      </c>
    </row>
    <row r="16134" spans="1:1" x14ac:dyDescent="0.25">
      <c r="A16134" t="s">
        <v>7302</v>
      </c>
    </row>
    <row r="16135" spans="1:1" x14ac:dyDescent="0.25">
      <c r="A16135" t="s">
        <v>7303</v>
      </c>
    </row>
    <row r="16136" spans="1:1" x14ac:dyDescent="0.25">
      <c r="A16136" t="s">
        <v>7304</v>
      </c>
    </row>
    <row r="16137" spans="1:1" x14ac:dyDescent="0.25">
      <c r="A16137" t="s">
        <v>7305</v>
      </c>
    </row>
    <row r="16139" spans="1:1" x14ac:dyDescent="0.25">
      <c r="A16139" t="s">
        <v>7306</v>
      </c>
    </row>
    <row r="16140" spans="1:1" x14ac:dyDescent="0.25">
      <c r="A16140" t="s">
        <v>7307</v>
      </c>
    </row>
    <row r="16142" spans="1:1" x14ac:dyDescent="0.25">
      <c r="A16142" t="s">
        <v>7308</v>
      </c>
    </row>
    <row r="16144" spans="1:1" x14ac:dyDescent="0.25">
      <c r="A16144" t="s">
        <v>7309</v>
      </c>
    </row>
    <row r="16145" spans="1:1" x14ac:dyDescent="0.25">
      <c r="A16145" t="s">
        <v>7310</v>
      </c>
    </row>
    <row r="16147" spans="1:1" x14ac:dyDescent="0.25">
      <c r="A16147" t="e">
        <f>- soudure semi auto</f>
        <v>#NAME?</v>
      </c>
    </row>
    <row r="16148" spans="1:1" x14ac:dyDescent="0.25">
      <c r="A16148" t="e">
        <f>- Lecture de plans</f>
        <v>#NAME?</v>
      </c>
    </row>
    <row r="16149" spans="1:1" x14ac:dyDescent="0.25">
      <c r="A16149" t="s">
        <v>7311</v>
      </c>
    </row>
    <row r="16150" spans="1:1" x14ac:dyDescent="0.25">
      <c r="A16150" t="e">
        <f>- fabrication de machines agricoles</f>
        <v>#NAME?</v>
      </c>
    </row>
    <row r="16152" spans="1:1" x14ac:dyDescent="0.25">
      <c r="A16152" t="s">
        <v>7312</v>
      </c>
    </row>
    <row r="16153" spans="1:1" x14ac:dyDescent="0.25">
      <c r="A16153" t="s">
        <v>7313</v>
      </c>
    </row>
    <row r="16154" spans="1:1" x14ac:dyDescent="0.25">
      <c r="A16154" t="s">
        <v>7314</v>
      </c>
    </row>
    <row r="16155" spans="1:1" x14ac:dyDescent="0.25">
      <c r="A16155" t="s">
        <v>7315</v>
      </c>
    </row>
    <row r="16156" spans="1:1" x14ac:dyDescent="0.25">
      <c r="A16156" t="s">
        <v>7316</v>
      </c>
    </row>
    <row r="16157" spans="1:1" x14ac:dyDescent="0.25">
      <c r="A16157" t="s">
        <v>7317</v>
      </c>
    </row>
    <row r="16158" spans="1:1" x14ac:dyDescent="0.25">
      <c r="A16158" t="s">
        <v>7318</v>
      </c>
    </row>
    <row r="16160" spans="1:1" x14ac:dyDescent="0.25">
      <c r="A16160" t="s">
        <v>7319</v>
      </c>
    </row>
    <row r="16161" spans="1:1" x14ac:dyDescent="0.25">
      <c r="A16161" t="s">
        <v>7320</v>
      </c>
    </row>
    <row r="16162" spans="1:1" x14ac:dyDescent="0.25">
      <c r="A16162" t="s">
        <v>7321</v>
      </c>
    </row>
    <row r="16163" spans="1:1" x14ac:dyDescent="0.25">
      <c r="A16163" t="s">
        <v>7322</v>
      </c>
    </row>
    <row r="16164" spans="1:1" x14ac:dyDescent="0.25">
      <c r="A16164" t="s">
        <v>7323</v>
      </c>
    </row>
    <row r="16165" spans="1:1" x14ac:dyDescent="0.25">
      <c r="A16165" t="s">
        <v>7324</v>
      </c>
    </row>
    <row r="16166" spans="1:1" x14ac:dyDescent="0.25">
      <c r="A16166" t="e">
        <f>- Conduite de ligne</f>
        <v>#NAME?</v>
      </c>
    </row>
    <row r="16167" spans="1:1" x14ac:dyDescent="0.25">
      <c r="A16167" t="e">
        <f>- caces</f>
        <v>#NAME?</v>
      </c>
    </row>
    <row r="16168" spans="1:1" x14ac:dyDescent="0.25">
      <c r="A16168" t="e">
        <f>- habilitation electrique  -Conduire un processus de production dâ€™aliment pour animaux</f>
        <v>#NAME?</v>
      </c>
    </row>
    <row r="16169" spans="1:1" x14ac:dyDescent="0.25">
      <c r="A16169" t="s">
        <v>7325</v>
      </c>
    </row>
    <row r="16170" spans="1:1" x14ac:dyDescent="0.25">
      <c r="A16170" t="s">
        <v>7326</v>
      </c>
    </row>
    <row r="16172" spans="1:1" x14ac:dyDescent="0.25">
      <c r="A16172" t="s">
        <v>7327</v>
      </c>
    </row>
    <row r="16173" spans="1:1" x14ac:dyDescent="0.25">
      <c r="A16173" t="s">
        <v>7328</v>
      </c>
    </row>
    <row r="16174" spans="1:1" x14ac:dyDescent="0.25">
      <c r="A16174" t="e">
        <f>- Conduite de ligne</f>
        <v>#NAME?</v>
      </c>
    </row>
    <row r="16175" spans="1:1" x14ac:dyDescent="0.25">
      <c r="A16175" t="e">
        <f>- caces</f>
        <v>#NAME?</v>
      </c>
    </row>
    <row r="16176" spans="1:1" x14ac:dyDescent="0.25">
      <c r="A16176" t="e">
        <f>- habilitation electrique  -Conduire un processus de production dâ€™aliment pour animaux</f>
        <v>#NAME?</v>
      </c>
    </row>
    <row r="16177" spans="1:1" x14ac:dyDescent="0.25">
      <c r="A16177" t="s">
        <v>7325</v>
      </c>
    </row>
    <row r="16178" spans="1:1" x14ac:dyDescent="0.25">
      <c r="A16178" t="s">
        <v>7326</v>
      </c>
    </row>
    <row r="16180" spans="1:1" x14ac:dyDescent="0.25">
      <c r="A16180" t="s">
        <v>7327</v>
      </c>
    </row>
    <row r="16181" spans="1:1" x14ac:dyDescent="0.25">
      <c r="A16181" t="s">
        <v>7329</v>
      </c>
    </row>
    <row r="16182" spans="1:1" x14ac:dyDescent="0.25">
      <c r="A16182" t="e">
        <f>- Conduite de ligne</f>
        <v>#NAME?</v>
      </c>
    </row>
    <row r="16183" spans="1:1" x14ac:dyDescent="0.25">
      <c r="A16183" t="e">
        <f>- caces</f>
        <v>#NAME?</v>
      </c>
    </row>
    <row r="16184" spans="1:1" x14ac:dyDescent="0.25">
      <c r="A16184" t="e">
        <f>- habilitation electrique  -Conduire un processus de production dâ€™aliment pour animaux</f>
        <v>#NAME?</v>
      </c>
    </row>
    <row r="16185" spans="1:1" x14ac:dyDescent="0.25">
      <c r="A16185" t="s">
        <v>7325</v>
      </c>
    </row>
    <row r="16186" spans="1:1" x14ac:dyDescent="0.25">
      <c r="A16186" t="s">
        <v>7326</v>
      </c>
    </row>
    <row r="16188" spans="1:1" x14ac:dyDescent="0.25">
      <c r="A16188" t="s">
        <v>7327</v>
      </c>
    </row>
    <row r="16189" spans="1:1" x14ac:dyDescent="0.25">
      <c r="A16189" t="s">
        <v>7330</v>
      </c>
    </row>
    <row r="16190" spans="1:1" x14ac:dyDescent="0.25">
      <c r="A16190" t="e">
        <f>- Conduite de ligne</f>
        <v>#NAME?</v>
      </c>
    </row>
    <row r="16191" spans="1:1" x14ac:dyDescent="0.25">
      <c r="A16191" t="e">
        <f>- caces</f>
        <v>#NAME?</v>
      </c>
    </row>
    <row r="16192" spans="1:1" x14ac:dyDescent="0.25">
      <c r="A16192" t="e">
        <f>- habilitation electrique  -Conduire un processus de production dâ€™aliment pour animaux</f>
        <v>#NAME?</v>
      </c>
    </row>
    <row r="16193" spans="1:1" x14ac:dyDescent="0.25">
      <c r="A16193" t="s">
        <v>7325</v>
      </c>
    </row>
    <row r="16194" spans="1:1" x14ac:dyDescent="0.25">
      <c r="A16194" t="s">
        <v>7326</v>
      </c>
    </row>
    <row r="16196" spans="1:1" x14ac:dyDescent="0.25">
      <c r="A16196" t="s">
        <v>7327</v>
      </c>
    </row>
    <row r="16197" spans="1:1" x14ac:dyDescent="0.25">
      <c r="A16197" t="s">
        <v>7331</v>
      </c>
    </row>
    <row r="16198" spans="1:1" x14ac:dyDescent="0.25">
      <c r="A16198" t="s">
        <v>7213</v>
      </c>
    </row>
    <row r="16199" spans="1:1" x14ac:dyDescent="0.25">
      <c r="A16199" t="s">
        <v>7214</v>
      </c>
    </row>
    <row r="16201" spans="1:1" x14ac:dyDescent="0.25">
      <c r="A16201" t="s">
        <v>7332</v>
      </c>
    </row>
    <row r="16202" spans="1:1" x14ac:dyDescent="0.25">
      <c r="A16202" t="e">
        <f>- assemblage de La plate forme et du toit relevable</f>
        <v>#NAME?</v>
      </c>
    </row>
    <row r="16203" spans="1:1" x14ac:dyDescent="0.25">
      <c r="A16203" t="s">
        <v>7333</v>
      </c>
    </row>
    <row r="16204" spans="1:1" x14ac:dyDescent="0.25">
      <c r="A16204" t="s">
        <v>7334</v>
      </c>
    </row>
    <row r="16205" spans="1:1" x14ac:dyDescent="0.25">
      <c r="A16205" t="s">
        <v>7335</v>
      </c>
    </row>
    <row r="16207" spans="1:1" x14ac:dyDescent="0.25">
      <c r="A16207" t="s">
        <v>7336</v>
      </c>
    </row>
    <row r="16208" spans="1:1" x14ac:dyDescent="0.25">
      <c r="A16208" t="s">
        <v>7337</v>
      </c>
    </row>
    <row r="16209" spans="1:1" x14ac:dyDescent="0.25">
      <c r="A16209" t="s">
        <v>7338</v>
      </c>
    </row>
    <row r="16210" spans="1:1" x14ac:dyDescent="0.25">
      <c r="A16210" t="s">
        <v>7339</v>
      </c>
    </row>
    <row r="16211" spans="1:1" x14ac:dyDescent="0.25">
      <c r="A16211" t="s">
        <v>7340</v>
      </c>
    </row>
    <row r="16212" spans="1:1" x14ac:dyDescent="0.25">
      <c r="A16212" t="s">
        <v>7341</v>
      </c>
    </row>
    <row r="16213" spans="1:1" x14ac:dyDescent="0.25">
      <c r="A16213" t="s">
        <v>7342</v>
      </c>
    </row>
    <row r="16214" spans="1:1" x14ac:dyDescent="0.25">
      <c r="A16214" t="s">
        <v>7343</v>
      </c>
    </row>
    <row r="16215" spans="1:1" x14ac:dyDescent="0.25">
      <c r="A16215" t="s">
        <v>7344</v>
      </c>
    </row>
    <row r="16216" spans="1:1" x14ac:dyDescent="0.25">
      <c r="A16216" t="s">
        <v>7345</v>
      </c>
    </row>
    <row r="16217" spans="1:1" x14ac:dyDescent="0.25">
      <c r="A16217" t="s">
        <v>7346</v>
      </c>
    </row>
    <row r="16218" spans="1:1" x14ac:dyDescent="0.25">
      <c r="A16218" t="s">
        <v>7342</v>
      </c>
    </row>
    <row r="16219" spans="1:1" x14ac:dyDescent="0.25">
      <c r="A16219" t="s">
        <v>7347</v>
      </c>
    </row>
    <row r="16221" spans="1:1" x14ac:dyDescent="0.25">
      <c r="A16221" t="s">
        <v>43</v>
      </c>
    </row>
    <row r="16223" spans="1:1" x14ac:dyDescent="0.25">
      <c r="A16223" t="s">
        <v>7348</v>
      </c>
    </row>
    <row r="16225" spans="1:1" x14ac:dyDescent="0.25">
      <c r="A16225" t="s">
        <v>43</v>
      </c>
    </row>
    <row r="16227" spans="1:1" x14ac:dyDescent="0.25">
      <c r="A16227" t="s">
        <v>7349</v>
      </c>
    </row>
    <row r="16229" spans="1:1" x14ac:dyDescent="0.25">
      <c r="A16229" t="s">
        <v>43</v>
      </c>
    </row>
    <row r="16231" spans="1:1" x14ac:dyDescent="0.25">
      <c r="A16231" t="s">
        <v>7350</v>
      </c>
    </row>
    <row r="16233" spans="1:1" x14ac:dyDescent="0.25">
      <c r="A16233" t="s">
        <v>43</v>
      </c>
    </row>
    <row r="16235" spans="1:1" x14ac:dyDescent="0.25">
      <c r="A16235" t="s">
        <v>7351</v>
      </c>
    </row>
    <row r="16237" spans="1:1" x14ac:dyDescent="0.25">
      <c r="A16237" t="s">
        <v>43</v>
      </c>
    </row>
    <row r="16239" spans="1:1" x14ac:dyDescent="0.25">
      <c r="A16239" t="s">
        <v>7352</v>
      </c>
    </row>
    <row r="16241" spans="1:1" x14ac:dyDescent="0.25">
      <c r="A16241" t="s">
        <v>7353</v>
      </c>
    </row>
    <row r="16243" spans="1:1" x14ac:dyDescent="0.25">
      <c r="A16243" t="s">
        <v>7354</v>
      </c>
    </row>
    <row r="16244" spans="1:1" x14ac:dyDescent="0.25">
      <c r="A16244" t="s">
        <v>7355</v>
      </c>
    </row>
    <row r="16245" spans="1:1" x14ac:dyDescent="0.25">
      <c r="A16245" t="s">
        <v>1216</v>
      </c>
    </row>
    <row r="16246" spans="1:1" x14ac:dyDescent="0.25">
      <c r="A16246" t="s">
        <v>7356</v>
      </c>
    </row>
    <row r="16247" spans="1:1" x14ac:dyDescent="0.25">
      <c r="A16247" t="s">
        <v>7357</v>
      </c>
    </row>
    <row r="16248" spans="1:1" x14ac:dyDescent="0.25">
      <c r="A16248" t="s">
        <v>7358</v>
      </c>
    </row>
    <row r="16250" spans="1:1" x14ac:dyDescent="0.25">
      <c r="A16250" t="s">
        <v>7359</v>
      </c>
    </row>
    <row r="16251" spans="1:1" x14ac:dyDescent="0.25">
      <c r="A16251" t="s">
        <v>7360</v>
      </c>
    </row>
    <row r="16252" spans="1:1" x14ac:dyDescent="0.25">
      <c r="A16252" t="s">
        <v>7361</v>
      </c>
    </row>
    <row r="16253" spans="1:1" x14ac:dyDescent="0.25">
      <c r="A16253" t="e">
        <f>-ContrÃ´ler les produits.</f>
        <v>#NAME?</v>
      </c>
    </row>
    <row r="16255" spans="1:1" x14ac:dyDescent="0.25">
      <c r="A16255" t="s">
        <v>7362</v>
      </c>
    </row>
    <row r="16256" spans="1:1" x14ac:dyDescent="0.25">
      <c r="A16256" t="s">
        <v>7363</v>
      </c>
    </row>
    <row r="16257" spans="1:1" x14ac:dyDescent="0.25">
      <c r="A16257" t="s">
        <v>7364</v>
      </c>
    </row>
    <row r="16258" spans="1:1" x14ac:dyDescent="0.25">
      <c r="A16258" t="s">
        <v>7365</v>
      </c>
    </row>
    <row r="16259" spans="1:1" x14ac:dyDescent="0.25">
      <c r="A16259" t="s">
        <v>7344</v>
      </c>
    </row>
    <row r="16260" spans="1:1" x14ac:dyDescent="0.25">
      <c r="A16260" t="s">
        <v>7345</v>
      </c>
    </row>
    <row r="16261" spans="1:1" x14ac:dyDescent="0.25">
      <c r="A16261" t="s">
        <v>7366</v>
      </c>
    </row>
    <row r="16262" spans="1:1" x14ac:dyDescent="0.25">
      <c r="A16262" t="s">
        <v>7367</v>
      </c>
    </row>
    <row r="16263" spans="1:1" x14ac:dyDescent="0.25">
      <c r="A16263" t="s">
        <v>7368</v>
      </c>
    </row>
    <row r="16264" spans="1:1" x14ac:dyDescent="0.25">
      <c r="A16264" t="s">
        <v>7369</v>
      </c>
    </row>
    <row r="16265" spans="1:1" x14ac:dyDescent="0.25">
      <c r="A16265" t="s">
        <v>7370</v>
      </c>
    </row>
    <row r="16266" spans="1:1" x14ac:dyDescent="0.25">
      <c r="A16266" t="s">
        <v>7371</v>
      </c>
    </row>
    <row r="16267" spans="1:1" x14ac:dyDescent="0.25">
      <c r="A16267" t="s">
        <v>7372</v>
      </c>
    </row>
    <row r="16268" spans="1:1" x14ac:dyDescent="0.25">
      <c r="A16268" t="s">
        <v>7373</v>
      </c>
    </row>
    <row r="16269" spans="1:1" x14ac:dyDescent="0.25">
      <c r="A16269" t="s">
        <v>7374</v>
      </c>
    </row>
    <row r="16270" spans="1:1" x14ac:dyDescent="0.25">
      <c r="A16270" t="s">
        <v>7375</v>
      </c>
    </row>
    <row r="16271" spans="1:1" x14ac:dyDescent="0.25">
      <c r="A16271" t="s">
        <v>7376</v>
      </c>
    </row>
    <row r="16273" spans="1:1" x14ac:dyDescent="0.25">
      <c r="A16273" t="s">
        <v>7377</v>
      </c>
    </row>
    <row r="16274" spans="1:1" x14ac:dyDescent="0.25">
      <c r="A16274" t="e">
        <f>- respecter les instructions de fabrication.</f>
        <v>#NAME?</v>
      </c>
    </row>
    <row r="16275" spans="1:1" x14ac:dyDescent="0.25">
      <c r="A16275" t="s">
        <v>7378</v>
      </c>
    </row>
    <row r="16276" spans="1:1" x14ac:dyDescent="0.25">
      <c r="A16276" t="s">
        <v>7379</v>
      </c>
    </row>
    <row r="16278" spans="1:1" x14ac:dyDescent="0.25">
      <c r="A16278" t="s">
        <v>7377</v>
      </c>
    </row>
    <row r="16279" spans="1:1" x14ac:dyDescent="0.25">
      <c r="A16279" t="e">
        <f>- respecter les instructions de fabrication.</f>
        <v>#NAME?</v>
      </c>
    </row>
    <row r="16280" spans="1:1" x14ac:dyDescent="0.25">
      <c r="A16280" t="s">
        <v>7378</v>
      </c>
    </row>
    <row r="16281" spans="1:1" x14ac:dyDescent="0.25">
      <c r="A16281" t="s">
        <v>7380</v>
      </c>
    </row>
    <row r="16282" spans="1:1" x14ac:dyDescent="0.25">
      <c r="A16282" t="s">
        <v>7381</v>
      </c>
    </row>
    <row r="16283" spans="1:1" x14ac:dyDescent="0.25">
      <c r="A16283" t="s">
        <v>7382</v>
      </c>
    </row>
    <row r="16284" spans="1:1" x14ac:dyDescent="0.25">
      <c r="A16284" t="s">
        <v>7383</v>
      </c>
    </row>
    <row r="16285" spans="1:1" x14ac:dyDescent="0.25">
      <c r="A16285" t="s">
        <v>7384</v>
      </c>
    </row>
    <row r="16286" spans="1:1" x14ac:dyDescent="0.25">
      <c r="A16286" t="s">
        <v>7385</v>
      </c>
    </row>
    <row r="16287" spans="1:1" x14ac:dyDescent="0.25">
      <c r="A16287" t="s">
        <v>7386</v>
      </c>
    </row>
    <row r="16288" spans="1:1" x14ac:dyDescent="0.25">
      <c r="A16288" t="s">
        <v>7387</v>
      </c>
    </row>
    <row r="16289" spans="1:1" x14ac:dyDescent="0.25">
      <c r="A16289" t="s">
        <v>7388</v>
      </c>
    </row>
    <row r="16290" spans="1:1" x14ac:dyDescent="0.25">
      <c r="A16290" t="s">
        <v>7389</v>
      </c>
    </row>
    <row r="16291" spans="1:1" x14ac:dyDescent="0.25">
      <c r="A16291" t="s">
        <v>7390</v>
      </c>
    </row>
    <row r="16292" spans="1:1" x14ac:dyDescent="0.25">
      <c r="A16292" t="s">
        <v>7391</v>
      </c>
    </row>
    <row r="16293" spans="1:1" x14ac:dyDescent="0.25">
      <c r="A16293" t="s">
        <v>7392</v>
      </c>
    </row>
    <row r="16294" spans="1:1" x14ac:dyDescent="0.25">
      <c r="A16294" t="s">
        <v>7393</v>
      </c>
    </row>
    <row r="16295" spans="1:1" x14ac:dyDescent="0.25">
      <c r="A16295" t="s">
        <v>7394</v>
      </c>
    </row>
    <row r="16296" spans="1:1" x14ac:dyDescent="0.25">
      <c r="A16296" t="s">
        <v>7395</v>
      </c>
    </row>
    <row r="16297" spans="1:1" x14ac:dyDescent="0.25">
      <c r="A16297" t="s">
        <v>43</v>
      </c>
    </row>
    <row r="16298" spans="1:1" x14ac:dyDescent="0.25">
      <c r="A16298" t="s">
        <v>7396</v>
      </c>
    </row>
    <row r="16300" spans="1:1" x14ac:dyDescent="0.25">
      <c r="A16300" t="s">
        <v>7397</v>
      </c>
    </row>
    <row r="16302" spans="1:1" x14ac:dyDescent="0.25">
      <c r="A16302" t="s">
        <v>7398</v>
      </c>
    </row>
    <row r="16303" spans="1:1" x14ac:dyDescent="0.25">
      <c r="A16303" t="s">
        <v>7399</v>
      </c>
    </row>
    <row r="16304" spans="1:1" x14ac:dyDescent="0.25">
      <c r="A16304" t="s">
        <v>43</v>
      </c>
    </row>
    <row r="16305" spans="1:1" x14ac:dyDescent="0.25">
      <c r="A16305" t="s">
        <v>7396</v>
      </c>
    </row>
    <row r="16307" spans="1:1" x14ac:dyDescent="0.25">
      <c r="A16307" t="s">
        <v>7400</v>
      </c>
    </row>
    <row r="16309" spans="1:1" x14ac:dyDescent="0.25">
      <c r="A16309" t="s">
        <v>7401</v>
      </c>
    </row>
    <row r="16310" spans="1:1" x14ac:dyDescent="0.25">
      <c r="A16310" t="s">
        <v>7402</v>
      </c>
    </row>
    <row r="16312" spans="1:1" x14ac:dyDescent="0.25">
      <c r="A16312" t="s">
        <v>7403</v>
      </c>
    </row>
    <row r="16314" spans="1:1" x14ac:dyDescent="0.25">
      <c r="A16314" t="s">
        <v>7404</v>
      </c>
    </row>
    <row r="16315" spans="1:1" x14ac:dyDescent="0.25">
      <c r="A16315" t="s">
        <v>43</v>
      </c>
    </row>
    <row r="16316" spans="1:1" x14ac:dyDescent="0.25">
      <c r="A16316" t="s">
        <v>7405</v>
      </c>
    </row>
    <row r="16317" spans="1:1" x14ac:dyDescent="0.25">
      <c r="A16317" t="s">
        <v>7406</v>
      </c>
    </row>
    <row r="16318" spans="1:1" x14ac:dyDescent="0.25">
      <c r="A16318" t="s">
        <v>43</v>
      </c>
    </row>
    <row r="16319" spans="1:1" x14ac:dyDescent="0.25">
      <c r="A16319" t="s">
        <v>7396</v>
      </c>
    </row>
    <row r="16321" spans="1:1" x14ac:dyDescent="0.25">
      <c r="A16321" t="s">
        <v>7407</v>
      </c>
    </row>
    <row r="16322" spans="1:1" x14ac:dyDescent="0.25">
      <c r="A16322" t="s">
        <v>7408</v>
      </c>
    </row>
    <row r="16324" spans="1:1" x14ac:dyDescent="0.25">
      <c r="A16324" t="s">
        <v>7409</v>
      </c>
    </row>
    <row r="16325" spans="1:1" x14ac:dyDescent="0.25">
      <c r="A16325" t="s">
        <v>7410</v>
      </c>
    </row>
    <row r="16326" spans="1:1" x14ac:dyDescent="0.25">
      <c r="A16326" t="s">
        <v>7411</v>
      </c>
    </row>
    <row r="16327" spans="1:1" x14ac:dyDescent="0.25">
      <c r="A16327" t="s">
        <v>7412</v>
      </c>
    </row>
    <row r="16328" spans="1:1" x14ac:dyDescent="0.25">
      <c r="A16328" t="s">
        <v>7413</v>
      </c>
    </row>
    <row r="16329" spans="1:1" x14ac:dyDescent="0.25">
      <c r="A16329" t="s">
        <v>7414</v>
      </c>
    </row>
    <row r="16330" spans="1:1" x14ac:dyDescent="0.25">
      <c r="A16330" t="s">
        <v>7415</v>
      </c>
    </row>
    <row r="16332" spans="1:1" x14ac:dyDescent="0.25">
      <c r="A16332" t="s">
        <v>7416</v>
      </c>
    </row>
    <row r="16334" spans="1:1" x14ac:dyDescent="0.25">
      <c r="A16334" t="s">
        <v>7417</v>
      </c>
    </row>
    <row r="16335" spans="1:1" x14ac:dyDescent="0.25">
      <c r="A16335" t="s">
        <v>7418</v>
      </c>
    </row>
    <row r="16337" spans="1:1" x14ac:dyDescent="0.25">
      <c r="A16337" t="s">
        <v>7419</v>
      </c>
    </row>
    <row r="16339" spans="1:1" x14ac:dyDescent="0.25">
      <c r="A16339" t="s">
        <v>7420</v>
      </c>
    </row>
    <row r="16340" spans="1:1" x14ac:dyDescent="0.25">
      <c r="A16340" t="s">
        <v>7421</v>
      </c>
    </row>
    <row r="16341" spans="1:1" x14ac:dyDescent="0.25">
      <c r="A16341" t="s">
        <v>7422</v>
      </c>
    </row>
    <row r="16342" spans="1:1" x14ac:dyDescent="0.25">
      <c r="A16342" t="s">
        <v>7423</v>
      </c>
    </row>
    <row r="16344" spans="1:1" x14ac:dyDescent="0.25">
      <c r="A16344" t="e">
        <f>- Saisir les livraisons en informatique</f>
        <v>#NAME?</v>
      </c>
    </row>
    <row r="16345" spans="1:1" x14ac:dyDescent="0.25">
      <c r="A16345" t="s">
        <v>7424</v>
      </c>
    </row>
    <row r="16347" spans="1:1" x14ac:dyDescent="0.25">
      <c r="A16347" t="s">
        <v>7425</v>
      </c>
    </row>
    <row r="16348" spans="1:1" x14ac:dyDescent="0.25">
      <c r="A16348" t="s">
        <v>7426</v>
      </c>
    </row>
    <row r="16349" spans="1:1" x14ac:dyDescent="0.25">
      <c r="A16349" t="s">
        <v>7427</v>
      </c>
    </row>
    <row r="16350" spans="1:1" x14ac:dyDescent="0.25">
      <c r="A16350" t="s">
        <v>7428</v>
      </c>
    </row>
    <row r="16352" spans="1:1" x14ac:dyDescent="0.25">
      <c r="A16352" t="s">
        <v>7429</v>
      </c>
    </row>
    <row r="16353" spans="1:1" x14ac:dyDescent="0.25">
      <c r="A16353" t="s">
        <v>7430</v>
      </c>
    </row>
    <row r="16354" spans="1:1" x14ac:dyDescent="0.25">
      <c r="A16354" t="s">
        <v>7431</v>
      </c>
    </row>
    <row r="16355" spans="1:1" x14ac:dyDescent="0.25">
      <c r="A16355" t="s">
        <v>43</v>
      </c>
    </row>
    <row r="16356" spans="1:1" x14ac:dyDescent="0.25">
      <c r="A16356" t="s">
        <v>7432</v>
      </c>
    </row>
    <row r="16357" spans="1:1" x14ac:dyDescent="0.25">
      <c r="A16357" t="s">
        <v>7433</v>
      </c>
    </row>
    <row r="16358" spans="1:1" x14ac:dyDescent="0.25">
      <c r="A16358" t="s">
        <v>7434</v>
      </c>
    </row>
    <row r="16359" spans="1:1" x14ac:dyDescent="0.25">
      <c r="A16359" t="s">
        <v>7435</v>
      </c>
    </row>
    <row r="16360" spans="1:1" x14ac:dyDescent="0.25">
      <c r="A16360" t="s">
        <v>7436</v>
      </c>
    </row>
    <row r="16361" spans="1:1" x14ac:dyDescent="0.25">
      <c r="A16361" t="s">
        <v>7437</v>
      </c>
    </row>
    <row r="16362" spans="1:1" x14ac:dyDescent="0.25">
      <c r="A16362" t="s">
        <v>7438</v>
      </c>
    </row>
    <row r="16363" spans="1:1" x14ac:dyDescent="0.25">
      <c r="A16363" t="s">
        <v>7439</v>
      </c>
    </row>
    <row r="16364" spans="1:1" x14ac:dyDescent="0.25">
      <c r="A16364" t="s">
        <v>7440</v>
      </c>
    </row>
    <row r="16365" spans="1:1" x14ac:dyDescent="0.25">
      <c r="A16365" t="s">
        <v>7441</v>
      </c>
    </row>
    <row r="16366" spans="1:1" x14ac:dyDescent="0.25">
      <c r="A16366" t="s">
        <v>7442</v>
      </c>
    </row>
    <row r="16367" spans="1:1" x14ac:dyDescent="0.25">
      <c r="A16367" t="s">
        <v>7443</v>
      </c>
    </row>
    <row r="16368" spans="1:1" x14ac:dyDescent="0.25">
      <c r="A16368" t="s">
        <v>7444</v>
      </c>
    </row>
    <row r="16369" spans="1:1" x14ac:dyDescent="0.25">
      <c r="A16369" t="s">
        <v>7445</v>
      </c>
    </row>
    <row r="16370" spans="1:1" x14ac:dyDescent="0.25">
      <c r="A16370" t="s">
        <v>7446</v>
      </c>
    </row>
    <row r="16372" spans="1:1" x14ac:dyDescent="0.25">
      <c r="A16372" t="s">
        <v>7447</v>
      </c>
    </row>
    <row r="16374" spans="1:1" x14ac:dyDescent="0.25">
      <c r="A16374" t="s">
        <v>7448</v>
      </c>
    </row>
    <row r="16376" spans="1:1" x14ac:dyDescent="0.25">
      <c r="A16376" t="s">
        <v>7449</v>
      </c>
    </row>
    <row r="16377" spans="1:1" x14ac:dyDescent="0.25">
      <c r="A16377" t="s">
        <v>7450</v>
      </c>
    </row>
    <row r="16379" spans="1:1" x14ac:dyDescent="0.25">
      <c r="A16379" t="s">
        <v>7451</v>
      </c>
    </row>
    <row r="16380" spans="1:1" x14ac:dyDescent="0.25">
      <c r="A16380" t="s">
        <v>7452</v>
      </c>
    </row>
    <row r="16382" spans="1:1" x14ac:dyDescent="0.25">
      <c r="A16382" t="s">
        <v>7453</v>
      </c>
    </row>
    <row r="16383" spans="1:1" x14ac:dyDescent="0.25">
      <c r="A16383" t="s">
        <v>7454</v>
      </c>
    </row>
    <row r="16384" spans="1:1" x14ac:dyDescent="0.25">
      <c r="A16384" t="s">
        <v>7455</v>
      </c>
    </row>
    <row r="16386" spans="1:1" x14ac:dyDescent="0.25">
      <c r="A16386" t="s">
        <v>7456</v>
      </c>
    </row>
    <row r="16387" spans="1:1" x14ac:dyDescent="0.25">
      <c r="A16387" t="s">
        <v>7457</v>
      </c>
    </row>
    <row r="16390" spans="1:1" x14ac:dyDescent="0.25">
      <c r="A16390" t="s">
        <v>7073</v>
      </c>
    </row>
    <row r="16391" spans="1:1" x14ac:dyDescent="0.25">
      <c r="A16391" t="s">
        <v>7458</v>
      </c>
    </row>
    <row r="16392" spans="1:1" x14ac:dyDescent="0.25">
      <c r="A16392" t="s">
        <v>7459</v>
      </c>
    </row>
    <row r="16393" spans="1:1" x14ac:dyDescent="0.25">
      <c r="A16393" t="s">
        <v>7460</v>
      </c>
    </row>
    <row r="16394" spans="1:1" x14ac:dyDescent="0.25">
      <c r="A16394" t="s">
        <v>7461</v>
      </c>
    </row>
    <row r="16396" spans="1:1" x14ac:dyDescent="0.25">
      <c r="A16396" t="s">
        <v>7462</v>
      </c>
    </row>
    <row r="16398" spans="1:1" x14ac:dyDescent="0.25">
      <c r="A16398" t="s">
        <v>7463</v>
      </c>
    </row>
    <row r="16400" spans="1:1" x14ac:dyDescent="0.25">
      <c r="A16400" t="s">
        <v>7464</v>
      </c>
    </row>
    <row r="16401" spans="1:1" x14ac:dyDescent="0.25">
      <c r="A16401" t="s">
        <v>7465</v>
      </c>
    </row>
    <row r="16402" spans="1:1" x14ac:dyDescent="0.25">
      <c r="A16402" t="s">
        <v>7466</v>
      </c>
    </row>
    <row r="16403" spans="1:1" x14ac:dyDescent="0.25">
      <c r="A16403" t="s">
        <v>7467</v>
      </c>
    </row>
    <row r="16404" spans="1:1" x14ac:dyDescent="0.25">
      <c r="A16404" t="s">
        <v>7466</v>
      </c>
    </row>
    <row r="16405" spans="1:1" x14ac:dyDescent="0.25">
      <c r="A16405" t="s">
        <v>7468</v>
      </c>
    </row>
    <row r="16406" spans="1:1" x14ac:dyDescent="0.25">
      <c r="A16406" t="s">
        <v>7466</v>
      </c>
    </row>
    <row r="16407" spans="1:1" x14ac:dyDescent="0.25">
      <c r="A16407" t="s">
        <v>7469</v>
      </c>
    </row>
    <row r="16408" spans="1:1" x14ac:dyDescent="0.25">
      <c r="A16408" t="s">
        <v>7466</v>
      </c>
    </row>
    <row r="16409" spans="1:1" x14ac:dyDescent="0.25">
      <c r="A16409" t="s">
        <v>7470</v>
      </c>
    </row>
    <row r="16410" spans="1:1" x14ac:dyDescent="0.25">
      <c r="A16410" t="s">
        <v>7466</v>
      </c>
    </row>
    <row r="16411" spans="1:1" x14ac:dyDescent="0.25">
      <c r="A16411" t="s">
        <v>7471</v>
      </c>
    </row>
    <row r="16412" spans="1:1" x14ac:dyDescent="0.25">
      <c r="A16412" t="s">
        <v>7472</v>
      </c>
    </row>
    <row r="16413" spans="1:1" x14ac:dyDescent="0.25">
      <c r="A16413" t="s">
        <v>7473</v>
      </c>
    </row>
    <row r="16414" spans="1:1" x14ac:dyDescent="0.25">
      <c r="A16414" t="e">
        <f>- Suivre et Accompagner les apprenants au sein du CFAI et de leur entreprise.</f>
        <v>#NAME?</v>
      </c>
    </row>
    <row r="16415" spans="1:1" x14ac:dyDescent="0.25">
      <c r="A16415" t="s">
        <v>7474</v>
      </c>
    </row>
    <row r="16416" spans="1:1" x14ac:dyDescent="0.25">
      <c r="A16416" t="s">
        <v>7475</v>
      </c>
    </row>
    <row r="16418" spans="1:1" x14ac:dyDescent="0.25">
      <c r="A16418" t="s">
        <v>7476</v>
      </c>
    </row>
    <row r="16419" spans="1:1" x14ac:dyDescent="0.25">
      <c r="A16419" t="s">
        <v>3921</v>
      </c>
    </row>
    <row r="16421" spans="1:1" x14ac:dyDescent="0.25">
      <c r="A16421" t="s">
        <v>7477</v>
      </c>
    </row>
    <row r="16423" spans="1:1" x14ac:dyDescent="0.25">
      <c r="A16423" t="s">
        <v>7478</v>
      </c>
    </row>
    <row r="16424" spans="1:1" x14ac:dyDescent="0.25">
      <c r="A16424" t="s">
        <v>7479</v>
      </c>
    </row>
    <row r="16426" spans="1:1" x14ac:dyDescent="0.25">
      <c r="A16426" t="s">
        <v>7480</v>
      </c>
    </row>
    <row r="16427" spans="1:1" x14ac:dyDescent="0.25">
      <c r="A16427" t="s">
        <v>7481</v>
      </c>
    </row>
    <row r="16428" spans="1:1" x14ac:dyDescent="0.25">
      <c r="A16428" t="s">
        <v>7482</v>
      </c>
    </row>
    <row r="16429" spans="1:1" x14ac:dyDescent="0.25">
      <c r="A16429" t="s">
        <v>7483</v>
      </c>
    </row>
    <row r="16430" spans="1:1" x14ac:dyDescent="0.25">
      <c r="A16430" t="s">
        <v>7484</v>
      </c>
    </row>
    <row r="16432" spans="1:1" x14ac:dyDescent="0.25">
      <c r="A16432" t="s">
        <v>7485</v>
      </c>
    </row>
    <row r="16433" spans="1:1" x14ac:dyDescent="0.25">
      <c r="A16433" t="s">
        <v>7486</v>
      </c>
    </row>
    <row r="16434" spans="1:1" x14ac:dyDescent="0.25">
      <c r="A16434" t="s">
        <v>7487</v>
      </c>
    </row>
    <row r="16435" spans="1:1" x14ac:dyDescent="0.25">
      <c r="A16435" t="s">
        <v>7488</v>
      </c>
    </row>
    <row r="16436" spans="1:1" x14ac:dyDescent="0.25">
      <c r="A16436" t="s">
        <v>7489</v>
      </c>
    </row>
    <row r="16438" spans="1:1" x14ac:dyDescent="0.25">
      <c r="A16438" t="s">
        <v>7490</v>
      </c>
    </row>
    <row r="16439" spans="1:1" x14ac:dyDescent="0.25">
      <c r="A16439" t="s">
        <v>7491</v>
      </c>
    </row>
    <row r="16440" spans="1:1" x14ac:dyDescent="0.25">
      <c r="A16440" t="s">
        <v>7492</v>
      </c>
    </row>
    <row r="16441" spans="1:1" x14ac:dyDescent="0.25">
      <c r="A16441" t="s">
        <v>7493</v>
      </c>
    </row>
    <row r="16442" spans="1:1" x14ac:dyDescent="0.25">
      <c r="A16442" t="s">
        <v>7494</v>
      </c>
    </row>
    <row r="16443" spans="1:1" x14ac:dyDescent="0.25">
      <c r="A16443" t="s">
        <v>7495</v>
      </c>
    </row>
    <row r="16444" spans="1:1" x14ac:dyDescent="0.25">
      <c r="A16444" t="s">
        <v>7496</v>
      </c>
    </row>
    <row r="16445" spans="1:1" x14ac:dyDescent="0.25">
      <c r="A16445" t="s">
        <v>7497</v>
      </c>
    </row>
    <row r="16447" spans="1:1" x14ac:dyDescent="0.25">
      <c r="A16447" t="s">
        <v>7498</v>
      </c>
    </row>
    <row r="16448" spans="1:1" x14ac:dyDescent="0.25">
      <c r="A16448" t="s">
        <v>7499</v>
      </c>
    </row>
    <row r="16449" spans="1:2" x14ac:dyDescent="0.25">
      <c r="A16449" t="s">
        <v>7500</v>
      </c>
    </row>
    <row r="16450" spans="1:2" x14ac:dyDescent="0.25">
      <c r="A16450" t="s">
        <v>7501</v>
      </c>
    </row>
    <row r="16451" spans="1:2" x14ac:dyDescent="0.25">
      <c r="A16451" t="s">
        <v>7502</v>
      </c>
    </row>
    <row r="16453" spans="1:2" x14ac:dyDescent="0.25">
      <c r="A16453" t="s">
        <v>7462</v>
      </c>
    </row>
    <row r="16455" spans="1:2" x14ac:dyDescent="0.25">
      <c r="A16455" t="s">
        <v>7463</v>
      </c>
    </row>
    <row r="16457" spans="1:2" x14ac:dyDescent="0.25">
      <c r="A16457" t="s">
        <v>7464</v>
      </c>
    </row>
    <row r="16458" spans="1:2" x14ac:dyDescent="0.25">
      <c r="A16458" t="s">
        <v>7503</v>
      </c>
    </row>
    <row r="16459" spans="1:2" x14ac:dyDescent="0.25">
      <c r="A16459" t="s">
        <v>7504</v>
      </c>
    </row>
    <row r="16460" spans="1:2" x14ac:dyDescent="0.25">
      <c r="A16460" t="s">
        <v>7505</v>
      </c>
    </row>
    <row r="16462" spans="1:2" x14ac:dyDescent="0.25">
      <c r="A16462" t="s">
        <v>7506</v>
      </c>
      <c r="B16462" t="s">
        <v>7507</v>
      </c>
    </row>
    <row r="16464" spans="1:2" x14ac:dyDescent="0.25">
      <c r="A16464" t="s">
        <v>7508</v>
      </c>
    </row>
    <row r="16465" spans="1:1" x14ac:dyDescent="0.25">
      <c r="A16465" t="s">
        <v>7509</v>
      </c>
    </row>
    <row r="16467" spans="1:1" x14ac:dyDescent="0.25">
      <c r="A16467" t="s">
        <v>7510</v>
      </c>
    </row>
    <row r="16468" spans="1:1" x14ac:dyDescent="0.25">
      <c r="A16468" t="s">
        <v>7511</v>
      </c>
    </row>
    <row r="16470" spans="1:1" x14ac:dyDescent="0.25">
      <c r="A16470" t="s">
        <v>7512</v>
      </c>
    </row>
    <row r="16472" spans="1:1" x14ac:dyDescent="0.25">
      <c r="A16472" t="s">
        <v>7513</v>
      </c>
    </row>
    <row r="16473" spans="1:1" x14ac:dyDescent="0.25">
      <c r="A16473" t="s">
        <v>7514</v>
      </c>
    </row>
    <row r="16475" spans="1:1" x14ac:dyDescent="0.25">
      <c r="A16475" t="s">
        <v>7515</v>
      </c>
    </row>
    <row r="16477" spans="1:1" x14ac:dyDescent="0.25">
      <c r="A16477" t="s">
        <v>7516</v>
      </c>
    </row>
    <row r="16478" spans="1:1" x14ac:dyDescent="0.25">
      <c r="A16478" t="s">
        <v>7517</v>
      </c>
    </row>
    <row r="16479" spans="1:1" x14ac:dyDescent="0.25">
      <c r="A16479" t="s">
        <v>7518</v>
      </c>
    </row>
    <row r="16480" spans="1:1" x14ac:dyDescent="0.25">
      <c r="A16480" t="s">
        <v>43</v>
      </c>
    </row>
    <row r="16481" spans="1:1" x14ac:dyDescent="0.25">
      <c r="A16481" t="s">
        <v>7519</v>
      </c>
    </row>
    <row r="16482" spans="1:1" x14ac:dyDescent="0.25">
      <c r="A16482" t="s">
        <v>7520</v>
      </c>
    </row>
    <row r="16483" spans="1:1" x14ac:dyDescent="0.25">
      <c r="A16483" t="s">
        <v>7521</v>
      </c>
    </row>
    <row r="16484" spans="1:1" x14ac:dyDescent="0.25">
      <c r="A16484" t="s">
        <v>7522</v>
      </c>
    </row>
    <row r="16485" spans="1:1" x14ac:dyDescent="0.25">
      <c r="A16485" t="s">
        <v>7523</v>
      </c>
    </row>
    <row r="16486" spans="1:1" x14ac:dyDescent="0.25">
      <c r="A16486" t="s">
        <v>7524</v>
      </c>
    </row>
    <row r="16487" spans="1:1" x14ac:dyDescent="0.25">
      <c r="A16487" t="s">
        <v>7525</v>
      </c>
    </row>
    <row r="16488" spans="1:1" x14ac:dyDescent="0.25">
      <c r="A16488" t="s">
        <v>7526</v>
      </c>
    </row>
    <row r="16489" spans="1:1" x14ac:dyDescent="0.25">
      <c r="A16489" t="s">
        <v>4490</v>
      </c>
    </row>
    <row r="16490" spans="1:1" x14ac:dyDescent="0.25">
      <c r="A16490" t="s">
        <v>7527</v>
      </c>
    </row>
    <row r="16491" spans="1:1" x14ac:dyDescent="0.25">
      <c r="A16491" t="e">
        <f>- Faire de La Pose PVC et alu</f>
        <v>#NAME?</v>
      </c>
    </row>
    <row r="16492" spans="1:1" x14ac:dyDescent="0.25">
      <c r="A16492" t="e">
        <f>- Faire de La Pose de portail</f>
        <v>#NAME?</v>
      </c>
    </row>
    <row r="16493" spans="1:1" x14ac:dyDescent="0.25">
      <c r="A16493" t="s">
        <v>7528</v>
      </c>
    </row>
    <row r="16494" spans="1:1" x14ac:dyDescent="0.25">
      <c r="A16494" t="s">
        <v>7529</v>
      </c>
    </row>
    <row r="16496" spans="1:1" x14ac:dyDescent="0.25">
      <c r="A16496" t="s">
        <v>7530</v>
      </c>
    </row>
    <row r="16497" spans="1:1" x14ac:dyDescent="0.25">
      <c r="A16497" t="s">
        <v>7531</v>
      </c>
    </row>
    <row r="16498" spans="1:1" x14ac:dyDescent="0.25">
      <c r="A16498" t="s">
        <v>7532</v>
      </c>
    </row>
    <row r="16500" spans="1:1" x14ac:dyDescent="0.25">
      <c r="A16500" t="s">
        <v>7533</v>
      </c>
    </row>
    <row r="16502" spans="1:1" x14ac:dyDescent="0.25">
      <c r="A16502" t="s">
        <v>6582</v>
      </c>
    </row>
    <row r="16503" spans="1:1" x14ac:dyDescent="0.25">
      <c r="A16503" t="s">
        <v>7534</v>
      </c>
    </row>
    <row r="16504" spans="1:1" x14ac:dyDescent="0.25">
      <c r="A16504" t="s">
        <v>7535</v>
      </c>
    </row>
    <row r="16505" spans="1:1" x14ac:dyDescent="0.25">
      <c r="A16505" t="s">
        <v>7536</v>
      </c>
    </row>
    <row r="16506" spans="1:1" x14ac:dyDescent="0.25">
      <c r="A16506" t="s">
        <v>7537</v>
      </c>
    </row>
    <row r="16507" spans="1:1" x14ac:dyDescent="0.25">
      <c r="A16507" t="s">
        <v>7538</v>
      </c>
    </row>
    <row r="16508" spans="1:1" x14ac:dyDescent="0.25">
      <c r="A16508" t="s">
        <v>7532</v>
      </c>
    </row>
    <row r="16510" spans="1:1" x14ac:dyDescent="0.25">
      <c r="A16510" t="s">
        <v>7533</v>
      </c>
    </row>
    <row r="16512" spans="1:1" x14ac:dyDescent="0.25">
      <c r="A16512" t="s">
        <v>6582</v>
      </c>
    </row>
    <row r="16513" spans="1:1" x14ac:dyDescent="0.25">
      <c r="A16513" t="s">
        <v>7534</v>
      </c>
    </row>
    <row r="16514" spans="1:1" x14ac:dyDescent="0.25">
      <c r="A16514" t="s">
        <v>7535</v>
      </c>
    </row>
    <row r="16515" spans="1:1" x14ac:dyDescent="0.25">
      <c r="A16515" t="s">
        <v>7536</v>
      </c>
    </row>
    <row r="16516" spans="1:1" x14ac:dyDescent="0.25">
      <c r="A16516" t="s">
        <v>7537</v>
      </c>
    </row>
    <row r="16517" spans="1:1" x14ac:dyDescent="0.25">
      <c r="A16517" t="s">
        <v>7539</v>
      </c>
    </row>
    <row r="16518" spans="1:1" x14ac:dyDescent="0.25">
      <c r="A16518" t="s">
        <v>7540</v>
      </c>
    </row>
    <row r="16520" spans="1:1" x14ac:dyDescent="0.25">
      <c r="A16520" t="s">
        <v>7541</v>
      </c>
    </row>
    <row r="16522" spans="1:1" x14ac:dyDescent="0.25">
      <c r="A16522" t="s">
        <v>1774</v>
      </c>
    </row>
    <row r="16524" spans="1:1" x14ac:dyDescent="0.25">
      <c r="A16524" t="e">
        <f>- fabrication de palettes et palox</f>
        <v>#NAME?</v>
      </c>
    </row>
    <row r="16525" spans="1:1" x14ac:dyDescent="0.25">
      <c r="A16525" t="e">
        <f>- Ports de charges</f>
        <v>#NAME?</v>
      </c>
    </row>
    <row r="16526" spans="1:1" x14ac:dyDescent="0.25">
      <c r="A16526" t="e">
        <f>- utilisation de cloueuses automatiques</f>
        <v>#NAME?</v>
      </c>
    </row>
    <row r="16528" spans="1:1" x14ac:dyDescent="0.25">
      <c r="A16528" t="s">
        <v>7542</v>
      </c>
    </row>
    <row r="16529" spans="1:1" x14ac:dyDescent="0.25">
      <c r="A16529" t="s">
        <v>7543</v>
      </c>
    </row>
    <row r="16530" spans="1:1" x14ac:dyDescent="0.25">
      <c r="A16530" t="s">
        <v>7544</v>
      </c>
    </row>
    <row r="16531" spans="1:1" x14ac:dyDescent="0.25">
      <c r="A16531" t="s">
        <v>7540</v>
      </c>
    </row>
    <row r="16533" spans="1:1" x14ac:dyDescent="0.25">
      <c r="A16533" t="s">
        <v>7541</v>
      </c>
    </row>
    <row r="16535" spans="1:1" x14ac:dyDescent="0.25">
      <c r="A16535" t="s">
        <v>1774</v>
      </c>
    </row>
    <row r="16537" spans="1:1" x14ac:dyDescent="0.25">
      <c r="A16537" t="e">
        <f>- fabrication de palettes et palox</f>
        <v>#NAME?</v>
      </c>
    </row>
    <row r="16538" spans="1:1" x14ac:dyDescent="0.25">
      <c r="A16538" t="e">
        <f>- Ports de charges</f>
        <v>#NAME?</v>
      </c>
    </row>
    <row r="16539" spans="1:1" x14ac:dyDescent="0.25">
      <c r="A16539" t="e">
        <f>- utilisation de cloueuses automatiques</f>
        <v>#NAME?</v>
      </c>
    </row>
    <row r="16541" spans="1:1" x14ac:dyDescent="0.25">
      <c r="A16541" t="s">
        <v>7542</v>
      </c>
    </row>
    <row r="16542" spans="1:1" x14ac:dyDescent="0.25">
      <c r="A16542" t="s">
        <v>7543</v>
      </c>
    </row>
    <row r="16543" spans="1:1" x14ac:dyDescent="0.25">
      <c r="A16543" t="s">
        <v>7545</v>
      </c>
    </row>
    <row r="16544" spans="1:1" x14ac:dyDescent="0.25">
      <c r="A16544" t="s">
        <v>7540</v>
      </c>
    </row>
    <row r="16546" spans="1:1" x14ac:dyDescent="0.25">
      <c r="A16546" t="s">
        <v>7541</v>
      </c>
    </row>
    <row r="16548" spans="1:1" x14ac:dyDescent="0.25">
      <c r="A16548" t="s">
        <v>1774</v>
      </c>
    </row>
    <row r="16550" spans="1:1" x14ac:dyDescent="0.25">
      <c r="A16550" t="e">
        <f>- fabrication de palettes et palox</f>
        <v>#NAME?</v>
      </c>
    </row>
    <row r="16551" spans="1:1" x14ac:dyDescent="0.25">
      <c r="A16551" t="e">
        <f>- Ports de charges</f>
        <v>#NAME?</v>
      </c>
    </row>
    <row r="16552" spans="1:1" x14ac:dyDescent="0.25">
      <c r="A16552" t="e">
        <f>- utilisation de cloueuses automatiques</f>
        <v>#NAME?</v>
      </c>
    </row>
    <row r="16554" spans="1:1" x14ac:dyDescent="0.25">
      <c r="A16554" t="s">
        <v>7542</v>
      </c>
    </row>
    <row r="16555" spans="1:1" x14ac:dyDescent="0.25">
      <c r="A16555" t="s">
        <v>7543</v>
      </c>
    </row>
    <row r="16556" spans="1:1" x14ac:dyDescent="0.25">
      <c r="A16556" t="s">
        <v>7546</v>
      </c>
    </row>
    <row r="16558" spans="1:1" x14ac:dyDescent="0.25">
      <c r="A16558" t="s">
        <v>1216</v>
      </c>
    </row>
    <row r="16559" spans="1:1" x14ac:dyDescent="0.25">
      <c r="A16559" t="s">
        <v>7547</v>
      </c>
    </row>
    <row r="16560" spans="1:1" x14ac:dyDescent="0.25">
      <c r="A16560" t="e">
        <f>- Mise sur cintres</f>
        <v>#NAME?</v>
      </c>
    </row>
    <row r="16562" spans="1:1" x14ac:dyDescent="0.25">
      <c r="A16562" t="s">
        <v>7548</v>
      </c>
    </row>
    <row r="16563" spans="1:1" x14ac:dyDescent="0.25">
      <c r="A16563" t="s">
        <v>7549</v>
      </c>
    </row>
    <row r="16565" spans="1:1" x14ac:dyDescent="0.25">
      <c r="A16565" t="s">
        <v>5081</v>
      </c>
    </row>
    <row r="16566" spans="1:1" x14ac:dyDescent="0.25">
      <c r="A16566" t="s">
        <v>7550</v>
      </c>
    </row>
    <row r="16567" spans="1:1" x14ac:dyDescent="0.25">
      <c r="A16567" t="s">
        <v>7551</v>
      </c>
    </row>
    <row r="16568" spans="1:1" x14ac:dyDescent="0.25">
      <c r="A16568" t="s">
        <v>7552</v>
      </c>
    </row>
    <row r="16569" spans="1:1" x14ac:dyDescent="0.25">
      <c r="A16569" t="s">
        <v>7553</v>
      </c>
    </row>
    <row r="16570" spans="1:1" x14ac:dyDescent="0.25">
      <c r="A16570" t="s">
        <v>7554</v>
      </c>
    </row>
    <row r="16572" spans="1:1" x14ac:dyDescent="0.25">
      <c r="A16572" t="s">
        <v>7555</v>
      </c>
    </row>
    <row r="16575" spans="1:1" x14ac:dyDescent="0.25">
      <c r="A16575" t="s">
        <v>4490</v>
      </c>
    </row>
    <row r="16576" spans="1:1" x14ac:dyDescent="0.25">
      <c r="A16576" t="s">
        <v>7556</v>
      </c>
    </row>
    <row r="16577" spans="1:1" x14ac:dyDescent="0.25">
      <c r="A16577" t="s">
        <v>7557</v>
      </c>
    </row>
    <row r="16579" spans="1:1" x14ac:dyDescent="0.25">
      <c r="A16579" t="s">
        <v>1216</v>
      </c>
    </row>
    <row r="16580" spans="1:1" x14ac:dyDescent="0.25">
      <c r="A16580" t="s">
        <v>7558</v>
      </c>
    </row>
    <row r="16581" spans="1:1" x14ac:dyDescent="0.25">
      <c r="A16581" t="s">
        <v>7559</v>
      </c>
    </row>
    <row r="16582" spans="1:1" x14ac:dyDescent="0.25">
      <c r="A16582" t="s">
        <v>7560</v>
      </c>
    </row>
    <row r="16583" spans="1:1" x14ac:dyDescent="0.25">
      <c r="A16583" t="s">
        <v>7561</v>
      </c>
    </row>
    <row r="16585" spans="1:1" x14ac:dyDescent="0.25">
      <c r="A16585" t="s">
        <v>7562</v>
      </c>
    </row>
    <row r="16586" spans="1:1" x14ac:dyDescent="0.25">
      <c r="A16586" t="s">
        <v>7563</v>
      </c>
    </row>
    <row r="16587" spans="1:1" x14ac:dyDescent="0.25">
      <c r="A16587" t="s">
        <v>7564</v>
      </c>
    </row>
    <row r="16588" spans="1:1" x14ac:dyDescent="0.25">
      <c r="A16588" t="s">
        <v>7565</v>
      </c>
    </row>
    <row r="16590" spans="1:1" x14ac:dyDescent="0.25">
      <c r="A16590" t="s">
        <v>7566</v>
      </c>
    </row>
    <row r="16592" spans="1:1" x14ac:dyDescent="0.25">
      <c r="A16592" t="s">
        <v>7567</v>
      </c>
    </row>
    <row r="16594" spans="1:1" x14ac:dyDescent="0.25">
      <c r="A16594" t="s">
        <v>7568</v>
      </c>
    </row>
    <row r="16595" spans="1:1" x14ac:dyDescent="0.25">
      <c r="A16595" t="s">
        <v>7569</v>
      </c>
    </row>
    <row r="16596" spans="1:1" x14ac:dyDescent="0.25">
      <c r="A16596" t="s">
        <v>7488</v>
      </c>
    </row>
    <row r="16597" spans="1:1" x14ac:dyDescent="0.25">
      <c r="A16597" t="s">
        <v>7570</v>
      </c>
    </row>
    <row r="16598" spans="1:1" x14ac:dyDescent="0.25">
      <c r="A16598" t="s">
        <v>7488</v>
      </c>
    </row>
    <row r="16599" spans="1:1" x14ac:dyDescent="0.25">
      <c r="A16599" t="s">
        <v>7571</v>
      </c>
    </row>
    <row r="16600" spans="1:1" x14ac:dyDescent="0.25">
      <c r="A16600" t="s">
        <v>7488</v>
      </c>
    </row>
    <row r="16601" spans="1:1" x14ac:dyDescent="0.25">
      <c r="A16601" t="s">
        <v>7572</v>
      </c>
    </row>
    <row r="16602" spans="1:1" x14ac:dyDescent="0.25">
      <c r="A16602" t="s">
        <v>7488</v>
      </c>
    </row>
    <row r="16603" spans="1:1" x14ac:dyDescent="0.25">
      <c r="A16603" t="s">
        <v>7573</v>
      </c>
    </row>
    <row r="16604" spans="1:1" x14ac:dyDescent="0.25">
      <c r="A16604" t="s">
        <v>7488</v>
      </c>
    </row>
    <row r="16605" spans="1:1" x14ac:dyDescent="0.25">
      <c r="A16605" t="s">
        <v>7574</v>
      </c>
    </row>
    <row r="16606" spans="1:1" x14ac:dyDescent="0.25">
      <c r="A16606" t="s">
        <v>7575</v>
      </c>
    </row>
    <row r="16607" spans="1:1" x14ac:dyDescent="0.25">
      <c r="A16607" t="s">
        <v>7576</v>
      </c>
    </row>
    <row r="16608" spans="1:1" x14ac:dyDescent="0.25">
      <c r="A16608" t="s">
        <v>7577</v>
      </c>
    </row>
    <row r="16609" spans="1:1" x14ac:dyDescent="0.25">
      <c r="A16609" t="s">
        <v>7578</v>
      </c>
    </row>
    <row r="16610" spans="1:1" x14ac:dyDescent="0.25">
      <c r="A16610" t="s">
        <v>7579</v>
      </c>
    </row>
    <row r="16611" spans="1:1" x14ac:dyDescent="0.25">
      <c r="A16611" t="s">
        <v>7575</v>
      </c>
    </row>
    <row r="16612" spans="1:1" x14ac:dyDescent="0.25">
      <c r="A16612" t="s">
        <v>7576</v>
      </c>
    </row>
    <row r="16613" spans="1:1" x14ac:dyDescent="0.25">
      <c r="A16613" t="s">
        <v>7577</v>
      </c>
    </row>
    <row r="16614" spans="1:1" x14ac:dyDescent="0.25">
      <c r="A16614" t="s">
        <v>7578</v>
      </c>
    </row>
    <row r="16615" spans="1:1" x14ac:dyDescent="0.25">
      <c r="A16615" t="s">
        <v>7580</v>
      </c>
    </row>
    <row r="16616" spans="1:1" x14ac:dyDescent="0.25">
      <c r="A16616" t="s">
        <v>7575</v>
      </c>
    </row>
    <row r="16617" spans="1:1" x14ac:dyDescent="0.25">
      <c r="A16617" t="s">
        <v>7576</v>
      </c>
    </row>
    <row r="16618" spans="1:1" x14ac:dyDescent="0.25">
      <c r="A16618" t="s">
        <v>7577</v>
      </c>
    </row>
    <row r="16619" spans="1:1" x14ac:dyDescent="0.25">
      <c r="A16619" t="s">
        <v>7578</v>
      </c>
    </row>
    <row r="16620" spans="1:1" x14ac:dyDescent="0.25">
      <c r="A16620" t="s">
        <v>7581</v>
      </c>
    </row>
    <row r="16621" spans="1:1" x14ac:dyDescent="0.25">
      <c r="A16621" t="s">
        <v>7575</v>
      </c>
    </row>
    <row r="16622" spans="1:1" x14ac:dyDescent="0.25">
      <c r="A16622" t="s">
        <v>7576</v>
      </c>
    </row>
    <row r="16623" spans="1:1" x14ac:dyDescent="0.25">
      <c r="A16623" t="s">
        <v>7577</v>
      </c>
    </row>
    <row r="16624" spans="1:1" x14ac:dyDescent="0.25">
      <c r="A16624" t="s">
        <v>7578</v>
      </c>
    </row>
    <row r="16625" spans="1:1" x14ac:dyDescent="0.25">
      <c r="A16625" t="s">
        <v>7582</v>
      </c>
    </row>
    <row r="16626" spans="1:1" x14ac:dyDescent="0.25">
      <c r="A16626" t="s">
        <v>7575</v>
      </c>
    </row>
    <row r="16627" spans="1:1" x14ac:dyDescent="0.25">
      <c r="A16627" t="s">
        <v>7576</v>
      </c>
    </row>
    <row r="16628" spans="1:1" x14ac:dyDescent="0.25">
      <c r="A16628" t="s">
        <v>7577</v>
      </c>
    </row>
    <row r="16629" spans="1:1" x14ac:dyDescent="0.25">
      <c r="A16629" t="s">
        <v>7578</v>
      </c>
    </row>
    <row r="16630" spans="1:1" x14ac:dyDescent="0.25">
      <c r="A16630" t="s">
        <v>7583</v>
      </c>
    </row>
    <row r="16631" spans="1:1" x14ac:dyDescent="0.25">
      <c r="A16631" t="s">
        <v>7584</v>
      </c>
    </row>
    <row r="16632" spans="1:1" x14ac:dyDescent="0.25">
      <c r="A16632" t="s">
        <v>7585</v>
      </c>
    </row>
    <row r="16633" spans="1:1" x14ac:dyDescent="0.25">
      <c r="A16633" t="s">
        <v>7586</v>
      </c>
    </row>
    <row r="16634" spans="1:1" x14ac:dyDescent="0.25">
      <c r="A16634" t="s">
        <v>7587</v>
      </c>
    </row>
    <row r="16635" spans="1:1" x14ac:dyDescent="0.25">
      <c r="A16635" t="s">
        <v>7584</v>
      </c>
    </row>
    <row r="16636" spans="1:1" x14ac:dyDescent="0.25">
      <c r="A16636" t="s">
        <v>7585</v>
      </c>
    </row>
    <row r="16637" spans="1:1" x14ac:dyDescent="0.25">
      <c r="A16637" t="s">
        <v>7586</v>
      </c>
    </row>
    <row r="16638" spans="1:1" x14ac:dyDescent="0.25">
      <c r="A16638" t="s">
        <v>7588</v>
      </c>
    </row>
    <row r="16639" spans="1:1" x14ac:dyDescent="0.25">
      <c r="A16639" t="s">
        <v>7584</v>
      </c>
    </row>
    <row r="16640" spans="1:1" x14ac:dyDescent="0.25">
      <c r="A16640" t="s">
        <v>7585</v>
      </c>
    </row>
    <row r="16641" spans="1:1" x14ac:dyDescent="0.25">
      <c r="A16641" t="s">
        <v>7586</v>
      </c>
    </row>
    <row r="16642" spans="1:1" x14ac:dyDescent="0.25">
      <c r="A16642" t="s">
        <v>7589</v>
      </c>
    </row>
    <row r="16643" spans="1:1" x14ac:dyDescent="0.25">
      <c r="A16643" t="s">
        <v>7584</v>
      </c>
    </row>
    <row r="16644" spans="1:1" x14ac:dyDescent="0.25">
      <c r="A16644" t="s">
        <v>7585</v>
      </c>
    </row>
    <row r="16645" spans="1:1" x14ac:dyDescent="0.25">
      <c r="A16645" t="s">
        <v>7586</v>
      </c>
    </row>
    <row r="16646" spans="1:1" x14ac:dyDescent="0.25">
      <c r="A16646" t="s">
        <v>7590</v>
      </c>
    </row>
    <row r="16647" spans="1:1" x14ac:dyDescent="0.25">
      <c r="A16647" t="s">
        <v>7591</v>
      </c>
    </row>
    <row r="16648" spans="1:1" x14ac:dyDescent="0.25">
      <c r="A16648" t="s">
        <v>7592</v>
      </c>
    </row>
    <row r="16649" spans="1:1" x14ac:dyDescent="0.25">
      <c r="A16649" t="s">
        <v>7593</v>
      </c>
    </row>
    <row r="16650" spans="1:1" x14ac:dyDescent="0.25">
      <c r="A16650" t="s">
        <v>7594</v>
      </c>
    </row>
    <row r="16651" spans="1:1" x14ac:dyDescent="0.25">
      <c r="A16651" t="s">
        <v>43</v>
      </c>
    </row>
    <row r="16652" spans="1:1" x14ac:dyDescent="0.25">
      <c r="A16652" t="s">
        <v>7595</v>
      </c>
    </row>
    <row r="16653" spans="1:1" x14ac:dyDescent="0.25">
      <c r="A16653" t="s">
        <v>7596</v>
      </c>
    </row>
    <row r="16654" spans="1:1" x14ac:dyDescent="0.25">
      <c r="A16654" t="e">
        <f>- Piloter des budgets</f>
        <v>#NAME?</v>
      </c>
    </row>
    <row r="16655" spans="1:1" x14ac:dyDescent="0.25">
      <c r="A16655" t="s">
        <v>7597</v>
      </c>
    </row>
    <row r="16656" spans="1:1" x14ac:dyDescent="0.25">
      <c r="A16656" t="s">
        <v>7598</v>
      </c>
    </row>
    <row r="16657" spans="1:1" x14ac:dyDescent="0.25">
      <c r="A16657" t="s">
        <v>7599</v>
      </c>
    </row>
    <row r="16658" spans="1:1" x14ac:dyDescent="0.25">
      <c r="A16658" t="s">
        <v>7600</v>
      </c>
    </row>
    <row r="16659" spans="1:1" x14ac:dyDescent="0.25">
      <c r="A16659" t="s">
        <v>7601</v>
      </c>
    </row>
    <row r="16661" spans="1:1" x14ac:dyDescent="0.25">
      <c r="A16661" t="s">
        <v>7602</v>
      </c>
    </row>
    <row r="16662" spans="1:1" x14ac:dyDescent="0.25">
      <c r="A16662" t="s">
        <v>7603</v>
      </c>
    </row>
    <row r="16663" spans="1:1" x14ac:dyDescent="0.25">
      <c r="A16663" t="s">
        <v>7604</v>
      </c>
    </row>
    <row r="16664" spans="1:1" x14ac:dyDescent="0.25">
      <c r="A16664" t="s">
        <v>7605</v>
      </c>
    </row>
    <row r="16665" spans="1:1" x14ac:dyDescent="0.25">
      <c r="A16665" t="s">
        <v>7606</v>
      </c>
    </row>
    <row r="16667" spans="1:1" x14ac:dyDescent="0.25">
      <c r="A16667" t="s">
        <v>7607</v>
      </c>
    </row>
    <row r="16668" spans="1:1" x14ac:dyDescent="0.25">
      <c r="A16668" t="s">
        <v>7608</v>
      </c>
    </row>
    <row r="16669" spans="1:1" x14ac:dyDescent="0.25">
      <c r="A16669" t="s">
        <v>7605</v>
      </c>
    </row>
    <row r="16670" spans="1:1" x14ac:dyDescent="0.25">
      <c r="A16670" t="s">
        <v>7606</v>
      </c>
    </row>
    <row r="16672" spans="1:1" x14ac:dyDescent="0.25">
      <c r="A16672" t="s">
        <v>7607</v>
      </c>
    </row>
    <row r="16673" spans="1:1" x14ac:dyDescent="0.25">
      <c r="A16673" t="s">
        <v>7609</v>
      </c>
    </row>
    <row r="16675" spans="1:1" x14ac:dyDescent="0.25">
      <c r="A16675" t="s">
        <v>7610</v>
      </c>
    </row>
    <row r="16677" spans="1:1" x14ac:dyDescent="0.25">
      <c r="A16677" t="s">
        <v>7611</v>
      </c>
    </row>
    <row r="16679" spans="1:1" x14ac:dyDescent="0.25">
      <c r="A16679" t="s">
        <v>7612</v>
      </c>
    </row>
    <row r="16680" spans="1:1" x14ac:dyDescent="0.25">
      <c r="A16680" t="s">
        <v>7613</v>
      </c>
    </row>
    <row r="16682" spans="1:1" x14ac:dyDescent="0.25">
      <c r="A16682" t="s">
        <v>7610</v>
      </c>
    </row>
    <row r="16684" spans="1:1" x14ac:dyDescent="0.25">
      <c r="A16684" t="s">
        <v>7611</v>
      </c>
    </row>
    <row r="16686" spans="1:1" x14ac:dyDescent="0.25">
      <c r="A16686" t="s">
        <v>7612</v>
      </c>
    </row>
    <row r="16687" spans="1:1" x14ac:dyDescent="0.25">
      <c r="A16687" t="s">
        <v>7614</v>
      </c>
    </row>
    <row r="16689" spans="1:1" x14ac:dyDescent="0.25">
      <c r="A16689" t="s">
        <v>7610</v>
      </c>
    </row>
    <row r="16691" spans="1:1" x14ac:dyDescent="0.25">
      <c r="A16691" t="s">
        <v>7611</v>
      </c>
    </row>
    <row r="16693" spans="1:1" x14ac:dyDescent="0.25">
      <c r="A16693" t="s">
        <v>7612</v>
      </c>
    </row>
    <row r="16694" spans="1:1" x14ac:dyDescent="0.25">
      <c r="A16694" t="s">
        <v>7615</v>
      </c>
    </row>
    <row r="16696" spans="1:1" x14ac:dyDescent="0.25">
      <c r="A16696" t="s">
        <v>7610</v>
      </c>
    </row>
    <row r="16698" spans="1:1" x14ac:dyDescent="0.25">
      <c r="A16698" t="s">
        <v>7611</v>
      </c>
    </row>
    <row r="16700" spans="1:1" x14ac:dyDescent="0.25">
      <c r="A16700" t="s">
        <v>7612</v>
      </c>
    </row>
    <row r="16701" spans="1:1" x14ac:dyDescent="0.25">
      <c r="A16701" t="s">
        <v>7616</v>
      </c>
    </row>
    <row r="16702" spans="1:1" x14ac:dyDescent="0.25">
      <c r="A16702" t="s">
        <v>43</v>
      </c>
    </row>
    <row r="16703" spans="1:1" x14ac:dyDescent="0.25">
      <c r="A16703" t="s">
        <v>7073</v>
      </c>
    </row>
    <row r="16704" spans="1:1" x14ac:dyDescent="0.25">
      <c r="A16704" t="s">
        <v>43</v>
      </c>
    </row>
    <row r="16705" spans="1:1" x14ac:dyDescent="0.25">
      <c r="A16705" t="s">
        <v>7617</v>
      </c>
    </row>
    <row r="16707" spans="1:1" x14ac:dyDescent="0.25">
      <c r="A16707" t="s">
        <v>7618</v>
      </c>
    </row>
    <row r="16709" spans="1:1" x14ac:dyDescent="0.25">
      <c r="A16709" t="s">
        <v>7619</v>
      </c>
    </row>
    <row r="16710" spans="1:1" x14ac:dyDescent="0.25">
      <c r="A16710" t="s">
        <v>7620</v>
      </c>
    </row>
    <row r="16712" spans="1:1" x14ac:dyDescent="0.25">
      <c r="A16712" t="s">
        <v>7621</v>
      </c>
    </row>
    <row r="16713" spans="1:1" x14ac:dyDescent="0.25">
      <c r="A16713" t="e">
        <f>-traÃ§age</f>
        <v>#NAME?</v>
      </c>
    </row>
    <row r="16714" spans="1:1" x14ac:dyDescent="0.25">
      <c r="A16714" t="e">
        <f>-construction de cloisons</f>
        <v>#NAME?</v>
      </c>
    </row>
    <row r="16715" spans="1:1" x14ac:dyDescent="0.25">
      <c r="A16715" t="s">
        <v>7622</v>
      </c>
    </row>
    <row r="16716" spans="1:1" x14ac:dyDescent="0.25">
      <c r="A16716" t="s">
        <v>7623</v>
      </c>
    </row>
    <row r="16717" spans="1:1" x14ac:dyDescent="0.25">
      <c r="A16717" t="s">
        <v>7624</v>
      </c>
    </row>
    <row r="16718" spans="1:1" x14ac:dyDescent="0.25">
      <c r="A16718" t="e">
        <f>-Lecture de plan</f>
        <v>#NAME?</v>
      </c>
    </row>
    <row r="16719" spans="1:1" x14ac:dyDescent="0.25">
      <c r="A16719" t="s">
        <v>7625</v>
      </c>
    </row>
    <row r="16720" spans="1:1" x14ac:dyDescent="0.25">
      <c r="A16720" t="s">
        <v>7626</v>
      </c>
    </row>
    <row r="16722" spans="1:1" x14ac:dyDescent="0.25">
      <c r="A16722" t="s">
        <v>7621</v>
      </c>
    </row>
    <row r="16723" spans="1:1" x14ac:dyDescent="0.25">
      <c r="A16723" t="e">
        <f>-traÃ§age</f>
        <v>#NAME?</v>
      </c>
    </row>
    <row r="16724" spans="1:1" x14ac:dyDescent="0.25">
      <c r="A16724" t="e">
        <f>-construction de cloisons</f>
        <v>#NAME?</v>
      </c>
    </row>
    <row r="16725" spans="1:1" x14ac:dyDescent="0.25">
      <c r="A16725" t="s">
        <v>7622</v>
      </c>
    </row>
    <row r="16726" spans="1:1" x14ac:dyDescent="0.25">
      <c r="A16726" t="s">
        <v>7623</v>
      </c>
    </row>
    <row r="16727" spans="1:1" x14ac:dyDescent="0.25">
      <c r="A16727" t="s">
        <v>7624</v>
      </c>
    </row>
    <row r="16728" spans="1:1" x14ac:dyDescent="0.25">
      <c r="A16728" t="e">
        <f>-Lecture de plan</f>
        <v>#NAME?</v>
      </c>
    </row>
    <row r="16729" spans="1:1" x14ac:dyDescent="0.25">
      <c r="A16729" t="s">
        <v>7625</v>
      </c>
    </row>
    <row r="16730" spans="1:1" x14ac:dyDescent="0.25">
      <c r="A16730" t="s">
        <v>7627</v>
      </c>
    </row>
    <row r="16732" spans="1:1" x14ac:dyDescent="0.25">
      <c r="A16732" t="s">
        <v>7621</v>
      </c>
    </row>
    <row r="16733" spans="1:1" x14ac:dyDescent="0.25">
      <c r="A16733" t="e">
        <f>-traÃ§age</f>
        <v>#NAME?</v>
      </c>
    </row>
    <row r="16734" spans="1:1" x14ac:dyDescent="0.25">
      <c r="A16734" t="e">
        <f>-construction de cloisons</f>
        <v>#NAME?</v>
      </c>
    </row>
    <row r="16735" spans="1:1" x14ac:dyDescent="0.25">
      <c r="A16735" t="s">
        <v>7622</v>
      </c>
    </row>
    <row r="16736" spans="1:1" x14ac:dyDescent="0.25">
      <c r="A16736" t="s">
        <v>7623</v>
      </c>
    </row>
    <row r="16737" spans="1:1" x14ac:dyDescent="0.25">
      <c r="A16737" t="s">
        <v>7624</v>
      </c>
    </row>
    <row r="16738" spans="1:1" x14ac:dyDescent="0.25">
      <c r="A16738" t="e">
        <f>-Lecture de plan</f>
        <v>#NAME?</v>
      </c>
    </row>
    <row r="16739" spans="1:1" x14ac:dyDescent="0.25">
      <c r="A16739" t="s">
        <v>7625</v>
      </c>
    </row>
    <row r="16740" spans="1:1" x14ac:dyDescent="0.25">
      <c r="A16740" t="s">
        <v>7628</v>
      </c>
    </row>
    <row r="16742" spans="1:1" x14ac:dyDescent="0.25">
      <c r="A16742" t="s">
        <v>7621</v>
      </c>
    </row>
    <row r="16743" spans="1:1" x14ac:dyDescent="0.25">
      <c r="A16743" t="e">
        <f>-traÃ§age</f>
        <v>#NAME?</v>
      </c>
    </row>
    <row r="16744" spans="1:1" x14ac:dyDescent="0.25">
      <c r="A16744" t="e">
        <f>-construction de cloisons</f>
        <v>#NAME?</v>
      </c>
    </row>
    <row r="16745" spans="1:1" x14ac:dyDescent="0.25">
      <c r="A16745" t="s">
        <v>7622</v>
      </c>
    </row>
    <row r="16746" spans="1:1" x14ac:dyDescent="0.25">
      <c r="A16746" t="s">
        <v>7623</v>
      </c>
    </row>
    <row r="16747" spans="1:1" x14ac:dyDescent="0.25">
      <c r="A16747" t="s">
        <v>7624</v>
      </c>
    </row>
    <row r="16748" spans="1:1" x14ac:dyDescent="0.25">
      <c r="A16748" t="e">
        <f>-Lecture de plan</f>
        <v>#NAME?</v>
      </c>
    </row>
    <row r="16749" spans="1:1" x14ac:dyDescent="0.25">
      <c r="A16749" t="s">
        <v>7625</v>
      </c>
    </row>
    <row r="16750" spans="1:1" x14ac:dyDescent="0.25">
      <c r="A16750" t="s">
        <v>7629</v>
      </c>
    </row>
    <row r="16751" spans="1:1" x14ac:dyDescent="0.25">
      <c r="A16751" t="s">
        <v>7630</v>
      </c>
    </row>
    <row r="16752" spans="1:1" x14ac:dyDescent="0.25">
      <c r="A16752" t="s">
        <v>7631</v>
      </c>
    </row>
    <row r="16753" spans="1:1" x14ac:dyDescent="0.25">
      <c r="A16753" t="s">
        <v>7632</v>
      </c>
    </row>
    <row r="16754" spans="1:1" x14ac:dyDescent="0.25">
      <c r="A16754" t="e">
        <f>- lire les plans de fabrication</f>
        <v>#NAME?</v>
      </c>
    </row>
    <row r="16755" spans="1:1" x14ac:dyDescent="0.25">
      <c r="A16755" t="s">
        <v>7633</v>
      </c>
    </row>
    <row r="16756" spans="1:1" x14ac:dyDescent="0.25">
      <c r="A16756" t="e">
        <f>- souder au semi-automatique TIG sur tube et tÃ´le fine INOX</f>
        <v>#NAME?</v>
      </c>
    </row>
    <row r="16757" spans="1:1" x14ac:dyDescent="0.25">
      <c r="A16757" t="s">
        <v>7634</v>
      </c>
    </row>
    <row r="16758" spans="1:1" x14ac:dyDescent="0.25">
      <c r="A16758" t="s">
        <v>7635</v>
      </c>
    </row>
    <row r="16759" spans="1:1" x14ac:dyDescent="0.25">
      <c r="A16759" t="s">
        <v>7632</v>
      </c>
    </row>
    <row r="16760" spans="1:1" x14ac:dyDescent="0.25">
      <c r="A16760" t="e">
        <f>- lire les plans de fabrication</f>
        <v>#NAME?</v>
      </c>
    </row>
    <row r="16761" spans="1:1" x14ac:dyDescent="0.25">
      <c r="A16761" t="s">
        <v>7633</v>
      </c>
    </row>
    <row r="16762" spans="1:1" x14ac:dyDescent="0.25">
      <c r="A16762" t="e">
        <f>- souder au semi-automatique TIG sur tube et tÃ´le fine INOX</f>
        <v>#NAME?</v>
      </c>
    </row>
    <row r="16763" spans="1:1" x14ac:dyDescent="0.25">
      <c r="A16763" t="s">
        <v>7634</v>
      </c>
    </row>
    <row r="16764" spans="1:1" x14ac:dyDescent="0.25">
      <c r="A16764" t="s">
        <v>7636</v>
      </c>
    </row>
    <row r="16765" spans="1:1" x14ac:dyDescent="0.25">
      <c r="A16765" t="s">
        <v>1486</v>
      </c>
    </row>
    <row r="16766" spans="1:1" x14ac:dyDescent="0.25">
      <c r="A16766" t="s">
        <v>7637</v>
      </c>
    </row>
    <row r="16767" spans="1:1" x14ac:dyDescent="0.25">
      <c r="A16767" t="s">
        <v>7638</v>
      </c>
    </row>
    <row r="16768" spans="1:1" x14ac:dyDescent="0.25">
      <c r="A16768" t="s">
        <v>7639</v>
      </c>
    </row>
    <row r="16769" spans="1:1" x14ac:dyDescent="0.25">
      <c r="A16769" t="s">
        <v>7640</v>
      </c>
    </row>
    <row r="16770" spans="1:1" x14ac:dyDescent="0.25">
      <c r="A16770" t="s">
        <v>1486</v>
      </c>
    </row>
    <row r="16771" spans="1:1" x14ac:dyDescent="0.25">
      <c r="A16771" t="s">
        <v>7637</v>
      </c>
    </row>
    <row r="16772" spans="1:1" x14ac:dyDescent="0.25">
      <c r="A16772" t="s">
        <v>7638</v>
      </c>
    </row>
    <row r="16773" spans="1:1" x14ac:dyDescent="0.25">
      <c r="A16773" t="s">
        <v>7639</v>
      </c>
    </row>
    <row r="16774" spans="1:1" x14ac:dyDescent="0.25">
      <c r="A16774" t="s">
        <v>7641</v>
      </c>
    </row>
    <row r="16775" spans="1:1" x14ac:dyDescent="0.25">
      <c r="A16775" t="s">
        <v>7642</v>
      </c>
    </row>
    <row r="16777" spans="1:1" x14ac:dyDescent="0.25">
      <c r="A16777" t="s">
        <v>7643</v>
      </c>
    </row>
    <row r="16779" spans="1:1" x14ac:dyDescent="0.25">
      <c r="A16779" t="s">
        <v>7644</v>
      </c>
    </row>
    <row r="16781" spans="1:1" x14ac:dyDescent="0.25">
      <c r="A16781" t="s">
        <v>7645</v>
      </c>
    </row>
    <row r="16782" spans="1:1" x14ac:dyDescent="0.25">
      <c r="A16782" t="s">
        <v>7646</v>
      </c>
    </row>
    <row r="16783" spans="1:1" x14ac:dyDescent="0.25">
      <c r="A16783" t="s">
        <v>7642</v>
      </c>
    </row>
    <row r="16785" spans="1:1" x14ac:dyDescent="0.25">
      <c r="A16785" t="s">
        <v>7643</v>
      </c>
    </row>
    <row r="16787" spans="1:1" x14ac:dyDescent="0.25">
      <c r="A16787" t="s">
        <v>7644</v>
      </c>
    </row>
    <row r="16789" spans="1:1" x14ac:dyDescent="0.25">
      <c r="A16789" t="s">
        <v>7645</v>
      </c>
    </row>
    <row r="16790" spans="1:1" x14ac:dyDescent="0.25">
      <c r="A16790" t="s">
        <v>7647</v>
      </c>
    </row>
    <row r="16791" spans="1:1" x14ac:dyDescent="0.25">
      <c r="A16791" t="s">
        <v>7648</v>
      </c>
    </row>
    <row r="16792" spans="1:1" x14ac:dyDescent="0.25">
      <c r="A16792" t="s">
        <v>7649</v>
      </c>
    </row>
    <row r="16793" spans="1:1" x14ac:dyDescent="0.25">
      <c r="A16793" t="s">
        <v>7650</v>
      </c>
    </row>
    <row r="16794" spans="1:1" x14ac:dyDescent="0.25">
      <c r="A16794" t="s">
        <v>7648</v>
      </c>
    </row>
    <row r="16795" spans="1:1" x14ac:dyDescent="0.25">
      <c r="A16795" t="s">
        <v>7649</v>
      </c>
    </row>
    <row r="16796" spans="1:1" x14ac:dyDescent="0.25">
      <c r="A16796" t="s">
        <v>7651</v>
      </c>
    </row>
    <row r="16797" spans="1:1" x14ac:dyDescent="0.25">
      <c r="A16797" t="s">
        <v>7648</v>
      </c>
    </row>
    <row r="16798" spans="1:1" x14ac:dyDescent="0.25">
      <c r="A16798" t="s">
        <v>7649</v>
      </c>
    </row>
    <row r="16799" spans="1:1" x14ac:dyDescent="0.25">
      <c r="A16799" t="s">
        <v>7652</v>
      </c>
    </row>
    <row r="16800" spans="1:1" x14ac:dyDescent="0.25">
      <c r="A16800" t="s">
        <v>7648</v>
      </c>
    </row>
    <row r="16801" spans="1:1" x14ac:dyDescent="0.25">
      <c r="A16801" t="s">
        <v>7649</v>
      </c>
    </row>
    <row r="16802" spans="1:1" x14ac:dyDescent="0.25">
      <c r="A16802" t="s">
        <v>7653</v>
      </c>
    </row>
    <row r="16803" spans="1:1" x14ac:dyDescent="0.25">
      <c r="A16803" t="s">
        <v>7632</v>
      </c>
    </row>
    <row r="16804" spans="1:1" x14ac:dyDescent="0.25">
      <c r="A16804" t="s">
        <v>7654</v>
      </c>
    </row>
    <row r="16805" spans="1:1" x14ac:dyDescent="0.25">
      <c r="A16805" t="s">
        <v>7655</v>
      </c>
    </row>
    <row r="16806" spans="1:1" x14ac:dyDescent="0.25">
      <c r="A16806" t="s">
        <v>7639</v>
      </c>
    </row>
    <row r="16807" spans="1:1" x14ac:dyDescent="0.25">
      <c r="A16807" t="s">
        <v>7656</v>
      </c>
    </row>
    <row r="16808" spans="1:1" x14ac:dyDescent="0.25">
      <c r="A16808" t="s">
        <v>7632</v>
      </c>
    </row>
    <row r="16809" spans="1:1" x14ac:dyDescent="0.25">
      <c r="A16809" t="s">
        <v>7657</v>
      </c>
    </row>
    <row r="16810" spans="1:1" x14ac:dyDescent="0.25">
      <c r="A16810" t="s">
        <v>7658</v>
      </c>
    </row>
    <row r="16811" spans="1:1" x14ac:dyDescent="0.25">
      <c r="A16811" t="s">
        <v>121</v>
      </c>
    </row>
    <row r="16812" spans="1:1" x14ac:dyDescent="0.25">
      <c r="A16812" t="s">
        <v>7659</v>
      </c>
    </row>
    <row r="16814" spans="1:1" x14ac:dyDescent="0.25">
      <c r="A16814" t="s">
        <v>7660</v>
      </c>
    </row>
    <row r="16816" spans="1:1" x14ac:dyDescent="0.25">
      <c r="A16816" t="s">
        <v>7661</v>
      </c>
    </row>
    <row r="16818" spans="1:1" x14ac:dyDescent="0.25">
      <c r="A16818" t="s">
        <v>7662</v>
      </c>
    </row>
    <row r="16819" spans="1:1" x14ac:dyDescent="0.25">
      <c r="A16819" t="s">
        <v>7663</v>
      </c>
    </row>
    <row r="16820" spans="1:1" x14ac:dyDescent="0.25">
      <c r="A16820" t="s">
        <v>121</v>
      </c>
    </row>
    <row r="16821" spans="1:1" x14ac:dyDescent="0.25">
      <c r="A16821" t="s">
        <v>7659</v>
      </c>
    </row>
    <row r="16823" spans="1:1" x14ac:dyDescent="0.25">
      <c r="A16823" t="s">
        <v>7660</v>
      </c>
    </row>
    <row r="16825" spans="1:1" x14ac:dyDescent="0.25">
      <c r="A16825" t="s">
        <v>7661</v>
      </c>
    </row>
    <row r="16827" spans="1:1" x14ac:dyDescent="0.25">
      <c r="A16827" t="s">
        <v>7662</v>
      </c>
    </row>
    <row r="16828" spans="1:1" x14ac:dyDescent="0.25">
      <c r="A16828" t="s">
        <v>7664</v>
      </c>
    </row>
    <row r="16829" spans="1:1" x14ac:dyDescent="0.25">
      <c r="A16829" t="s">
        <v>121</v>
      </c>
    </row>
    <row r="16830" spans="1:1" x14ac:dyDescent="0.25">
      <c r="A16830" t="s">
        <v>7659</v>
      </c>
    </row>
    <row r="16832" spans="1:1" x14ac:dyDescent="0.25">
      <c r="A16832" t="s">
        <v>7660</v>
      </c>
    </row>
    <row r="16834" spans="1:1" x14ac:dyDescent="0.25">
      <c r="A16834" t="s">
        <v>7661</v>
      </c>
    </row>
    <row r="16836" spans="1:1" x14ac:dyDescent="0.25">
      <c r="A16836" t="s">
        <v>7662</v>
      </c>
    </row>
    <row r="16837" spans="1:1" x14ac:dyDescent="0.25">
      <c r="A16837" t="s">
        <v>7665</v>
      </c>
    </row>
    <row r="16839" spans="1:1" x14ac:dyDescent="0.25">
      <c r="A16839" t="s">
        <v>7666</v>
      </c>
    </row>
    <row r="16840" spans="1:1" x14ac:dyDescent="0.25">
      <c r="A16840" t="s">
        <v>7667</v>
      </c>
    </row>
    <row r="16842" spans="1:1" x14ac:dyDescent="0.25">
      <c r="A16842" t="s">
        <v>7668</v>
      </c>
    </row>
    <row r="16843" spans="1:1" x14ac:dyDescent="0.25">
      <c r="A16843" t="s">
        <v>7669</v>
      </c>
    </row>
    <row r="16844" spans="1:1" x14ac:dyDescent="0.25">
      <c r="A16844" t="s">
        <v>7670</v>
      </c>
    </row>
    <row r="16845" spans="1:1" x14ac:dyDescent="0.25">
      <c r="A16845" t="s">
        <v>7671</v>
      </c>
    </row>
    <row r="16846" spans="1:1" x14ac:dyDescent="0.25">
      <c r="A16846" t="s">
        <v>7672</v>
      </c>
    </row>
    <row r="16847" spans="1:1" x14ac:dyDescent="0.25">
      <c r="A16847" t="s">
        <v>7673</v>
      </c>
    </row>
    <row r="16848" spans="1:1" x14ac:dyDescent="0.25">
      <c r="A16848" t="s">
        <v>7674</v>
      </c>
    </row>
    <row r="16850" spans="1:1" x14ac:dyDescent="0.25">
      <c r="A16850" t="s">
        <v>7675</v>
      </c>
    </row>
    <row r="16851" spans="1:1" x14ac:dyDescent="0.25">
      <c r="A16851" t="e">
        <f>- service Cocktail</f>
        <v>#NAME?</v>
      </c>
    </row>
    <row r="16852" spans="1:1" x14ac:dyDescent="0.25">
      <c r="A16852" t="s">
        <v>7676</v>
      </c>
    </row>
    <row r="16853" spans="1:1" x14ac:dyDescent="0.25">
      <c r="A16853" t="s">
        <v>7677</v>
      </c>
    </row>
    <row r="16854" spans="1:1" x14ac:dyDescent="0.25">
      <c r="A16854" t="s">
        <v>7678</v>
      </c>
    </row>
    <row r="16856" spans="1:1" x14ac:dyDescent="0.25">
      <c r="A16856" t="s">
        <v>7679</v>
      </c>
    </row>
    <row r="16857" spans="1:1" x14ac:dyDescent="0.25">
      <c r="A16857" t="s">
        <v>7680</v>
      </c>
    </row>
    <row r="16858" spans="1:1" x14ac:dyDescent="0.25">
      <c r="A16858" t="s">
        <v>7681</v>
      </c>
    </row>
    <row r="16859" spans="1:1" x14ac:dyDescent="0.25">
      <c r="A16859" t="s">
        <v>7682</v>
      </c>
    </row>
    <row r="16860" spans="1:1" x14ac:dyDescent="0.25">
      <c r="A16860" t="s">
        <v>7683</v>
      </c>
    </row>
    <row r="16861" spans="1:1" x14ac:dyDescent="0.25">
      <c r="A16861" t="s">
        <v>7684</v>
      </c>
    </row>
    <row r="16862" spans="1:1" x14ac:dyDescent="0.25">
      <c r="A16862" t="s">
        <v>7685</v>
      </c>
    </row>
    <row r="16863" spans="1:1" x14ac:dyDescent="0.25">
      <c r="A16863" t="s">
        <v>7682</v>
      </c>
    </row>
    <row r="16864" spans="1:1" x14ac:dyDescent="0.25">
      <c r="A16864" t="s">
        <v>7683</v>
      </c>
    </row>
    <row r="16865" spans="1:1" x14ac:dyDescent="0.25">
      <c r="A16865" t="s">
        <v>7684</v>
      </c>
    </row>
    <row r="16866" spans="1:1" x14ac:dyDescent="0.25">
      <c r="A16866" t="s">
        <v>7686</v>
      </c>
    </row>
    <row r="16868" spans="1:1" x14ac:dyDescent="0.25">
      <c r="A16868" t="s">
        <v>9</v>
      </c>
    </row>
    <row r="16869" spans="1:1" x14ac:dyDescent="0.25">
      <c r="A16869" t="s">
        <v>7687</v>
      </c>
    </row>
    <row r="16870" spans="1:1" x14ac:dyDescent="0.25">
      <c r="A16870" t="s">
        <v>7688</v>
      </c>
    </row>
    <row r="16871" spans="1:1" x14ac:dyDescent="0.25">
      <c r="A16871" t="s">
        <v>7689</v>
      </c>
    </row>
    <row r="16872" spans="1:1" x14ac:dyDescent="0.25">
      <c r="A16872" t="s">
        <v>7690</v>
      </c>
    </row>
    <row r="16873" spans="1:1" x14ac:dyDescent="0.25">
      <c r="A16873" t="s">
        <v>7691</v>
      </c>
    </row>
    <row r="16874" spans="1:1" x14ac:dyDescent="0.25">
      <c r="A16874" t="s">
        <v>7692</v>
      </c>
    </row>
    <row r="16876" spans="1:1" x14ac:dyDescent="0.25">
      <c r="A16876" t="s">
        <v>7693</v>
      </c>
    </row>
    <row r="16877" spans="1:1" x14ac:dyDescent="0.25">
      <c r="A16877" t="s">
        <v>7694</v>
      </c>
    </row>
    <row r="16878" spans="1:1" x14ac:dyDescent="0.25">
      <c r="A16878" t="s">
        <v>7695</v>
      </c>
    </row>
    <row r="16880" spans="1:1" x14ac:dyDescent="0.25">
      <c r="A16880" t="s">
        <v>7696</v>
      </c>
    </row>
    <row r="16881" spans="1:1" x14ac:dyDescent="0.25">
      <c r="A16881" t="s">
        <v>7697</v>
      </c>
    </row>
    <row r="16882" spans="1:1" x14ac:dyDescent="0.25">
      <c r="A16882" t="s">
        <v>7698</v>
      </c>
    </row>
    <row r="16883" spans="1:1" x14ac:dyDescent="0.25">
      <c r="A16883" t="s">
        <v>7699</v>
      </c>
    </row>
    <row r="16884" spans="1:1" x14ac:dyDescent="0.25">
      <c r="A16884" t="s">
        <v>7700</v>
      </c>
    </row>
    <row r="16885" spans="1:1" x14ac:dyDescent="0.25">
      <c r="A16885" t="s">
        <v>7701</v>
      </c>
    </row>
    <row r="16886" spans="1:1" x14ac:dyDescent="0.25">
      <c r="A16886" t="s">
        <v>7702</v>
      </c>
    </row>
    <row r="16888" spans="1:1" x14ac:dyDescent="0.25">
      <c r="A16888" t="s">
        <v>7703</v>
      </c>
    </row>
    <row r="16890" spans="1:1" x14ac:dyDescent="0.25">
      <c r="A16890" t="s">
        <v>7704</v>
      </c>
    </row>
    <row r="16891" spans="1:1" x14ac:dyDescent="0.25">
      <c r="A16891" t="s">
        <v>7705</v>
      </c>
    </row>
    <row r="16893" spans="1:1" x14ac:dyDescent="0.25">
      <c r="A16893" t="s">
        <v>7706</v>
      </c>
    </row>
    <row r="16895" spans="1:1" x14ac:dyDescent="0.25">
      <c r="A16895" t="s">
        <v>7707</v>
      </c>
    </row>
    <row r="16897" spans="1:1" x14ac:dyDescent="0.25">
      <c r="A16897" t="s">
        <v>7708</v>
      </c>
    </row>
    <row r="16898" spans="1:1" x14ac:dyDescent="0.25">
      <c r="A16898" t="s">
        <v>7709</v>
      </c>
    </row>
    <row r="16899" spans="1:1" x14ac:dyDescent="0.25">
      <c r="A16899" t="s">
        <v>7710</v>
      </c>
    </row>
    <row r="16900" spans="1:1" x14ac:dyDescent="0.25">
      <c r="A16900" t="s">
        <v>7711</v>
      </c>
    </row>
    <row r="16901" spans="1:1" x14ac:dyDescent="0.25">
      <c r="A16901" t="s">
        <v>7712</v>
      </c>
    </row>
    <row r="16902" spans="1:1" x14ac:dyDescent="0.25">
      <c r="A16902" t="s">
        <v>7713</v>
      </c>
    </row>
    <row r="16903" spans="1:1" x14ac:dyDescent="0.25">
      <c r="A16903" t="s">
        <v>7714</v>
      </c>
    </row>
    <row r="16904" spans="1:1" x14ac:dyDescent="0.25">
      <c r="A16904" t="s">
        <v>7715</v>
      </c>
    </row>
    <row r="16906" spans="1:1" x14ac:dyDescent="0.25">
      <c r="A16906" t="s">
        <v>7716</v>
      </c>
    </row>
    <row r="16907" spans="1:1" x14ac:dyDescent="0.25">
      <c r="A16907" t="s">
        <v>7717</v>
      </c>
    </row>
    <row r="16908" spans="1:1" x14ac:dyDescent="0.25">
      <c r="A16908" t="s">
        <v>7718</v>
      </c>
    </row>
    <row r="16910" spans="1:1" x14ac:dyDescent="0.25">
      <c r="A16910" t="s">
        <v>7719</v>
      </c>
    </row>
    <row r="16911" spans="1:1" x14ac:dyDescent="0.25">
      <c r="A16911" t="s">
        <v>7720</v>
      </c>
    </row>
    <row r="16912" spans="1:1" x14ac:dyDescent="0.25">
      <c r="A16912" t="s">
        <v>7721</v>
      </c>
    </row>
    <row r="16913" spans="1:1" x14ac:dyDescent="0.25">
      <c r="A16913" t="s">
        <v>7722</v>
      </c>
    </row>
    <row r="16914" spans="1:1" x14ac:dyDescent="0.25">
      <c r="A16914" t="s">
        <v>7723</v>
      </c>
    </row>
    <row r="16915" spans="1:1" x14ac:dyDescent="0.25">
      <c r="A16915" t="s">
        <v>7724</v>
      </c>
    </row>
    <row r="16916" spans="1:1" x14ac:dyDescent="0.25">
      <c r="A16916" t="s">
        <v>7725</v>
      </c>
    </row>
    <row r="16917" spans="1:1" x14ac:dyDescent="0.25">
      <c r="A16917" t="s">
        <v>7726</v>
      </c>
    </row>
    <row r="16918" spans="1:1" x14ac:dyDescent="0.25">
      <c r="A16918" t="s">
        <v>7727</v>
      </c>
    </row>
    <row r="16919" spans="1:1" x14ac:dyDescent="0.25">
      <c r="A16919" t="s">
        <v>7728</v>
      </c>
    </row>
    <row r="16921" spans="1:1" x14ac:dyDescent="0.25">
      <c r="A16921" t="s">
        <v>7729</v>
      </c>
    </row>
    <row r="16922" spans="1:1" x14ac:dyDescent="0.25">
      <c r="A16922" t="s">
        <v>7730</v>
      </c>
    </row>
    <row r="16924" spans="1:1" x14ac:dyDescent="0.25">
      <c r="A16924" t="s">
        <v>7731</v>
      </c>
    </row>
    <row r="16925" spans="1:1" x14ac:dyDescent="0.25">
      <c r="A16925" t="s">
        <v>7732</v>
      </c>
    </row>
    <row r="16926" spans="1:1" x14ac:dyDescent="0.25">
      <c r="A16926" t="s">
        <v>7733</v>
      </c>
    </row>
    <row r="16927" spans="1:1" x14ac:dyDescent="0.25">
      <c r="A16927" t="s">
        <v>7734</v>
      </c>
    </row>
    <row r="16928" spans="1:1" x14ac:dyDescent="0.25">
      <c r="A16928" t="s">
        <v>7735</v>
      </c>
    </row>
    <row r="16929" spans="1:2" x14ac:dyDescent="0.25">
      <c r="A16929" t="s">
        <v>7736</v>
      </c>
    </row>
    <row r="16930" spans="1:2" x14ac:dyDescent="0.25">
      <c r="A16930" t="s">
        <v>7737</v>
      </c>
    </row>
    <row r="16932" spans="1:2" x14ac:dyDescent="0.25">
      <c r="A16932" t="s">
        <v>7738</v>
      </c>
    </row>
    <row r="16934" spans="1:2" x14ac:dyDescent="0.25">
      <c r="A16934" t="e">
        <f>- vous Ãªtes manuel.</f>
        <v>#NAME?</v>
      </c>
    </row>
    <row r="16935" spans="1:2" x14ac:dyDescent="0.25">
      <c r="A16935" t="s">
        <v>7739</v>
      </c>
    </row>
    <row r="16936" spans="1:2" x14ac:dyDescent="0.25">
      <c r="A16936" t="s">
        <v>7740</v>
      </c>
    </row>
    <row r="16937" spans="1:2" x14ac:dyDescent="0.25">
      <c r="A16937" t="s">
        <v>7741</v>
      </c>
    </row>
    <row r="16938" spans="1:2" x14ac:dyDescent="0.25">
      <c r="A16938" t="s">
        <v>7742</v>
      </c>
    </row>
    <row r="16939" spans="1:2" x14ac:dyDescent="0.25">
      <c r="A16939" t="s">
        <v>7743</v>
      </c>
      <c r="B16939" t="s">
        <v>7744</v>
      </c>
    </row>
    <row r="16940" spans="1:2" x14ac:dyDescent="0.25">
      <c r="A16940" t="s">
        <v>7745</v>
      </c>
    </row>
    <row r="16941" spans="1:2" x14ac:dyDescent="0.25">
      <c r="A16941" t="s">
        <v>7746</v>
      </c>
    </row>
    <row r="16942" spans="1:2" x14ac:dyDescent="0.25">
      <c r="A16942" t="s">
        <v>7747</v>
      </c>
    </row>
    <row r="16945" spans="1:1" x14ac:dyDescent="0.25">
      <c r="A16945" t="s">
        <v>121</v>
      </c>
    </row>
    <row r="16947" spans="1:1" x14ac:dyDescent="0.25">
      <c r="A16947" t="s">
        <v>7748</v>
      </c>
    </row>
    <row r="16948" spans="1:1" x14ac:dyDescent="0.25">
      <c r="A16948" t="s">
        <v>7749</v>
      </c>
    </row>
    <row r="16951" spans="1:1" x14ac:dyDescent="0.25">
      <c r="A16951" t="s">
        <v>121</v>
      </c>
    </row>
    <row r="16953" spans="1:1" x14ac:dyDescent="0.25">
      <c r="A16953" t="s">
        <v>7748</v>
      </c>
    </row>
    <row r="16954" spans="1:1" x14ac:dyDescent="0.25">
      <c r="A16954" t="s">
        <v>7750</v>
      </c>
    </row>
    <row r="16957" spans="1:1" x14ac:dyDescent="0.25">
      <c r="A16957" t="s">
        <v>121</v>
      </c>
    </row>
    <row r="16959" spans="1:1" x14ac:dyDescent="0.25">
      <c r="A16959" t="s">
        <v>7748</v>
      </c>
    </row>
    <row r="16960" spans="1:1" x14ac:dyDescent="0.25">
      <c r="A16960" t="s">
        <v>7751</v>
      </c>
    </row>
    <row r="16963" spans="1:1" x14ac:dyDescent="0.25">
      <c r="A16963" t="s">
        <v>121</v>
      </c>
    </row>
    <row r="16965" spans="1:1" x14ac:dyDescent="0.25">
      <c r="A16965" t="s">
        <v>7748</v>
      </c>
    </row>
    <row r="16966" spans="1:1" x14ac:dyDescent="0.25">
      <c r="A16966" t="s">
        <v>7752</v>
      </c>
    </row>
    <row r="16969" spans="1:1" x14ac:dyDescent="0.25">
      <c r="A16969" t="s">
        <v>121</v>
      </c>
    </row>
    <row r="16971" spans="1:1" x14ac:dyDescent="0.25">
      <c r="A16971" t="s">
        <v>7748</v>
      </c>
    </row>
    <row r="16972" spans="1:1" x14ac:dyDescent="0.25">
      <c r="A16972" t="s">
        <v>7753</v>
      </c>
    </row>
    <row r="16974" spans="1:1" x14ac:dyDescent="0.25">
      <c r="A16974" t="s">
        <v>7754</v>
      </c>
    </row>
    <row r="16975" spans="1:1" x14ac:dyDescent="0.25">
      <c r="A16975" t="s">
        <v>7755</v>
      </c>
    </row>
    <row r="16976" spans="1:1" x14ac:dyDescent="0.25">
      <c r="A16976" t="s">
        <v>7756</v>
      </c>
    </row>
    <row r="16977" spans="1:1" x14ac:dyDescent="0.25">
      <c r="A16977" t="s">
        <v>7757</v>
      </c>
    </row>
    <row r="16978" spans="1:1" x14ac:dyDescent="0.25">
      <c r="A16978" t="s">
        <v>7758</v>
      </c>
    </row>
    <row r="16980" spans="1:1" x14ac:dyDescent="0.25">
      <c r="A16980" t="s">
        <v>7759</v>
      </c>
    </row>
    <row r="16981" spans="1:1" x14ac:dyDescent="0.25">
      <c r="A16981" t="s">
        <v>7760</v>
      </c>
    </row>
    <row r="16982" spans="1:1" x14ac:dyDescent="0.25">
      <c r="A16982" t="s">
        <v>7761</v>
      </c>
    </row>
    <row r="16983" spans="1:1" x14ac:dyDescent="0.25">
      <c r="A16983" t="s">
        <v>7762</v>
      </c>
    </row>
    <row r="16985" spans="1:1" x14ac:dyDescent="0.25">
      <c r="A16985" t="s">
        <v>7754</v>
      </c>
    </row>
    <row r="16986" spans="1:1" x14ac:dyDescent="0.25">
      <c r="A16986" t="s">
        <v>7755</v>
      </c>
    </row>
    <row r="16987" spans="1:1" x14ac:dyDescent="0.25">
      <c r="A16987" t="s">
        <v>7756</v>
      </c>
    </row>
    <row r="16988" spans="1:1" x14ac:dyDescent="0.25">
      <c r="A16988" t="s">
        <v>7757</v>
      </c>
    </row>
    <row r="16989" spans="1:1" x14ac:dyDescent="0.25">
      <c r="A16989" t="s">
        <v>7758</v>
      </c>
    </row>
    <row r="16991" spans="1:1" x14ac:dyDescent="0.25">
      <c r="A16991" t="s">
        <v>7759</v>
      </c>
    </row>
    <row r="16992" spans="1:1" x14ac:dyDescent="0.25">
      <c r="A16992" t="s">
        <v>7760</v>
      </c>
    </row>
    <row r="16993" spans="1:1" x14ac:dyDescent="0.25">
      <c r="A16993" t="s">
        <v>7761</v>
      </c>
    </row>
    <row r="16994" spans="1:1" x14ac:dyDescent="0.25">
      <c r="A16994" t="s">
        <v>7763</v>
      </c>
    </row>
    <row r="16996" spans="1:1" x14ac:dyDescent="0.25">
      <c r="A16996" t="s">
        <v>7754</v>
      </c>
    </row>
    <row r="16997" spans="1:1" x14ac:dyDescent="0.25">
      <c r="A16997" t="s">
        <v>7755</v>
      </c>
    </row>
    <row r="16998" spans="1:1" x14ac:dyDescent="0.25">
      <c r="A16998" t="s">
        <v>7756</v>
      </c>
    </row>
    <row r="16999" spans="1:1" x14ac:dyDescent="0.25">
      <c r="A16999" t="s">
        <v>7757</v>
      </c>
    </row>
    <row r="17000" spans="1:1" x14ac:dyDescent="0.25">
      <c r="A17000" t="s">
        <v>7758</v>
      </c>
    </row>
    <row r="17002" spans="1:1" x14ac:dyDescent="0.25">
      <c r="A17002" t="s">
        <v>7759</v>
      </c>
    </row>
    <row r="17003" spans="1:1" x14ac:dyDescent="0.25">
      <c r="A17003" t="s">
        <v>7760</v>
      </c>
    </row>
    <row r="17004" spans="1:1" x14ac:dyDescent="0.25">
      <c r="A17004" t="s">
        <v>7761</v>
      </c>
    </row>
    <row r="17005" spans="1:1" x14ac:dyDescent="0.25">
      <c r="A17005" t="s">
        <v>7764</v>
      </c>
    </row>
    <row r="17006" spans="1:1" x14ac:dyDescent="0.25">
      <c r="A17006" t="s">
        <v>7765</v>
      </c>
    </row>
    <row r="17007" spans="1:1" x14ac:dyDescent="0.25">
      <c r="A17007" t="s">
        <v>7766</v>
      </c>
    </row>
    <row r="17008" spans="1:1" x14ac:dyDescent="0.25">
      <c r="A17008" t="s">
        <v>7765</v>
      </c>
    </row>
    <row r="17009" spans="1:1" x14ac:dyDescent="0.25">
      <c r="A17009" t="s">
        <v>7767</v>
      </c>
    </row>
    <row r="17010" spans="1:1" x14ac:dyDescent="0.25">
      <c r="A17010" t="s">
        <v>7765</v>
      </c>
    </row>
    <row r="17011" spans="1:1" x14ac:dyDescent="0.25">
      <c r="A17011" t="s">
        <v>7768</v>
      </c>
    </row>
    <row r="17012" spans="1:1" x14ac:dyDescent="0.25">
      <c r="A17012" t="s">
        <v>43</v>
      </c>
    </row>
    <row r="17013" spans="1:1" x14ac:dyDescent="0.25">
      <c r="A17013" t="s">
        <v>7769</v>
      </c>
    </row>
    <row r="17014" spans="1:1" x14ac:dyDescent="0.25">
      <c r="A17014" t="s">
        <v>43</v>
      </c>
    </row>
    <row r="17015" spans="1:1" x14ac:dyDescent="0.25">
      <c r="A17015" t="s">
        <v>7770</v>
      </c>
    </row>
    <row r="17016" spans="1:1" x14ac:dyDescent="0.25">
      <c r="A17016" t="s">
        <v>7771</v>
      </c>
    </row>
    <row r="17017" spans="1:1" x14ac:dyDescent="0.25">
      <c r="A17017" t="s">
        <v>7772</v>
      </c>
    </row>
    <row r="17018" spans="1:1" x14ac:dyDescent="0.25">
      <c r="A17018" t="s">
        <v>7773</v>
      </c>
    </row>
    <row r="17020" spans="1:1" x14ac:dyDescent="0.25">
      <c r="A17020" t="s">
        <v>7774</v>
      </c>
    </row>
    <row r="17022" spans="1:1" x14ac:dyDescent="0.25">
      <c r="A17022" t="s">
        <v>7775</v>
      </c>
    </row>
    <row r="17023" spans="1:1" x14ac:dyDescent="0.25">
      <c r="A17023" t="s">
        <v>7776</v>
      </c>
    </row>
    <row r="17025" spans="1:1" x14ac:dyDescent="0.25">
      <c r="A17025" t="s">
        <v>7774</v>
      </c>
    </row>
    <row r="17027" spans="1:1" x14ac:dyDescent="0.25">
      <c r="A17027" t="s">
        <v>7775</v>
      </c>
    </row>
    <row r="17028" spans="1:1" x14ac:dyDescent="0.25">
      <c r="A17028" t="s">
        <v>7777</v>
      </c>
    </row>
    <row r="17030" spans="1:1" x14ac:dyDescent="0.25">
      <c r="A17030" t="s">
        <v>7778</v>
      </c>
    </row>
    <row r="17032" spans="1:1" x14ac:dyDescent="0.25">
      <c r="A17032" t="s">
        <v>121</v>
      </c>
    </row>
    <row r="17034" spans="1:1" x14ac:dyDescent="0.25">
      <c r="A17034" t="s">
        <v>7779</v>
      </c>
    </row>
    <row r="17035" spans="1:1" x14ac:dyDescent="0.25">
      <c r="A17035" t="s">
        <v>7780</v>
      </c>
    </row>
    <row r="17037" spans="1:1" x14ac:dyDescent="0.25">
      <c r="A17037" t="s">
        <v>7781</v>
      </c>
    </row>
    <row r="17038" spans="1:1" x14ac:dyDescent="0.25">
      <c r="A17038" t="s">
        <v>7782</v>
      </c>
    </row>
    <row r="17039" spans="1:1" x14ac:dyDescent="0.25">
      <c r="A17039" t="s">
        <v>43</v>
      </c>
    </row>
    <row r="17040" spans="1:1" x14ac:dyDescent="0.25">
      <c r="A17040" t="s">
        <v>7783</v>
      </c>
    </row>
    <row r="17044" spans="1:1" x14ac:dyDescent="0.25">
      <c r="A17044" t="s">
        <v>7784</v>
      </c>
    </row>
    <row r="17045" spans="1:1" x14ac:dyDescent="0.25">
      <c r="A17045" t="s">
        <v>7785</v>
      </c>
    </row>
    <row r="17047" spans="1:1" x14ac:dyDescent="0.25">
      <c r="A17047" t="s">
        <v>7786</v>
      </c>
    </row>
    <row r="17048" spans="1:1" x14ac:dyDescent="0.25">
      <c r="A17048" t="s">
        <v>7787</v>
      </c>
    </row>
    <row r="17050" spans="1:1" x14ac:dyDescent="0.25">
      <c r="A17050" t="s">
        <v>7788</v>
      </c>
    </row>
    <row r="17051" spans="1:1" x14ac:dyDescent="0.25">
      <c r="A17051" t="s">
        <v>7789</v>
      </c>
    </row>
    <row r="17053" spans="1:1" x14ac:dyDescent="0.25">
      <c r="A17053" t="s">
        <v>7790</v>
      </c>
    </row>
    <row r="17054" spans="1:1" x14ac:dyDescent="0.25">
      <c r="A17054" t="s">
        <v>7791</v>
      </c>
    </row>
    <row r="17056" spans="1:1" x14ac:dyDescent="0.25">
      <c r="A17056" t="s">
        <v>7792</v>
      </c>
    </row>
    <row r="17057" spans="1:1" x14ac:dyDescent="0.25">
      <c r="A17057" t="s">
        <v>7793</v>
      </c>
    </row>
    <row r="17059" spans="1:1" x14ac:dyDescent="0.25">
      <c r="A17059" t="s">
        <v>4977</v>
      </c>
    </row>
    <row r="17060" spans="1:1" x14ac:dyDescent="0.25">
      <c r="A17060" t="s">
        <v>7794</v>
      </c>
    </row>
    <row r="17061" spans="1:1" x14ac:dyDescent="0.25">
      <c r="A17061" t="s">
        <v>7795</v>
      </c>
    </row>
    <row r="17063" spans="1:1" x14ac:dyDescent="0.25">
      <c r="A17063" t="s">
        <v>7796</v>
      </c>
    </row>
    <row r="17064" spans="1:1" x14ac:dyDescent="0.25">
      <c r="A17064" t="s">
        <v>7797</v>
      </c>
    </row>
    <row r="17065" spans="1:1" x14ac:dyDescent="0.25">
      <c r="A17065" t="s">
        <v>7798</v>
      </c>
    </row>
    <row r="17067" spans="1:1" x14ac:dyDescent="0.25">
      <c r="A17067" t="s">
        <v>751</v>
      </c>
    </row>
    <row r="17070" spans="1:1" x14ac:dyDescent="0.25">
      <c r="A17070" t="s">
        <v>7799</v>
      </c>
    </row>
    <row r="17071" spans="1:1" x14ac:dyDescent="0.25">
      <c r="A17071" t="s">
        <v>7800</v>
      </c>
    </row>
    <row r="17073" spans="1:1" x14ac:dyDescent="0.25">
      <c r="A17073" t="s">
        <v>751</v>
      </c>
    </row>
    <row r="17076" spans="1:1" x14ac:dyDescent="0.25">
      <c r="A17076" t="s">
        <v>7799</v>
      </c>
    </row>
    <row r="17077" spans="1:1" x14ac:dyDescent="0.25">
      <c r="A17077" t="s">
        <v>7801</v>
      </c>
    </row>
    <row r="17079" spans="1:1" x14ac:dyDescent="0.25">
      <c r="A17079" t="s">
        <v>751</v>
      </c>
    </row>
    <row r="17082" spans="1:1" x14ac:dyDescent="0.25">
      <c r="A17082" t="s">
        <v>7799</v>
      </c>
    </row>
    <row r="17083" spans="1:1" x14ac:dyDescent="0.25">
      <c r="A17083" t="s">
        <v>7802</v>
      </c>
    </row>
    <row r="17085" spans="1:1" x14ac:dyDescent="0.25">
      <c r="A17085" t="s">
        <v>7803</v>
      </c>
    </row>
    <row r="17087" spans="1:1" x14ac:dyDescent="0.25">
      <c r="A17087" t="s">
        <v>7804</v>
      </c>
    </row>
    <row r="17088" spans="1:1" x14ac:dyDescent="0.25">
      <c r="A17088" t="s">
        <v>7805</v>
      </c>
    </row>
    <row r="17090" spans="1:1" x14ac:dyDescent="0.25">
      <c r="A17090" t="s">
        <v>7806</v>
      </c>
    </row>
    <row r="17091" spans="1:1" x14ac:dyDescent="0.25">
      <c r="A17091" t="s">
        <v>7807</v>
      </c>
    </row>
    <row r="17093" spans="1:1" x14ac:dyDescent="0.25">
      <c r="A17093" t="s">
        <v>7806</v>
      </c>
    </row>
    <row r="17094" spans="1:1" x14ac:dyDescent="0.25">
      <c r="A17094" t="s">
        <v>7808</v>
      </c>
    </row>
    <row r="17096" spans="1:1" x14ac:dyDescent="0.25">
      <c r="A17096" t="s">
        <v>7806</v>
      </c>
    </row>
    <row r="17097" spans="1:1" x14ac:dyDescent="0.25">
      <c r="A17097" t="s">
        <v>7809</v>
      </c>
    </row>
    <row r="17099" spans="1:1" x14ac:dyDescent="0.25">
      <c r="A17099" t="s">
        <v>7806</v>
      </c>
    </row>
    <row r="17100" spans="1:1" x14ac:dyDescent="0.25">
      <c r="A17100" t="s">
        <v>7810</v>
      </c>
    </row>
    <row r="17102" spans="1:1" x14ac:dyDescent="0.25">
      <c r="A17102" t="s">
        <v>7806</v>
      </c>
    </row>
    <row r="17103" spans="1:1" x14ac:dyDescent="0.25">
      <c r="A17103" t="s">
        <v>7811</v>
      </c>
    </row>
    <row r="17105" spans="1:1" x14ac:dyDescent="0.25">
      <c r="A17105" t="s">
        <v>7812</v>
      </c>
    </row>
    <row r="17107" spans="1:1" x14ac:dyDescent="0.25">
      <c r="A17107" t="s">
        <v>7813</v>
      </c>
    </row>
    <row r="17108" spans="1:1" x14ac:dyDescent="0.25">
      <c r="A17108" t="s">
        <v>7814</v>
      </c>
    </row>
    <row r="17110" spans="1:1" x14ac:dyDescent="0.25">
      <c r="A17110" t="s">
        <v>7812</v>
      </c>
    </row>
    <row r="17112" spans="1:1" x14ac:dyDescent="0.25">
      <c r="A17112" t="s">
        <v>7813</v>
      </c>
    </row>
    <row r="17113" spans="1:1" x14ac:dyDescent="0.25">
      <c r="A17113" t="s">
        <v>7815</v>
      </c>
    </row>
    <row r="17115" spans="1:1" x14ac:dyDescent="0.25">
      <c r="A17115" t="s">
        <v>7816</v>
      </c>
    </row>
    <row r="17116" spans="1:1" x14ac:dyDescent="0.25">
      <c r="A17116" t="s">
        <v>7817</v>
      </c>
    </row>
    <row r="17118" spans="1:1" x14ac:dyDescent="0.25">
      <c r="A17118" t="s">
        <v>7818</v>
      </c>
    </row>
    <row r="17119" spans="1:1" x14ac:dyDescent="0.25">
      <c r="A17119" t="s">
        <v>7819</v>
      </c>
    </row>
    <row r="17121" spans="1:1" x14ac:dyDescent="0.25">
      <c r="A17121" t="s">
        <v>7820</v>
      </c>
    </row>
    <row r="17122" spans="1:1" x14ac:dyDescent="0.25">
      <c r="A17122" t="s">
        <v>7821</v>
      </c>
    </row>
    <row r="17124" spans="1:1" x14ac:dyDescent="0.25">
      <c r="A17124" t="s">
        <v>7822</v>
      </c>
    </row>
    <row r="17125" spans="1:1" x14ac:dyDescent="0.25">
      <c r="A17125" t="s">
        <v>7823</v>
      </c>
    </row>
    <row r="17127" spans="1:1" x14ac:dyDescent="0.25">
      <c r="A17127" t="s">
        <v>7822</v>
      </c>
    </row>
    <row r="17128" spans="1:1" x14ac:dyDescent="0.25">
      <c r="A17128" t="s">
        <v>7824</v>
      </c>
    </row>
    <row r="17130" spans="1:1" x14ac:dyDescent="0.25">
      <c r="A17130" t="s">
        <v>7825</v>
      </c>
    </row>
    <row r="17131" spans="1:1" x14ac:dyDescent="0.25">
      <c r="A17131" t="s">
        <v>7826</v>
      </c>
    </row>
    <row r="17133" spans="1:1" x14ac:dyDescent="0.25">
      <c r="A17133" t="s">
        <v>7825</v>
      </c>
    </row>
    <row r="17134" spans="1:1" x14ac:dyDescent="0.25">
      <c r="A17134" t="s">
        <v>7827</v>
      </c>
    </row>
    <row r="17136" spans="1:1" x14ac:dyDescent="0.25">
      <c r="A17136" t="s">
        <v>7825</v>
      </c>
    </row>
    <row r="17137" spans="1:1" x14ac:dyDescent="0.25">
      <c r="A17137" t="s">
        <v>7828</v>
      </c>
    </row>
    <row r="17139" spans="1:1" x14ac:dyDescent="0.25">
      <c r="A17139" t="s">
        <v>7829</v>
      </c>
    </row>
    <row r="17141" spans="1:1" x14ac:dyDescent="0.25">
      <c r="A17141" t="s">
        <v>7830</v>
      </c>
    </row>
    <row r="17143" spans="1:1" x14ac:dyDescent="0.25">
      <c r="A17143" t="s">
        <v>7831</v>
      </c>
    </row>
    <row r="17144" spans="1:1" x14ac:dyDescent="0.25">
      <c r="A17144" t="s">
        <v>7832</v>
      </c>
    </row>
    <row r="17146" spans="1:1" x14ac:dyDescent="0.25">
      <c r="A17146" t="s">
        <v>7833</v>
      </c>
    </row>
    <row r="17147" spans="1:1" x14ac:dyDescent="0.25">
      <c r="A17147" t="s">
        <v>7834</v>
      </c>
    </row>
    <row r="17149" spans="1:1" x14ac:dyDescent="0.25">
      <c r="A17149" t="s">
        <v>7835</v>
      </c>
    </row>
    <row r="17151" spans="1:1" x14ac:dyDescent="0.25">
      <c r="A17151" t="s">
        <v>7836</v>
      </c>
    </row>
    <row r="17152" spans="1:1" x14ac:dyDescent="0.25">
      <c r="A17152" t="s">
        <v>7837</v>
      </c>
    </row>
    <row r="17154" spans="1:1" x14ac:dyDescent="0.25">
      <c r="A17154" t="s">
        <v>7838</v>
      </c>
    </row>
    <row r="17156" spans="1:1" x14ac:dyDescent="0.25">
      <c r="A17156" t="s">
        <v>7839</v>
      </c>
    </row>
    <row r="17157" spans="1:1" x14ac:dyDescent="0.25">
      <c r="A17157" t="s">
        <v>7840</v>
      </c>
    </row>
    <row r="17159" spans="1:1" x14ac:dyDescent="0.25">
      <c r="A17159" t="s">
        <v>7841</v>
      </c>
    </row>
    <row r="17160" spans="1:1" x14ac:dyDescent="0.25">
      <c r="A17160" t="s">
        <v>7842</v>
      </c>
    </row>
    <row r="17162" spans="1:1" x14ac:dyDescent="0.25">
      <c r="A17162" t="s">
        <v>7843</v>
      </c>
    </row>
    <row r="17163" spans="1:1" x14ac:dyDescent="0.25">
      <c r="A17163" t="s">
        <v>7844</v>
      </c>
    </row>
    <row r="17165" spans="1:1" x14ac:dyDescent="0.25">
      <c r="A17165" t="s">
        <v>7843</v>
      </c>
    </row>
    <row r="17166" spans="1:1" x14ac:dyDescent="0.25">
      <c r="A17166" t="s">
        <v>7845</v>
      </c>
    </row>
    <row r="17168" spans="1:1" x14ac:dyDescent="0.25">
      <c r="A17168" t="s">
        <v>7843</v>
      </c>
    </row>
    <row r="17169" spans="1:1" x14ac:dyDescent="0.25">
      <c r="A17169" t="s">
        <v>7846</v>
      </c>
    </row>
    <row r="17171" spans="1:1" x14ac:dyDescent="0.25">
      <c r="A17171" t="s">
        <v>7843</v>
      </c>
    </row>
    <row r="17172" spans="1:1" x14ac:dyDescent="0.25">
      <c r="A17172" t="s">
        <v>7847</v>
      </c>
    </row>
    <row r="17174" spans="1:1" x14ac:dyDescent="0.25">
      <c r="A17174" t="s">
        <v>7843</v>
      </c>
    </row>
    <row r="17175" spans="1:1" x14ac:dyDescent="0.25">
      <c r="A17175" t="s">
        <v>7848</v>
      </c>
    </row>
    <row r="17177" spans="1:1" x14ac:dyDescent="0.25">
      <c r="A17177" t="s">
        <v>7838</v>
      </c>
    </row>
    <row r="17179" spans="1:1" x14ac:dyDescent="0.25">
      <c r="A17179" t="s">
        <v>7839</v>
      </c>
    </row>
    <row r="17180" spans="1:1" x14ac:dyDescent="0.25">
      <c r="A17180" t="s">
        <v>7849</v>
      </c>
    </row>
    <row r="17182" spans="1:1" x14ac:dyDescent="0.25">
      <c r="A17182" t="s">
        <v>7850</v>
      </c>
    </row>
    <row r="17183" spans="1:1" x14ac:dyDescent="0.25">
      <c r="A17183" t="s">
        <v>7851</v>
      </c>
    </row>
    <row r="17184" spans="1:1" x14ac:dyDescent="0.25">
      <c r="A17184" t="s">
        <v>7852</v>
      </c>
    </row>
    <row r="17186" spans="1:1" x14ac:dyDescent="0.25">
      <c r="A17186" t="s">
        <v>7853</v>
      </c>
    </row>
    <row r="17187" spans="1:1" x14ac:dyDescent="0.25">
      <c r="A17187" t="s">
        <v>7854</v>
      </c>
    </row>
    <row r="17189" spans="1:1" x14ac:dyDescent="0.25">
      <c r="A17189" t="s">
        <v>7853</v>
      </c>
    </row>
    <row r="17190" spans="1:1" x14ac:dyDescent="0.25">
      <c r="A17190" t="s">
        <v>7855</v>
      </c>
    </row>
    <row r="17192" spans="1:1" x14ac:dyDescent="0.25">
      <c r="A17192" t="s">
        <v>7853</v>
      </c>
    </row>
    <row r="17193" spans="1:1" x14ac:dyDescent="0.25">
      <c r="A17193" t="s">
        <v>7856</v>
      </c>
    </row>
    <row r="17195" spans="1:1" x14ac:dyDescent="0.25">
      <c r="A17195" t="s">
        <v>7853</v>
      </c>
    </row>
    <row r="17196" spans="1:1" x14ac:dyDescent="0.25">
      <c r="A17196" t="s">
        <v>7857</v>
      </c>
    </row>
    <row r="17198" spans="1:1" x14ac:dyDescent="0.25">
      <c r="A17198" t="s">
        <v>7853</v>
      </c>
    </row>
    <row r="17199" spans="1:1" x14ac:dyDescent="0.25">
      <c r="A17199" t="s">
        <v>7858</v>
      </c>
    </row>
    <row r="17201" spans="1:1" x14ac:dyDescent="0.25">
      <c r="A17201" t="s">
        <v>7859</v>
      </c>
    </row>
    <row r="17202" spans="1:1" x14ac:dyDescent="0.25">
      <c r="A17202" t="s">
        <v>7860</v>
      </c>
    </row>
    <row r="17204" spans="1:1" x14ac:dyDescent="0.25">
      <c r="A17204" t="s">
        <v>7790</v>
      </c>
    </row>
    <row r="17205" spans="1:1" x14ac:dyDescent="0.25">
      <c r="A17205" t="s">
        <v>7861</v>
      </c>
    </row>
    <row r="17206" spans="1:1" x14ac:dyDescent="0.25">
      <c r="A17206" t="s">
        <v>7862</v>
      </c>
    </row>
    <row r="17208" spans="1:1" x14ac:dyDescent="0.25">
      <c r="A17208" t="s">
        <v>7863</v>
      </c>
    </row>
    <row r="17209" spans="1:1" x14ac:dyDescent="0.25">
      <c r="A17209" t="s">
        <v>7864</v>
      </c>
    </row>
    <row r="17210" spans="1:1" x14ac:dyDescent="0.25">
      <c r="A17210" t="s">
        <v>7865</v>
      </c>
    </row>
    <row r="17211" spans="1:1" x14ac:dyDescent="0.25">
      <c r="A17211" t="s">
        <v>7866</v>
      </c>
    </row>
    <row r="17213" spans="1:1" x14ac:dyDescent="0.25">
      <c r="A17213" t="s">
        <v>7867</v>
      </c>
    </row>
    <row r="17214" spans="1:1" x14ac:dyDescent="0.25">
      <c r="A17214" t="s">
        <v>7868</v>
      </c>
    </row>
    <row r="17216" spans="1:1" x14ac:dyDescent="0.25">
      <c r="A17216" t="s">
        <v>7869</v>
      </c>
    </row>
    <row r="17218" spans="1:1" x14ac:dyDescent="0.25">
      <c r="A17218" t="s">
        <v>7870</v>
      </c>
    </row>
    <row r="17219" spans="1:1" x14ac:dyDescent="0.25">
      <c r="A17219" t="s">
        <v>7871</v>
      </c>
    </row>
    <row r="17221" spans="1:1" x14ac:dyDescent="0.25">
      <c r="A17221" t="s">
        <v>7872</v>
      </c>
    </row>
    <row r="17222" spans="1:1" x14ac:dyDescent="0.25">
      <c r="A17222" t="s">
        <v>7873</v>
      </c>
    </row>
    <row r="17224" spans="1:1" x14ac:dyDescent="0.25">
      <c r="A17224" t="s">
        <v>7874</v>
      </c>
    </row>
    <row r="17225" spans="1:1" x14ac:dyDescent="0.25">
      <c r="A17225" t="s">
        <v>7875</v>
      </c>
    </row>
    <row r="17227" spans="1:1" x14ac:dyDescent="0.25">
      <c r="A17227" t="s">
        <v>770</v>
      </c>
    </row>
    <row r="17229" spans="1:1" x14ac:dyDescent="0.25">
      <c r="A17229" t="s">
        <v>771</v>
      </c>
    </row>
    <row r="17231" spans="1:1" x14ac:dyDescent="0.25">
      <c r="A17231" t="s">
        <v>772</v>
      </c>
    </row>
    <row r="17233" spans="1:1" x14ac:dyDescent="0.25">
      <c r="A17233" t="e">
        <f>- Aide au lever et au coucher</f>
        <v>#NAME?</v>
      </c>
    </row>
    <row r="17235" spans="1:1" x14ac:dyDescent="0.25">
      <c r="A17235" t="s">
        <v>773</v>
      </c>
    </row>
    <row r="17237" spans="1:1" x14ac:dyDescent="0.25">
      <c r="A17237" t="e">
        <f>- Assurer les transferts</f>
        <v>#NAME?</v>
      </c>
    </row>
    <row r="17239" spans="1:1" x14ac:dyDescent="0.25">
      <c r="A17239" t="s">
        <v>774</v>
      </c>
    </row>
    <row r="17240" spans="1:1" x14ac:dyDescent="0.25">
      <c r="A17240" t="s">
        <v>7876</v>
      </c>
    </row>
    <row r="17242" spans="1:1" x14ac:dyDescent="0.25">
      <c r="A17242" t="s">
        <v>770</v>
      </c>
    </row>
    <row r="17244" spans="1:1" x14ac:dyDescent="0.25">
      <c r="A17244" t="s">
        <v>771</v>
      </c>
    </row>
    <row r="17246" spans="1:1" x14ac:dyDescent="0.25">
      <c r="A17246" t="s">
        <v>772</v>
      </c>
    </row>
    <row r="17248" spans="1:1" x14ac:dyDescent="0.25">
      <c r="A17248" t="e">
        <f>- Aide au lever et au coucher</f>
        <v>#NAME?</v>
      </c>
    </row>
    <row r="17250" spans="1:1" x14ac:dyDescent="0.25">
      <c r="A17250" t="s">
        <v>773</v>
      </c>
    </row>
    <row r="17252" spans="1:1" x14ac:dyDescent="0.25">
      <c r="A17252" t="e">
        <f>- Assurer les transferts</f>
        <v>#NAME?</v>
      </c>
    </row>
    <row r="17254" spans="1:1" x14ac:dyDescent="0.25">
      <c r="A17254" t="s">
        <v>774</v>
      </c>
    </row>
    <row r="17255" spans="1:1" x14ac:dyDescent="0.25">
      <c r="A17255" t="s">
        <v>7877</v>
      </c>
    </row>
    <row r="17257" spans="1:1" x14ac:dyDescent="0.25">
      <c r="A17257" t="s">
        <v>770</v>
      </c>
    </row>
    <row r="17259" spans="1:1" x14ac:dyDescent="0.25">
      <c r="A17259" t="s">
        <v>771</v>
      </c>
    </row>
    <row r="17261" spans="1:1" x14ac:dyDescent="0.25">
      <c r="A17261" t="s">
        <v>772</v>
      </c>
    </row>
    <row r="17263" spans="1:1" x14ac:dyDescent="0.25">
      <c r="A17263" t="e">
        <f>- Aide au lever et au coucher</f>
        <v>#NAME?</v>
      </c>
    </row>
    <row r="17265" spans="1:1" x14ac:dyDescent="0.25">
      <c r="A17265" t="s">
        <v>773</v>
      </c>
    </row>
    <row r="17267" spans="1:1" x14ac:dyDescent="0.25">
      <c r="A17267" t="e">
        <f>- Assurer les transferts</f>
        <v>#NAME?</v>
      </c>
    </row>
    <row r="17269" spans="1:1" x14ac:dyDescent="0.25">
      <c r="A17269" t="s">
        <v>774</v>
      </c>
    </row>
    <row r="17270" spans="1:1" x14ac:dyDescent="0.25">
      <c r="A17270" t="s">
        <v>7878</v>
      </c>
    </row>
    <row r="17272" spans="1:1" x14ac:dyDescent="0.25">
      <c r="A17272" t="s">
        <v>770</v>
      </c>
    </row>
    <row r="17274" spans="1:1" x14ac:dyDescent="0.25">
      <c r="A17274" t="s">
        <v>771</v>
      </c>
    </row>
    <row r="17276" spans="1:1" x14ac:dyDescent="0.25">
      <c r="A17276" t="s">
        <v>772</v>
      </c>
    </row>
    <row r="17278" spans="1:1" x14ac:dyDescent="0.25">
      <c r="A17278" t="e">
        <f>- Aide au lever et au coucher</f>
        <v>#NAME?</v>
      </c>
    </row>
    <row r="17280" spans="1:1" x14ac:dyDescent="0.25">
      <c r="A17280" t="s">
        <v>773</v>
      </c>
    </row>
    <row r="17282" spans="1:1" x14ac:dyDescent="0.25">
      <c r="A17282" t="e">
        <f>- Assurer les transferts</f>
        <v>#NAME?</v>
      </c>
    </row>
    <row r="17284" spans="1:1" x14ac:dyDescent="0.25">
      <c r="A17284" t="s">
        <v>774</v>
      </c>
    </row>
    <row r="17285" spans="1:1" x14ac:dyDescent="0.25">
      <c r="A17285" t="s">
        <v>7879</v>
      </c>
    </row>
    <row r="17287" spans="1:1" x14ac:dyDescent="0.25">
      <c r="A17287" t="s">
        <v>770</v>
      </c>
    </row>
    <row r="17289" spans="1:1" x14ac:dyDescent="0.25">
      <c r="A17289" t="s">
        <v>771</v>
      </c>
    </row>
    <row r="17291" spans="1:1" x14ac:dyDescent="0.25">
      <c r="A17291" t="s">
        <v>772</v>
      </c>
    </row>
    <row r="17293" spans="1:1" x14ac:dyDescent="0.25">
      <c r="A17293" t="e">
        <f>- Aide au lever et au coucher</f>
        <v>#NAME?</v>
      </c>
    </row>
    <row r="17295" spans="1:1" x14ac:dyDescent="0.25">
      <c r="A17295" t="s">
        <v>773</v>
      </c>
    </row>
    <row r="17297" spans="1:1" x14ac:dyDescent="0.25">
      <c r="A17297" t="e">
        <f>- Assurer les transferts</f>
        <v>#NAME?</v>
      </c>
    </row>
    <row r="17299" spans="1:1" x14ac:dyDescent="0.25">
      <c r="A17299" t="s">
        <v>774</v>
      </c>
    </row>
    <row r="17300" spans="1:1" x14ac:dyDescent="0.25">
      <c r="A17300" t="s">
        <v>7880</v>
      </c>
    </row>
    <row r="17302" spans="1:1" x14ac:dyDescent="0.25">
      <c r="A17302" t="s">
        <v>7209</v>
      </c>
    </row>
    <row r="17303" spans="1:1" x14ac:dyDescent="0.25">
      <c r="A17303" t="s">
        <v>7881</v>
      </c>
    </row>
    <row r="17304" spans="1:1" x14ac:dyDescent="0.25">
      <c r="A17304" t="s">
        <v>7882</v>
      </c>
    </row>
    <row r="17305" spans="1:1" x14ac:dyDescent="0.25">
      <c r="A17305" t="s">
        <v>7883</v>
      </c>
    </row>
    <row r="17306" spans="1:1" x14ac:dyDescent="0.25">
      <c r="A17306" t="s">
        <v>7884</v>
      </c>
    </row>
    <row r="17307" spans="1:1" x14ac:dyDescent="0.25">
      <c r="A17307" t="s">
        <v>7885</v>
      </c>
    </row>
    <row r="17308" spans="1:1" x14ac:dyDescent="0.25">
      <c r="A17308" t="s">
        <v>7886</v>
      </c>
    </row>
    <row r="17309" spans="1:1" x14ac:dyDescent="0.25">
      <c r="A17309" t="s">
        <v>7887</v>
      </c>
    </row>
    <row r="17310" spans="1:1" x14ac:dyDescent="0.25">
      <c r="A17310" t="s">
        <v>7888</v>
      </c>
    </row>
    <row r="17311" spans="1:1" x14ac:dyDescent="0.25">
      <c r="A17311" t="s">
        <v>7889</v>
      </c>
    </row>
    <row r="17312" spans="1:1" x14ac:dyDescent="0.25">
      <c r="A17312" t="s">
        <v>7890</v>
      </c>
    </row>
    <row r="17313" spans="1:1" x14ac:dyDescent="0.25">
      <c r="A17313" t="s">
        <v>7891</v>
      </c>
    </row>
    <row r="17314" spans="1:1" x14ac:dyDescent="0.25">
      <c r="A17314" t="s">
        <v>7892</v>
      </c>
    </row>
    <row r="17315" spans="1:1" x14ac:dyDescent="0.25">
      <c r="A17315" t="s">
        <v>7893</v>
      </c>
    </row>
    <row r="17316" spans="1:1" x14ac:dyDescent="0.25">
      <c r="A17316" t="s">
        <v>7894</v>
      </c>
    </row>
    <row r="17317" spans="1:1" x14ac:dyDescent="0.25">
      <c r="A17317" t="s">
        <v>7895</v>
      </c>
    </row>
    <row r="17318" spans="1:1" x14ac:dyDescent="0.25">
      <c r="A17318" t="e">
        <f>- portes de garage</f>
        <v>#NAME?</v>
      </c>
    </row>
    <row r="17319" spans="1:1" x14ac:dyDescent="0.25">
      <c r="A17319" t="e">
        <f>- Portails</f>
        <v>#NAME?</v>
      </c>
    </row>
    <row r="17320" spans="1:1" x14ac:dyDescent="0.25">
      <c r="A17320" t="e">
        <f>- ClÃ´tures</f>
        <v>#NAME?</v>
      </c>
    </row>
    <row r="17321" spans="1:1" x14ac:dyDescent="0.25">
      <c r="A17321" t="e">
        <f>- Pergolas</f>
        <v>#NAME?</v>
      </c>
    </row>
    <row r="17322" spans="1:1" x14ac:dyDescent="0.25">
      <c r="A17322" t="e">
        <f>- Carports</f>
        <v>#NAME?</v>
      </c>
    </row>
    <row r="17324" spans="1:1" x14ac:dyDescent="0.25">
      <c r="A17324" t="s">
        <v>7896</v>
      </c>
    </row>
    <row r="17325" spans="1:1" x14ac:dyDescent="0.25">
      <c r="A17325" t="s">
        <v>7897</v>
      </c>
    </row>
    <row r="17326" spans="1:1" x14ac:dyDescent="0.25">
      <c r="A17326" t="s">
        <v>7898</v>
      </c>
    </row>
    <row r="17327" spans="1:1" x14ac:dyDescent="0.25">
      <c r="A17327" t="s">
        <v>7899</v>
      </c>
    </row>
    <row r="17328" spans="1:1" x14ac:dyDescent="0.25">
      <c r="A17328" t="s">
        <v>7900</v>
      </c>
    </row>
    <row r="17329" spans="1:1" x14ac:dyDescent="0.25">
      <c r="A17329" t="s">
        <v>7901</v>
      </c>
    </row>
    <row r="17330" spans="1:1" x14ac:dyDescent="0.25">
      <c r="A17330" t="s">
        <v>7902</v>
      </c>
    </row>
    <row r="17332" spans="1:1" x14ac:dyDescent="0.25">
      <c r="A17332" t="s">
        <v>7825</v>
      </c>
    </row>
    <row r="17333" spans="1:1" x14ac:dyDescent="0.25">
      <c r="A17333" t="s">
        <v>7903</v>
      </c>
    </row>
    <row r="17335" spans="1:1" x14ac:dyDescent="0.25">
      <c r="A17335" t="s">
        <v>7825</v>
      </c>
    </row>
    <row r="17336" spans="1:1" x14ac:dyDescent="0.25">
      <c r="A17336" t="s">
        <v>7904</v>
      </c>
    </row>
    <row r="17338" spans="1:1" x14ac:dyDescent="0.25">
      <c r="A17338" t="s">
        <v>7825</v>
      </c>
    </row>
    <row r="17339" spans="1:1" x14ac:dyDescent="0.25">
      <c r="A17339" t="s">
        <v>7905</v>
      </c>
    </row>
    <row r="17340" spans="1:1" x14ac:dyDescent="0.25">
      <c r="A17340" t="s">
        <v>7906</v>
      </c>
    </row>
    <row r="17342" spans="1:1" x14ac:dyDescent="0.25">
      <c r="A17342" t="s">
        <v>7907</v>
      </c>
    </row>
    <row r="17343" spans="1:1" x14ac:dyDescent="0.25">
      <c r="A17343" t="s">
        <v>7908</v>
      </c>
    </row>
    <row r="17344" spans="1:1" x14ac:dyDescent="0.25">
      <c r="A17344" t="s">
        <v>7909</v>
      </c>
    </row>
    <row r="17345" spans="1:1" x14ac:dyDescent="0.25">
      <c r="A17345" t="s">
        <v>7910</v>
      </c>
    </row>
    <row r="17346" spans="1:1" x14ac:dyDescent="0.25">
      <c r="A17346" t="s">
        <v>7911</v>
      </c>
    </row>
    <row r="17347" spans="1:1" x14ac:dyDescent="0.25">
      <c r="A17347" t="s">
        <v>7912</v>
      </c>
    </row>
    <row r="17348" spans="1:1" x14ac:dyDescent="0.25">
      <c r="A17348" t="s">
        <v>7913</v>
      </c>
    </row>
    <row r="17349" spans="1:1" x14ac:dyDescent="0.25">
      <c r="A17349" t="s">
        <v>7914</v>
      </c>
    </row>
    <row r="17351" spans="1:1" x14ac:dyDescent="0.25">
      <c r="A17351" t="s">
        <v>1229</v>
      </c>
    </row>
    <row r="17353" spans="1:1" x14ac:dyDescent="0.25">
      <c r="A17353" t="s">
        <v>6996</v>
      </c>
    </row>
    <row r="17354" spans="1:1" x14ac:dyDescent="0.25">
      <c r="A17354" t="s">
        <v>6997</v>
      </c>
    </row>
    <row r="17355" spans="1:1" x14ac:dyDescent="0.25">
      <c r="A17355" t="s">
        <v>6998</v>
      </c>
    </row>
    <row r="17356" spans="1:1" x14ac:dyDescent="0.25">
      <c r="A17356" t="s">
        <v>7915</v>
      </c>
    </row>
    <row r="17357" spans="1:1" x14ac:dyDescent="0.25">
      <c r="A17357" t="s">
        <v>7916</v>
      </c>
    </row>
    <row r="17358" spans="1:1" x14ac:dyDescent="0.25">
      <c r="A17358" t="s">
        <v>7917</v>
      </c>
    </row>
    <row r="17359" spans="1:1" x14ac:dyDescent="0.25">
      <c r="A17359" t="s">
        <v>7918</v>
      </c>
    </row>
    <row r="17360" spans="1:1" x14ac:dyDescent="0.25">
      <c r="A17360" t="s">
        <v>7919</v>
      </c>
    </row>
    <row r="17361" spans="1:1" x14ac:dyDescent="0.25">
      <c r="A17361" t="s">
        <v>7920</v>
      </c>
    </row>
    <row r="17362" spans="1:1" x14ac:dyDescent="0.25">
      <c r="A17362" t="s">
        <v>7921</v>
      </c>
    </row>
    <row r="17363" spans="1:1" x14ac:dyDescent="0.25">
      <c r="A17363" t="s">
        <v>7922</v>
      </c>
    </row>
    <row r="17364" spans="1:1" x14ac:dyDescent="0.25">
      <c r="A17364" t="s">
        <v>7923</v>
      </c>
    </row>
    <row r="17365" spans="1:1" x14ac:dyDescent="0.25">
      <c r="A17365" t="s">
        <v>7924</v>
      </c>
    </row>
    <row r="17366" spans="1:1" x14ac:dyDescent="0.25">
      <c r="A17366" t="s">
        <v>7925</v>
      </c>
    </row>
    <row r="17367" spans="1:1" x14ac:dyDescent="0.25">
      <c r="A17367" t="s">
        <v>7926</v>
      </c>
    </row>
    <row r="17368" spans="1:1" x14ac:dyDescent="0.25">
      <c r="A17368" t="s">
        <v>7927</v>
      </c>
    </row>
    <row r="17369" spans="1:1" x14ac:dyDescent="0.25">
      <c r="A17369" t="s">
        <v>7928</v>
      </c>
    </row>
    <row r="17370" spans="1:1" x14ac:dyDescent="0.25">
      <c r="A17370" t="s">
        <v>7926</v>
      </c>
    </row>
    <row r="17371" spans="1:1" x14ac:dyDescent="0.25">
      <c r="A17371" t="s">
        <v>7927</v>
      </c>
    </row>
    <row r="17372" spans="1:1" x14ac:dyDescent="0.25">
      <c r="A17372" t="s">
        <v>7929</v>
      </c>
    </row>
    <row r="17373" spans="1:1" x14ac:dyDescent="0.25">
      <c r="A17373" t="s">
        <v>7926</v>
      </c>
    </row>
    <row r="17374" spans="1:1" x14ac:dyDescent="0.25">
      <c r="A17374" t="s">
        <v>7927</v>
      </c>
    </row>
    <row r="17375" spans="1:1" x14ac:dyDescent="0.25">
      <c r="A17375" t="s">
        <v>7930</v>
      </c>
    </row>
    <row r="17377" spans="1:1" x14ac:dyDescent="0.25">
      <c r="A17377" t="s">
        <v>7931</v>
      </c>
    </row>
    <row r="17379" spans="1:1" x14ac:dyDescent="0.25">
      <c r="A17379" t="s">
        <v>7932</v>
      </c>
    </row>
    <row r="17381" spans="1:1" x14ac:dyDescent="0.25">
      <c r="A17381" t="s">
        <v>7933</v>
      </c>
    </row>
    <row r="17382" spans="1:1" x14ac:dyDescent="0.25">
      <c r="A17382" t="s">
        <v>7934</v>
      </c>
    </row>
    <row r="17384" spans="1:1" x14ac:dyDescent="0.25">
      <c r="A17384" t="s">
        <v>7935</v>
      </c>
    </row>
    <row r="17385" spans="1:1" x14ac:dyDescent="0.25">
      <c r="A17385" t="s">
        <v>7936</v>
      </c>
    </row>
    <row r="17386" spans="1:1" x14ac:dyDescent="0.25">
      <c r="A17386" t="s">
        <v>7937</v>
      </c>
    </row>
    <row r="17387" spans="1:1" x14ac:dyDescent="0.25">
      <c r="A17387" t="s">
        <v>7938</v>
      </c>
    </row>
    <row r="17388" spans="1:1" x14ac:dyDescent="0.25">
      <c r="A17388" t="s">
        <v>7939</v>
      </c>
    </row>
    <row r="17389" spans="1:1" x14ac:dyDescent="0.25">
      <c r="A17389" t="s">
        <v>7940</v>
      </c>
    </row>
    <row r="17390" spans="1:1" x14ac:dyDescent="0.25">
      <c r="A17390" t="s">
        <v>7937</v>
      </c>
    </row>
    <row r="17391" spans="1:1" x14ac:dyDescent="0.25">
      <c r="A17391" t="s">
        <v>7938</v>
      </c>
    </row>
    <row r="17392" spans="1:1" x14ac:dyDescent="0.25">
      <c r="A17392" t="s">
        <v>7939</v>
      </c>
    </row>
    <row r="17393" spans="1:1" x14ac:dyDescent="0.25">
      <c r="A17393" t="s">
        <v>7941</v>
      </c>
    </row>
    <row r="17394" spans="1:1" x14ac:dyDescent="0.25">
      <c r="A17394" t="s">
        <v>7942</v>
      </c>
    </row>
    <row r="17395" spans="1:1" x14ac:dyDescent="0.25">
      <c r="A17395" t="s">
        <v>7943</v>
      </c>
    </row>
    <row r="17396" spans="1:1" x14ac:dyDescent="0.25">
      <c r="A17396" t="s">
        <v>7944</v>
      </c>
    </row>
    <row r="17397" spans="1:1" x14ac:dyDescent="0.25">
      <c r="A17397" t="s">
        <v>7945</v>
      </c>
    </row>
    <row r="17399" spans="1:1" x14ac:dyDescent="0.25">
      <c r="A17399" t="s">
        <v>1968</v>
      </c>
    </row>
    <row r="17400" spans="1:1" x14ac:dyDescent="0.25">
      <c r="A17400" t="s">
        <v>7946</v>
      </c>
    </row>
    <row r="17401" spans="1:1" x14ac:dyDescent="0.25">
      <c r="A17401" t="s">
        <v>1968</v>
      </c>
    </row>
    <row r="17402" spans="1:1" x14ac:dyDescent="0.25">
      <c r="A17402" t="s">
        <v>7947</v>
      </c>
    </row>
    <row r="17403" spans="1:1" x14ac:dyDescent="0.25">
      <c r="A17403" t="s">
        <v>7948</v>
      </c>
    </row>
    <row r="17405" spans="1:1" x14ac:dyDescent="0.25">
      <c r="A17405" t="s">
        <v>1968</v>
      </c>
    </row>
    <row r="17406" spans="1:1" x14ac:dyDescent="0.25">
      <c r="A17406" t="s">
        <v>7946</v>
      </c>
    </row>
    <row r="17407" spans="1:1" x14ac:dyDescent="0.25">
      <c r="A17407" t="s">
        <v>1968</v>
      </c>
    </row>
    <row r="17408" spans="1:1" x14ac:dyDescent="0.25">
      <c r="A17408" t="s">
        <v>7947</v>
      </c>
    </row>
    <row r="17409" spans="1:1" x14ac:dyDescent="0.25">
      <c r="A17409" t="s">
        <v>7949</v>
      </c>
    </row>
    <row r="17411" spans="1:1" x14ac:dyDescent="0.25">
      <c r="A17411" t="s">
        <v>1968</v>
      </c>
    </row>
    <row r="17412" spans="1:1" x14ac:dyDescent="0.25">
      <c r="A17412" t="s">
        <v>7946</v>
      </c>
    </row>
    <row r="17413" spans="1:1" x14ac:dyDescent="0.25">
      <c r="A17413" t="s">
        <v>1968</v>
      </c>
    </row>
    <row r="17414" spans="1:1" x14ac:dyDescent="0.25">
      <c r="A17414" t="s">
        <v>7947</v>
      </c>
    </row>
    <row r="17415" spans="1:1" x14ac:dyDescent="0.25">
      <c r="A17415" t="s">
        <v>7950</v>
      </c>
    </row>
    <row r="17416" spans="1:1" x14ac:dyDescent="0.25">
      <c r="A17416" t="s">
        <v>7951</v>
      </c>
    </row>
    <row r="17417" spans="1:1" x14ac:dyDescent="0.25">
      <c r="A17417" t="s">
        <v>7952</v>
      </c>
    </row>
    <row r="17418" spans="1:1" x14ac:dyDescent="0.25">
      <c r="A17418" t="s">
        <v>7953</v>
      </c>
    </row>
    <row r="17420" spans="1:1" x14ac:dyDescent="0.25">
      <c r="A17420" t="s">
        <v>7954</v>
      </c>
    </row>
    <row r="17422" spans="1:1" x14ac:dyDescent="0.25">
      <c r="A17422" t="s">
        <v>7955</v>
      </c>
    </row>
    <row r="17423" spans="1:1" x14ac:dyDescent="0.25">
      <c r="A17423" t="s">
        <v>7956</v>
      </c>
    </row>
    <row r="17425" spans="1:1" x14ac:dyDescent="0.25">
      <c r="A17425" t="s">
        <v>7954</v>
      </c>
    </row>
    <row r="17427" spans="1:1" x14ac:dyDescent="0.25">
      <c r="A17427" t="s">
        <v>7955</v>
      </c>
    </row>
    <row r="17428" spans="1:1" x14ac:dyDescent="0.25">
      <c r="A17428" t="s">
        <v>7957</v>
      </c>
    </row>
    <row r="17430" spans="1:1" x14ac:dyDescent="0.25">
      <c r="A17430" t="s">
        <v>7954</v>
      </c>
    </row>
    <row r="17432" spans="1:1" x14ac:dyDescent="0.25">
      <c r="A17432" t="s">
        <v>7955</v>
      </c>
    </row>
    <row r="17433" spans="1:1" x14ac:dyDescent="0.25">
      <c r="A17433" t="s">
        <v>7958</v>
      </c>
    </row>
    <row r="17435" spans="1:1" x14ac:dyDescent="0.25">
      <c r="A17435" t="s">
        <v>1248</v>
      </c>
    </row>
    <row r="17436" spans="1:1" x14ac:dyDescent="0.25">
      <c r="A17436" t="s">
        <v>1249</v>
      </c>
    </row>
    <row r="17437" spans="1:1" x14ac:dyDescent="0.25">
      <c r="A17437" t="s">
        <v>1250</v>
      </c>
    </row>
    <row r="17438" spans="1:1" x14ac:dyDescent="0.25">
      <c r="A17438" t="s">
        <v>7959</v>
      </c>
    </row>
    <row r="17440" spans="1:1" x14ac:dyDescent="0.25">
      <c r="A17440" t="s">
        <v>30</v>
      </c>
    </row>
    <row r="17441" spans="1:1" x14ac:dyDescent="0.25">
      <c r="A17441" t="s">
        <v>7960</v>
      </c>
    </row>
    <row r="17442" spans="1:1" x14ac:dyDescent="0.25">
      <c r="A17442" t="s">
        <v>7961</v>
      </c>
    </row>
    <row r="17443" spans="1:1" x14ac:dyDescent="0.25">
      <c r="A17443" t="s">
        <v>92</v>
      </c>
    </row>
    <row r="17444" spans="1:1" x14ac:dyDescent="0.25">
      <c r="A17444" t="s">
        <v>7962</v>
      </c>
    </row>
    <row r="17445" spans="1:1" x14ac:dyDescent="0.25">
      <c r="A17445" t="s">
        <v>7963</v>
      </c>
    </row>
    <row r="17446" spans="1:1" x14ac:dyDescent="0.25">
      <c r="A17446" t="s">
        <v>7964</v>
      </c>
    </row>
    <row r="17447" spans="1:1" x14ac:dyDescent="0.25">
      <c r="A17447" t="s">
        <v>7965</v>
      </c>
    </row>
    <row r="17448" spans="1:1" x14ac:dyDescent="0.25">
      <c r="A17448" t="s">
        <v>7966</v>
      </c>
    </row>
    <row r="17449" spans="1:1" x14ac:dyDescent="0.25">
      <c r="A17449" t="s">
        <v>7967</v>
      </c>
    </row>
    <row r="17450" spans="1:1" x14ac:dyDescent="0.25">
      <c r="A17450" t="s">
        <v>7968</v>
      </c>
    </row>
    <row r="17451" spans="1:1" x14ac:dyDescent="0.25">
      <c r="A17451" t="s">
        <v>7969</v>
      </c>
    </row>
    <row r="17452" spans="1:1" x14ac:dyDescent="0.25">
      <c r="A17452" t="s">
        <v>7970</v>
      </c>
    </row>
    <row r="17453" spans="1:1" x14ac:dyDescent="0.25">
      <c r="A17453" t="s">
        <v>7971</v>
      </c>
    </row>
    <row r="17454" spans="1:1" x14ac:dyDescent="0.25">
      <c r="A17454" t="s">
        <v>836</v>
      </c>
    </row>
    <row r="17455" spans="1:1" x14ac:dyDescent="0.25">
      <c r="A17455" t="s">
        <v>837</v>
      </c>
    </row>
    <row r="17456" spans="1:1" x14ac:dyDescent="0.25">
      <c r="A17456" t="s">
        <v>838</v>
      </c>
    </row>
    <row r="17457" spans="1:1" x14ac:dyDescent="0.25">
      <c r="A17457" t="s">
        <v>7972</v>
      </c>
    </row>
    <row r="17459" spans="1:1" x14ac:dyDescent="0.25">
      <c r="A17459" t="s">
        <v>7973</v>
      </c>
    </row>
    <row r="17460" spans="1:1" x14ac:dyDescent="0.25">
      <c r="A17460" t="s">
        <v>7974</v>
      </c>
    </row>
    <row r="17461" spans="1:1" x14ac:dyDescent="0.25">
      <c r="A17461" t="s">
        <v>840</v>
      </c>
    </row>
    <row r="17462" spans="1:1" x14ac:dyDescent="0.25">
      <c r="A17462" t="s">
        <v>7975</v>
      </c>
    </row>
    <row r="17463" spans="1:1" x14ac:dyDescent="0.25">
      <c r="A17463" t="s">
        <v>7976</v>
      </c>
    </row>
    <row r="17464" spans="1:1" x14ac:dyDescent="0.25">
      <c r="A17464" t="s">
        <v>7977</v>
      </c>
    </row>
    <row r="17465" spans="1:1" x14ac:dyDescent="0.25">
      <c r="A17465" t="s">
        <v>7978</v>
      </c>
    </row>
    <row r="17466" spans="1:1" x14ac:dyDescent="0.25">
      <c r="A17466" t="s">
        <v>7979</v>
      </c>
    </row>
    <row r="17467" spans="1:1" x14ac:dyDescent="0.25">
      <c r="A17467" t="s">
        <v>7980</v>
      </c>
    </row>
    <row r="17468" spans="1:1" x14ac:dyDescent="0.25">
      <c r="A17468" t="s">
        <v>7981</v>
      </c>
    </row>
    <row r="17469" spans="1:1" x14ac:dyDescent="0.25">
      <c r="A17469" t="s">
        <v>7982</v>
      </c>
    </row>
    <row r="17470" spans="1:1" x14ac:dyDescent="0.25">
      <c r="A17470" t="s">
        <v>7983</v>
      </c>
    </row>
    <row r="17471" spans="1:1" x14ac:dyDescent="0.25">
      <c r="A17471" t="s">
        <v>6856</v>
      </c>
    </row>
    <row r="17472" spans="1:1" x14ac:dyDescent="0.25">
      <c r="A17472" t="s">
        <v>7984</v>
      </c>
    </row>
    <row r="17473" spans="1:1" x14ac:dyDescent="0.25">
      <c r="A17473" t="s">
        <v>7985</v>
      </c>
    </row>
    <row r="17474" spans="1:1" x14ac:dyDescent="0.25">
      <c r="A17474" t="s">
        <v>7986</v>
      </c>
    </row>
    <row r="17475" spans="1:1" x14ac:dyDescent="0.25">
      <c r="A17475" t="s">
        <v>7987</v>
      </c>
    </row>
    <row r="17476" spans="1:1" x14ac:dyDescent="0.25">
      <c r="A17476" t="s">
        <v>7988</v>
      </c>
    </row>
    <row r="17478" spans="1:1" x14ac:dyDescent="0.25">
      <c r="A17478" t="s">
        <v>7989</v>
      </c>
    </row>
    <row r="17480" spans="1:1" x14ac:dyDescent="0.25">
      <c r="A17480" t="s">
        <v>7990</v>
      </c>
    </row>
    <row r="17481" spans="1:1" x14ac:dyDescent="0.25">
      <c r="A17481" t="s">
        <v>7991</v>
      </c>
    </row>
    <row r="17482" spans="1:1" x14ac:dyDescent="0.25">
      <c r="A17482" t="s">
        <v>7992</v>
      </c>
    </row>
    <row r="17483" spans="1:1" x14ac:dyDescent="0.25">
      <c r="A17483" t="s">
        <v>7993</v>
      </c>
    </row>
    <row r="17484" spans="1:1" x14ac:dyDescent="0.25">
      <c r="A17484" t="s">
        <v>830</v>
      </c>
    </row>
    <row r="17485" spans="1:1" x14ac:dyDescent="0.25">
      <c r="A17485" t="s">
        <v>7994</v>
      </c>
    </row>
    <row r="17486" spans="1:1" x14ac:dyDescent="0.25">
      <c r="A17486" t="s">
        <v>7995</v>
      </c>
    </row>
    <row r="17487" spans="1:1" x14ac:dyDescent="0.25">
      <c r="A17487" t="s">
        <v>7996</v>
      </c>
    </row>
    <row r="17488" spans="1:1" x14ac:dyDescent="0.25">
      <c r="A17488" t="s">
        <v>7997</v>
      </c>
    </row>
    <row r="17489" spans="1:1" x14ac:dyDescent="0.25">
      <c r="A17489" t="s">
        <v>7998</v>
      </c>
    </row>
    <row r="17490" spans="1:1" x14ac:dyDescent="0.25">
      <c r="A17490" t="s">
        <v>7999</v>
      </c>
    </row>
    <row r="17492" spans="1:1" x14ac:dyDescent="0.25">
      <c r="A17492" t="s">
        <v>8000</v>
      </c>
    </row>
    <row r="17494" spans="1:1" x14ac:dyDescent="0.25">
      <c r="A17494" t="s">
        <v>92</v>
      </c>
    </row>
    <row r="17496" spans="1:1" x14ac:dyDescent="0.25">
      <c r="A17496" t="s">
        <v>8001</v>
      </c>
    </row>
    <row r="17498" spans="1:1" x14ac:dyDescent="0.25">
      <c r="A17498" t="s">
        <v>8002</v>
      </c>
    </row>
    <row r="17500" spans="1:1" x14ac:dyDescent="0.25">
      <c r="A17500" t="s">
        <v>8003</v>
      </c>
    </row>
    <row r="17502" spans="1:1" x14ac:dyDescent="0.25">
      <c r="A17502" t="s">
        <v>8004</v>
      </c>
    </row>
    <row r="17503" spans="1:1" x14ac:dyDescent="0.25">
      <c r="A17503" t="s">
        <v>8005</v>
      </c>
    </row>
    <row r="17504" spans="1:1" x14ac:dyDescent="0.25">
      <c r="A17504" t="s">
        <v>8006</v>
      </c>
    </row>
    <row r="17505" spans="1:1" x14ac:dyDescent="0.25">
      <c r="A17505" t="s">
        <v>8007</v>
      </c>
    </row>
    <row r="17506" spans="1:1" x14ac:dyDescent="0.25">
      <c r="A17506" t="s">
        <v>8008</v>
      </c>
    </row>
    <row r="17508" spans="1:1" x14ac:dyDescent="0.25">
      <c r="A17508" t="s">
        <v>8009</v>
      </c>
    </row>
    <row r="17510" spans="1:1" x14ac:dyDescent="0.25">
      <c r="A17510" t="s">
        <v>8010</v>
      </c>
    </row>
    <row r="17512" spans="1:1" x14ac:dyDescent="0.25">
      <c r="A17512" t="s">
        <v>8011</v>
      </c>
    </row>
    <row r="17514" spans="1:1" x14ac:dyDescent="0.25">
      <c r="A17514" t="s">
        <v>8012</v>
      </c>
    </row>
    <row r="17516" spans="1:1" x14ac:dyDescent="0.25">
      <c r="A17516" t="s">
        <v>8013</v>
      </c>
    </row>
    <row r="17517" spans="1:1" x14ac:dyDescent="0.25">
      <c r="A17517" t="s">
        <v>8014</v>
      </c>
    </row>
    <row r="17519" spans="1:1" x14ac:dyDescent="0.25">
      <c r="A17519" t="s">
        <v>8015</v>
      </c>
    </row>
    <row r="17520" spans="1:1" x14ac:dyDescent="0.25">
      <c r="A17520" t="s">
        <v>8016</v>
      </c>
    </row>
    <row r="17521" spans="1:1" x14ac:dyDescent="0.25">
      <c r="A17521" t="s">
        <v>8017</v>
      </c>
    </row>
    <row r="17522" spans="1:1" x14ac:dyDescent="0.25">
      <c r="A17522" t="s">
        <v>8018</v>
      </c>
    </row>
    <row r="17523" spans="1:1" x14ac:dyDescent="0.25">
      <c r="A17523" t="s">
        <v>8019</v>
      </c>
    </row>
    <row r="17524" spans="1:1" x14ac:dyDescent="0.25">
      <c r="A17524" t="s">
        <v>8020</v>
      </c>
    </row>
    <row r="17525" spans="1:1" x14ac:dyDescent="0.25">
      <c r="A17525" t="s">
        <v>8021</v>
      </c>
    </row>
    <row r="17526" spans="1:1" x14ac:dyDescent="0.25">
      <c r="A17526" t="s">
        <v>8022</v>
      </c>
    </row>
    <row r="17527" spans="1:1" x14ac:dyDescent="0.25">
      <c r="A17527" t="s">
        <v>8023</v>
      </c>
    </row>
    <row r="17528" spans="1:1" x14ac:dyDescent="0.25">
      <c r="A17528" t="s">
        <v>8024</v>
      </c>
    </row>
    <row r="17529" spans="1:1" x14ac:dyDescent="0.25">
      <c r="A17529" t="s">
        <v>8025</v>
      </c>
    </row>
    <row r="17531" spans="1:1" x14ac:dyDescent="0.25">
      <c r="A17531" t="s">
        <v>8026</v>
      </c>
    </row>
    <row r="17533" spans="1:1" x14ac:dyDescent="0.25">
      <c r="A17533" t="s">
        <v>8027</v>
      </c>
    </row>
    <row r="17534" spans="1:1" x14ac:dyDescent="0.25">
      <c r="A17534" t="s">
        <v>8028</v>
      </c>
    </row>
    <row r="17535" spans="1:1" x14ac:dyDescent="0.25">
      <c r="A17535" t="s">
        <v>8029</v>
      </c>
    </row>
    <row r="17536" spans="1:1" x14ac:dyDescent="0.25">
      <c r="A17536" t="s">
        <v>8030</v>
      </c>
    </row>
    <row r="17538" spans="1:2" x14ac:dyDescent="0.25">
      <c r="A17538" t="s">
        <v>8031</v>
      </c>
    </row>
    <row r="17539" spans="1:2" x14ac:dyDescent="0.25">
      <c r="A17539" t="s">
        <v>8032</v>
      </c>
    </row>
    <row r="17540" spans="1:2" x14ac:dyDescent="0.25">
      <c r="A17540" t="s">
        <v>8033</v>
      </c>
    </row>
    <row r="17542" spans="1:2" x14ac:dyDescent="0.25">
      <c r="A17542" t="s">
        <v>8034</v>
      </c>
    </row>
    <row r="17544" spans="1:2" x14ac:dyDescent="0.25">
      <c r="A17544" t="s">
        <v>8035</v>
      </c>
    </row>
    <row r="17545" spans="1:2" x14ac:dyDescent="0.25">
      <c r="A17545" t="s">
        <v>8036</v>
      </c>
      <c r="B17545" t="s">
        <v>43</v>
      </c>
    </row>
    <row r="17546" spans="1:2" x14ac:dyDescent="0.25">
      <c r="A17546" t="s">
        <v>8037</v>
      </c>
      <c r="B17546" t="s">
        <v>43</v>
      </c>
    </row>
    <row r="17547" spans="1:2" x14ac:dyDescent="0.25">
      <c r="A17547" t="s">
        <v>8038</v>
      </c>
    </row>
    <row r="17548" spans="1:2" x14ac:dyDescent="0.25">
      <c r="A17548" t="s">
        <v>8039</v>
      </c>
    </row>
    <row r="17550" spans="1:2" x14ac:dyDescent="0.25">
      <c r="A17550" t="s">
        <v>8040</v>
      </c>
    </row>
    <row r="17552" spans="1:2" x14ac:dyDescent="0.25">
      <c r="A17552" t="s">
        <v>8041</v>
      </c>
    </row>
    <row r="17553" spans="1:1" x14ac:dyDescent="0.25">
      <c r="A17553" t="s">
        <v>8042</v>
      </c>
    </row>
    <row r="17554" spans="1:1" x14ac:dyDescent="0.25">
      <c r="A17554" t="s">
        <v>8043</v>
      </c>
    </row>
    <row r="17556" spans="1:1" x14ac:dyDescent="0.25">
      <c r="A17556" t="s">
        <v>857</v>
      </c>
    </row>
    <row r="17558" spans="1:1" x14ac:dyDescent="0.25">
      <c r="A17558" t="s">
        <v>8044</v>
      </c>
    </row>
    <row r="17559" spans="1:1" x14ac:dyDescent="0.25">
      <c r="A17559" t="s">
        <v>8045</v>
      </c>
    </row>
    <row r="17560" spans="1:1" x14ac:dyDescent="0.25">
      <c r="A17560" t="s">
        <v>8046</v>
      </c>
    </row>
    <row r="17562" spans="1:1" x14ac:dyDescent="0.25">
      <c r="A17562" t="s">
        <v>8047</v>
      </c>
    </row>
    <row r="17563" spans="1:1" x14ac:dyDescent="0.25">
      <c r="A17563" t="s">
        <v>8048</v>
      </c>
    </row>
    <row r="17564" spans="1:1" x14ac:dyDescent="0.25">
      <c r="A17564" t="s">
        <v>8049</v>
      </c>
    </row>
    <row r="17565" spans="1:1" x14ac:dyDescent="0.25">
      <c r="A17565" t="s">
        <v>8050</v>
      </c>
    </row>
    <row r="17567" spans="1:1" x14ac:dyDescent="0.25">
      <c r="A17567" t="s">
        <v>8047</v>
      </c>
    </row>
    <row r="17568" spans="1:1" x14ac:dyDescent="0.25">
      <c r="A17568" t="s">
        <v>8048</v>
      </c>
    </row>
    <row r="17569" spans="1:1" x14ac:dyDescent="0.25">
      <c r="A17569" t="s">
        <v>8049</v>
      </c>
    </row>
    <row r="17570" spans="1:1" x14ac:dyDescent="0.25">
      <c r="A17570" t="s">
        <v>8051</v>
      </c>
    </row>
    <row r="17571" spans="1:1" x14ac:dyDescent="0.25">
      <c r="A17571" t="s">
        <v>8052</v>
      </c>
    </row>
    <row r="17573" spans="1:1" x14ac:dyDescent="0.25">
      <c r="A17573" t="s">
        <v>8053</v>
      </c>
    </row>
    <row r="17574" spans="1:1" x14ac:dyDescent="0.25">
      <c r="A17574" t="s">
        <v>8054</v>
      </c>
    </row>
    <row r="17575" spans="1:1" x14ac:dyDescent="0.25">
      <c r="A17575" t="s">
        <v>8055</v>
      </c>
    </row>
    <row r="17576" spans="1:1" x14ac:dyDescent="0.25">
      <c r="A17576" t="s">
        <v>8052</v>
      </c>
    </row>
    <row r="17578" spans="1:1" x14ac:dyDescent="0.25">
      <c r="A17578" t="s">
        <v>8053</v>
      </c>
    </row>
    <row r="17579" spans="1:1" x14ac:dyDescent="0.25">
      <c r="A17579" t="s">
        <v>8054</v>
      </c>
    </row>
    <row r="17580" spans="1:1" x14ac:dyDescent="0.25">
      <c r="A17580" t="s">
        <v>8056</v>
      </c>
    </row>
    <row r="17581" spans="1:1" x14ac:dyDescent="0.25">
      <c r="A17581" t="s">
        <v>8057</v>
      </c>
    </row>
    <row r="17582" spans="1:1" x14ac:dyDescent="0.25">
      <c r="A17582" t="s">
        <v>8058</v>
      </c>
    </row>
    <row r="17583" spans="1:1" x14ac:dyDescent="0.25">
      <c r="A17583" t="s">
        <v>8059</v>
      </c>
    </row>
    <row r="17584" spans="1:1" x14ac:dyDescent="0.25">
      <c r="A17584" t="s">
        <v>8057</v>
      </c>
    </row>
    <row r="17585" spans="1:1" x14ac:dyDescent="0.25">
      <c r="A17585" t="s">
        <v>8058</v>
      </c>
    </row>
    <row r="17586" spans="1:1" x14ac:dyDescent="0.25">
      <c r="A17586" t="s">
        <v>8060</v>
      </c>
    </row>
    <row r="17587" spans="1:1" x14ac:dyDescent="0.25">
      <c r="A17587" t="s">
        <v>8057</v>
      </c>
    </row>
    <row r="17588" spans="1:1" x14ac:dyDescent="0.25">
      <c r="A17588" t="s">
        <v>8058</v>
      </c>
    </row>
    <row r="17589" spans="1:1" x14ac:dyDescent="0.25">
      <c r="A17589" t="s">
        <v>8061</v>
      </c>
    </row>
    <row r="17591" spans="1:1" x14ac:dyDescent="0.25">
      <c r="A17591" t="s">
        <v>8062</v>
      </c>
    </row>
    <row r="17592" spans="1:1" x14ac:dyDescent="0.25">
      <c r="A17592" t="s">
        <v>8063</v>
      </c>
    </row>
    <row r="17594" spans="1:1" x14ac:dyDescent="0.25">
      <c r="A17594" t="s">
        <v>8064</v>
      </c>
    </row>
    <row r="17595" spans="1:1" x14ac:dyDescent="0.25">
      <c r="A17595" t="s">
        <v>8065</v>
      </c>
    </row>
    <row r="17597" spans="1:1" x14ac:dyDescent="0.25">
      <c r="A17597" t="s">
        <v>8064</v>
      </c>
    </row>
    <row r="17598" spans="1:1" x14ac:dyDescent="0.25">
      <c r="A17598" t="s">
        <v>8066</v>
      </c>
    </row>
    <row r="17599" spans="1:1" x14ac:dyDescent="0.25">
      <c r="A17599" t="s">
        <v>8067</v>
      </c>
    </row>
    <row r="17601" spans="1:1" x14ac:dyDescent="0.25">
      <c r="A17601" t="s">
        <v>8068</v>
      </c>
    </row>
    <row r="17602" spans="1:1" x14ac:dyDescent="0.25">
      <c r="A17602" t="s">
        <v>8069</v>
      </c>
    </row>
    <row r="17603" spans="1:1" x14ac:dyDescent="0.25">
      <c r="A17603" t="s">
        <v>8070</v>
      </c>
    </row>
    <row r="17604" spans="1:1" x14ac:dyDescent="0.25">
      <c r="A17604" t="s">
        <v>8071</v>
      </c>
    </row>
    <row r="17605" spans="1:1" x14ac:dyDescent="0.25">
      <c r="A17605" t="s">
        <v>8072</v>
      </c>
    </row>
    <row r="17606" spans="1:1" x14ac:dyDescent="0.25">
      <c r="A17606" t="s">
        <v>8073</v>
      </c>
    </row>
    <row r="17607" spans="1:1" x14ac:dyDescent="0.25">
      <c r="A17607" t="s">
        <v>8074</v>
      </c>
    </row>
    <row r="17608" spans="1:1" x14ac:dyDescent="0.25">
      <c r="A17608" t="s">
        <v>8075</v>
      </c>
    </row>
    <row r="17609" spans="1:1" x14ac:dyDescent="0.25">
      <c r="A17609" t="s">
        <v>8073</v>
      </c>
    </row>
    <row r="17610" spans="1:1" x14ac:dyDescent="0.25">
      <c r="A17610" t="s">
        <v>8074</v>
      </c>
    </row>
    <row r="17611" spans="1:1" x14ac:dyDescent="0.25">
      <c r="A17611" t="s">
        <v>8076</v>
      </c>
    </row>
    <row r="17612" spans="1:1" x14ac:dyDescent="0.25">
      <c r="A17612" t="s">
        <v>8077</v>
      </c>
    </row>
    <row r="17614" spans="1:1" x14ac:dyDescent="0.25">
      <c r="A17614" t="s">
        <v>8078</v>
      </c>
    </row>
    <row r="17615" spans="1:1" x14ac:dyDescent="0.25">
      <c r="A17615" t="s">
        <v>8079</v>
      </c>
    </row>
    <row r="17616" spans="1:1" x14ac:dyDescent="0.25">
      <c r="A17616" t="s">
        <v>8080</v>
      </c>
    </row>
    <row r="17617" spans="1:1" x14ac:dyDescent="0.25">
      <c r="A17617" t="s">
        <v>8081</v>
      </c>
    </row>
    <row r="17618" spans="1:1" x14ac:dyDescent="0.25">
      <c r="A17618" t="s">
        <v>8082</v>
      </c>
    </row>
    <row r="17619" spans="1:1" x14ac:dyDescent="0.25">
      <c r="A17619" t="s">
        <v>6608</v>
      </c>
    </row>
    <row r="17620" spans="1:1" x14ac:dyDescent="0.25">
      <c r="A17620" t="s">
        <v>8083</v>
      </c>
    </row>
    <row r="17621" spans="1:1" x14ac:dyDescent="0.25">
      <c r="A17621" t="s">
        <v>8084</v>
      </c>
    </row>
    <row r="17623" spans="1:1" x14ac:dyDescent="0.25">
      <c r="A17623" t="s">
        <v>8085</v>
      </c>
    </row>
    <row r="17625" spans="1:1" x14ac:dyDescent="0.25">
      <c r="A17625" t="s">
        <v>8086</v>
      </c>
    </row>
    <row r="17626" spans="1:1" x14ac:dyDescent="0.25">
      <c r="A17626" t="s">
        <v>8087</v>
      </c>
    </row>
    <row r="17627" spans="1:1" x14ac:dyDescent="0.25">
      <c r="A17627" t="s">
        <v>8088</v>
      </c>
    </row>
    <row r="17629" spans="1:1" x14ac:dyDescent="0.25">
      <c r="A17629" t="s">
        <v>8089</v>
      </c>
    </row>
    <row r="17630" spans="1:1" x14ac:dyDescent="0.25">
      <c r="A17630" t="s">
        <v>8090</v>
      </c>
    </row>
    <row r="17631" spans="1:1" x14ac:dyDescent="0.25">
      <c r="A17631" t="s">
        <v>8091</v>
      </c>
    </row>
    <row r="17632" spans="1:1" x14ac:dyDescent="0.25">
      <c r="A17632" t="s">
        <v>8092</v>
      </c>
    </row>
    <row r="17633" spans="1:1" x14ac:dyDescent="0.25">
      <c r="A17633" t="s">
        <v>8093</v>
      </c>
    </row>
    <row r="17634" spans="1:1" x14ac:dyDescent="0.25">
      <c r="A17634" t="s">
        <v>8094</v>
      </c>
    </row>
    <row r="17635" spans="1:1" x14ac:dyDescent="0.25">
      <c r="A17635" t="s">
        <v>8095</v>
      </c>
    </row>
    <row r="17636" spans="1:1" x14ac:dyDescent="0.25">
      <c r="A17636" t="s">
        <v>8093</v>
      </c>
    </row>
    <row r="17637" spans="1:1" x14ac:dyDescent="0.25">
      <c r="A17637" t="s">
        <v>8094</v>
      </c>
    </row>
    <row r="17638" spans="1:1" x14ac:dyDescent="0.25">
      <c r="A17638" t="s">
        <v>8096</v>
      </c>
    </row>
    <row r="17639" spans="1:1" x14ac:dyDescent="0.25">
      <c r="A17639" t="s">
        <v>8093</v>
      </c>
    </row>
    <row r="17640" spans="1:1" x14ac:dyDescent="0.25">
      <c r="A17640" t="s">
        <v>8094</v>
      </c>
    </row>
    <row r="17641" spans="1:1" x14ac:dyDescent="0.25">
      <c r="A17641" t="s">
        <v>8097</v>
      </c>
    </row>
    <row r="17642" spans="1:1" x14ac:dyDescent="0.25">
      <c r="A17642" t="s">
        <v>8093</v>
      </c>
    </row>
    <row r="17643" spans="1:1" x14ac:dyDescent="0.25">
      <c r="A17643" t="s">
        <v>8094</v>
      </c>
    </row>
    <row r="17644" spans="1:1" x14ac:dyDescent="0.25">
      <c r="A17644" t="s">
        <v>8098</v>
      </c>
    </row>
    <row r="17645" spans="1:1" x14ac:dyDescent="0.25">
      <c r="A17645" t="s">
        <v>8093</v>
      </c>
    </row>
    <row r="17646" spans="1:1" x14ac:dyDescent="0.25">
      <c r="A17646" t="s">
        <v>8094</v>
      </c>
    </row>
    <row r="17647" spans="1:1" x14ac:dyDescent="0.25">
      <c r="A17647" t="s">
        <v>8099</v>
      </c>
    </row>
    <row r="17648" spans="1:1" x14ac:dyDescent="0.25">
      <c r="A17648" t="s">
        <v>8093</v>
      </c>
    </row>
    <row r="17649" spans="1:1" x14ac:dyDescent="0.25">
      <c r="A17649" t="s">
        <v>8094</v>
      </c>
    </row>
    <row r="17650" spans="1:1" x14ac:dyDescent="0.25">
      <c r="A17650" t="s">
        <v>8100</v>
      </c>
    </row>
    <row r="17652" spans="1:1" x14ac:dyDescent="0.25">
      <c r="A17652" t="s">
        <v>895</v>
      </c>
    </row>
    <row r="17653" spans="1:1" x14ac:dyDescent="0.25">
      <c r="A17653" t="s">
        <v>8101</v>
      </c>
    </row>
    <row r="17654" spans="1:1" x14ac:dyDescent="0.25">
      <c r="A17654" t="s">
        <v>8102</v>
      </c>
    </row>
    <row r="17656" spans="1:1" x14ac:dyDescent="0.25">
      <c r="A17656" t="s">
        <v>895</v>
      </c>
    </row>
    <row r="17657" spans="1:1" x14ac:dyDescent="0.25">
      <c r="A17657" t="s">
        <v>8101</v>
      </c>
    </row>
    <row r="17658" spans="1:1" x14ac:dyDescent="0.25">
      <c r="A17658" t="s">
        <v>8103</v>
      </c>
    </row>
    <row r="17660" spans="1:1" x14ac:dyDescent="0.25">
      <c r="A17660" t="s">
        <v>895</v>
      </c>
    </row>
    <row r="17661" spans="1:1" x14ac:dyDescent="0.25">
      <c r="A17661" t="s">
        <v>8101</v>
      </c>
    </row>
    <row r="17662" spans="1:1" x14ac:dyDescent="0.25">
      <c r="A17662" t="s">
        <v>8104</v>
      </c>
    </row>
    <row r="17663" spans="1:1" x14ac:dyDescent="0.25">
      <c r="A17663" t="s">
        <v>8105</v>
      </c>
    </row>
    <row r="17664" spans="1:1" x14ac:dyDescent="0.25">
      <c r="A17664" t="s">
        <v>8106</v>
      </c>
    </row>
    <row r="17665" spans="1:1" x14ac:dyDescent="0.25">
      <c r="A17665" t="s">
        <v>8105</v>
      </c>
    </row>
    <row r="17666" spans="1:1" x14ac:dyDescent="0.25">
      <c r="A17666" t="s">
        <v>8107</v>
      </c>
    </row>
    <row r="17667" spans="1:1" x14ac:dyDescent="0.25">
      <c r="A17667" t="s">
        <v>8105</v>
      </c>
    </row>
    <row r="17668" spans="1:1" x14ac:dyDescent="0.25">
      <c r="A17668" t="s">
        <v>8108</v>
      </c>
    </row>
    <row r="17670" spans="1:1" x14ac:dyDescent="0.25">
      <c r="A17670" t="s">
        <v>8109</v>
      </c>
    </row>
    <row r="17672" spans="1:1" x14ac:dyDescent="0.25">
      <c r="A17672" t="s">
        <v>8110</v>
      </c>
    </row>
    <row r="17673" spans="1:1" x14ac:dyDescent="0.25">
      <c r="A17673" t="s">
        <v>8111</v>
      </c>
    </row>
    <row r="17674" spans="1:1" x14ac:dyDescent="0.25">
      <c r="A17674" t="s">
        <v>8112</v>
      </c>
    </row>
    <row r="17676" spans="1:1" x14ac:dyDescent="0.25">
      <c r="A17676" t="s">
        <v>8113</v>
      </c>
    </row>
    <row r="17677" spans="1:1" x14ac:dyDescent="0.25">
      <c r="A17677" t="s">
        <v>8114</v>
      </c>
    </row>
    <row r="17678" spans="1:1" x14ac:dyDescent="0.25">
      <c r="A17678" t="s">
        <v>8115</v>
      </c>
    </row>
    <row r="17679" spans="1:1" x14ac:dyDescent="0.25">
      <c r="A17679" t="s">
        <v>8116</v>
      </c>
    </row>
    <row r="17681" spans="1:1" x14ac:dyDescent="0.25">
      <c r="A17681" t="s">
        <v>8117</v>
      </c>
    </row>
    <row r="17683" spans="1:1" x14ac:dyDescent="0.25">
      <c r="A17683" t="s">
        <v>8118</v>
      </c>
    </row>
    <row r="17684" spans="1:1" x14ac:dyDescent="0.25">
      <c r="A17684" t="s">
        <v>8119</v>
      </c>
    </row>
    <row r="17685" spans="1:1" x14ac:dyDescent="0.25">
      <c r="A17685" t="s">
        <v>8120</v>
      </c>
    </row>
    <row r="17687" spans="1:1" x14ac:dyDescent="0.25">
      <c r="A17687" t="s">
        <v>8121</v>
      </c>
    </row>
    <row r="17689" spans="1:1" x14ac:dyDescent="0.25">
      <c r="A17689" t="s">
        <v>8122</v>
      </c>
    </row>
    <row r="17690" spans="1:1" x14ac:dyDescent="0.25">
      <c r="A17690" t="s">
        <v>8123</v>
      </c>
    </row>
    <row r="17691" spans="1:1" x14ac:dyDescent="0.25">
      <c r="A17691" t="s">
        <v>8124</v>
      </c>
    </row>
    <row r="17693" spans="1:1" x14ac:dyDescent="0.25">
      <c r="A17693" t="s">
        <v>904</v>
      </c>
    </row>
    <row r="17694" spans="1:1" x14ac:dyDescent="0.25">
      <c r="A17694" t="s">
        <v>8125</v>
      </c>
    </row>
    <row r="17696" spans="1:1" x14ac:dyDescent="0.25">
      <c r="A17696" t="s">
        <v>8126</v>
      </c>
    </row>
    <row r="17697" spans="1:1" x14ac:dyDescent="0.25">
      <c r="A17697" t="s">
        <v>8127</v>
      </c>
    </row>
    <row r="17698" spans="1:1" x14ac:dyDescent="0.25">
      <c r="A17698" t="s">
        <v>8128</v>
      </c>
    </row>
    <row r="17699" spans="1:1" x14ac:dyDescent="0.25">
      <c r="A17699" t="s">
        <v>8129</v>
      </c>
    </row>
    <row r="17700" spans="1:1" x14ac:dyDescent="0.25">
      <c r="A17700" t="s">
        <v>8130</v>
      </c>
    </row>
    <row r="17701" spans="1:1" x14ac:dyDescent="0.25">
      <c r="A17701" t="s">
        <v>8131</v>
      </c>
    </row>
    <row r="17702" spans="1:1" x14ac:dyDescent="0.25">
      <c r="A17702" t="s">
        <v>8132</v>
      </c>
    </row>
    <row r="17704" spans="1:1" x14ac:dyDescent="0.25">
      <c r="A17704" t="s">
        <v>8133</v>
      </c>
    </row>
    <row r="17705" spans="1:1" x14ac:dyDescent="0.25">
      <c r="A17705" t="s">
        <v>8134</v>
      </c>
    </row>
    <row r="17706" spans="1:1" x14ac:dyDescent="0.25">
      <c r="A17706" t="s">
        <v>8135</v>
      </c>
    </row>
    <row r="17707" spans="1:1" x14ac:dyDescent="0.25">
      <c r="A17707" t="s">
        <v>8136</v>
      </c>
    </row>
    <row r="17708" spans="1:1" x14ac:dyDescent="0.25">
      <c r="A17708" t="s">
        <v>8137</v>
      </c>
    </row>
    <row r="17709" spans="1:1" x14ac:dyDescent="0.25">
      <c r="A17709" t="s">
        <v>8138</v>
      </c>
    </row>
    <row r="17710" spans="1:1" x14ac:dyDescent="0.25">
      <c r="A17710" t="s">
        <v>8139</v>
      </c>
    </row>
    <row r="17711" spans="1:1" x14ac:dyDescent="0.25">
      <c r="A17711" t="s">
        <v>8140</v>
      </c>
    </row>
    <row r="17712" spans="1:1" x14ac:dyDescent="0.25">
      <c r="A17712" t="s">
        <v>8141</v>
      </c>
    </row>
    <row r="17713" spans="1:1" x14ac:dyDescent="0.25">
      <c r="A17713" t="s">
        <v>8142</v>
      </c>
    </row>
    <row r="17714" spans="1:1" x14ac:dyDescent="0.25">
      <c r="A17714" t="s">
        <v>8143</v>
      </c>
    </row>
    <row r="17715" spans="1:1" x14ac:dyDescent="0.25">
      <c r="A17715" t="s">
        <v>8144</v>
      </c>
    </row>
    <row r="17716" spans="1:1" x14ac:dyDescent="0.25">
      <c r="A17716" t="s">
        <v>8145</v>
      </c>
    </row>
    <row r="17717" spans="1:1" x14ac:dyDescent="0.25">
      <c r="A17717" t="s">
        <v>8146</v>
      </c>
    </row>
    <row r="17718" spans="1:1" x14ac:dyDescent="0.25">
      <c r="A17718" t="s">
        <v>8147</v>
      </c>
    </row>
    <row r="17719" spans="1:1" x14ac:dyDescent="0.25">
      <c r="A17719" t="s">
        <v>8148</v>
      </c>
    </row>
    <row r="17720" spans="1:1" x14ac:dyDescent="0.25">
      <c r="A17720" t="s">
        <v>8149</v>
      </c>
    </row>
    <row r="17721" spans="1:1" x14ac:dyDescent="0.25">
      <c r="A17721" t="s">
        <v>8150</v>
      </c>
    </row>
    <row r="17723" spans="1:1" x14ac:dyDescent="0.25">
      <c r="A17723" t="s">
        <v>8151</v>
      </c>
    </row>
    <row r="17725" spans="1:1" x14ac:dyDescent="0.25">
      <c r="A17725" t="s">
        <v>8152</v>
      </c>
    </row>
    <row r="17726" spans="1:1" x14ac:dyDescent="0.25">
      <c r="A17726" t="s">
        <v>8153</v>
      </c>
    </row>
    <row r="17727" spans="1:1" x14ac:dyDescent="0.25">
      <c r="A17727" t="s">
        <v>8154</v>
      </c>
    </row>
    <row r="17728" spans="1:1" x14ac:dyDescent="0.25">
      <c r="A17728" t="s">
        <v>8155</v>
      </c>
    </row>
    <row r="17729" spans="1:1" x14ac:dyDescent="0.25">
      <c r="A17729" t="s">
        <v>8156</v>
      </c>
    </row>
    <row r="17730" spans="1:1" x14ac:dyDescent="0.25">
      <c r="A17730" t="s">
        <v>8157</v>
      </c>
    </row>
    <row r="17731" spans="1:1" x14ac:dyDescent="0.25">
      <c r="A17731" t="s">
        <v>919</v>
      </c>
    </row>
    <row r="17732" spans="1:1" x14ac:dyDescent="0.25">
      <c r="A17732" t="s">
        <v>8158</v>
      </c>
    </row>
    <row r="17733" spans="1:1" x14ac:dyDescent="0.25">
      <c r="A17733" t="s">
        <v>8159</v>
      </c>
    </row>
    <row r="17734" spans="1:1" x14ac:dyDescent="0.25">
      <c r="A17734" t="s">
        <v>8160</v>
      </c>
    </row>
    <row r="17735" spans="1:1" x14ac:dyDescent="0.25">
      <c r="A17735" t="s">
        <v>8161</v>
      </c>
    </row>
    <row r="17736" spans="1:1" x14ac:dyDescent="0.25">
      <c r="A17736" t="s">
        <v>8162</v>
      </c>
    </row>
    <row r="17737" spans="1:1" x14ac:dyDescent="0.25">
      <c r="A17737" t="s">
        <v>8163</v>
      </c>
    </row>
    <row r="17738" spans="1:1" x14ac:dyDescent="0.25">
      <c r="A17738" t="s">
        <v>8164</v>
      </c>
    </row>
    <row r="17739" spans="1:1" x14ac:dyDescent="0.25">
      <c r="A17739" t="s">
        <v>8165</v>
      </c>
    </row>
    <row r="17740" spans="1:1" x14ac:dyDescent="0.25">
      <c r="A17740" t="s">
        <v>8164</v>
      </c>
    </row>
    <row r="17741" spans="1:1" x14ac:dyDescent="0.25">
      <c r="A17741" t="s">
        <v>8166</v>
      </c>
    </row>
    <row r="17743" spans="1:1" x14ac:dyDescent="0.25">
      <c r="A17743" t="s">
        <v>8167</v>
      </c>
    </row>
    <row r="17744" spans="1:1" x14ac:dyDescent="0.25">
      <c r="A17744" t="s">
        <v>8168</v>
      </c>
    </row>
    <row r="17745" spans="1:1" x14ac:dyDescent="0.25">
      <c r="A17745" t="s">
        <v>8169</v>
      </c>
    </row>
    <row r="17746" spans="1:1" x14ac:dyDescent="0.25">
      <c r="A17746" t="s">
        <v>8170</v>
      </c>
    </row>
    <row r="17747" spans="1:1" x14ac:dyDescent="0.25">
      <c r="A17747" t="s">
        <v>8171</v>
      </c>
    </row>
    <row r="17749" spans="1:1" x14ac:dyDescent="0.25">
      <c r="A17749" t="s">
        <v>8167</v>
      </c>
    </row>
    <row r="17750" spans="1:1" x14ac:dyDescent="0.25">
      <c r="A17750" t="s">
        <v>8168</v>
      </c>
    </row>
    <row r="17751" spans="1:1" x14ac:dyDescent="0.25">
      <c r="A17751" t="s">
        <v>8169</v>
      </c>
    </row>
    <row r="17752" spans="1:1" x14ac:dyDescent="0.25">
      <c r="A17752" t="s">
        <v>8170</v>
      </c>
    </row>
    <row r="17753" spans="1:1" x14ac:dyDescent="0.25">
      <c r="A17753" t="s">
        <v>8172</v>
      </c>
    </row>
    <row r="17754" spans="1:1" x14ac:dyDescent="0.25">
      <c r="A17754" t="s">
        <v>899</v>
      </c>
    </row>
    <row r="17755" spans="1:1" x14ac:dyDescent="0.25">
      <c r="A17755" t="s">
        <v>8173</v>
      </c>
    </row>
    <row r="17756" spans="1:1" x14ac:dyDescent="0.25">
      <c r="A17756" t="s">
        <v>899</v>
      </c>
    </row>
    <row r="17757" spans="1:1" x14ac:dyDescent="0.25">
      <c r="A17757" t="s">
        <v>8174</v>
      </c>
    </row>
    <row r="17759" spans="1:1" x14ac:dyDescent="0.25">
      <c r="A17759" t="s">
        <v>8175</v>
      </c>
    </row>
    <row r="17761" spans="1:1" x14ac:dyDescent="0.25">
      <c r="A17761" t="s">
        <v>8176</v>
      </c>
    </row>
    <row r="17762" spans="1:1" x14ac:dyDescent="0.25">
      <c r="A17762" t="s">
        <v>8177</v>
      </c>
    </row>
    <row r="17763" spans="1:1" x14ac:dyDescent="0.25">
      <c r="A17763" t="s">
        <v>8178</v>
      </c>
    </row>
    <row r="17765" spans="1:1" x14ac:dyDescent="0.25">
      <c r="A17765" t="s">
        <v>8175</v>
      </c>
    </row>
    <row r="17767" spans="1:1" x14ac:dyDescent="0.25">
      <c r="A17767" t="s">
        <v>8176</v>
      </c>
    </row>
    <row r="17768" spans="1:1" x14ac:dyDescent="0.25">
      <c r="A17768" t="s">
        <v>8177</v>
      </c>
    </row>
    <row r="17769" spans="1:1" x14ac:dyDescent="0.25">
      <c r="A17769" t="s">
        <v>8179</v>
      </c>
    </row>
    <row r="17771" spans="1:1" x14ac:dyDescent="0.25">
      <c r="A17771" t="s">
        <v>8175</v>
      </c>
    </row>
    <row r="17773" spans="1:1" x14ac:dyDescent="0.25">
      <c r="A17773" t="s">
        <v>8176</v>
      </c>
    </row>
    <row r="17774" spans="1:1" x14ac:dyDescent="0.25">
      <c r="A17774" t="s">
        <v>8177</v>
      </c>
    </row>
    <row r="17775" spans="1:1" x14ac:dyDescent="0.25">
      <c r="A17775" t="s">
        <v>8180</v>
      </c>
    </row>
    <row r="17777" spans="1:1" x14ac:dyDescent="0.25">
      <c r="A17777" t="s">
        <v>8181</v>
      </c>
    </row>
    <row r="17779" spans="1:1" x14ac:dyDescent="0.25">
      <c r="A17779" t="s">
        <v>8182</v>
      </c>
    </row>
    <row r="17780" spans="1:1" x14ac:dyDescent="0.25">
      <c r="A17780" t="s">
        <v>8183</v>
      </c>
    </row>
    <row r="17781" spans="1:1" x14ac:dyDescent="0.25">
      <c r="A17781" t="s">
        <v>8184</v>
      </c>
    </row>
    <row r="17782" spans="1:1" x14ac:dyDescent="0.25">
      <c r="A17782" t="s">
        <v>8185</v>
      </c>
    </row>
    <row r="17784" spans="1:1" x14ac:dyDescent="0.25">
      <c r="A17784" t="s">
        <v>8181</v>
      </c>
    </row>
    <row r="17786" spans="1:1" x14ac:dyDescent="0.25">
      <c r="A17786" t="s">
        <v>8182</v>
      </c>
    </row>
    <row r="17787" spans="1:1" x14ac:dyDescent="0.25">
      <c r="A17787" t="s">
        <v>8183</v>
      </c>
    </row>
    <row r="17788" spans="1:1" x14ac:dyDescent="0.25">
      <c r="A17788" t="s">
        <v>8184</v>
      </c>
    </row>
    <row r="17789" spans="1:1" x14ac:dyDescent="0.25">
      <c r="A17789" t="s">
        <v>8186</v>
      </c>
    </row>
    <row r="17791" spans="1:1" x14ac:dyDescent="0.25">
      <c r="A17791" t="s">
        <v>8181</v>
      </c>
    </row>
    <row r="17793" spans="1:1" x14ac:dyDescent="0.25">
      <c r="A17793" t="s">
        <v>8182</v>
      </c>
    </row>
    <row r="17794" spans="1:1" x14ac:dyDescent="0.25">
      <c r="A17794" t="s">
        <v>8183</v>
      </c>
    </row>
    <row r="17795" spans="1:1" x14ac:dyDescent="0.25">
      <c r="A17795" t="s">
        <v>8184</v>
      </c>
    </row>
    <row r="17796" spans="1:1" x14ac:dyDescent="0.25">
      <c r="A17796" t="s">
        <v>8187</v>
      </c>
    </row>
    <row r="17798" spans="1:1" x14ac:dyDescent="0.25">
      <c r="A17798" t="s">
        <v>8181</v>
      </c>
    </row>
    <row r="17800" spans="1:1" x14ac:dyDescent="0.25">
      <c r="A17800" t="s">
        <v>8182</v>
      </c>
    </row>
    <row r="17801" spans="1:1" x14ac:dyDescent="0.25">
      <c r="A17801" t="s">
        <v>8183</v>
      </c>
    </row>
    <row r="17802" spans="1:1" x14ac:dyDescent="0.25">
      <c r="A17802" t="s">
        <v>8184</v>
      </c>
    </row>
    <row r="17803" spans="1:1" x14ac:dyDescent="0.25">
      <c r="A17803" t="s">
        <v>8188</v>
      </c>
    </row>
    <row r="17805" spans="1:1" x14ac:dyDescent="0.25">
      <c r="A17805" t="s">
        <v>8181</v>
      </c>
    </row>
    <row r="17807" spans="1:1" x14ac:dyDescent="0.25">
      <c r="A17807" t="s">
        <v>8182</v>
      </c>
    </row>
    <row r="17808" spans="1:1" x14ac:dyDescent="0.25">
      <c r="A17808" t="s">
        <v>8183</v>
      </c>
    </row>
    <row r="17809" spans="1:1" x14ac:dyDescent="0.25">
      <c r="A17809" t="s">
        <v>8184</v>
      </c>
    </row>
    <row r="17810" spans="1:1" x14ac:dyDescent="0.25">
      <c r="A17810" t="s">
        <v>8189</v>
      </c>
    </row>
    <row r="17812" spans="1:1" x14ac:dyDescent="0.25">
      <c r="A17812" t="s">
        <v>8190</v>
      </c>
    </row>
    <row r="17813" spans="1:1" x14ac:dyDescent="0.25">
      <c r="A17813" t="s">
        <v>8191</v>
      </c>
    </row>
    <row r="17815" spans="1:1" x14ac:dyDescent="0.25">
      <c r="A17815" t="s">
        <v>8190</v>
      </c>
    </row>
    <row r="17816" spans="1:1" x14ac:dyDescent="0.25">
      <c r="A17816" t="s">
        <v>8192</v>
      </c>
    </row>
    <row r="17817" spans="1:1" x14ac:dyDescent="0.25">
      <c r="A17817" t="s">
        <v>8193</v>
      </c>
    </row>
    <row r="17818" spans="1:1" x14ac:dyDescent="0.25">
      <c r="A17818" t="s">
        <v>8194</v>
      </c>
    </row>
    <row r="17819" spans="1:1" x14ac:dyDescent="0.25">
      <c r="A17819" t="s">
        <v>8195</v>
      </c>
    </row>
    <row r="17820" spans="1:1" x14ac:dyDescent="0.25">
      <c r="A17820" t="s">
        <v>8193</v>
      </c>
    </row>
    <row r="17821" spans="1:1" x14ac:dyDescent="0.25">
      <c r="A17821" t="s">
        <v>8194</v>
      </c>
    </row>
    <row r="17822" spans="1:1" x14ac:dyDescent="0.25">
      <c r="A17822" t="s">
        <v>8196</v>
      </c>
    </row>
    <row r="17823" spans="1:1" x14ac:dyDescent="0.25">
      <c r="A17823" t="s">
        <v>8193</v>
      </c>
    </row>
    <row r="17824" spans="1:1" x14ac:dyDescent="0.25">
      <c r="A17824" t="s">
        <v>8194</v>
      </c>
    </row>
    <row r="17825" spans="1:1" x14ac:dyDescent="0.25">
      <c r="A17825" t="s">
        <v>8197</v>
      </c>
    </row>
    <row r="17826" spans="1:1" x14ac:dyDescent="0.25">
      <c r="A17826" t="s">
        <v>8193</v>
      </c>
    </row>
    <row r="17827" spans="1:1" x14ac:dyDescent="0.25">
      <c r="A17827" t="s">
        <v>8194</v>
      </c>
    </row>
    <row r="17828" spans="1:1" x14ac:dyDescent="0.25">
      <c r="A17828" t="s">
        <v>8198</v>
      </c>
    </row>
    <row r="17829" spans="1:1" x14ac:dyDescent="0.25">
      <c r="A17829" t="s">
        <v>8193</v>
      </c>
    </row>
    <row r="17830" spans="1:1" x14ac:dyDescent="0.25">
      <c r="A17830" t="s">
        <v>8194</v>
      </c>
    </row>
    <row r="17831" spans="1:1" x14ac:dyDescent="0.25">
      <c r="A17831" t="s">
        <v>8199</v>
      </c>
    </row>
    <row r="17832" spans="1:1" x14ac:dyDescent="0.25">
      <c r="A17832" t="s">
        <v>8200</v>
      </c>
    </row>
    <row r="17833" spans="1:1" x14ac:dyDescent="0.25">
      <c r="A17833" t="s">
        <v>8201</v>
      </c>
    </row>
    <row r="17835" spans="1:1" x14ac:dyDescent="0.25">
      <c r="A17835" t="s">
        <v>8202</v>
      </c>
    </row>
    <row r="17836" spans="1:1" x14ac:dyDescent="0.25">
      <c r="A17836" t="s">
        <v>6523</v>
      </c>
    </row>
    <row r="17838" spans="1:1" x14ac:dyDescent="0.25">
      <c r="A17838" t="s">
        <v>8203</v>
      </c>
    </row>
    <row r="17839" spans="1:1" x14ac:dyDescent="0.25">
      <c r="A17839" t="s">
        <v>8204</v>
      </c>
    </row>
    <row r="17840" spans="1:1" x14ac:dyDescent="0.25">
      <c r="A17840" t="s">
        <v>8205</v>
      </c>
    </row>
    <row r="17841" spans="1:1" x14ac:dyDescent="0.25">
      <c r="A17841" t="s">
        <v>8206</v>
      </c>
    </row>
    <row r="17842" spans="1:1" x14ac:dyDescent="0.25">
      <c r="A17842" t="s">
        <v>8207</v>
      </c>
    </row>
    <row r="17843" spans="1:1" x14ac:dyDescent="0.25">
      <c r="A17843" t="s">
        <v>8208</v>
      </c>
    </row>
    <row r="17844" spans="1:1" x14ac:dyDescent="0.25">
      <c r="A17844" t="s">
        <v>8205</v>
      </c>
    </row>
    <row r="17845" spans="1:1" x14ac:dyDescent="0.25">
      <c r="A17845" t="s">
        <v>8206</v>
      </c>
    </row>
    <row r="17846" spans="1:1" x14ac:dyDescent="0.25">
      <c r="A17846" t="s">
        <v>8207</v>
      </c>
    </row>
    <row r="17847" spans="1:1" x14ac:dyDescent="0.25">
      <c r="A17847" t="s">
        <v>8209</v>
      </c>
    </row>
    <row r="17848" spans="1:1" x14ac:dyDescent="0.25">
      <c r="A17848" t="s">
        <v>8205</v>
      </c>
    </row>
    <row r="17849" spans="1:1" x14ac:dyDescent="0.25">
      <c r="A17849" t="s">
        <v>8206</v>
      </c>
    </row>
    <row r="17850" spans="1:1" x14ac:dyDescent="0.25">
      <c r="A17850" t="s">
        <v>8207</v>
      </c>
    </row>
    <row r="17851" spans="1:1" x14ac:dyDescent="0.25">
      <c r="A17851" t="s">
        <v>8210</v>
      </c>
    </row>
    <row r="17853" spans="1:1" x14ac:dyDescent="0.25">
      <c r="A17853" t="s">
        <v>8167</v>
      </c>
    </row>
    <row r="17854" spans="1:1" x14ac:dyDescent="0.25">
      <c r="A17854" t="s">
        <v>8168</v>
      </c>
    </row>
    <row r="17855" spans="1:1" x14ac:dyDescent="0.25">
      <c r="A17855" t="s">
        <v>8169</v>
      </c>
    </row>
    <row r="17856" spans="1:1" x14ac:dyDescent="0.25">
      <c r="A17856" t="s">
        <v>8170</v>
      </c>
    </row>
    <row r="17857" spans="1:1" x14ac:dyDescent="0.25">
      <c r="A17857" t="s">
        <v>8211</v>
      </c>
    </row>
    <row r="17859" spans="1:1" x14ac:dyDescent="0.25">
      <c r="A17859" t="s">
        <v>8167</v>
      </c>
    </row>
    <row r="17860" spans="1:1" x14ac:dyDescent="0.25">
      <c r="A17860" t="s">
        <v>8168</v>
      </c>
    </row>
    <row r="17861" spans="1:1" x14ac:dyDescent="0.25">
      <c r="A17861" t="s">
        <v>8169</v>
      </c>
    </row>
    <row r="17862" spans="1:1" x14ac:dyDescent="0.25">
      <c r="A17862" t="s">
        <v>8170</v>
      </c>
    </row>
    <row r="17863" spans="1:1" x14ac:dyDescent="0.25">
      <c r="A17863" t="s">
        <v>8212</v>
      </c>
    </row>
    <row r="17864" spans="1:1" x14ac:dyDescent="0.25">
      <c r="A17864" t="s">
        <v>8213</v>
      </c>
    </row>
    <row r="17865" spans="1:1" x14ac:dyDescent="0.25">
      <c r="A17865" t="s">
        <v>8214</v>
      </c>
    </row>
    <row r="17867" spans="1:1" x14ac:dyDescent="0.25">
      <c r="A17867" t="s">
        <v>8215</v>
      </c>
    </row>
    <row r="17869" spans="1:1" x14ac:dyDescent="0.25">
      <c r="A17869" t="s">
        <v>8216</v>
      </c>
    </row>
    <row r="17870" spans="1:1" x14ac:dyDescent="0.25">
      <c r="A17870" t="s">
        <v>8217</v>
      </c>
    </row>
    <row r="17872" spans="1:1" x14ac:dyDescent="0.25">
      <c r="A17872" t="s">
        <v>8218</v>
      </c>
    </row>
    <row r="17873" spans="1:1" x14ac:dyDescent="0.25">
      <c r="A17873" t="s">
        <v>8219</v>
      </c>
    </row>
    <row r="17874" spans="1:1" x14ac:dyDescent="0.25">
      <c r="A17874" t="s">
        <v>8220</v>
      </c>
    </row>
    <row r="17876" spans="1:1" x14ac:dyDescent="0.25">
      <c r="A17876" t="s">
        <v>8221</v>
      </c>
    </row>
    <row r="17878" spans="1:1" x14ac:dyDescent="0.25">
      <c r="A17878" t="s">
        <v>8222</v>
      </c>
    </row>
    <row r="17879" spans="1:1" x14ac:dyDescent="0.25">
      <c r="A17879" t="s">
        <v>8223</v>
      </c>
    </row>
    <row r="17880" spans="1:1" x14ac:dyDescent="0.25">
      <c r="A17880" t="s">
        <v>8224</v>
      </c>
    </row>
    <row r="17881" spans="1:1" x14ac:dyDescent="0.25">
      <c r="A17881" t="s">
        <v>8225</v>
      </c>
    </row>
    <row r="17882" spans="1:1" x14ac:dyDescent="0.25">
      <c r="A17882" t="s">
        <v>8226</v>
      </c>
    </row>
    <row r="17883" spans="1:1" x14ac:dyDescent="0.25">
      <c r="A17883" t="s">
        <v>8227</v>
      </c>
    </row>
    <row r="17884" spans="1:1" x14ac:dyDescent="0.25">
      <c r="A17884" t="s">
        <v>8224</v>
      </c>
    </row>
    <row r="17885" spans="1:1" x14ac:dyDescent="0.25">
      <c r="A17885" t="s">
        <v>8225</v>
      </c>
    </row>
    <row r="17886" spans="1:1" x14ac:dyDescent="0.25">
      <c r="A17886" t="s">
        <v>8226</v>
      </c>
    </row>
    <row r="17887" spans="1:1" x14ac:dyDescent="0.25">
      <c r="A17887" t="s">
        <v>8228</v>
      </c>
    </row>
    <row r="17889" spans="1:1" x14ac:dyDescent="0.25">
      <c r="A17889" t="s">
        <v>8229</v>
      </c>
    </row>
    <row r="17890" spans="1:1" x14ac:dyDescent="0.25">
      <c r="A17890" t="s">
        <v>8230</v>
      </c>
    </row>
    <row r="17891" spans="1:1" x14ac:dyDescent="0.25">
      <c r="A17891" t="s">
        <v>8231</v>
      </c>
    </row>
    <row r="17892" spans="1:1" x14ac:dyDescent="0.25">
      <c r="A17892" t="s">
        <v>8232</v>
      </c>
    </row>
    <row r="17894" spans="1:1" x14ac:dyDescent="0.25">
      <c r="A17894" t="s">
        <v>8233</v>
      </c>
    </row>
    <row r="17895" spans="1:1" x14ac:dyDescent="0.25">
      <c r="A17895" t="s">
        <v>8234</v>
      </c>
    </row>
    <row r="17896" spans="1:1" x14ac:dyDescent="0.25">
      <c r="A17896" t="s">
        <v>8235</v>
      </c>
    </row>
    <row r="17897" spans="1:1" x14ac:dyDescent="0.25">
      <c r="A17897" t="s">
        <v>8236</v>
      </c>
    </row>
    <row r="17898" spans="1:1" x14ac:dyDescent="0.25">
      <c r="A17898" t="s">
        <v>8237</v>
      </c>
    </row>
    <row r="17900" spans="1:1" x14ac:dyDescent="0.25">
      <c r="A17900" t="s">
        <v>8238</v>
      </c>
    </row>
    <row r="17901" spans="1:1" x14ac:dyDescent="0.25">
      <c r="A17901" t="s">
        <v>8239</v>
      </c>
    </row>
    <row r="17902" spans="1:1" x14ac:dyDescent="0.25">
      <c r="A17902" t="s">
        <v>8237</v>
      </c>
    </row>
    <row r="17904" spans="1:1" x14ac:dyDescent="0.25">
      <c r="A17904" t="s">
        <v>8238</v>
      </c>
    </row>
    <row r="17905" spans="1:1" x14ac:dyDescent="0.25">
      <c r="A17905" t="s">
        <v>8240</v>
      </c>
    </row>
    <row r="17906" spans="1:1" x14ac:dyDescent="0.25">
      <c r="A17906" t="s">
        <v>8237</v>
      </c>
    </row>
    <row r="17908" spans="1:1" x14ac:dyDescent="0.25">
      <c r="A17908" t="s">
        <v>8238</v>
      </c>
    </row>
    <row r="17909" spans="1:1" x14ac:dyDescent="0.25">
      <c r="A17909" t="s">
        <v>8241</v>
      </c>
    </row>
    <row r="17910" spans="1:1" x14ac:dyDescent="0.25">
      <c r="A17910" t="s">
        <v>8237</v>
      </c>
    </row>
    <row r="17912" spans="1:1" x14ac:dyDescent="0.25">
      <c r="A17912" t="s">
        <v>8238</v>
      </c>
    </row>
    <row r="17913" spans="1:1" x14ac:dyDescent="0.25">
      <c r="A17913" t="s">
        <v>8242</v>
      </c>
    </row>
    <row r="17914" spans="1:1" x14ac:dyDescent="0.25">
      <c r="A17914" t="s">
        <v>16</v>
      </c>
    </row>
    <row r="17915" spans="1:1" x14ac:dyDescent="0.25">
      <c r="A17915" t="s">
        <v>8243</v>
      </c>
    </row>
    <row r="17916" spans="1:1" x14ac:dyDescent="0.25">
      <c r="A17916" t="s">
        <v>8244</v>
      </c>
    </row>
    <row r="17917" spans="1:1" x14ac:dyDescent="0.25">
      <c r="A17917" t="s">
        <v>8245</v>
      </c>
    </row>
    <row r="17918" spans="1:1" x14ac:dyDescent="0.25">
      <c r="A17918" t="s">
        <v>8246</v>
      </c>
    </row>
    <row r="17919" spans="1:1" x14ac:dyDescent="0.25">
      <c r="A17919" t="s">
        <v>8247</v>
      </c>
    </row>
    <row r="17920" spans="1:1" x14ac:dyDescent="0.25">
      <c r="A17920" t="s">
        <v>8246</v>
      </c>
    </row>
    <row r="17921" spans="1:1" x14ac:dyDescent="0.25">
      <c r="A17921" t="s">
        <v>8248</v>
      </c>
    </row>
    <row r="17922" spans="1:1" x14ac:dyDescent="0.25">
      <c r="A17922" t="s">
        <v>8246</v>
      </c>
    </row>
    <row r="17923" spans="1:1" x14ac:dyDescent="0.25">
      <c r="A17923" t="s">
        <v>8249</v>
      </c>
    </row>
    <row r="17924" spans="1:1" x14ac:dyDescent="0.25">
      <c r="A17924" t="s">
        <v>8246</v>
      </c>
    </row>
    <row r="17925" spans="1:1" x14ac:dyDescent="0.25">
      <c r="A17925" t="s">
        <v>8250</v>
      </c>
    </row>
    <row r="17927" spans="1:1" x14ac:dyDescent="0.25">
      <c r="A17927" t="s">
        <v>8251</v>
      </c>
    </row>
    <row r="17929" spans="1:1" x14ac:dyDescent="0.25">
      <c r="A17929" t="s">
        <v>8252</v>
      </c>
    </row>
    <row r="17931" spans="1:1" x14ac:dyDescent="0.25">
      <c r="A17931" t="s">
        <v>941</v>
      </c>
    </row>
    <row r="17932" spans="1:1" x14ac:dyDescent="0.25">
      <c r="A17932" t="s">
        <v>8253</v>
      </c>
    </row>
    <row r="17933" spans="1:1" x14ac:dyDescent="0.25">
      <c r="A17933" t="s">
        <v>8254</v>
      </c>
    </row>
    <row r="17934" spans="1:1" x14ac:dyDescent="0.25">
      <c r="A17934" t="s">
        <v>8255</v>
      </c>
    </row>
    <row r="17935" spans="1:1" x14ac:dyDescent="0.25">
      <c r="A17935" t="s">
        <v>8256</v>
      </c>
    </row>
    <row r="17936" spans="1:1" x14ac:dyDescent="0.25">
      <c r="A17936" t="s">
        <v>8257</v>
      </c>
    </row>
    <row r="17937" spans="1:1" x14ac:dyDescent="0.25">
      <c r="A17937" t="s">
        <v>8258</v>
      </c>
    </row>
    <row r="17938" spans="1:1" x14ac:dyDescent="0.25">
      <c r="A17938" t="s">
        <v>8259</v>
      </c>
    </row>
    <row r="17939" spans="1:1" x14ac:dyDescent="0.25">
      <c r="A17939" t="s">
        <v>8260</v>
      </c>
    </row>
    <row r="17940" spans="1:1" x14ac:dyDescent="0.25">
      <c r="A17940" t="s">
        <v>8261</v>
      </c>
    </row>
    <row r="17941" spans="1:1" x14ac:dyDescent="0.25">
      <c r="A17941" t="s">
        <v>8262</v>
      </c>
    </row>
    <row r="17942" spans="1:1" x14ac:dyDescent="0.25">
      <c r="A17942" t="s">
        <v>8263</v>
      </c>
    </row>
    <row r="17943" spans="1:1" x14ac:dyDescent="0.25">
      <c r="A17943" t="s">
        <v>8264</v>
      </c>
    </row>
    <row r="17944" spans="1:1" x14ac:dyDescent="0.25">
      <c r="A17944" t="s">
        <v>8265</v>
      </c>
    </row>
    <row r="17945" spans="1:1" x14ac:dyDescent="0.25">
      <c r="A17945" t="s">
        <v>8266</v>
      </c>
    </row>
    <row r="17947" spans="1:1" x14ac:dyDescent="0.25">
      <c r="A17947" t="s">
        <v>8267</v>
      </c>
    </row>
    <row r="17948" spans="1:1" x14ac:dyDescent="0.25">
      <c r="A17948" t="s">
        <v>8268</v>
      </c>
    </row>
    <row r="17950" spans="1:1" x14ac:dyDescent="0.25">
      <c r="A17950" t="s">
        <v>8269</v>
      </c>
    </row>
    <row r="17951" spans="1:1" x14ac:dyDescent="0.25">
      <c r="A17951" t="s">
        <v>8270</v>
      </c>
    </row>
    <row r="17952" spans="1:1" x14ac:dyDescent="0.25">
      <c r="A17952" t="s">
        <v>8271</v>
      </c>
    </row>
    <row r="17953" spans="1:1" x14ac:dyDescent="0.25">
      <c r="A17953" t="s">
        <v>8272</v>
      </c>
    </row>
    <row r="17954" spans="1:1" x14ac:dyDescent="0.25">
      <c r="A17954" t="s">
        <v>8273</v>
      </c>
    </row>
    <row r="17955" spans="1:1" x14ac:dyDescent="0.25">
      <c r="A17955" t="s">
        <v>8274</v>
      </c>
    </row>
    <row r="17956" spans="1:1" x14ac:dyDescent="0.25">
      <c r="A17956" t="s">
        <v>8275</v>
      </c>
    </row>
    <row r="17957" spans="1:1" x14ac:dyDescent="0.25">
      <c r="A17957" t="s">
        <v>8276</v>
      </c>
    </row>
    <row r="17958" spans="1:1" x14ac:dyDescent="0.25">
      <c r="A17958" t="s">
        <v>8277</v>
      </c>
    </row>
    <row r="17959" spans="1:1" x14ac:dyDescent="0.25">
      <c r="A17959" t="s">
        <v>8278</v>
      </c>
    </row>
    <row r="17960" spans="1:1" x14ac:dyDescent="0.25">
      <c r="A17960" t="s">
        <v>8279</v>
      </c>
    </row>
    <row r="17961" spans="1:1" x14ac:dyDescent="0.25">
      <c r="A17961" t="s">
        <v>8274</v>
      </c>
    </row>
    <row r="17962" spans="1:1" x14ac:dyDescent="0.25">
      <c r="A17962" t="s">
        <v>8275</v>
      </c>
    </row>
    <row r="17963" spans="1:1" x14ac:dyDescent="0.25">
      <c r="A17963" t="s">
        <v>8276</v>
      </c>
    </row>
    <row r="17964" spans="1:1" x14ac:dyDescent="0.25">
      <c r="A17964" t="s">
        <v>8277</v>
      </c>
    </row>
    <row r="17965" spans="1:1" x14ac:dyDescent="0.25">
      <c r="A17965" t="s">
        <v>8278</v>
      </c>
    </row>
    <row r="17966" spans="1:1" x14ac:dyDescent="0.25">
      <c r="A17966" t="s">
        <v>8280</v>
      </c>
    </row>
    <row r="17968" spans="1:1" x14ac:dyDescent="0.25">
      <c r="A17968" t="s">
        <v>8281</v>
      </c>
    </row>
    <row r="17969" spans="1:1" x14ac:dyDescent="0.25">
      <c r="A17969" t="s">
        <v>8282</v>
      </c>
    </row>
    <row r="17971" spans="1:1" x14ac:dyDescent="0.25">
      <c r="A17971" t="s">
        <v>8283</v>
      </c>
    </row>
    <row r="17972" spans="1:1" x14ac:dyDescent="0.25">
      <c r="A17972" t="s">
        <v>8284</v>
      </c>
    </row>
    <row r="17973" spans="1:1" x14ac:dyDescent="0.25">
      <c r="A17973" t="s">
        <v>8285</v>
      </c>
    </row>
    <row r="17975" spans="1:1" x14ac:dyDescent="0.25">
      <c r="A17975" t="s">
        <v>8286</v>
      </c>
    </row>
    <row r="17976" spans="1:1" x14ac:dyDescent="0.25">
      <c r="A17976" t="s">
        <v>8287</v>
      </c>
    </row>
    <row r="17977" spans="1:1" x14ac:dyDescent="0.25">
      <c r="A17977" t="s">
        <v>8288</v>
      </c>
    </row>
    <row r="17978" spans="1:1" x14ac:dyDescent="0.25">
      <c r="A17978" t="s">
        <v>8289</v>
      </c>
    </row>
    <row r="17980" spans="1:1" x14ac:dyDescent="0.25">
      <c r="A17980" t="s">
        <v>8290</v>
      </c>
    </row>
    <row r="17981" spans="1:1" x14ac:dyDescent="0.25">
      <c r="A17981" t="s">
        <v>8291</v>
      </c>
    </row>
    <row r="17982" spans="1:1" x14ac:dyDescent="0.25">
      <c r="A17982" t="s">
        <v>8292</v>
      </c>
    </row>
    <row r="17984" spans="1:1" x14ac:dyDescent="0.25">
      <c r="A17984" t="s">
        <v>8290</v>
      </c>
    </row>
    <row r="17985" spans="1:1" x14ac:dyDescent="0.25">
      <c r="A17985" t="s">
        <v>8291</v>
      </c>
    </row>
    <row r="17986" spans="1:1" x14ac:dyDescent="0.25">
      <c r="A17986" t="s">
        <v>8293</v>
      </c>
    </row>
    <row r="17988" spans="1:1" x14ac:dyDescent="0.25">
      <c r="A17988" t="s">
        <v>8290</v>
      </c>
    </row>
    <row r="17989" spans="1:1" x14ac:dyDescent="0.25">
      <c r="A17989" t="s">
        <v>8291</v>
      </c>
    </row>
    <row r="17990" spans="1:1" x14ac:dyDescent="0.25">
      <c r="A17990" t="s">
        <v>8294</v>
      </c>
    </row>
    <row r="17992" spans="1:1" x14ac:dyDescent="0.25">
      <c r="A17992" t="s">
        <v>8295</v>
      </c>
    </row>
    <row r="17994" spans="1:1" x14ac:dyDescent="0.25">
      <c r="A17994" t="s">
        <v>8296</v>
      </c>
    </row>
    <row r="17995" spans="1:1" x14ac:dyDescent="0.25">
      <c r="A17995" t="s">
        <v>8297</v>
      </c>
    </row>
    <row r="17996" spans="1:1" x14ac:dyDescent="0.25">
      <c r="A17996" t="s">
        <v>8298</v>
      </c>
    </row>
    <row r="17997" spans="1:1" x14ac:dyDescent="0.25">
      <c r="A17997" t="s">
        <v>8299</v>
      </c>
    </row>
    <row r="17999" spans="1:1" x14ac:dyDescent="0.25">
      <c r="A17999" t="s">
        <v>8300</v>
      </c>
    </row>
    <row r="18000" spans="1:1" x14ac:dyDescent="0.25">
      <c r="A18000" t="s">
        <v>8301</v>
      </c>
    </row>
    <row r="18001" spans="1:1" x14ac:dyDescent="0.25">
      <c r="A18001" t="s">
        <v>8302</v>
      </c>
    </row>
    <row r="18002" spans="1:1" x14ac:dyDescent="0.25">
      <c r="A18002" t="s">
        <v>8303</v>
      </c>
    </row>
    <row r="18003" spans="1:1" x14ac:dyDescent="0.25">
      <c r="A18003" t="s">
        <v>8304</v>
      </c>
    </row>
    <row r="18004" spans="1:1" x14ac:dyDescent="0.25">
      <c r="A18004" t="s">
        <v>8305</v>
      </c>
    </row>
    <row r="18005" spans="1:1" x14ac:dyDescent="0.25">
      <c r="A18005" t="s">
        <v>8306</v>
      </c>
    </row>
    <row r="18006" spans="1:1" x14ac:dyDescent="0.25">
      <c r="A18006" t="s">
        <v>8307</v>
      </c>
    </row>
    <row r="18008" spans="1:1" x14ac:dyDescent="0.25">
      <c r="A18008" t="s">
        <v>8308</v>
      </c>
    </row>
    <row r="18009" spans="1:1" x14ac:dyDescent="0.25">
      <c r="A18009" t="s">
        <v>8309</v>
      </c>
    </row>
    <row r="18010" spans="1:1" x14ac:dyDescent="0.25">
      <c r="A18010" t="s">
        <v>8310</v>
      </c>
    </row>
    <row r="18011" spans="1:1" x14ac:dyDescent="0.25">
      <c r="A18011" t="s">
        <v>1968</v>
      </c>
    </row>
    <row r="18012" spans="1:1" x14ac:dyDescent="0.25">
      <c r="A18012" t="s">
        <v>8311</v>
      </c>
    </row>
    <row r="18013" spans="1:1" x14ac:dyDescent="0.25">
      <c r="A18013" t="s">
        <v>8312</v>
      </c>
    </row>
    <row r="18015" spans="1:1" x14ac:dyDescent="0.25">
      <c r="A18015" t="s">
        <v>8313</v>
      </c>
    </row>
    <row r="18016" spans="1:1" x14ac:dyDescent="0.25">
      <c r="A18016" t="s">
        <v>8314</v>
      </c>
    </row>
    <row r="18017" spans="1:1" x14ac:dyDescent="0.25">
      <c r="A18017" t="s">
        <v>8315</v>
      </c>
    </row>
    <row r="18018" spans="1:1" x14ac:dyDescent="0.25">
      <c r="A18018" t="s">
        <v>8316</v>
      </c>
    </row>
    <row r="18019" spans="1:1" x14ac:dyDescent="0.25">
      <c r="A18019" t="s">
        <v>8317</v>
      </c>
    </row>
    <row r="18020" spans="1:1" x14ac:dyDescent="0.25">
      <c r="A18020" t="s">
        <v>6608</v>
      </c>
    </row>
    <row r="18021" spans="1:1" x14ac:dyDescent="0.25">
      <c r="A18021" t="s">
        <v>8318</v>
      </c>
    </row>
    <row r="18022" spans="1:1" x14ac:dyDescent="0.25">
      <c r="A18022" t="s">
        <v>8319</v>
      </c>
    </row>
    <row r="18023" spans="1:1" x14ac:dyDescent="0.25">
      <c r="A18023" t="s">
        <v>8320</v>
      </c>
    </row>
    <row r="18024" spans="1:1" x14ac:dyDescent="0.25">
      <c r="A18024" t="s">
        <v>8319</v>
      </c>
    </row>
    <row r="18025" spans="1:1" x14ac:dyDescent="0.25">
      <c r="A18025" t="s">
        <v>8321</v>
      </c>
    </row>
    <row r="18026" spans="1:1" x14ac:dyDescent="0.25">
      <c r="A18026" t="s">
        <v>8319</v>
      </c>
    </row>
    <row r="18027" spans="1:1" x14ac:dyDescent="0.25">
      <c r="A18027" t="s">
        <v>8322</v>
      </c>
    </row>
    <row r="18028" spans="1:1" x14ac:dyDescent="0.25">
      <c r="A18028" t="s">
        <v>8319</v>
      </c>
    </row>
    <row r="18029" spans="1:1" x14ac:dyDescent="0.25">
      <c r="A18029" t="s">
        <v>8323</v>
      </c>
    </row>
    <row r="18030" spans="1:1" x14ac:dyDescent="0.25">
      <c r="A18030" t="s">
        <v>8319</v>
      </c>
    </row>
    <row r="18031" spans="1:1" x14ac:dyDescent="0.25">
      <c r="A18031" t="s">
        <v>8324</v>
      </c>
    </row>
    <row r="18033" spans="1:1" x14ac:dyDescent="0.25">
      <c r="A18033" t="s">
        <v>8325</v>
      </c>
    </row>
    <row r="18034" spans="1:1" x14ac:dyDescent="0.25">
      <c r="A18034" t="s">
        <v>8326</v>
      </c>
    </row>
    <row r="18035" spans="1:1" x14ac:dyDescent="0.25">
      <c r="A18035" t="s">
        <v>8327</v>
      </c>
    </row>
    <row r="18036" spans="1:1" x14ac:dyDescent="0.25">
      <c r="A18036" t="s">
        <v>8328</v>
      </c>
    </row>
    <row r="18037" spans="1:1" x14ac:dyDescent="0.25">
      <c r="A18037" t="s">
        <v>8329</v>
      </c>
    </row>
    <row r="18039" spans="1:1" x14ac:dyDescent="0.25">
      <c r="A18039" t="s">
        <v>8085</v>
      </c>
    </row>
    <row r="18040" spans="1:1" x14ac:dyDescent="0.25">
      <c r="A18040" t="s">
        <v>8330</v>
      </c>
    </row>
    <row r="18041" spans="1:1" x14ac:dyDescent="0.25">
      <c r="A18041" t="s">
        <v>8331</v>
      </c>
    </row>
    <row r="18043" spans="1:1" x14ac:dyDescent="0.25">
      <c r="A18043" t="s">
        <v>8332</v>
      </c>
    </row>
    <row r="18044" spans="1:1" x14ac:dyDescent="0.25">
      <c r="A18044" t="s">
        <v>8333</v>
      </c>
    </row>
    <row r="18045" spans="1:1" x14ac:dyDescent="0.25">
      <c r="A18045" t="s">
        <v>8334</v>
      </c>
    </row>
    <row r="18047" spans="1:1" x14ac:dyDescent="0.25">
      <c r="A18047" t="s">
        <v>8335</v>
      </c>
    </row>
    <row r="18048" spans="1:1" x14ac:dyDescent="0.25">
      <c r="A18048" t="s">
        <v>8336</v>
      </c>
    </row>
    <row r="18049" spans="1:1" x14ac:dyDescent="0.25">
      <c r="A18049" t="s">
        <v>8337</v>
      </c>
    </row>
    <row r="18050" spans="1:1" x14ac:dyDescent="0.25">
      <c r="A18050" t="s">
        <v>8338</v>
      </c>
    </row>
    <row r="18052" spans="1:1" x14ac:dyDescent="0.25">
      <c r="A18052" t="s">
        <v>8339</v>
      </c>
    </row>
    <row r="18053" spans="1:1" x14ac:dyDescent="0.25">
      <c r="A18053" t="s">
        <v>8340</v>
      </c>
    </row>
    <row r="18055" spans="1:1" x14ac:dyDescent="0.25">
      <c r="A18055" t="s">
        <v>8341</v>
      </c>
    </row>
    <row r="18056" spans="1:1" x14ac:dyDescent="0.25">
      <c r="A18056" t="s">
        <v>8342</v>
      </c>
    </row>
    <row r="18058" spans="1:1" x14ac:dyDescent="0.25">
      <c r="A18058" t="s">
        <v>8343</v>
      </c>
    </row>
    <row r="18060" spans="1:1" x14ac:dyDescent="0.25">
      <c r="A18060" t="s">
        <v>948</v>
      </c>
    </row>
    <row r="18062" spans="1:1" x14ac:dyDescent="0.25">
      <c r="A18062" t="s">
        <v>8344</v>
      </c>
    </row>
    <row r="18063" spans="1:1" x14ac:dyDescent="0.25">
      <c r="A18063" t="s">
        <v>8345</v>
      </c>
    </row>
    <row r="18065" spans="1:1" x14ac:dyDescent="0.25">
      <c r="A18065" t="s">
        <v>8346</v>
      </c>
    </row>
    <row r="18067" spans="1:1" x14ac:dyDescent="0.25">
      <c r="A18067" t="s">
        <v>8347</v>
      </c>
    </row>
    <row r="18068" spans="1:1" x14ac:dyDescent="0.25">
      <c r="A18068" t="s">
        <v>8348</v>
      </c>
    </row>
    <row r="18070" spans="1:1" x14ac:dyDescent="0.25">
      <c r="A18070" t="s">
        <v>8349</v>
      </c>
    </row>
    <row r="18072" spans="1:1" x14ac:dyDescent="0.25">
      <c r="A18072" t="s">
        <v>8347</v>
      </c>
    </row>
    <row r="18073" spans="1:1" x14ac:dyDescent="0.25">
      <c r="A18073" t="s">
        <v>8350</v>
      </c>
    </row>
    <row r="18075" spans="1:1" x14ac:dyDescent="0.25">
      <c r="A18075" t="s">
        <v>8351</v>
      </c>
    </row>
    <row r="18077" spans="1:1" x14ac:dyDescent="0.25">
      <c r="A18077" t="s">
        <v>8352</v>
      </c>
    </row>
    <row r="18078" spans="1:1" x14ac:dyDescent="0.25">
      <c r="A18078" t="s">
        <v>8353</v>
      </c>
    </row>
    <row r="18080" spans="1:1" x14ac:dyDescent="0.25">
      <c r="A18080" t="s">
        <v>8354</v>
      </c>
    </row>
    <row r="18082" spans="1:1" x14ac:dyDescent="0.25">
      <c r="A18082" t="s">
        <v>8355</v>
      </c>
    </row>
    <row r="18083" spans="1:1" x14ac:dyDescent="0.25">
      <c r="A18083" t="s">
        <v>8356</v>
      </c>
    </row>
    <row r="18085" spans="1:1" x14ac:dyDescent="0.25">
      <c r="A18085" t="s">
        <v>8357</v>
      </c>
    </row>
    <row r="18087" spans="1:1" x14ac:dyDescent="0.25">
      <c r="A18087" t="s">
        <v>8358</v>
      </c>
    </row>
    <row r="18088" spans="1:1" x14ac:dyDescent="0.25">
      <c r="A18088" t="s">
        <v>8359</v>
      </c>
    </row>
    <row r="18089" spans="1:1" x14ac:dyDescent="0.25">
      <c r="A18089" t="s">
        <v>8360</v>
      </c>
    </row>
    <row r="18090" spans="1:1" x14ac:dyDescent="0.25">
      <c r="A18090" t="s">
        <v>8361</v>
      </c>
    </row>
    <row r="18091" spans="1:1" x14ac:dyDescent="0.25">
      <c r="A18091" t="s">
        <v>8362</v>
      </c>
    </row>
    <row r="18092" spans="1:1" x14ac:dyDescent="0.25">
      <c r="A18092" t="s">
        <v>8363</v>
      </c>
    </row>
    <row r="18093" spans="1:1" x14ac:dyDescent="0.25">
      <c r="A18093" t="s">
        <v>8364</v>
      </c>
    </row>
    <row r="18095" spans="1:1" x14ac:dyDescent="0.25">
      <c r="A18095" t="s">
        <v>981</v>
      </c>
    </row>
    <row r="18097" spans="1:1" x14ac:dyDescent="0.25">
      <c r="A18097" t="s">
        <v>948</v>
      </c>
    </row>
    <row r="18099" spans="1:1" x14ac:dyDescent="0.25">
      <c r="A18099" t="s">
        <v>982</v>
      </c>
    </row>
    <row r="18100" spans="1:1" x14ac:dyDescent="0.25">
      <c r="A18100" t="s">
        <v>8365</v>
      </c>
    </row>
    <row r="18102" spans="1:1" x14ac:dyDescent="0.25">
      <c r="A18102" t="s">
        <v>8366</v>
      </c>
    </row>
    <row r="18104" spans="1:1" x14ac:dyDescent="0.25">
      <c r="A18104" t="s">
        <v>804</v>
      </c>
    </row>
    <row r="18105" spans="1:1" x14ac:dyDescent="0.25">
      <c r="A18105" t="e">
        <f>- fabrication de fromages par moulage manuel</f>
        <v>#NAME?</v>
      </c>
    </row>
    <row r="18106" spans="1:1" x14ac:dyDescent="0.25">
      <c r="A18106" t="s">
        <v>8367</v>
      </c>
    </row>
    <row r="18107" spans="1:1" x14ac:dyDescent="0.25">
      <c r="A18107" t="e">
        <f>- retournement de fromages</f>
        <v>#NAME?</v>
      </c>
    </row>
    <row r="18109" spans="1:1" x14ac:dyDescent="0.25">
      <c r="A18109" t="s">
        <v>8368</v>
      </c>
    </row>
    <row r="18110" spans="1:1" x14ac:dyDescent="0.25">
      <c r="A18110" t="s">
        <v>8369</v>
      </c>
    </row>
    <row r="18112" spans="1:1" x14ac:dyDescent="0.25">
      <c r="A18112" t="s">
        <v>8366</v>
      </c>
    </row>
    <row r="18114" spans="1:1" x14ac:dyDescent="0.25">
      <c r="A18114" t="s">
        <v>804</v>
      </c>
    </row>
    <row r="18115" spans="1:1" x14ac:dyDescent="0.25">
      <c r="A18115" t="e">
        <f>- fabrication de fromages par moulage manuel</f>
        <v>#NAME?</v>
      </c>
    </row>
    <row r="18116" spans="1:1" x14ac:dyDescent="0.25">
      <c r="A18116" t="s">
        <v>8367</v>
      </c>
    </row>
    <row r="18117" spans="1:1" x14ac:dyDescent="0.25">
      <c r="A18117" t="e">
        <f>- retournement de fromages</f>
        <v>#NAME?</v>
      </c>
    </row>
    <row r="18119" spans="1:1" x14ac:dyDescent="0.25">
      <c r="A18119" t="s">
        <v>8368</v>
      </c>
    </row>
    <row r="18120" spans="1:1" x14ac:dyDescent="0.25">
      <c r="A18120" t="s">
        <v>8370</v>
      </c>
    </row>
    <row r="18122" spans="1:1" x14ac:dyDescent="0.25">
      <c r="A18122" t="s">
        <v>8366</v>
      </c>
    </row>
    <row r="18124" spans="1:1" x14ac:dyDescent="0.25">
      <c r="A18124" t="s">
        <v>804</v>
      </c>
    </row>
    <row r="18125" spans="1:1" x14ac:dyDescent="0.25">
      <c r="A18125" t="e">
        <f>- fabrication de fromages par moulage manuel</f>
        <v>#NAME?</v>
      </c>
    </row>
    <row r="18126" spans="1:1" x14ac:dyDescent="0.25">
      <c r="A18126" t="s">
        <v>8367</v>
      </c>
    </row>
    <row r="18127" spans="1:1" x14ac:dyDescent="0.25">
      <c r="A18127" t="e">
        <f>- retournement de fromages</f>
        <v>#NAME?</v>
      </c>
    </row>
    <row r="18129" spans="1:1" x14ac:dyDescent="0.25">
      <c r="A18129" t="s">
        <v>8368</v>
      </c>
    </row>
    <row r="18130" spans="1:1" x14ac:dyDescent="0.25">
      <c r="A18130" t="s">
        <v>8371</v>
      </c>
    </row>
    <row r="18132" spans="1:1" x14ac:dyDescent="0.25">
      <c r="A18132" t="s">
        <v>8372</v>
      </c>
    </row>
    <row r="18134" spans="1:1" x14ac:dyDescent="0.25">
      <c r="A18134" t="s">
        <v>8373</v>
      </c>
    </row>
    <row r="18135" spans="1:1" x14ac:dyDescent="0.25">
      <c r="A18135" t="s">
        <v>8374</v>
      </c>
    </row>
    <row r="18136" spans="1:1" x14ac:dyDescent="0.25">
      <c r="A18136" t="s">
        <v>8375</v>
      </c>
    </row>
    <row r="18137" spans="1:1" x14ac:dyDescent="0.25">
      <c r="A18137" t="s">
        <v>8376</v>
      </c>
    </row>
    <row r="18138" spans="1:1" x14ac:dyDescent="0.25">
      <c r="A18138" t="s">
        <v>8377</v>
      </c>
    </row>
    <row r="18140" spans="1:1" x14ac:dyDescent="0.25">
      <c r="A18140" t="s">
        <v>8372</v>
      </c>
    </row>
    <row r="18142" spans="1:1" x14ac:dyDescent="0.25">
      <c r="A18142" t="s">
        <v>8373</v>
      </c>
    </row>
    <row r="18143" spans="1:1" x14ac:dyDescent="0.25">
      <c r="A18143" t="s">
        <v>8374</v>
      </c>
    </row>
    <row r="18144" spans="1:1" x14ac:dyDescent="0.25">
      <c r="A18144" t="s">
        <v>8375</v>
      </c>
    </row>
    <row r="18145" spans="1:1" x14ac:dyDescent="0.25">
      <c r="A18145" t="s">
        <v>8376</v>
      </c>
    </row>
    <row r="18146" spans="1:1" x14ac:dyDescent="0.25">
      <c r="A18146" t="s">
        <v>8378</v>
      </c>
    </row>
    <row r="18148" spans="1:1" x14ac:dyDescent="0.25">
      <c r="A18148" t="s">
        <v>8372</v>
      </c>
    </row>
    <row r="18150" spans="1:1" x14ac:dyDescent="0.25">
      <c r="A18150" t="s">
        <v>8373</v>
      </c>
    </row>
    <row r="18151" spans="1:1" x14ac:dyDescent="0.25">
      <c r="A18151" t="s">
        <v>8374</v>
      </c>
    </row>
    <row r="18152" spans="1:1" x14ac:dyDescent="0.25">
      <c r="A18152" t="s">
        <v>8375</v>
      </c>
    </row>
    <row r="18153" spans="1:1" x14ac:dyDescent="0.25">
      <c r="A18153" t="s">
        <v>8376</v>
      </c>
    </row>
    <row r="18154" spans="1:1" x14ac:dyDescent="0.25">
      <c r="A18154" t="s">
        <v>8379</v>
      </c>
    </row>
    <row r="18156" spans="1:1" x14ac:dyDescent="0.25">
      <c r="A18156" t="s">
        <v>8372</v>
      </c>
    </row>
    <row r="18158" spans="1:1" x14ac:dyDescent="0.25">
      <c r="A18158" t="s">
        <v>8373</v>
      </c>
    </row>
    <row r="18159" spans="1:1" x14ac:dyDescent="0.25">
      <c r="A18159" t="s">
        <v>8374</v>
      </c>
    </row>
    <row r="18160" spans="1:1" x14ac:dyDescent="0.25">
      <c r="A18160" t="s">
        <v>8375</v>
      </c>
    </row>
    <row r="18161" spans="1:1" x14ac:dyDescent="0.25">
      <c r="A18161" t="s">
        <v>8376</v>
      </c>
    </row>
    <row r="18162" spans="1:1" x14ac:dyDescent="0.25">
      <c r="A18162" t="s">
        <v>8380</v>
      </c>
    </row>
    <row r="18164" spans="1:1" x14ac:dyDescent="0.25">
      <c r="A18164" t="s">
        <v>8381</v>
      </c>
    </row>
    <row r="18166" spans="1:1" x14ac:dyDescent="0.25">
      <c r="A18166" t="s">
        <v>8382</v>
      </c>
    </row>
    <row r="18168" spans="1:1" x14ac:dyDescent="0.25">
      <c r="A18168" t="s">
        <v>8383</v>
      </c>
    </row>
    <row r="18170" spans="1:1" x14ac:dyDescent="0.25">
      <c r="A18170" t="s">
        <v>8384</v>
      </c>
    </row>
    <row r="18171" spans="1:1" x14ac:dyDescent="0.25">
      <c r="A18171" t="s">
        <v>8385</v>
      </c>
    </row>
    <row r="18173" spans="1:1" x14ac:dyDescent="0.25">
      <c r="A18173" t="s">
        <v>8381</v>
      </c>
    </row>
    <row r="18175" spans="1:1" x14ac:dyDescent="0.25">
      <c r="A18175" t="s">
        <v>8382</v>
      </c>
    </row>
    <row r="18177" spans="1:1" x14ac:dyDescent="0.25">
      <c r="A18177" t="s">
        <v>8383</v>
      </c>
    </row>
    <row r="18179" spans="1:1" x14ac:dyDescent="0.25">
      <c r="A18179" t="s">
        <v>8384</v>
      </c>
    </row>
    <row r="18180" spans="1:1" x14ac:dyDescent="0.25">
      <c r="A18180" t="s">
        <v>8386</v>
      </c>
    </row>
    <row r="18182" spans="1:1" x14ac:dyDescent="0.25">
      <c r="A18182" t="s">
        <v>8381</v>
      </c>
    </row>
    <row r="18184" spans="1:1" x14ac:dyDescent="0.25">
      <c r="A18184" t="s">
        <v>8382</v>
      </c>
    </row>
    <row r="18186" spans="1:1" x14ac:dyDescent="0.25">
      <c r="A18186" t="s">
        <v>8383</v>
      </c>
    </row>
    <row r="18188" spans="1:1" x14ac:dyDescent="0.25">
      <c r="A18188" t="s">
        <v>8384</v>
      </c>
    </row>
    <row r="18189" spans="1:1" x14ac:dyDescent="0.25">
      <c r="A18189" t="s">
        <v>8387</v>
      </c>
    </row>
    <row r="18191" spans="1:1" x14ac:dyDescent="0.25">
      <c r="A18191" t="s">
        <v>8381</v>
      </c>
    </row>
    <row r="18193" spans="1:1" x14ac:dyDescent="0.25">
      <c r="A18193" t="s">
        <v>8382</v>
      </c>
    </row>
    <row r="18195" spans="1:1" x14ac:dyDescent="0.25">
      <c r="A18195" t="s">
        <v>8383</v>
      </c>
    </row>
    <row r="18197" spans="1:1" x14ac:dyDescent="0.25">
      <c r="A18197" t="s">
        <v>8384</v>
      </c>
    </row>
    <row r="18198" spans="1:1" x14ac:dyDescent="0.25">
      <c r="A18198" t="s">
        <v>8388</v>
      </c>
    </row>
    <row r="18199" spans="1:1" x14ac:dyDescent="0.25">
      <c r="A18199" t="s">
        <v>8389</v>
      </c>
    </row>
    <row r="18200" spans="1:1" x14ac:dyDescent="0.25">
      <c r="A18200" t="s">
        <v>8390</v>
      </c>
    </row>
    <row r="18201" spans="1:1" x14ac:dyDescent="0.25">
      <c r="A18201" t="s">
        <v>8391</v>
      </c>
    </row>
    <row r="18202" spans="1:1" x14ac:dyDescent="0.25">
      <c r="A18202" t="s">
        <v>8392</v>
      </c>
    </row>
    <row r="18203" spans="1:1" x14ac:dyDescent="0.25">
      <c r="A18203" t="s">
        <v>8393</v>
      </c>
    </row>
    <row r="18204" spans="1:1" x14ac:dyDescent="0.25">
      <c r="A18204" t="s">
        <v>8394</v>
      </c>
    </row>
    <row r="18205" spans="1:1" x14ac:dyDescent="0.25">
      <c r="A18205" t="s">
        <v>8392</v>
      </c>
    </row>
    <row r="18206" spans="1:1" x14ac:dyDescent="0.25">
      <c r="A18206" t="s">
        <v>8393</v>
      </c>
    </row>
    <row r="18207" spans="1:1" x14ac:dyDescent="0.25">
      <c r="A18207" t="s">
        <v>8395</v>
      </c>
    </row>
    <row r="18208" spans="1:1" x14ac:dyDescent="0.25">
      <c r="A18208" t="s">
        <v>8396</v>
      </c>
    </row>
    <row r="18209" spans="1:2" x14ac:dyDescent="0.25">
      <c r="A18209" t="s">
        <v>8397</v>
      </c>
    </row>
    <row r="18210" spans="1:2" x14ac:dyDescent="0.25">
      <c r="A18210" t="s">
        <v>8398</v>
      </c>
    </row>
    <row r="18211" spans="1:2" x14ac:dyDescent="0.25">
      <c r="A18211" t="s">
        <v>8396</v>
      </c>
    </row>
    <row r="18212" spans="1:2" x14ac:dyDescent="0.25">
      <c r="A18212" t="s">
        <v>8397</v>
      </c>
    </row>
    <row r="18213" spans="1:2" x14ac:dyDescent="0.25">
      <c r="A18213" t="s">
        <v>8399</v>
      </c>
    </row>
    <row r="18214" spans="1:2" x14ac:dyDescent="0.25">
      <c r="A18214" t="s">
        <v>8400</v>
      </c>
    </row>
    <row r="18216" spans="1:2" x14ac:dyDescent="0.25">
      <c r="A18216" t="s">
        <v>8401</v>
      </c>
      <c r="B18216" t="s">
        <v>43</v>
      </c>
    </row>
    <row r="18217" spans="1:2" x14ac:dyDescent="0.25">
      <c r="A18217" t="e">
        <f>- commande des fournitures de bureau</f>
        <v>#NAME?</v>
      </c>
      <c r="B18217" t="s">
        <v>43</v>
      </c>
    </row>
    <row r="18218" spans="1:2" x14ac:dyDescent="0.25">
      <c r="A18218" t="s">
        <v>8402</v>
      </c>
    </row>
    <row r="18219" spans="1:2" x14ac:dyDescent="0.25">
      <c r="A18219" t="s">
        <v>8403</v>
      </c>
    </row>
    <row r="18221" spans="1:2" x14ac:dyDescent="0.25">
      <c r="A18221" t="s">
        <v>8404</v>
      </c>
    </row>
    <row r="18222" spans="1:2" x14ac:dyDescent="0.25">
      <c r="A18222" t="s">
        <v>8405</v>
      </c>
    </row>
    <row r="18223" spans="1:2" x14ac:dyDescent="0.25">
      <c r="A18223" t="s">
        <v>8406</v>
      </c>
    </row>
    <row r="18224" spans="1:2" x14ac:dyDescent="0.25">
      <c r="A18224" t="s">
        <v>8407</v>
      </c>
    </row>
    <row r="18225" spans="1:1" x14ac:dyDescent="0.25">
      <c r="A18225" t="s">
        <v>8408</v>
      </c>
    </row>
    <row r="18226" spans="1:1" x14ac:dyDescent="0.25">
      <c r="A18226" t="s">
        <v>8409</v>
      </c>
    </row>
    <row r="18227" spans="1:1" x14ac:dyDescent="0.25">
      <c r="A18227" t="s">
        <v>5803</v>
      </c>
    </row>
    <row r="18228" spans="1:1" x14ac:dyDescent="0.25">
      <c r="A18228" t="s">
        <v>5804</v>
      </c>
    </row>
    <row r="18229" spans="1:1" x14ac:dyDescent="0.25">
      <c r="A18229" t="s">
        <v>8410</v>
      </c>
    </row>
    <row r="18230" spans="1:1" x14ac:dyDescent="0.25">
      <c r="A18230" t="s">
        <v>8411</v>
      </c>
    </row>
    <row r="18231" spans="1:1" x14ac:dyDescent="0.25">
      <c r="A18231" t="s">
        <v>8412</v>
      </c>
    </row>
    <row r="18234" spans="1:1" x14ac:dyDescent="0.25">
      <c r="A18234" t="s">
        <v>8413</v>
      </c>
    </row>
    <row r="18235" spans="1:1" x14ac:dyDescent="0.25">
      <c r="A18235" t="s">
        <v>8414</v>
      </c>
    </row>
    <row r="18236" spans="1:1" x14ac:dyDescent="0.25">
      <c r="A18236" t="s">
        <v>8415</v>
      </c>
    </row>
    <row r="18237" spans="1:1" x14ac:dyDescent="0.25">
      <c r="A18237" t="s">
        <v>8416</v>
      </c>
    </row>
    <row r="18238" spans="1:1" x14ac:dyDescent="0.25">
      <c r="A18238" t="s">
        <v>8417</v>
      </c>
    </row>
    <row r="18239" spans="1:1" x14ac:dyDescent="0.25">
      <c r="A18239" t="s">
        <v>8418</v>
      </c>
    </row>
    <row r="18240" spans="1:1" x14ac:dyDescent="0.25">
      <c r="A18240" t="s">
        <v>5786</v>
      </c>
    </row>
    <row r="18241" spans="1:1" x14ac:dyDescent="0.25">
      <c r="A18241" t="s">
        <v>8419</v>
      </c>
    </row>
    <row r="18242" spans="1:1" x14ac:dyDescent="0.25">
      <c r="A18242" t="s">
        <v>8420</v>
      </c>
    </row>
    <row r="18243" spans="1:1" x14ac:dyDescent="0.25">
      <c r="A18243" t="s">
        <v>5786</v>
      </c>
    </row>
    <row r="18244" spans="1:1" x14ac:dyDescent="0.25">
      <c r="A18244" t="s">
        <v>8419</v>
      </c>
    </row>
    <row r="18245" spans="1:1" x14ac:dyDescent="0.25">
      <c r="A18245" t="s">
        <v>8421</v>
      </c>
    </row>
    <row r="18246" spans="1:1" x14ac:dyDescent="0.25">
      <c r="A18246" t="s">
        <v>8422</v>
      </c>
    </row>
    <row r="18247" spans="1:1" x14ac:dyDescent="0.25">
      <c r="A18247" t="e">
        <f>- assurez La Mise en place</f>
        <v>#NAME?</v>
      </c>
    </row>
    <row r="18248" spans="1:1" x14ac:dyDescent="0.25">
      <c r="A18248" t="e">
        <f>- accueillir La clientÃ¨le</f>
        <v>#NAME?</v>
      </c>
    </row>
    <row r="18249" spans="1:1" x14ac:dyDescent="0.25">
      <c r="A18249" t="e">
        <f>- prise de commandes</f>
        <v>#NAME?</v>
      </c>
    </row>
    <row r="18250" spans="1:1" x14ac:dyDescent="0.25">
      <c r="A18250" t="s">
        <v>8423</v>
      </c>
    </row>
    <row r="18251" spans="1:1" x14ac:dyDescent="0.25">
      <c r="A18251" t="s">
        <v>8424</v>
      </c>
    </row>
    <row r="18252" spans="1:1" x14ac:dyDescent="0.25">
      <c r="A18252" t="s">
        <v>8425</v>
      </c>
    </row>
    <row r="18253" spans="1:1" x14ac:dyDescent="0.25">
      <c r="A18253" t="s">
        <v>8426</v>
      </c>
    </row>
    <row r="18255" spans="1:1" x14ac:dyDescent="0.25">
      <c r="A18255" t="s">
        <v>8427</v>
      </c>
    </row>
    <row r="18256" spans="1:1" x14ac:dyDescent="0.25">
      <c r="A18256" t="s">
        <v>8428</v>
      </c>
    </row>
    <row r="18257" spans="1:1" x14ac:dyDescent="0.25">
      <c r="A18257" t="s">
        <v>8429</v>
      </c>
    </row>
    <row r="18258" spans="1:1" x14ac:dyDescent="0.25">
      <c r="A18258" t="s">
        <v>8430</v>
      </c>
    </row>
    <row r="18259" spans="1:1" x14ac:dyDescent="0.25">
      <c r="A18259" t="s">
        <v>8431</v>
      </c>
    </row>
    <row r="18260" spans="1:1" x14ac:dyDescent="0.25">
      <c r="A18260" t="s">
        <v>8426</v>
      </c>
    </row>
    <row r="18262" spans="1:1" x14ac:dyDescent="0.25">
      <c r="A18262" t="s">
        <v>8427</v>
      </c>
    </row>
    <row r="18263" spans="1:1" x14ac:dyDescent="0.25">
      <c r="A18263" t="s">
        <v>8428</v>
      </c>
    </row>
    <row r="18264" spans="1:1" x14ac:dyDescent="0.25">
      <c r="A18264" t="s">
        <v>8429</v>
      </c>
    </row>
    <row r="18265" spans="1:1" x14ac:dyDescent="0.25">
      <c r="A18265" t="s">
        <v>8430</v>
      </c>
    </row>
    <row r="18266" spans="1:1" x14ac:dyDescent="0.25">
      <c r="A18266" t="s">
        <v>8432</v>
      </c>
    </row>
    <row r="18267" spans="1:1" x14ac:dyDescent="0.25">
      <c r="A18267" t="s">
        <v>8426</v>
      </c>
    </row>
    <row r="18269" spans="1:1" x14ac:dyDescent="0.25">
      <c r="A18269" t="s">
        <v>8427</v>
      </c>
    </row>
    <row r="18270" spans="1:1" x14ac:dyDescent="0.25">
      <c r="A18270" t="s">
        <v>8428</v>
      </c>
    </row>
    <row r="18271" spans="1:1" x14ac:dyDescent="0.25">
      <c r="A18271" t="s">
        <v>8429</v>
      </c>
    </row>
    <row r="18272" spans="1:1" x14ac:dyDescent="0.25">
      <c r="A18272" t="s">
        <v>8430</v>
      </c>
    </row>
    <row r="18273" spans="1:1" x14ac:dyDescent="0.25">
      <c r="A18273" t="s">
        <v>8433</v>
      </c>
    </row>
    <row r="18274" spans="1:1" x14ac:dyDescent="0.25">
      <c r="A18274" t="s">
        <v>8426</v>
      </c>
    </row>
    <row r="18276" spans="1:1" x14ac:dyDescent="0.25">
      <c r="A18276" t="s">
        <v>8427</v>
      </c>
    </row>
    <row r="18277" spans="1:1" x14ac:dyDescent="0.25">
      <c r="A18277" t="s">
        <v>8428</v>
      </c>
    </row>
    <row r="18278" spans="1:1" x14ac:dyDescent="0.25">
      <c r="A18278" t="s">
        <v>8429</v>
      </c>
    </row>
    <row r="18279" spans="1:1" x14ac:dyDescent="0.25">
      <c r="A18279" t="s">
        <v>8430</v>
      </c>
    </row>
    <row r="18280" spans="1:1" x14ac:dyDescent="0.25">
      <c r="A18280" t="s">
        <v>8434</v>
      </c>
    </row>
    <row r="18281" spans="1:1" x14ac:dyDescent="0.25">
      <c r="A18281" t="s">
        <v>8435</v>
      </c>
    </row>
    <row r="18282" spans="1:1" x14ac:dyDescent="0.25">
      <c r="A18282" t="s">
        <v>8436</v>
      </c>
    </row>
    <row r="18283" spans="1:1" x14ac:dyDescent="0.25">
      <c r="A18283" t="s">
        <v>8437</v>
      </c>
    </row>
    <row r="18285" spans="1:1" x14ac:dyDescent="0.25">
      <c r="A18285" t="s">
        <v>8438</v>
      </c>
    </row>
    <row r="18286" spans="1:1" x14ac:dyDescent="0.25">
      <c r="A18286" t="s">
        <v>8439</v>
      </c>
    </row>
    <row r="18287" spans="1:1" x14ac:dyDescent="0.25">
      <c r="A18287" t="s">
        <v>8440</v>
      </c>
    </row>
    <row r="18288" spans="1:1" x14ac:dyDescent="0.25">
      <c r="A18288" t="s">
        <v>8441</v>
      </c>
    </row>
    <row r="18290" spans="1:1" x14ac:dyDescent="0.25">
      <c r="A18290" t="s">
        <v>8438</v>
      </c>
    </row>
    <row r="18291" spans="1:1" x14ac:dyDescent="0.25">
      <c r="A18291" t="s">
        <v>8439</v>
      </c>
    </row>
    <row r="18292" spans="1:1" x14ac:dyDescent="0.25">
      <c r="A18292" t="s">
        <v>8440</v>
      </c>
    </row>
    <row r="18293" spans="1:1" x14ac:dyDescent="0.25">
      <c r="A18293" t="s">
        <v>8442</v>
      </c>
    </row>
    <row r="18294" spans="1:1" x14ac:dyDescent="0.25">
      <c r="A18294" t="s">
        <v>8443</v>
      </c>
    </row>
    <row r="18297" spans="1:1" x14ac:dyDescent="0.25">
      <c r="A18297" t="s">
        <v>8444</v>
      </c>
    </row>
    <row r="18298" spans="1:1" x14ac:dyDescent="0.25">
      <c r="A18298" t="s">
        <v>8445</v>
      </c>
    </row>
    <row r="18300" spans="1:1" x14ac:dyDescent="0.25">
      <c r="A18300" t="s">
        <v>8446</v>
      </c>
    </row>
    <row r="18302" spans="1:1" x14ac:dyDescent="0.25">
      <c r="A18302" t="s">
        <v>8447</v>
      </c>
    </row>
    <row r="18303" spans="1:1" x14ac:dyDescent="0.25">
      <c r="A18303" t="s">
        <v>8448</v>
      </c>
    </row>
    <row r="18304" spans="1:1" x14ac:dyDescent="0.25">
      <c r="A18304" t="s">
        <v>8449</v>
      </c>
    </row>
    <row r="18305" spans="1:1" x14ac:dyDescent="0.25">
      <c r="A18305" t="s">
        <v>8450</v>
      </c>
    </row>
    <row r="18306" spans="1:1" x14ac:dyDescent="0.25">
      <c r="A18306" t="s">
        <v>8451</v>
      </c>
    </row>
    <row r="18307" spans="1:1" x14ac:dyDescent="0.25">
      <c r="A18307" t="s">
        <v>8452</v>
      </c>
    </row>
    <row r="18308" spans="1:1" x14ac:dyDescent="0.25">
      <c r="A18308" t="s">
        <v>8453</v>
      </c>
    </row>
    <row r="18309" spans="1:1" x14ac:dyDescent="0.25">
      <c r="A18309" t="s">
        <v>8449</v>
      </c>
    </row>
    <row r="18310" spans="1:1" x14ac:dyDescent="0.25">
      <c r="A18310" t="s">
        <v>8450</v>
      </c>
    </row>
    <row r="18311" spans="1:1" x14ac:dyDescent="0.25">
      <c r="A18311" t="s">
        <v>8451</v>
      </c>
    </row>
    <row r="18312" spans="1:1" x14ac:dyDescent="0.25">
      <c r="A18312" t="s">
        <v>8452</v>
      </c>
    </row>
    <row r="18313" spans="1:1" x14ac:dyDescent="0.25">
      <c r="A18313" t="s">
        <v>8454</v>
      </c>
    </row>
    <row r="18315" spans="1:1" x14ac:dyDescent="0.25">
      <c r="A18315" t="s">
        <v>857</v>
      </c>
    </row>
    <row r="18317" spans="1:1" x14ac:dyDescent="0.25">
      <c r="A18317" t="s">
        <v>8044</v>
      </c>
    </row>
    <row r="18318" spans="1:1" x14ac:dyDescent="0.25">
      <c r="A18318" t="s">
        <v>8045</v>
      </c>
    </row>
    <row r="18319" spans="1:1" x14ac:dyDescent="0.25">
      <c r="A18319" t="s">
        <v>8455</v>
      </c>
    </row>
    <row r="18321" spans="1:1" x14ac:dyDescent="0.25">
      <c r="A18321" t="s">
        <v>857</v>
      </c>
    </row>
    <row r="18323" spans="1:1" x14ac:dyDescent="0.25">
      <c r="A18323" t="s">
        <v>8044</v>
      </c>
    </row>
    <row r="18324" spans="1:1" x14ac:dyDescent="0.25">
      <c r="A18324" t="s">
        <v>8045</v>
      </c>
    </row>
    <row r="18325" spans="1:1" x14ac:dyDescent="0.25">
      <c r="A18325" t="s">
        <v>8456</v>
      </c>
    </row>
    <row r="18326" spans="1:1" x14ac:dyDescent="0.25">
      <c r="A18326" t="s">
        <v>8457</v>
      </c>
    </row>
    <row r="18327" spans="1:1" x14ac:dyDescent="0.25">
      <c r="A18327" t="s">
        <v>8458</v>
      </c>
    </row>
    <row r="18328" spans="1:1" x14ac:dyDescent="0.25">
      <c r="A18328" t="s">
        <v>8451</v>
      </c>
    </row>
    <row r="18329" spans="1:1" x14ac:dyDescent="0.25">
      <c r="A18329" t="s">
        <v>8459</v>
      </c>
    </row>
    <row r="18330" spans="1:1" x14ac:dyDescent="0.25">
      <c r="A18330" t="s">
        <v>8460</v>
      </c>
    </row>
    <row r="18331" spans="1:1" x14ac:dyDescent="0.25">
      <c r="A18331" t="s">
        <v>8457</v>
      </c>
    </row>
    <row r="18332" spans="1:1" x14ac:dyDescent="0.25">
      <c r="A18332" t="s">
        <v>8458</v>
      </c>
    </row>
    <row r="18333" spans="1:1" x14ac:dyDescent="0.25">
      <c r="A18333" t="s">
        <v>8451</v>
      </c>
    </row>
    <row r="18334" spans="1:1" x14ac:dyDescent="0.25">
      <c r="A18334" t="s">
        <v>8459</v>
      </c>
    </row>
    <row r="18335" spans="1:1" x14ac:dyDescent="0.25">
      <c r="A18335" t="s">
        <v>8461</v>
      </c>
    </row>
    <row r="18336" spans="1:1" x14ac:dyDescent="0.25">
      <c r="A18336" t="s">
        <v>8457</v>
      </c>
    </row>
    <row r="18337" spans="1:1" x14ac:dyDescent="0.25">
      <c r="A18337" t="s">
        <v>8458</v>
      </c>
    </row>
    <row r="18338" spans="1:1" x14ac:dyDescent="0.25">
      <c r="A18338" t="s">
        <v>8451</v>
      </c>
    </row>
    <row r="18339" spans="1:1" x14ac:dyDescent="0.25">
      <c r="A18339" t="s">
        <v>8459</v>
      </c>
    </row>
    <row r="18340" spans="1:1" x14ac:dyDescent="0.25">
      <c r="A18340" t="s">
        <v>8462</v>
      </c>
    </row>
    <row r="18342" spans="1:1" x14ac:dyDescent="0.25">
      <c r="A18342" t="s">
        <v>8015</v>
      </c>
    </row>
    <row r="18343" spans="1:1" x14ac:dyDescent="0.25">
      <c r="A18343" t="s">
        <v>8016</v>
      </c>
    </row>
    <row r="18344" spans="1:1" x14ac:dyDescent="0.25">
      <c r="A18344" t="s">
        <v>8017</v>
      </c>
    </row>
    <row r="18345" spans="1:1" x14ac:dyDescent="0.25">
      <c r="A18345" t="s">
        <v>8018</v>
      </c>
    </row>
    <row r="18346" spans="1:1" x14ac:dyDescent="0.25">
      <c r="A18346" t="s">
        <v>8463</v>
      </c>
    </row>
    <row r="18348" spans="1:1" x14ac:dyDescent="0.25">
      <c r="A18348" t="s">
        <v>8464</v>
      </c>
    </row>
    <row r="18350" spans="1:1" x14ac:dyDescent="0.25">
      <c r="A18350" t="s">
        <v>8465</v>
      </c>
    </row>
    <row r="18352" spans="1:1" x14ac:dyDescent="0.25">
      <c r="A18352" t="s">
        <v>8466</v>
      </c>
    </row>
    <row r="18353" spans="1:1" x14ac:dyDescent="0.25">
      <c r="A18353" t="s">
        <v>8467</v>
      </c>
    </row>
    <row r="18355" spans="1:1" x14ac:dyDescent="0.25">
      <c r="A18355" t="s">
        <v>8464</v>
      </c>
    </row>
    <row r="18357" spans="1:1" x14ac:dyDescent="0.25">
      <c r="A18357" t="s">
        <v>8465</v>
      </c>
    </row>
    <row r="18359" spans="1:1" x14ac:dyDescent="0.25">
      <c r="A18359" t="s">
        <v>8466</v>
      </c>
    </row>
    <row r="18360" spans="1:1" x14ac:dyDescent="0.25">
      <c r="A18360" t="s">
        <v>8468</v>
      </c>
    </row>
    <row r="18361" spans="1:1" x14ac:dyDescent="0.25">
      <c r="A18361" t="s">
        <v>8469</v>
      </c>
    </row>
    <row r="18362" spans="1:1" x14ac:dyDescent="0.25">
      <c r="A18362" t="s">
        <v>8470</v>
      </c>
    </row>
    <row r="18364" spans="1:1" x14ac:dyDescent="0.25">
      <c r="A18364" t="s">
        <v>8471</v>
      </c>
    </row>
    <row r="18365" spans="1:1" x14ac:dyDescent="0.25">
      <c r="A18365" t="s">
        <v>8472</v>
      </c>
    </row>
    <row r="18366" spans="1:1" x14ac:dyDescent="0.25">
      <c r="A18366" t="s">
        <v>8473</v>
      </c>
    </row>
    <row r="18367" spans="1:1" x14ac:dyDescent="0.25">
      <c r="A18367" t="s">
        <v>8474</v>
      </c>
    </row>
    <row r="18369" spans="1:1" x14ac:dyDescent="0.25">
      <c r="A18369" t="s">
        <v>8475</v>
      </c>
    </row>
    <row r="18371" spans="1:1" x14ac:dyDescent="0.25">
      <c r="A18371" t="s">
        <v>8476</v>
      </c>
    </row>
    <row r="18372" spans="1:1" x14ac:dyDescent="0.25">
      <c r="A18372" t="s">
        <v>8477</v>
      </c>
    </row>
    <row r="18374" spans="1:1" x14ac:dyDescent="0.25">
      <c r="A18374" t="s">
        <v>8478</v>
      </c>
    </row>
    <row r="18375" spans="1:1" x14ac:dyDescent="0.25">
      <c r="A18375" t="s">
        <v>8479</v>
      </c>
    </row>
    <row r="18376" spans="1:1" x14ac:dyDescent="0.25">
      <c r="A18376" t="s">
        <v>8480</v>
      </c>
    </row>
    <row r="18377" spans="1:1" x14ac:dyDescent="0.25">
      <c r="A18377" t="s">
        <v>8481</v>
      </c>
    </row>
    <row r="18379" spans="1:1" x14ac:dyDescent="0.25">
      <c r="A18379" t="s">
        <v>8482</v>
      </c>
    </row>
    <row r="18381" spans="1:1" x14ac:dyDescent="0.25">
      <c r="A18381" t="s">
        <v>8483</v>
      </c>
    </row>
    <row r="18382" spans="1:1" x14ac:dyDescent="0.25">
      <c r="A18382" t="s">
        <v>8484</v>
      </c>
    </row>
    <row r="18383" spans="1:1" x14ac:dyDescent="0.25">
      <c r="A18383" t="s">
        <v>1442</v>
      </c>
    </row>
    <row r="18384" spans="1:1" x14ac:dyDescent="0.25">
      <c r="A18384" t="s">
        <v>8485</v>
      </c>
    </row>
    <row r="18385" spans="1:1" x14ac:dyDescent="0.25">
      <c r="A18385" t="s">
        <v>8486</v>
      </c>
    </row>
    <row r="18387" spans="1:1" x14ac:dyDescent="0.25">
      <c r="A18387" t="s">
        <v>8487</v>
      </c>
    </row>
    <row r="18388" spans="1:1" x14ac:dyDescent="0.25">
      <c r="A18388" t="s">
        <v>8488</v>
      </c>
    </row>
    <row r="18389" spans="1:1" x14ac:dyDescent="0.25">
      <c r="A18389" t="s">
        <v>8489</v>
      </c>
    </row>
    <row r="18390" spans="1:1" x14ac:dyDescent="0.25">
      <c r="A18390" t="s">
        <v>1486</v>
      </c>
    </row>
    <row r="18391" spans="1:1" x14ac:dyDescent="0.25">
      <c r="A18391" t="s">
        <v>8490</v>
      </c>
    </row>
    <row r="18392" spans="1:1" x14ac:dyDescent="0.25">
      <c r="A18392" t="s">
        <v>8491</v>
      </c>
    </row>
    <row r="18393" spans="1:1" x14ac:dyDescent="0.25">
      <c r="A18393" t="s">
        <v>8492</v>
      </c>
    </row>
    <row r="18394" spans="1:1" x14ac:dyDescent="0.25">
      <c r="A18394" t="s">
        <v>8493</v>
      </c>
    </row>
    <row r="18395" spans="1:1" x14ac:dyDescent="0.25">
      <c r="A18395" t="s">
        <v>8494</v>
      </c>
    </row>
    <row r="18396" spans="1:1" x14ac:dyDescent="0.25">
      <c r="A18396" t="s">
        <v>8495</v>
      </c>
    </row>
    <row r="18397" spans="1:1" x14ac:dyDescent="0.25">
      <c r="A18397" t="s">
        <v>8496</v>
      </c>
    </row>
    <row r="18398" spans="1:1" x14ac:dyDescent="0.25">
      <c r="A18398" t="s">
        <v>8497</v>
      </c>
    </row>
    <row r="18399" spans="1:1" x14ac:dyDescent="0.25">
      <c r="A18399" t="s">
        <v>8498</v>
      </c>
    </row>
    <row r="18400" spans="1:1" x14ac:dyDescent="0.25">
      <c r="A18400" t="s">
        <v>8499</v>
      </c>
    </row>
    <row r="18401" spans="1:1" x14ac:dyDescent="0.25">
      <c r="A18401" t="s">
        <v>8500</v>
      </c>
    </row>
    <row r="18402" spans="1:1" x14ac:dyDescent="0.25">
      <c r="A18402" t="s">
        <v>8501</v>
      </c>
    </row>
    <row r="18403" spans="1:1" x14ac:dyDescent="0.25">
      <c r="A18403" t="s">
        <v>8502</v>
      </c>
    </row>
    <row r="18404" spans="1:1" x14ac:dyDescent="0.25">
      <c r="A18404" t="e">
        <f>- Planifier les interventions des techniciens</f>
        <v>#NAME?</v>
      </c>
    </row>
    <row r="18405" spans="1:1" x14ac:dyDescent="0.25">
      <c r="A18405" t="e">
        <f>- Etre en Contact permanent avec les techniciens et les utilisateurs pour Traiter les demandes</f>
        <v>#NAME?</v>
      </c>
    </row>
    <row r="18406" spans="1:1" x14ac:dyDescent="0.25">
      <c r="A18406" t="s">
        <v>8503</v>
      </c>
    </row>
    <row r="18407" spans="1:1" x14ac:dyDescent="0.25">
      <c r="A18407" t="s">
        <v>8504</v>
      </c>
    </row>
    <row r="18408" spans="1:1" x14ac:dyDescent="0.25">
      <c r="A18408" t="s">
        <v>8505</v>
      </c>
    </row>
    <row r="18409" spans="1:1" x14ac:dyDescent="0.25">
      <c r="A18409" t="s">
        <v>8506</v>
      </c>
    </row>
    <row r="18410" spans="1:1" x14ac:dyDescent="0.25">
      <c r="A18410" t="s">
        <v>8507</v>
      </c>
    </row>
    <row r="18412" spans="1:1" x14ac:dyDescent="0.25">
      <c r="A18412" t="s">
        <v>8508</v>
      </c>
    </row>
    <row r="18413" spans="1:1" x14ac:dyDescent="0.25">
      <c r="A18413" t="s">
        <v>8509</v>
      </c>
    </row>
    <row r="18415" spans="1:1" x14ac:dyDescent="0.25">
      <c r="A18415" t="s">
        <v>8510</v>
      </c>
    </row>
    <row r="18417" spans="1:1" x14ac:dyDescent="0.25">
      <c r="A18417" t="s">
        <v>8511</v>
      </c>
    </row>
    <row r="18418" spans="1:1" x14ac:dyDescent="0.25">
      <c r="A18418" t="s">
        <v>8512</v>
      </c>
    </row>
    <row r="18419" spans="1:1" x14ac:dyDescent="0.25">
      <c r="A18419" t="s">
        <v>8513</v>
      </c>
    </row>
    <row r="18420" spans="1:1" x14ac:dyDescent="0.25">
      <c r="A18420" t="s">
        <v>8514</v>
      </c>
    </row>
    <row r="18422" spans="1:1" x14ac:dyDescent="0.25">
      <c r="A18422" t="s">
        <v>8515</v>
      </c>
    </row>
    <row r="18424" spans="1:1" x14ac:dyDescent="0.25">
      <c r="A18424" t="s">
        <v>8516</v>
      </c>
    </row>
    <row r="18425" spans="1:1" x14ac:dyDescent="0.25">
      <c r="A18425" t="s">
        <v>8517</v>
      </c>
    </row>
    <row r="18426" spans="1:1" x14ac:dyDescent="0.25">
      <c r="A18426" t="s">
        <v>8518</v>
      </c>
    </row>
    <row r="18427" spans="1:1" x14ac:dyDescent="0.25">
      <c r="A18427" t="s">
        <v>8519</v>
      </c>
    </row>
    <row r="18429" spans="1:1" x14ac:dyDescent="0.25">
      <c r="A18429" t="s">
        <v>8520</v>
      </c>
    </row>
    <row r="18430" spans="1:1" x14ac:dyDescent="0.25">
      <c r="A18430" t="s">
        <v>8521</v>
      </c>
    </row>
    <row r="18431" spans="1:1" x14ac:dyDescent="0.25">
      <c r="A18431" t="s">
        <v>8522</v>
      </c>
    </row>
    <row r="18432" spans="1:1" x14ac:dyDescent="0.25">
      <c r="A18432" t="s">
        <v>8523</v>
      </c>
    </row>
    <row r="18433" spans="1:1" x14ac:dyDescent="0.25">
      <c r="A18433" t="s">
        <v>8524</v>
      </c>
    </row>
    <row r="18435" spans="1:1" x14ac:dyDescent="0.25">
      <c r="A18435" t="s">
        <v>8525</v>
      </c>
    </row>
    <row r="18436" spans="1:1" x14ac:dyDescent="0.25">
      <c r="A18436" t="s">
        <v>8526</v>
      </c>
    </row>
    <row r="18437" spans="1:1" x14ac:dyDescent="0.25">
      <c r="A18437" t="s">
        <v>8527</v>
      </c>
    </row>
    <row r="18438" spans="1:1" x14ac:dyDescent="0.25">
      <c r="A18438" t="s">
        <v>8528</v>
      </c>
    </row>
    <row r="18439" spans="1:1" x14ac:dyDescent="0.25">
      <c r="A18439" t="s">
        <v>8529</v>
      </c>
    </row>
    <row r="18440" spans="1:1" x14ac:dyDescent="0.25">
      <c r="A18440" t="s">
        <v>8530</v>
      </c>
    </row>
    <row r="18441" spans="1:1" x14ac:dyDescent="0.25">
      <c r="A18441" t="s">
        <v>8531</v>
      </c>
    </row>
    <row r="18443" spans="1:1" x14ac:dyDescent="0.25">
      <c r="A18443" t="s">
        <v>8532</v>
      </c>
    </row>
    <row r="18444" spans="1:1" x14ac:dyDescent="0.25">
      <c r="A18444" t="s">
        <v>8533</v>
      </c>
    </row>
    <row r="18445" spans="1:1" x14ac:dyDescent="0.25">
      <c r="A18445" t="s">
        <v>8534</v>
      </c>
    </row>
    <row r="18446" spans="1:1" x14ac:dyDescent="0.25">
      <c r="A18446" t="s">
        <v>8535</v>
      </c>
    </row>
    <row r="18448" spans="1:1" x14ac:dyDescent="0.25">
      <c r="A18448" t="s">
        <v>8536</v>
      </c>
    </row>
    <row r="18449" spans="1:1" x14ac:dyDescent="0.25">
      <c r="A18449" t="s">
        <v>8537</v>
      </c>
    </row>
    <row r="18450" spans="1:1" x14ac:dyDescent="0.25">
      <c r="A18450" t="s">
        <v>8538</v>
      </c>
    </row>
    <row r="18451" spans="1:1" x14ac:dyDescent="0.25">
      <c r="A18451" t="s">
        <v>8539</v>
      </c>
    </row>
    <row r="18453" spans="1:1" x14ac:dyDescent="0.25">
      <c r="A18453" t="s">
        <v>8536</v>
      </c>
    </row>
    <row r="18454" spans="1:1" x14ac:dyDescent="0.25">
      <c r="A18454" t="s">
        <v>8537</v>
      </c>
    </row>
    <row r="18455" spans="1:1" x14ac:dyDescent="0.25">
      <c r="A18455" t="s">
        <v>8538</v>
      </c>
    </row>
    <row r="18456" spans="1:1" x14ac:dyDescent="0.25">
      <c r="A18456" t="s">
        <v>8540</v>
      </c>
    </row>
    <row r="18458" spans="1:1" x14ac:dyDescent="0.25">
      <c r="A18458" t="s">
        <v>8536</v>
      </c>
    </row>
    <row r="18459" spans="1:1" x14ac:dyDescent="0.25">
      <c r="A18459" t="s">
        <v>8537</v>
      </c>
    </row>
    <row r="18460" spans="1:1" x14ac:dyDescent="0.25">
      <c r="A18460" t="s">
        <v>8538</v>
      </c>
    </row>
    <row r="18461" spans="1:1" x14ac:dyDescent="0.25">
      <c r="A18461" t="s">
        <v>8541</v>
      </c>
    </row>
    <row r="18463" spans="1:1" x14ac:dyDescent="0.25">
      <c r="A18463" t="s">
        <v>8536</v>
      </c>
    </row>
    <row r="18464" spans="1:1" x14ac:dyDescent="0.25">
      <c r="A18464" t="s">
        <v>8537</v>
      </c>
    </row>
    <row r="18465" spans="1:1" x14ac:dyDescent="0.25">
      <c r="A18465" t="s">
        <v>8538</v>
      </c>
    </row>
    <row r="18466" spans="1:1" x14ac:dyDescent="0.25">
      <c r="A18466" t="s">
        <v>8542</v>
      </c>
    </row>
    <row r="18467" spans="1:1" x14ac:dyDescent="0.25">
      <c r="A18467" t="s">
        <v>8543</v>
      </c>
    </row>
    <row r="18469" spans="1:1" x14ac:dyDescent="0.25">
      <c r="A18469" t="s">
        <v>8544</v>
      </c>
    </row>
    <row r="18470" spans="1:1" x14ac:dyDescent="0.25">
      <c r="A18470" t="s">
        <v>8545</v>
      </c>
    </row>
    <row r="18471" spans="1:1" x14ac:dyDescent="0.25">
      <c r="A18471" t="s">
        <v>8546</v>
      </c>
    </row>
    <row r="18472" spans="1:1" x14ac:dyDescent="0.25">
      <c r="A18472" t="s">
        <v>8547</v>
      </c>
    </row>
    <row r="18473" spans="1:1" x14ac:dyDescent="0.25">
      <c r="A18473" t="s">
        <v>8548</v>
      </c>
    </row>
    <row r="18474" spans="1:1" x14ac:dyDescent="0.25">
      <c r="A18474" t="s">
        <v>8546</v>
      </c>
    </row>
    <row r="18475" spans="1:1" x14ac:dyDescent="0.25">
      <c r="A18475" t="s">
        <v>8547</v>
      </c>
    </row>
    <row r="18476" spans="1:1" x14ac:dyDescent="0.25">
      <c r="A18476" t="s">
        <v>8549</v>
      </c>
    </row>
    <row r="18477" spans="1:1" x14ac:dyDescent="0.25">
      <c r="A18477" t="s">
        <v>8550</v>
      </c>
    </row>
    <row r="18478" spans="1:1" x14ac:dyDescent="0.25">
      <c r="A18478" t="s">
        <v>8551</v>
      </c>
    </row>
    <row r="18479" spans="1:1" x14ac:dyDescent="0.25">
      <c r="A18479" t="s">
        <v>8550</v>
      </c>
    </row>
    <row r="18480" spans="1:1" x14ac:dyDescent="0.25">
      <c r="A18480" t="s">
        <v>8552</v>
      </c>
    </row>
    <row r="18481" spans="1:1" x14ac:dyDescent="0.25">
      <c r="A18481" t="s">
        <v>8553</v>
      </c>
    </row>
    <row r="18482" spans="1:1" x14ac:dyDescent="0.25">
      <c r="A18482" t="s">
        <v>8554</v>
      </c>
    </row>
    <row r="18484" spans="1:1" x14ac:dyDescent="0.25">
      <c r="A18484" t="s">
        <v>8555</v>
      </c>
    </row>
    <row r="18485" spans="1:1" x14ac:dyDescent="0.25">
      <c r="A18485" t="s">
        <v>8556</v>
      </c>
    </row>
    <row r="18486" spans="1:1" x14ac:dyDescent="0.25">
      <c r="A18486" t="s">
        <v>8557</v>
      </c>
    </row>
    <row r="18487" spans="1:1" x14ac:dyDescent="0.25">
      <c r="A18487" t="s">
        <v>8558</v>
      </c>
    </row>
    <row r="18488" spans="1:1" x14ac:dyDescent="0.25">
      <c r="A18488" t="s">
        <v>8559</v>
      </c>
    </row>
    <row r="18490" spans="1:1" x14ac:dyDescent="0.25">
      <c r="A18490" t="s">
        <v>5704</v>
      </c>
    </row>
    <row r="18492" spans="1:1" x14ac:dyDescent="0.25">
      <c r="A18492" t="s">
        <v>8560</v>
      </c>
    </row>
    <row r="18493" spans="1:1" x14ac:dyDescent="0.25">
      <c r="A18493" t="s">
        <v>8561</v>
      </c>
    </row>
    <row r="18495" spans="1:1" x14ac:dyDescent="0.25">
      <c r="A18495" t="s">
        <v>8562</v>
      </c>
    </row>
    <row r="18496" spans="1:1" x14ac:dyDescent="0.25">
      <c r="A18496" t="s">
        <v>8563</v>
      </c>
    </row>
    <row r="18497" spans="1:1" x14ac:dyDescent="0.25">
      <c r="A18497" t="s">
        <v>8564</v>
      </c>
    </row>
    <row r="18499" spans="1:1" x14ac:dyDescent="0.25">
      <c r="A18499" t="s">
        <v>8565</v>
      </c>
    </row>
    <row r="18500" spans="1:1" x14ac:dyDescent="0.25">
      <c r="A18500" t="s">
        <v>8566</v>
      </c>
    </row>
    <row r="18502" spans="1:1" x14ac:dyDescent="0.25">
      <c r="A18502" t="s">
        <v>8567</v>
      </c>
    </row>
    <row r="18503" spans="1:1" x14ac:dyDescent="0.25">
      <c r="A18503" t="s">
        <v>8568</v>
      </c>
    </row>
    <row r="18504" spans="1:1" x14ac:dyDescent="0.25">
      <c r="A18504" t="s">
        <v>8569</v>
      </c>
    </row>
    <row r="18505" spans="1:1" x14ac:dyDescent="0.25">
      <c r="A18505" t="s">
        <v>8570</v>
      </c>
    </row>
    <row r="18506" spans="1:1" x14ac:dyDescent="0.25">
      <c r="A18506" t="s">
        <v>8571</v>
      </c>
    </row>
    <row r="18507" spans="1:1" x14ac:dyDescent="0.25">
      <c r="A18507" t="s">
        <v>8572</v>
      </c>
    </row>
    <row r="18508" spans="1:1" x14ac:dyDescent="0.25">
      <c r="A18508" t="s">
        <v>8573</v>
      </c>
    </row>
    <row r="18509" spans="1:1" x14ac:dyDescent="0.25">
      <c r="A18509" t="s">
        <v>8574</v>
      </c>
    </row>
    <row r="18511" spans="1:1" x14ac:dyDescent="0.25">
      <c r="A18511" t="s">
        <v>8575</v>
      </c>
    </row>
    <row r="18512" spans="1:1" x14ac:dyDescent="0.25">
      <c r="A18512" t="s">
        <v>8576</v>
      </c>
    </row>
    <row r="18513" spans="1:1" x14ac:dyDescent="0.25">
      <c r="A18513" t="s">
        <v>8577</v>
      </c>
    </row>
    <row r="18515" spans="1:1" x14ac:dyDescent="0.25">
      <c r="A18515" t="s">
        <v>8578</v>
      </c>
    </row>
    <row r="18516" spans="1:1" x14ac:dyDescent="0.25">
      <c r="A18516" t="s">
        <v>8579</v>
      </c>
    </row>
    <row r="18517" spans="1:1" x14ac:dyDescent="0.25">
      <c r="A18517" t="s">
        <v>8580</v>
      </c>
    </row>
    <row r="18519" spans="1:1" x14ac:dyDescent="0.25">
      <c r="A18519" t="s">
        <v>8581</v>
      </c>
    </row>
    <row r="18520" spans="1:1" x14ac:dyDescent="0.25">
      <c r="A18520" t="s">
        <v>8582</v>
      </c>
    </row>
    <row r="18521" spans="1:1" x14ac:dyDescent="0.25">
      <c r="A18521" t="s">
        <v>8583</v>
      </c>
    </row>
    <row r="18523" spans="1:1" x14ac:dyDescent="0.25">
      <c r="A18523" t="s">
        <v>8584</v>
      </c>
    </row>
    <row r="18524" spans="1:1" x14ac:dyDescent="0.25">
      <c r="A18524" t="s">
        <v>8585</v>
      </c>
    </row>
    <row r="18525" spans="1:1" x14ac:dyDescent="0.25">
      <c r="A18525" t="s">
        <v>8586</v>
      </c>
    </row>
    <row r="18527" spans="1:1" x14ac:dyDescent="0.25">
      <c r="A18527" t="s">
        <v>8587</v>
      </c>
    </row>
    <row r="18529" spans="1:1" x14ac:dyDescent="0.25">
      <c r="A18529" t="s">
        <v>8588</v>
      </c>
    </row>
    <row r="18531" spans="1:1" x14ac:dyDescent="0.25">
      <c r="A18531" t="s">
        <v>8589</v>
      </c>
    </row>
    <row r="18532" spans="1:1" x14ac:dyDescent="0.25">
      <c r="A18532" t="s">
        <v>8590</v>
      </c>
    </row>
    <row r="18533" spans="1:1" x14ac:dyDescent="0.25">
      <c r="A18533" t="s">
        <v>8591</v>
      </c>
    </row>
    <row r="18535" spans="1:1" x14ac:dyDescent="0.25">
      <c r="A18535" t="s">
        <v>8592</v>
      </c>
    </row>
    <row r="18536" spans="1:1" x14ac:dyDescent="0.25">
      <c r="A18536" t="s">
        <v>8593</v>
      </c>
    </row>
    <row r="18538" spans="1:1" x14ac:dyDescent="0.25">
      <c r="A18538" t="s">
        <v>8594</v>
      </c>
    </row>
    <row r="18539" spans="1:1" x14ac:dyDescent="0.25">
      <c r="A18539" t="s">
        <v>8595</v>
      </c>
    </row>
    <row r="18540" spans="1:1" x14ac:dyDescent="0.25">
      <c r="A18540" t="s">
        <v>8596</v>
      </c>
    </row>
    <row r="18542" spans="1:1" x14ac:dyDescent="0.25">
      <c r="A18542" t="s">
        <v>8597</v>
      </c>
    </row>
    <row r="18543" spans="1:1" x14ac:dyDescent="0.25">
      <c r="A18543" t="s">
        <v>8598</v>
      </c>
    </row>
    <row r="18545" spans="1:1" x14ac:dyDescent="0.25">
      <c r="A18545" t="s">
        <v>8599</v>
      </c>
    </row>
    <row r="18546" spans="1:1" x14ac:dyDescent="0.25">
      <c r="A18546" t="e">
        <f>- Effectuer les plantations et La Pose de ClÃ´tures</f>
        <v>#NAME?</v>
      </c>
    </row>
    <row r="18547" spans="1:1" x14ac:dyDescent="0.25">
      <c r="A18547" t="s">
        <v>8600</v>
      </c>
    </row>
    <row r="18548" spans="1:1" x14ac:dyDescent="0.25">
      <c r="A18548" t="s">
        <v>8601</v>
      </c>
    </row>
    <row r="18550" spans="1:1" x14ac:dyDescent="0.25">
      <c r="A18550" t="s">
        <v>8602</v>
      </c>
    </row>
    <row r="18551" spans="1:1" x14ac:dyDescent="0.25">
      <c r="A18551" t="s">
        <v>8603</v>
      </c>
    </row>
    <row r="18553" spans="1:1" x14ac:dyDescent="0.25">
      <c r="A18553" t="s">
        <v>130</v>
      </c>
    </row>
    <row r="18554" spans="1:1" x14ac:dyDescent="0.25">
      <c r="A18554" t="s">
        <v>8604</v>
      </c>
    </row>
    <row r="18556" spans="1:1" x14ac:dyDescent="0.25">
      <c r="A18556" t="s">
        <v>130</v>
      </c>
    </row>
    <row r="18557" spans="1:1" x14ac:dyDescent="0.25">
      <c r="A18557" t="s">
        <v>8605</v>
      </c>
    </row>
    <row r="18559" spans="1:1" x14ac:dyDescent="0.25">
      <c r="A18559" t="s">
        <v>130</v>
      </c>
    </row>
    <row r="18560" spans="1:1" x14ac:dyDescent="0.25">
      <c r="A18560" t="s">
        <v>8606</v>
      </c>
    </row>
    <row r="18561" spans="1:1" x14ac:dyDescent="0.25">
      <c r="A18561" t="s">
        <v>8607</v>
      </c>
    </row>
    <row r="18562" spans="1:1" x14ac:dyDescent="0.25">
      <c r="A18562" t="s">
        <v>8608</v>
      </c>
    </row>
    <row r="18563" spans="1:1" x14ac:dyDescent="0.25">
      <c r="A18563" t="s">
        <v>8609</v>
      </c>
    </row>
    <row r="18564" spans="1:1" x14ac:dyDescent="0.25">
      <c r="A18564" t="s">
        <v>8610</v>
      </c>
    </row>
    <row r="18566" spans="1:1" x14ac:dyDescent="0.25">
      <c r="A18566" t="s">
        <v>130</v>
      </c>
    </row>
    <row r="18567" spans="1:1" x14ac:dyDescent="0.25">
      <c r="A18567" t="s">
        <v>8611</v>
      </c>
    </row>
    <row r="18569" spans="1:1" x14ac:dyDescent="0.25">
      <c r="A18569" t="s">
        <v>130</v>
      </c>
    </row>
    <row r="18570" spans="1:1" x14ac:dyDescent="0.25">
      <c r="A18570" t="s">
        <v>8612</v>
      </c>
    </row>
    <row r="18572" spans="1:1" x14ac:dyDescent="0.25">
      <c r="A18572" t="s">
        <v>130</v>
      </c>
    </row>
    <row r="18573" spans="1:1" x14ac:dyDescent="0.25">
      <c r="A18573" t="s">
        <v>8613</v>
      </c>
    </row>
    <row r="18575" spans="1:1" x14ac:dyDescent="0.25">
      <c r="A18575" t="s">
        <v>130</v>
      </c>
    </row>
    <row r="18576" spans="1:1" x14ac:dyDescent="0.25">
      <c r="A18576" t="s">
        <v>8614</v>
      </c>
    </row>
    <row r="18578" spans="1:1" x14ac:dyDescent="0.25">
      <c r="A18578" t="s">
        <v>130</v>
      </c>
    </row>
    <row r="18579" spans="1:1" x14ac:dyDescent="0.25">
      <c r="A18579" t="s">
        <v>8615</v>
      </c>
    </row>
    <row r="18581" spans="1:1" x14ac:dyDescent="0.25">
      <c r="A18581" t="s">
        <v>8616</v>
      </c>
    </row>
    <row r="18583" spans="1:1" x14ac:dyDescent="0.25">
      <c r="A18583" t="s">
        <v>8617</v>
      </c>
    </row>
    <row r="18585" spans="1:1" x14ac:dyDescent="0.25">
      <c r="A18585" t="s">
        <v>8618</v>
      </c>
    </row>
    <row r="18586" spans="1:1" x14ac:dyDescent="0.25">
      <c r="A18586" t="s">
        <v>8619</v>
      </c>
    </row>
    <row r="18588" spans="1:1" x14ac:dyDescent="0.25">
      <c r="A18588" t="s">
        <v>8616</v>
      </c>
    </row>
    <row r="18590" spans="1:1" x14ac:dyDescent="0.25">
      <c r="A18590" t="s">
        <v>8617</v>
      </c>
    </row>
    <row r="18592" spans="1:1" x14ac:dyDescent="0.25">
      <c r="A18592" t="s">
        <v>8618</v>
      </c>
    </row>
    <row r="18593" spans="1:1" x14ac:dyDescent="0.25">
      <c r="A18593" t="s">
        <v>8620</v>
      </c>
    </row>
    <row r="18595" spans="1:1" x14ac:dyDescent="0.25">
      <c r="A18595" t="s">
        <v>8616</v>
      </c>
    </row>
    <row r="18597" spans="1:1" x14ac:dyDescent="0.25">
      <c r="A18597" t="s">
        <v>8617</v>
      </c>
    </row>
    <row r="18599" spans="1:1" x14ac:dyDescent="0.25">
      <c r="A18599" t="s">
        <v>8618</v>
      </c>
    </row>
    <row r="18600" spans="1:1" x14ac:dyDescent="0.25">
      <c r="A18600" t="s">
        <v>8621</v>
      </c>
    </row>
    <row r="18602" spans="1:1" x14ac:dyDescent="0.25">
      <c r="A18602" t="s">
        <v>8616</v>
      </c>
    </row>
    <row r="18604" spans="1:1" x14ac:dyDescent="0.25">
      <c r="A18604" t="s">
        <v>8617</v>
      </c>
    </row>
    <row r="18606" spans="1:1" x14ac:dyDescent="0.25">
      <c r="A18606" t="s">
        <v>8618</v>
      </c>
    </row>
    <row r="18607" spans="1:1" x14ac:dyDescent="0.25">
      <c r="A18607" t="s">
        <v>8622</v>
      </c>
    </row>
    <row r="18609" spans="1:1" x14ac:dyDescent="0.25">
      <c r="A18609" t="s">
        <v>8616</v>
      </c>
    </row>
    <row r="18611" spans="1:1" x14ac:dyDescent="0.25">
      <c r="A18611" t="s">
        <v>8617</v>
      </c>
    </row>
    <row r="18613" spans="1:1" x14ac:dyDescent="0.25">
      <c r="A18613" t="s">
        <v>8618</v>
      </c>
    </row>
    <row r="18614" spans="1:1" x14ac:dyDescent="0.25">
      <c r="A18614" t="s">
        <v>8623</v>
      </c>
    </row>
    <row r="18616" spans="1:1" x14ac:dyDescent="0.25">
      <c r="A18616" t="s">
        <v>8624</v>
      </c>
    </row>
    <row r="18617" spans="1:1" x14ac:dyDescent="0.25">
      <c r="A18617" t="s">
        <v>8625</v>
      </c>
    </row>
    <row r="18618" spans="1:1" x14ac:dyDescent="0.25">
      <c r="A18618" t="s">
        <v>8626</v>
      </c>
    </row>
    <row r="18619" spans="1:1" x14ac:dyDescent="0.25">
      <c r="A18619" t="s">
        <v>8627</v>
      </c>
    </row>
    <row r="18621" spans="1:1" x14ac:dyDescent="0.25">
      <c r="A18621" t="s">
        <v>8628</v>
      </c>
    </row>
    <row r="18623" spans="1:1" x14ac:dyDescent="0.25">
      <c r="A18623" t="s">
        <v>8629</v>
      </c>
    </row>
    <row r="18624" spans="1:1" x14ac:dyDescent="0.25">
      <c r="A18624" t="s">
        <v>8630</v>
      </c>
    </row>
    <row r="18626" spans="1:1" x14ac:dyDescent="0.25">
      <c r="A18626" t="s">
        <v>92</v>
      </c>
    </row>
    <row r="18627" spans="1:1" x14ac:dyDescent="0.25">
      <c r="A18627" t="s">
        <v>8631</v>
      </c>
    </row>
    <row r="18628" spans="1:1" x14ac:dyDescent="0.25">
      <c r="A18628" t="s">
        <v>8632</v>
      </c>
    </row>
    <row r="18629" spans="1:1" x14ac:dyDescent="0.25">
      <c r="A18629" t="s">
        <v>8633</v>
      </c>
    </row>
    <row r="18630" spans="1:1" x14ac:dyDescent="0.25">
      <c r="A18630" t="s">
        <v>8634</v>
      </c>
    </row>
    <row r="18631" spans="1:1" x14ac:dyDescent="0.25">
      <c r="A18631" t="s">
        <v>8635</v>
      </c>
    </row>
    <row r="18633" spans="1:1" x14ac:dyDescent="0.25">
      <c r="A18633" t="s">
        <v>92</v>
      </c>
    </row>
    <row r="18634" spans="1:1" x14ac:dyDescent="0.25">
      <c r="A18634" t="s">
        <v>8636</v>
      </c>
    </row>
    <row r="18635" spans="1:1" x14ac:dyDescent="0.25">
      <c r="A18635" t="s">
        <v>8637</v>
      </c>
    </row>
    <row r="18637" spans="1:1" x14ac:dyDescent="0.25">
      <c r="A18637" t="s">
        <v>8638</v>
      </c>
    </row>
    <row r="18638" spans="1:1" x14ac:dyDescent="0.25">
      <c r="A18638" t="s">
        <v>8639</v>
      </c>
    </row>
    <row r="18639" spans="1:1" x14ac:dyDescent="0.25">
      <c r="A18639" t="s">
        <v>8640</v>
      </c>
    </row>
    <row r="18640" spans="1:1" x14ac:dyDescent="0.25">
      <c r="A18640" t="s">
        <v>8641</v>
      </c>
    </row>
    <row r="18641" spans="1:1" x14ac:dyDescent="0.25">
      <c r="A18641" t="s">
        <v>8642</v>
      </c>
    </row>
    <row r="18643" spans="1:1" x14ac:dyDescent="0.25">
      <c r="A18643" t="s">
        <v>8643</v>
      </c>
    </row>
    <row r="18644" spans="1:1" x14ac:dyDescent="0.25">
      <c r="A18644" t="s">
        <v>8644</v>
      </c>
    </row>
    <row r="18646" spans="1:1" x14ac:dyDescent="0.25">
      <c r="A18646" t="s">
        <v>92</v>
      </c>
    </row>
    <row r="18647" spans="1:1" x14ac:dyDescent="0.25">
      <c r="A18647" t="e">
        <f>- Ramassage des oeufs</f>
        <v>#NAME?</v>
      </c>
    </row>
    <row r="18648" spans="1:1" x14ac:dyDescent="0.25">
      <c r="A18648" t="e">
        <f>- Paletisation</f>
        <v>#NAME?</v>
      </c>
    </row>
    <row r="18649" spans="1:1" x14ac:dyDescent="0.25">
      <c r="A18649" t="s">
        <v>8645</v>
      </c>
    </row>
    <row r="18650" spans="1:1" x14ac:dyDescent="0.25">
      <c r="A18650" t="s">
        <v>8646</v>
      </c>
    </row>
    <row r="18652" spans="1:1" x14ac:dyDescent="0.25">
      <c r="A18652" t="s">
        <v>8647</v>
      </c>
    </row>
    <row r="18653" spans="1:1" x14ac:dyDescent="0.25">
      <c r="A18653" t="s">
        <v>8648</v>
      </c>
    </row>
    <row r="18654" spans="1:1" x14ac:dyDescent="0.25">
      <c r="A18654" t="s">
        <v>8649</v>
      </c>
    </row>
    <row r="18655" spans="1:1" x14ac:dyDescent="0.25">
      <c r="A18655" t="s">
        <v>8650</v>
      </c>
    </row>
    <row r="18656" spans="1:1" x14ac:dyDescent="0.25">
      <c r="A18656" t="s">
        <v>8651</v>
      </c>
    </row>
    <row r="18657" spans="1:1" x14ac:dyDescent="0.25">
      <c r="A18657" t="s">
        <v>8652</v>
      </c>
    </row>
    <row r="18658" spans="1:1" x14ac:dyDescent="0.25">
      <c r="A18658" t="s">
        <v>8653</v>
      </c>
    </row>
    <row r="18659" spans="1:1" x14ac:dyDescent="0.25">
      <c r="A18659" t="s">
        <v>8654</v>
      </c>
    </row>
    <row r="18660" spans="1:1" x14ac:dyDescent="0.25">
      <c r="A18660" t="s">
        <v>8655</v>
      </c>
    </row>
    <row r="18661" spans="1:1" x14ac:dyDescent="0.25">
      <c r="A18661" t="s">
        <v>8651</v>
      </c>
    </row>
    <row r="18662" spans="1:1" x14ac:dyDescent="0.25">
      <c r="A18662" t="s">
        <v>8652</v>
      </c>
    </row>
    <row r="18663" spans="1:1" x14ac:dyDescent="0.25">
      <c r="A18663" t="s">
        <v>8653</v>
      </c>
    </row>
    <row r="18664" spans="1:1" x14ac:dyDescent="0.25">
      <c r="A18664" t="s">
        <v>8654</v>
      </c>
    </row>
    <row r="18665" spans="1:1" x14ac:dyDescent="0.25">
      <c r="A18665" t="s">
        <v>8656</v>
      </c>
    </row>
    <row r="18666" spans="1:1" x14ac:dyDescent="0.25">
      <c r="A18666" t="s">
        <v>8651</v>
      </c>
    </row>
    <row r="18667" spans="1:1" x14ac:dyDescent="0.25">
      <c r="A18667" t="s">
        <v>8652</v>
      </c>
    </row>
    <row r="18668" spans="1:1" x14ac:dyDescent="0.25">
      <c r="A18668" t="s">
        <v>8653</v>
      </c>
    </row>
    <row r="18669" spans="1:1" x14ac:dyDescent="0.25">
      <c r="A18669" t="s">
        <v>8654</v>
      </c>
    </row>
    <row r="18670" spans="1:1" x14ac:dyDescent="0.25">
      <c r="A18670" t="s">
        <v>8657</v>
      </c>
    </row>
    <row r="18671" spans="1:1" x14ac:dyDescent="0.25">
      <c r="A18671" t="s">
        <v>8651</v>
      </c>
    </row>
    <row r="18672" spans="1:1" x14ac:dyDescent="0.25">
      <c r="A18672" t="s">
        <v>8652</v>
      </c>
    </row>
    <row r="18673" spans="1:1" x14ac:dyDescent="0.25">
      <c r="A18673" t="s">
        <v>8653</v>
      </c>
    </row>
    <row r="18674" spans="1:1" x14ac:dyDescent="0.25">
      <c r="A18674" t="s">
        <v>8654</v>
      </c>
    </row>
    <row r="18675" spans="1:1" x14ac:dyDescent="0.25">
      <c r="A18675" t="s">
        <v>8658</v>
      </c>
    </row>
    <row r="18676" spans="1:1" x14ac:dyDescent="0.25">
      <c r="A18676" t="s">
        <v>8651</v>
      </c>
    </row>
    <row r="18677" spans="1:1" x14ac:dyDescent="0.25">
      <c r="A18677" t="s">
        <v>8652</v>
      </c>
    </row>
    <row r="18678" spans="1:1" x14ac:dyDescent="0.25">
      <c r="A18678" t="s">
        <v>8653</v>
      </c>
    </row>
    <row r="18679" spans="1:1" x14ac:dyDescent="0.25">
      <c r="A18679" t="s">
        <v>8654</v>
      </c>
    </row>
    <row r="18680" spans="1:1" x14ac:dyDescent="0.25">
      <c r="A18680" t="s">
        <v>8659</v>
      </c>
    </row>
    <row r="18682" spans="1:1" x14ac:dyDescent="0.25">
      <c r="A18682" t="s">
        <v>8660</v>
      </c>
    </row>
    <row r="18683" spans="1:1" x14ac:dyDescent="0.25">
      <c r="A18683" t="s">
        <v>8661</v>
      </c>
    </row>
    <row r="18685" spans="1:1" x14ac:dyDescent="0.25">
      <c r="A18685" t="s">
        <v>8662</v>
      </c>
    </row>
    <row r="18686" spans="1:1" x14ac:dyDescent="0.25">
      <c r="A18686" t="s">
        <v>8663</v>
      </c>
    </row>
    <row r="18688" spans="1:1" x14ac:dyDescent="0.25">
      <c r="A18688" t="s">
        <v>8664</v>
      </c>
    </row>
    <row r="18689" spans="1:1" x14ac:dyDescent="0.25">
      <c r="A18689" t="s">
        <v>8665</v>
      </c>
    </row>
    <row r="18691" spans="1:1" x14ac:dyDescent="0.25">
      <c r="A18691" t="s">
        <v>8666</v>
      </c>
    </row>
    <row r="18692" spans="1:1" x14ac:dyDescent="0.25">
      <c r="A18692" t="s">
        <v>8667</v>
      </c>
    </row>
    <row r="18693" spans="1:1" x14ac:dyDescent="0.25">
      <c r="A18693" t="s">
        <v>8668</v>
      </c>
    </row>
    <row r="18695" spans="1:1" x14ac:dyDescent="0.25">
      <c r="A18695" t="s">
        <v>8666</v>
      </c>
    </row>
    <row r="18696" spans="1:1" x14ac:dyDescent="0.25">
      <c r="A18696" t="s">
        <v>8667</v>
      </c>
    </row>
    <row r="18697" spans="1:1" x14ac:dyDescent="0.25">
      <c r="A18697" t="s">
        <v>8669</v>
      </c>
    </row>
    <row r="18699" spans="1:1" x14ac:dyDescent="0.25">
      <c r="A18699" t="s">
        <v>8666</v>
      </c>
    </row>
    <row r="18700" spans="1:1" x14ac:dyDescent="0.25">
      <c r="A18700" t="s">
        <v>8667</v>
      </c>
    </row>
    <row r="18701" spans="1:1" x14ac:dyDescent="0.25">
      <c r="A18701" t="s">
        <v>8670</v>
      </c>
    </row>
    <row r="18702" spans="1:1" x14ac:dyDescent="0.25">
      <c r="A18702" t="s">
        <v>8671</v>
      </c>
    </row>
    <row r="18703" spans="1:1" x14ac:dyDescent="0.25">
      <c r="A18703" t="s">
        <v>8672</v>
      </c>
    </row>
    <row r="18704" spans="1:1" x14ac:dyDescent="0.25">
      <c r="A18704" t="s">
        <v>8673</v>
      </c>
    </row>
    <row r="18705" spans="1:1" x14ac:dyDescent="0.25">
      <c r="A18705" t="s">
        <v>8674</v>
      </c>
    </row>
    <row r="18706" spans="1:1" x14ac:dyDescent="0.25">
      <c r="A18706" t="s">
        <v>8675</v>
      </c>
    </row>
    <row r="18707" spans="1:1" x14ac:dyDescent="0.25">
      <c r="A18707" t="s">
        <v>8676</v>
      </c>
    </row>
    <row r="18708" spans="1:1" x14ac:dyDescent="0.25">
      <c r="A18708" t="s">
        <v>8673</v>
      </c>
    </row>
    <row r="18709" spans="1:1" x14ac:dyDescent="0.25">
      <c r="A18709" t="s">
        <v>8674</v>
      </c>
    </row>
    <row r="18710" spans="1:1" x14ac:dyDescent="0.25">
      <c r="A18710" t="s">
        <v>8675</v>
      </c>
    </row>
    <row r="18711" spans="1:1" x14ac:dyDescent="0.25">
      <c r="A18711" t="s">
        <v>8677</v>
      </c>
    </row>
    <row r="18712" spans="1:1" x14ac:dyDescent="0.25">
      <c r="A18712" t="s">
        <v>8673</v>
      </c>
    </row>
    <row r="18713" spans="1:1" x14ac:dyDescent="0.25">
      <c r="A18713" t="s">
        <v>8674</v>
      </c>
    </row>
    <row r="18714" spans="1:1" x14ac:dyDescent="0.25">
      <c r="A18714" t="s">
        <v>8675</v>
      </c>
    </row>
    <row r="18715" spans="1:1" x14ac:dyDescent="0.25">
      <c r="A18715" t="s">
        <v>8678</v>
      </c>
    </row>
    <row r="18716" spans="1:1" x14ac:dyDescent="0.25">
      <c r="A18716" t="s">
        <v>8679</v>
      </c>
    </row>
    <row r="18717" spans="1:1" x14ac:dyDescent="0.25">
      <c r="A18717" t="s">
        <v>8680</v>
      </c>
    </row>
    <row r="18718" spans="1:1" x14ac:dyDescent="0.25">
      <c r="A18718" t="s">
        <v>8681</v>
      </c>
    </row>
    <row r="18719" spans="1:1" x14ac:dyDescent="0.25">
      <c r="A18719" t="s">
        <v>8682</v>
      </c>
    </row>
    <row r="18720" spans="1:1" x14ac:dyDescent="0.25">
      <c r="A18720" t="s">
        <v>8683</v>
      </c>
    </row>
    <row r="18721" spans="1:1" x14ac:dyDescent="0.25">
      <c r="A18721" t="s">
        <v>8684</v>
      </c>
    </row>
    <row r="18722" spans="1:1" x14ac:dyDescent="0.25">
      <c r="A18722" t="s">
        <v>8685</v>
      </c>
    </row>
    <row r="18723" spans="1:1" x14ac:dyDescent="0.25">
      <c r="A18723" t="s">
        <v>8686</v>
      </c>
    </row>
    <row r="18724" spans="1:1" x14ac:dyDescent="0.25">
      <c r="A18724" t="s">
        <v>8687</v>
      </c>
    </row>
    <row r="18725" spans="1:1" x14ac:dyDescent="0.25">
      <c r="A18725" t="s">
        <v>8688</v>
      </c>
    </row>
    <row r="18726" spans="1:1" x14ac:dyDescent="0.25">
      <c r="A18726" t="s">
        <v>8689</v>
      </c>
    </row>
    <row r="18727" spans="1:1" x14ac:dyDescent="0.25">
      <c r="A18727" t="e">
        <f>- gestion des bon de commandes (Travail en Autonomie)</f>
        <v>#NAME?</v>
      </c>
    </row>
    <row r="18728" spans="1:1" x14ac:dyDescent="0.25">
      <c r="A18728" t="e">
        <f>- Pose de menuiseries sur chantier.</f>
        <v>#NAME?</v>
      </c>
    </row>
    <row r="18731" spans="1:1" x14ac:dyDescent="0.25">
      <c r="A18731" t="s">
        <v>8690</v>
      </c>
    </row>
    <row r="18732" spans="1:1" x14ac:dyDescent="0.25">
      <c r="A18732" t="s">
        <v>8691</v>
      </c>
    </row>
    <row r="18733" spans="1:1" x14ac:dyDescent="0.25">
      <c r="A18733" t="s">
        <v>8692</v>
      </c>
    </row>
    <row r="18734" spans="1:1" x14ac:dyDescent="0.25">
      <c r="A18734" t="s">
        <v>8693</v>
      </c>
    </row>
    <row r="18735" spans="1:1" x14ac:dyDescent="0.25">
      <c r="A18735" t="s">
        <v>1160</v>
      </c>
    </row>
    <row r="18736" spans="1:1" x14ac:dyDescent="0.25">
      <c r="A18736" t="s">
        <v>1161</v>
      </c>
    </row>
    <row r="18737" spans="1:1" x14ac:dyDescent="0.25">
      <c r="A18737" t="s">
        <v>8694</v>
      </c>
    </row>
    <row r="18738" spans="1:1" x14ac:dyDescent="0.25">
      <c r="A18738" t="s">
        <v>8695</v>
      </c>
    </row>
    <row r="18739" spans="1:1" x14ac:dyDescent="0.25">
      <c r="A18739" t="s">
        <v>8696</v>
      </c>
    </row>
    <row r="18740" spans="1:1" x14ac:dyDescent="0.25">
      <c r="A18740" t="s">
        <v>8697</v>
      </c>
    </row>
    <row r="18741" spans="1:1" x14ac:dyDescent="0.25">
      <c r="A18741" t="s">
        <v>8698</v>
      </c>
    </row>
    <row r="18742" spans="1:1" x14ac:dyDescent="0.25">
      <c r="A18742" t="s">
        <v>1175</v>
      </c>
    </row>
    <row r="18743" spans="1:1" x14ac:dyDescent="0.25">
      <c r="A18743" t="s">
        <v>1176</v>
      </c>
    </row>
    <row r="18744" spans="1:1" x14ac:dyDescent="0.25">
      <c r="A18744" t="s">
        <v>1177</v>
      </c>
    </row>
    <row r="18745" spans="1:1" x14ac:dyDescent="0.25">
      <c r="A18745" t="s">
        <v>1178</v>
      </c>
    </row>
    <row r="18746" spans="1:1" x14ac:dyDescent="0.25">
      <c r="A18746" t="s">
        <v>8699</v>
      </c>
    </row>
    <row r="18747" spans="1:1" x14ac:dyDescent="0.25">
      <c r="A18747" t="s">
        <v>8700</v>
      </c>
    </row>
    <row r="18748" spans="1:1" x14ac:dyDescent="0.25">
      <c r="A18748" t="s">
        <v>8701</v>
      </c>
    </row>
    <row r="18749" spans="1:1" x14ac:dyDescent="0.25">
      <c r="A18749" t="s">
        <v>8702</v>
      </c>
    </row>
    <row r="18750" spans="1:1" x14ac:dyDescent="0.25">
      <c r="A18750" t="s">
        <v>8703</v>
      </c>
    </row>
    <row r="18751" spans="1:1" x14ac:dyDescent="0.25">
      <c r="A18751" t="s">
        <v>8704</v>
      </c>
    </row>
    <row r="18752" spans="1:1" x14ac:dyDescent="0.25">
      <c r="A18752" t="s">
        <v>8705</v>
      </c>
    </row>
    <row r="18753" spans="1:1" x14ac:dyDescent="0.25">
      <c r="A18753" t="s">
        <v>8706</v>
      </c>
    </row>
    <row r="18754" spans="1:1" x14ac:dyDescent="0.25">
      <c r="A18754" t="s">
        <v>8707</v>
      </c>
    </row>
    <row r="18755" spans="1:1" x14ac:dyDescent="0.25">
      <c r="A18755" t="s">
        <v>8708</v>
      </c>
    </row>
    <row r="18756" spans="1:1" x14ac:dyDescent="0.25">
      <c r="A18756" t="s">
        <v>8709</v>
      </c>
    </row>
    <row r="18757" spans="1:1" x14ac:dyDescent="0.25">
      <c r="A18757" t="s">
        <v>8710</v>
      </c>
    </row>
    <row r="18758" spans="1:1" x14ac:dyDescent="0.25">
      <c r="A18758" t="s">
        <v>8711</v>
      </c>
    </row>
    <row r="18759" spans="1:1" x14ac:dyDescent="0.25">
      <c r="A18759" t="s">
        <v>8712</v>
      </c>
    </row>
    <row r="18760" spans="1:1" x14ac:dyDescent="0.25">
      <c r="A18760" t="s">
        <v>8713</v>
      </c>
    </row>
    <row r="18761" spans="1:1" x14ac:dyDescent="0.25">
      <c r="A18761" t="s">
        <v>8714</v>
      </c>
    </row>
    <row r="18762" spans="1:1" x14ac:dyDescent="0.25">
      <c r="A18762" t="s">
        <v>8715</v>
      </c>
    </row>
    <row r="18763" spans="1:1" x14ac:dyDescent="0.25">
      <c r="A18763" t="s">
        <v>8716</v>
      </c>
    </row>
    <row r="18764" spans="1:1" x14ac:dyDescent="0.25">
      <c r="A18764" t="s">
        <v>8717</v>
      </c>
    </row>
    <row r="18765" spans="1:1" x14ac:dyDescent="0.25">
      <c r="A18765" t="s">
        <v>8718</v>
      </c>
    </row>
    <row r="18767" spans="1:1" x14ac:dyDescent="0.25">
      <c r="A18767" t="s">
        <v>8719</v>
      </c>
    </row>
    <row r="18769" spans="1:1" x14ac:dyDescent="0.25">
      <c r="A18769" t="s">
        <v>7390</v>
      </c>
    </row>
    <row r="18771" spans="1:1" x14ac:dyDescent="0.25">
      <c r="A18771" t="s">
        <v>8720</v>
      </c>
    </row>
    <row r="18772" spans="1:1" x14ac:dyDescent="0.25">
      <c r="A18772" t="s">
        <v>8721</v>
      </c>
    </row>
    <row r="18773" spans="1:1" x14ac:dyDescent="0.25">
      <c r="A18773" t="s">
        <v>8722</v>
      </c>
    </row>
    <row r="18774" spans="1:1" x14ac:dyDescent="0.25">
      <c r="A18774" t="s">
        <v>8723</v>
      </c>
    </row>
    <row r="18776" spans="1:1" x14ac:dyDescent="0.25">
      <c r="A18776" t="s">
        <v>1216</v>
      </c>
    </row>
    <row r="18778" spans="1:1" x14ac:dyDescent="0.25">
      <c r="A18778" t="s">
        <v>8724</v>
      </c>
    </row>
    <row r="18779" spans="1:1" x14ac:dyDescent="0.25">
      <c r="A18779" t="e">
        <f>- saisie informatique sur le logiciel ERP</f>
        <v>#NAME?</v>
      </c>
    </row>
    <row r="18780" spans="1:1" x14ac:dyDescent="0.25">
      <c r="A18780" t="e">
        <f>- Port de charges</f>
        <v>#NAME?</v>
      </c>
    </row>
    <row r="18781" spans="1:1" x14ac:dyDescent="0.25">
      <c r="A18781" t="s">
        <v>8725</v>
      </c>
    </row>
    <row r="18782" spans="1:1" x14ac:dyDescent="0.25">
      <c r="A18782" t="s">
        <v>8726</v>
      </c>
    </row>
    <row r="18783" spans="1:1" x14ac:dyDescent="0.25">
      <c r="A18783" t="s">
        <v>8727</v>
      </c>
    </row>
    <row r="18785" spans="1:1" x14ac:dyDescent="0.25">
      <c r="A18785" t="s">
        <v>98</v>
      </c>
    </row>
    <row r="18787" spans="1:1" x14ac:dyDescent="0.25">
      <c r="A18787" t="s">
        <v>8728</v>
      </c>
    </row>
    <row r="18788" spans="1:1" x14ac:dyDescent="0.25">
      <c r="A18788" t="s">
        <v>8729</v>
      </c>
    </row>
    <row r="18789" spans="1:1" x14ac:dyDescent="0.25">
      <c r="A18789" t="e">
        <f>- tri des piÃ¨ces</f>
        <v>#NAME?</v>
      </c>
    </row>
    <row r="18790" spans="1:1" x14ac:dyDescent="0.25">
      <c r="A18790" t="s">
        <v>8730</v>
      </c>
    </row>
    <row r="18791" spans="1:1" x14ac:dyDescent="0.25">
      <c r="A18791" t="s">
        <v>8731</v>
      </c>
    </row>
    <row r="18792" spans="1:1" x14ac:dyDescent="0.25">
      <c r="A18792" t="s">
        <v>8732</v>
      </c>
    </row>
    <row r="18794" spans="1:1" x14ac:dyDescent="0.25">
      <c r="A18794" t="s">
        <v>8733</v>
      </c>
    </row>
    <row r="18795" spans="1:1" x14ac:dyDescent="0.25">
      <c r="A18795" t="s">
        <v>8734</v>
      </c>
    </row>
    <row r="18796" spans="1:1" x14ac:dyDescent="0.25">
      <c r="A18796" t="s">
        <v>8735</v>
      </c>
    </row>
    <row r="18798" spans="1:1" x14ac:dyDescent="0.25">
      <c r="A18798" t="s">
        <v>8736</v>
      </c>
    </row>
    <row r="18800" spans="1:1" x14ac:dyDescent="0.25">
      <c r="A18800" t="s">
        <v>8737</v>
      </c>
    </row>
    <row r="18802" spans="1:1" x14ac:dyDescent="0.25">
      <c r="A18802" t="s">
        <v>8738</v>
      </c>
    </row>
    <row r="18803" spans="1:1" x14ac:dyDescent="0.25">
      <c r="A18803" t="s">
        <v>8739</v>
      </c>
    </row>
    <row r="18805" spans="1:1" x14ac:dyDescent="0.25">
      <c r="A18805" t="s">
        <v>8740</v>
      </c>
    </row>
    <row r="18806" spans="1:1" x14ac:dyDescent="0.25">
      <c r="A18806" t="s">
        <v>8741</v>
      </c>
    </row>
    <row r="18807" spans="1:1" x14ac:dyDescent="0.25">
      <c r="A18807" t="s">
        <v>8742</v>
      </c>
    </row>
    <row r="18808" spans="1:1" x14ac:dyDescent="0.25">
      <c r="A18808" t="s">
        <v>8743</v>
      </c>
    </row>
    <row r="18810" spans="1:1" x14ac:dyDescent="0.25">
      <c r="A18810" t="s">
        <v>8744</v>
      </c>
    </row>
    <row r="18812" spans="1:1" x14ac:dyDescent="0.25">
      <c r="A18812" t="s">
        <v>8745</v>
      </c>
    </row>
    <row r="18814" spans="1:1" x14ac:dyDescent="0.25">
      <c r="A18814" t="s">
        <v>8746</v>
      </c>
    </row>
    <row r="18815" spans="1:1" x14ac:dyDescent="0.25">
      <c r="A18815" t="s">
        <v>8747</v>
      </c>
    </row>
    <row r="18817" spans="1:1" x14ac:dyDescent="0.25">
      <c r="A18817" t="s">
        <v>8748</v>
      </c>
    </row>
    <row r="18819" spans="1:1" x14ac:dyDescent="0.25">
      <c r="A18819" t="s">
        <v>8749</v>
      </c>
    </row>
    <row r="18821" spans="1:1" x14ac:dyDescent="0.25">
      <c r="A18821" t="s">
        <v>8750</v>
      </c>
    </row>
    <row r="18823" spans="1:1" x14ac:dyDescent="0.25">
      <c r="A18823" t="s">
        <v>8751</v>
      </c>
    </row>
    <row r="18824" spans="1:1" x14ac:dyDescent="0.25">
      <c r="A18824" t="s">
        <v>8752</v>
      </c>
    </row>
    <row r="18826" spans="1:1" x14ac:dyDescent="0.25">
      <c r="A18826" t="s">
        <v>8748</v>
      </c>
    </row>
    <row r="18828" spans="1:1" x14ac:dyDescent="0.25">
      <c r="A18828" t="s">
        <v>8749</v>
      </c>
    </row>
    <row r="18830" spans="1:1" x14ac:dyDescent="0.25">
      <c r="A18830" t="s">
        <v>8750</v>
      </c>
    </row>
    <row r="18832" spans="1:1" x14ac:dyDescent="0.25">
      <c r="A18832" t="s">
        <v>8751</v>
      </c>
    </row>
    <row r="18833" spans="1:1" x14ac:dyDescent="0.25">
      <c r="A18833" t="s">
        <v>8753</v>
      </c>
    </row>
    <row r="18835" spans="1:1" x14ac:dyDescent="0.25">
      <c r="A18835" t="s">
        <v>8754</v>
      </c>
    </row>
    <row r="18837" spans="1:1" x14ac:dyDescent="0.25">
      <c r="A18837" t="s">
        <v>8755</v>
      </c>
    </row>
    <row r="18838" spans="1:1" x14ac:dyDescent="0.25">
      <c r="A18838" t="s">
        <v>8756</v>
      </c>
    </row>
    <row r="18839" spans="1:1" x14ac:dyDescent="0.25">
      <c r="A18839" t="s">
        <v>8757</v>
      </c>
    </row>
    <row r="18841" spans="1:1" x14ac:dyDescent="0.25">
      <c r="A18841" t="s">
        <v>1232</v>
      </c>
    </row>
    <row r="18842" spans="1:1" x14ac:dyDescent="0.25">
      <c r="A18842" t="s">
        <v>8758</v>
      </c>
    </row>
    <row r="18843" spans="1:1" x14ac:dyDescent="0.25">
      <c r="A18843" t="s">
        <v>8759</v>
      </c>
    </row>
    <row r="18844" spans="1:1" x14ac:dyDescent="0.25">
      <c r="A18844" t="s">
        <v>8760</v>
      </c>
    </row>
    <row r="18845" spans="1:1" x14ac:dyDescent="0.25">
      <c r="A18845" t="s">
        <v>8761</v>
      </c>
    </row>
    <row r="18846" spans="1:1" x14ac:dyDescent="0.25">
      <c r="A18846" t="s">
        <v>8762</v>
      </c>
    </row>
    <row r="18847" spans="1:1" x14ac:dyDescent="0.25">
      <c r="A18847" t="s">
        <v>8763</v>
      </c>
    </row>
    <row r="18848" spans="1:1" x14ac:dyDescent="0.25">
      <c r="A18848" t="s">
        <v>8764</v>
      </c>
    </row>
    <row r="18849" spans="1:1" x14ac:dyDescent="0.25">
      <c r="A18849" t="s">
        <v>8765</v>
      </c>
    </row>
    <row r="18850" spans="1:1" x14ac:dyDescent="0.25">
      <c r="A18850" t="s">
        <v>8766</v>
      </c>
    </row>
    <row r="18851" spans="1:1" x14ac:dyDescent="0.25">
      <c r="A18851" t="s">
        <v>8767</v>
      </c>
    </row>
    <row r="18852" spans="1:1" x14ac:dyDescent="0.25">
      <c r="A18852" t="s">
        <v>8768</v>
      </c>
    </row>
    <row r="18853" spans="1:1" x14ac:dyDescent="0.25">
      <c r="A18853" t="s">
        <v>8769</v>
      </c>
    </row>
    <row r="18854" spans="1:1" x14ac:dyDescent="0.25">
      <c r="A18854" t="s">
        <v>8770</v>
      </c>
    </row>
    <row r="18855" spans="1:1" x14ac:dyDescent="0.25">
      <c r="A18855" t="s">
        <v>8771</v>
      </c>
    </row>
    <row r="18857" spans="1:1" x14ac:dyDescent="0.25">
      <c r="A18857" t="s">
        <v>8772</v>
      </c>
    </row>
    <row r="18859" spans="1:1" x14ac:dyDescent="0.25">
      <c r="A18859" t="s">
        <v>8773</v>
      </c>
    </row>
    <row r="18860" spans="1:1" x14ac:dyDescent="0.25">
      <c r="A18860" t="s">
        <v>8774</v>
      </c>
    </row>
    <row r="18861" spans="1:1" x14ac:dyDescent="0.25">
      <c r="A18861" t="s">
        <v>6301</v>
      </c>
    </row>
    <row r="18862" spans="1:1" x14ac:dyDescent="0.25">
      <c r="A18862" t="s">
        <v>8775</v>
      </c>
    </row>
    <row r="18863" spans="1:1" x14ac:dyDescent="0.25">
      <c r="A18863" t="s">
        <v>8776</v>
      </c>
    </row>
    <row r="18864" spans="1:1" x14ac:dyDescent="0.25">
      <c r="A18864" t="s">
        <v>8777</v>
      </c>
    </row>
    <row r="18866" spans="1:1" x14ac:dyDescent="0.25">
      <c r="A18866" t="s">
        <v>8778</v>
      </c>
    </row>
    <row r="18867" spans="1:1" x14ac:dyDescent="0.25">
      <c r="A18867" t="s">
        <v>8779</v>
      </c>
    </row>
    <row r="18868" spans="1:1" x14ac:dyDescent="0.25">
      <c r="A18868" t="s">
        <v>8780</v>
      </c>
    </row>
    <row r="18869" spans="1:1" x14ac:dyDescent="0.25">
      <c r="A18869" t="s">
        <v>8781</v>
      </c>
    </row>
    <row r="18870" spans="1:1" x14ac:dyDescent="0.25">
      <c r="A18870" t="s">
        <v>8782</v>
      </c>
    </row>
    <row r="18871" spans="1:1" x14ac:dyDescent="0.25">
      <c r="A18871" t="s">
        <v>8783</v>
      </c>
    </row>
    <row r="18873" spans="1:1" x14ac:dyDescent="0.25">
      <c r="A18873" t="s">
        <v>8784</v>
      </c>
    </row>
    <row r="18874" spans="1:1" x14ac:dyDescent="0.25">
      <c r="A18874" t="s">
        <v>8785</v>
      </c>
    </row>
    <row r="18875" spans="1:1" x14ac:dyDescent="0.25">
      <c r="A18875" t="s">
        <v>8786</v>
      </c>
    </row>
    <row r="18877" spans="1:1" x14ac:dyDescent="0.25">
      <c r="A18877" t="s">
        <v>8787</v>
      </c>
    </row>
    <row r="18878" spans="1:1" x14ac:dyDescent="0.25">
      <c r="A18878" t="s">
        <v>8788</v>
      </c>
    </row>
    <row r="18880" spans="1:1" x14ac:dyDescent="0.25">
      <c r="A18880" t="s">
        <v>8787</v>
      </c>
    </row>
    <row r="18881" spans="1:1" x14ac:dyDescent="0.25">
      <c r="A18881" t="s">
        <v>8789</v>
      </c>
    </row>
    <row r="18883" spans="1:1" x14ac:dyDescent="0.25">
      <c r="A18883" t="s">
        <v>8787</v>
      </c>
    </row>
    <row r="18884" spans="1:1" x14ac:dyDescent="0.25">
      <c r="A18884" t="s">
        <v>8790</v>
      </c>
    </row>
    <row r="18886" spans="1:1" x14ac:dyDescent="0.25">
      <c r="A18886" t="s">
        <v>8787</v>
      </c>
    </row>
    <row r="18887" spans="1:1" x14ac:dyDescent="0.25">
      <c r="A18887" t="s">
        <v>8791</v>
      </c>
    </row>
    <row r="18888" spans="1:1" x14ac:dyDescent="0.25">
      <c r="A18888" t="s">
        <v>8792</v>
      </c>
    </row>
    <row r="18889" spans="1:1" x14ac:dyDescent="0.25">
      <c r="A18889" t="s">
        <v>8793</v>
      </c>
    </row>
    <row r="18890" spans="1:1" x14ac:dyDescent="0.25">
      <c r="A18890" t="s">
        <v>8794</v>
      </c>
    </row>
    <row r="18891" spans="1:1" x14ac:dyDescent="0.25">
      <c r="A18891" t="s">
        <v>8792</v>
      </c>
    </row>
    <row r="18892" spans="1:1" x14ac:dyDescent="0.25">
      <c r="A18892" t="s">
        <v>8793</v>
      </c>
    </row>
    <row r="18893" spans="1:1" x14ac:dyDescent="0.25">
      <c r="A18893" t="s">
        <v>8795</v>
      </c>
    </row>
    <row r="18894" spans="1:1" x14ac:dyDescent="0.25">
      <c r="A18894" t="s">
        <v>8792</v>
      </c>
    </row>
    <row r="18895" spans="1:1" x14ac:dyDescent="0.25">
      <c r="A18895" t="s">
        <v>8793</v>
      </c>
    </row>
    <row r="18896" spans="1:1" x14ac:dyDescent="0.25">
      <c r="A18896" t="s">
        <v>8796</v>
      </c>
    </row>
    <row r="18897" spans="1:1" x14ac:dyDescent="0.25">
      <c r="A18897" t="s">
        <v>8792</v>
      </c>
    </row>
    <row r="18898" spans="1:1" x14ac:dyDescent="0.25">
      <c r="A18898" t="s">
        <v>8793</v>
      </c>
    </row>
    <row r="18899" spans="1:1" x14ac:dyDescent="0.25">
      <c r="A18899" t="s">
        <v>8797</v>
      </c>
    </row>
    <row r="18900" spans="1:1" x14ac:dyDescent="0.25">
      <c r="A18900" t="s">
        <v>8798</v>
      </c>
    </row>
    <row r="18901" spans="1:1" x14ac:dyDescent="0.25">
      <c r="A18901" t="s">
        <v>8799</v>
      </c>
    </row>
    <row r="18902" spans="1:1" x14ac:dyDescent="0.25">
      <c r="A18902" t="s">
        <v>8800</v>
      </c>
    </row>
    <row r="18903" spans="1:1" x14ac:dyDescent="0.25">
      <c r="A18903" t="s">
        <v>8801</v>
      </c>
    </row>
    <row r="18904" spans="1:1" x14ac:dyDescent="0.25">
      <c r="A18904" t="s">
        <v>8802</v>
      </c>
    </row>
    <row r="18905" spans="1:1" x14ac:dyDescent="0.25">
      <c r="A18905" t="s">
        <v>8803</v>
      </c>
    </row>
    <row r="18906" spans="1:1" x14ac:dyDescent="0.25">
      <c r="A18906" t="s">
        <v>8798</v>
      </c>
    </row>
    <row r="18907" spans="1:1" x14ac:dyDescent="0.25">
      <c r="A18907" t="s">
        <v>8799</v>
      </c>
    </row>
    <row r="18908" spans="1:1" x14ac:dyDescent="0.25">
      <c r="A18908" t="s">
        <v>8800</v>
      </c>
    </row>
    <row r="18909" spans="1:1" x14ac:dyDescent="0.25">
      <c r="A18909" t="s">
        <v>8801</v>
      </c>
    </row>
    <row r="18910" spans="1:1" x14ac:dyDescent="0.25">
      <c r="A18910" t="s">
        <v>8802</v>
      </c>
    </row>
    <row r="18911" spans="1:1" x14ac:dyDescent="0.25">
      <c r="A18911" t="s">
        <v>8804</v>
      </c>
    </row>
    <row r="18912" spans="1:1" x14ac:dyDescent="0.25">
      <c r="A18912" t="s">
        <v>8798</v>
      </c>
    </row>
    <row r="18913" spans="1:1" x14ac:dyDescent="0.25">
      <c r="A18913" t="s">
        <v>8799</v>
      </c>
    </row>
    <row r="18914" spans="1:1" x14ac:dyDescent="0.25">
      <c r="A18914" t="s">
        <v>8800</v>
      </c>
    </row>
    <row r="18915" spans="1:1" x14ac:dyDescent="0.25">
      <c r="A18915" t="s">
        <v>8801</v>
      </c>
    </row>
    <row r="18916" spans="1:1" x14ac:dyDescent="0.25">
      <c r="A18916" t="s">
        <v>8802</v>
      </c>
    </row>
    <row r="18917" spans="1:1" x14ac:dyDescent="0.25">
      <c r="A18917" t="s">
        <v>8805</v>
      </c>
    </row>
    <row r="18919" spans="1:1" x14ac:dyDescent="0.25">
      <c r="A18919" t="s">
        <v>8806</v>
      </c>
    </row>
    <row r="18921" spans="1:1" x14ac:dyDescent="0.25">
      <c r="A18921" t="s">
        <v>8807</v>
      </c>
    </row>
    <row r="18922" spans="1:1" x14ac:dyDescent="0.25">
      <c r="A18922" t="s">
        <v>8808</v>
      </c>
    </row>
    <row r="18923" spans="1:1" x14ac:dyDescent="0.25">
      <c r="A18923" t="s">
        <v>8809</v>
      </c>
    </row>
    <row r="18924" spans="1:1" x14ac:dyDescent="0.25">
      <c r="A18924" t="e">
        <f>- vous effectuerez les Inventaires mensuels</f>
        <v>#NAME?</v>
      </c>
    </row>
    <row r="18925" spans="1:1" x14ac:dyDescent="0.25">
      <c r="A18925" t="s">
        <v>8810</v>
      </c>
    </row>
    <row r="18926" spans="1:1" x14ac:dyDescent="0.25">
      <c r="A18926" t="s">
        <v>8811</v>
      </c>
    </row>
    <row r="18927" spans="1:1" x14ac:dyDescent="0.25">
      <c r="A18927" t="s">
        <v>8812</v>
      </c>
    </row>
    <row r="18928" spans="1:1" x14ac:dyDescent="0.25">
      <c r="A18928" t="s">
        <v>8813</v>
      </c>
    </row>
    <row r="18929" spans="1:1" x14ac:dyDescent="0.25">
      <c r="A18929" t="s">
        <v>8814</v>
      </c>
    </row>
    <row r="18930" spans="1:1" x14ac:dyDescent="0.25">
      <c r="A18930" t="s">
        <v>8815</v>
      </c>
    </row>
    <row r="18931" spans="1:1" x14ac:dyDescent="0.25">
      <c r="A18931" t="s">
        <v>8816</v>
      </c>
    </row>
    <row r="18932" spans="1:1" x14ac:dyDescent="0.25">
      <c r="A18932" t="s">
        <v>8817</v>
      </c>
    </row>
    <row r="18933" spans="1:1" x14ac:dyDescent="0.25">
      <c r="A18933" t="s">
        <v>8818</v>
      </c>
    </row>
    <row r="18934" spans="1:1" x14ac:dyDescent="0.25">
      <c r="A18934" t="s">
        <v>1191</v>
      </c>
    </row>
    <row r="18935" spans="1:1" x14ac:dyDescent="0.25">
      <c r="A18935" t="s">
        <v>8819</v>
      </c>
    </row>
    <row r="18936" spans="1:1" x14ac:dyDescent="0.25">
      <c r="A18936" t="s">
        <v>8820</v>
      </c>
    </row>
    <row r="18937" spans="1:1" x14ac:dyDescent="0.25">
      <c r="A18937" t="s">
        <v>8821</v>
      </c>
    </row>
    <row r="18938" spans="1:1" x14ac:dyDescent="0.25">
      <c r="A18938" t="s">
        <v>8822</v>
      </c>
    </row>
    <row r="18939" spans="1:1" x14ac:dyDescent="0.25">
      <c r="A18939" t="s">
        <v>8823</v>
      </c>
    </row>
    <row r="18940" spans="1:1" x14ac:dyDescent="0.25">
      <c r="A18940" t="s">
        <v>8824</v>
      </c>
    </row>
    <row r="18941" spans="1:1" x14ac:dyDescent="0.25">
      <c r="A18941" t="s">
        <v>8825</v>
      </c>
    </row>
    <row r="18942" spans="1:1" x14ac:dyDescent="0.25">
      <c r="A18942" t="s">
        <v>8826</v>
      </c>
    </row>
    <row r="18943" spans="1:1" x14ac:dyDescent="0.25">
      <c r="A18943" t="s">
        <v>8827</v>
      </c>
    </row>
    <row r="18944" spans="1:1" x14ac:dyDescent="0.25">
      <c r="A18944" t="s">
        <v>8828</v>
      </c>
    </row>
    <row r="18946" spans="1:1" x14ac:dyDescent="0.25">
      <c r="A18946" t="s">
        <v>8829</v>
      </c>
    </row>
    <row r="18948" spans="1:1" x14ac:dyDescent="0.25">
      <c r="A18948" t="s">
        <v>8830</v>
      </c>
    </row>
    <row r="18949" spans="1:1" x14ac:dyDescent="0.25">
      <c r="A18949" t="s">
        <v>8831</v>
      </c>
    </row>
    <row r="18950" spans="1:1" x14ac:dyDescent="0.25">
      <c r="A18950" t="s">
        <v>8832</v>
      </c>
    </row>
    <row r="18952" spans="1:1" x14ac:dyDescent="0.25">
      <c r="A18952" t="s">
        <v>8829</v>
      </c>
    </row>
    <row r="18954" spans="1:1" x14ac:dyDescent="0.25">
      <c r="A18954" t="s">
        <v>8830</v>
      </c>
    </row>
    <row r="18955" spans="1:1" x14ac:dyDescent="0.25">
      <c r="A18955" t="s">
        <v>8831</v>
      </c>
    </row>
    <row r="18956" spans="1:1" x14ac:dyDescent="0.25">
      <c r="A18956" t="s">
        <v>8833</v>
      </c>
    </row>
    <row r="18958" spans="1:1" x14ac:dyDescent="0.25">
      <c r="A18958" t="s">
        <v>8339</v>
      </c>
    </row>
    <row r="18959" spans="1:1" x14ac:dyDescent="0.25">
      <c r="A18959" t="s">
        <v>8834</v>
      </c>
    </row>
    <row r="18961" spans="1:1" x14ac:dyDescent="0.25">
      <c r="A18961" t="s">
        <v>8835</v>
      </c>
    </row>
    <row r="18963" spans="1:1" x14ac:dyDescent="0.25">
      <c r="A18963" t="s">
        <v>8836</v>
      </c>
    </row>
    <row r="18964" spans="1:1" x14ac:dyDescent="0.25">
      <c r="A18964" t="e">
        <f>- contrÃ´lez le niveau et le rythme de production.</f>
        <v>#NAME?</v>
      </c>
    </row>
    <row r="18966" spans="1:1" x14ac:dyDescent="0.25">
      <c r="A18966" t="s">
        <v>8837</v>
      </c>
    </row>
    <row r="18967" spans="1:1" x14ac:dyDescent="0.25">
      <c r="A18967" t="s">
        <v>8838</v>
      </c>
    </row>
    <row r="18969" spans="1:1" x14ac:dyDescent="0.25">
      <c r="A18969" t="s">
        <v>8839</v>
      </c>
    </row>
    <row r="18971" spans="1:1" x14ac:dyDescent="0.25">
      <c r="A18971" t="s">
        <v>8840</v>
      </c>
    </row>
    <row r="18972" spans="1:1" x14ac:dyDescent="0.25">
      <c r="A18972" t="s">
        <v>8841</v>
      </c>
    </row>
    <row r="18974" spans="1:1" x14ac:dyDescent="0.25">
      <c r="A18974" t="s">
        <v>8842</v>
      </c>
    </row>
    <row r="18976" spans="1:1" x14ac:dyDescent="0.25">
      <c r="A18976" t="s">
        <v>8843</v>
      </c>
    </row>
    <row r="18978" spans="1:1" x14ac:dyDescent="0.25">
      <c r="A18978" t="s">
        <v>1712</v>
      </c>
    </row>
    <row r="18979" spans="1:1" x14ac:dyDescent="0.25">
      <c r="A18979" t="s">
        <v>8844</v>
      </c>
    </row>
    <row r="18980" spans="1:1" x14ac:dyDescent="0.25">
      <c r="A18980" t="s">
        <v>8845</v>
      </c>
    </row>
    <row r="18981" spans="1:1" x14ac:dyDescent="0.25">
      <c r="A18981" t="s">
        <v>8846</v>
      </c>
    </row>
    <row r="18982" spans="1:1" x14ac:dyDescent="0.25">
      <c r="A18982" t="s">
        <v>8847</v>
      </c>
    </row>
    <row r="18983" spans="1:1" x14ac:dyDescent="0.25">
      <c r="A18983" t="s">
        <v>8848</v>
      </c>
    </row>
    <row r="18984" spans="1:1" x14ac:dyDescent="0.25">
      <c r="A18984" t="s">
        <v>8849</v>
      </c>
    </row>
    <row r="18985" spans="1:1" x14ac:dyDescent="0.25">
      <c r="A18985" t="s">
        <v>8850</v>
      </c>
    </row>
    <row r="18986" spans="1:1" x14ac:dyDescent="0.25">
      <c r="A18986" t="s">
        <v>8851</v>
      </c>
    </row>
    <row r="18987" spans="1:1" x14ac:dyDescent="0.25">
      <c r="A18987" t="s">
        <v>8849</v>
      </c>
    </row>
    <row r="18988" spans="1:1" x14ac:dyDescent="0.25">
      <c r="A18988" t="s">
        <v>8850</v>
      </c>
    </row>
    <row r="18989" spans="1:1" x14ac:dyDescent="0.25">
      <c r="A18989" t="s">
        <v>8852</v>
      </c>
    </row>
    <row r="18990" spans="1:1" x14ac:dyDescent="0.25">
      <c r="A18990" t="s">
        <v>8849</v>
      </c>
    </row>
    <row r="18991" spans="1:1" x14ac:dyDescent="0.25">
      <c r="A18991" t="s">
        <v>8850</v>
      </c>
    </row>
    <row r="18992" spans="1:1" x14ac:dyDescent="0.25">
      <c r="A18992" t="s">
        <v>8853</v>
      </c>
    </row>
    <row r="18993" spans="1:1" x14ac:dyDescent="0.25">
      <c r="A18993" t="s">
        <v>8854</v>
      </c>
    </row>
    <row r="18994" spans="1:1" x14ac:dyDescent="0.25">
      <c r="A18994" t="s">
        <v>8855</v>
      </c>
    </row>
    <row r="18995" spans="1:1" x14ac:dyDescent="0.25">
      <c r="A18995" t="s">
        <v>8856</v>
      </c>
    </row>
    <row r="18997" spans="1:1" x14ac:dyDescent="0.25">
      <c r="A18997" t="s">
        <v>8857</v>
      </c>
    </row>
    <row r="18998" spans="1:1" x14ac:dyDescent="0.25">
      <c r="A18998" t="s">
        <v>8858</v>
      </c>
    </row>
    <row r="19000" spans="1:1" x14ac:dyDescent="0.25">
      <c r="A19000" t="s">
        <v>8857</v>
      </c>
    </row>
    <row r="19001" spans="1:1" x14ac:dyDescent="0.25">
      <c r="A19001" t="s">
        <v>8859</v>
      </c>
    </row>
    <row r="19003" spans="1:1" x14ac:dyDescent="0.25">
      <c r="A19003" t="s">
        <v>8857</v>
      </c>
    </row>
    <row r="19004" spans="1:1" x14ac:dyDescent="0.25">
      <c r="A19004" t="s">
        <v>8860</v>
      </c>
    </row>
    <row r="19006" spans="1:1" x14ac:dyDescent="0.25">
      <c r="A19006" t="s">
        <v>8857</v>
      </c>
    </row>
    <row r="19007" spans="1:1" x14ac:dyDescent="0.25">
      <c r="A19007" t="s">
        <v>8861</v>
      </c>
    </row>
    <row r="19008" spans="1:1" x14ac:dyDescent="0.25">
      <c r="A19008" t="s">
        <v>8849</v>
      </c>
    </row>
    <row r="19009" spans="1:1" x14ac:dyDescent="0.25">
      <c r="A19009" t="s">
        <v>8850</v>
      </c>
    </row>
    <row r="19010" spans="1:1" x14ac:dyDescent="0.25">
      <c r="A19010" t="s">
        <v>8862</v>
      </c>
    </row>
    <row r="19011" spans="1:1" x14ac:dyDescent="0.25">
      <c r="A19011" t="s">
        <v>8849</v>
      </c>
    </row>
    <row r="19012" spans="1:1" x14ac:dyDescent="0.25">
      <c r="A19012" t="s">
        <v>8850</v>
      </c>
    </row>
    <row r="19013" spans="1:1" x14ac:dyDescent="0.25">
      <c r="A19013" t="s">
        <v>8863</v>
      </c>
    </row>
    <row r="19014" spans="1:1" x14ac:dyDescent="0.25">
      <c r="A19014" t="s">
        <v>8849</v>
      </c>
    </row>
    <row r="19015" spans="1:1" x14ac:dyDescent="0.25">
      <c r="A19015" t="s">
        <v>8850</v>
      </c>
    </row>
    <row r="19016" spans="1:1" x14ac:dyDescent="0.25">
      <c r="A19016" t="s">
        <v>8864</v>
      </c>
    </row>
    <row r="19017" spans="1:1" x14ac:dyDescent="0.25">
      <c r="A19017" t="s">
        <v>8849</v>
      </c>
    </row>
    <row r="19018" spans="1:1" x14ac:dyDescent="0.25">
      <c r="A19018" t="s">
        <v>8850</v>
      </c>
    </row>
    <row r="19019" spans="1:1" x14ac:dyDescent="0.25">
      <c r="A19019" t="s">
        <v>8865</v>
      </c>
    </row>
    <row r="19020" spans="1:1" x14ac:dyDescent="0.25">
      <c r="A19020" t="s">
        <v>8849</v>
      </c>
    </row>
    <row r="19021" spans="1:1" x14ac:dyDescent="0.25">
      <c r="A19021" t="s">
        <v>8850</v>
      </c>
    </row>
    <row r="19022" spans="1:1" x14ac:dyDescent="0.25">
      <c r="A19022" t="s">
        <v>8866</v>
      </c>
    </row>
    <row r="19023" spans="1:1" x14ac:dyDescent="0.25">
      <c r="A19023" t="s">
        <v>8849</v>
      </c>
    </row>
    <row r="19024" spans="1:1" x14ac:dyDescent="0.25">
      <c r="A19024" t="s">
        <v>8850</v>
      </c>
    </row>
    <row r="19025" spans="1:1" x14ac:dyDescent="0.25">
      <c r="A19025" t="s">
        <v>8867</v>
      </c>
    </row>
    <row r="19026" spans="1:1" x14ac:dyDescent="0.25">
      <c r="A19026" t="s">
        <v>8849</v>
      </c>
    </row>
    <row r="19027" spans="1:1" x14ac:dyDescent="0.25">
      <c r="A19027" t="s">
        <v>8850</v>
      </c>
    </row>
    <row r="19028" spans="1:1" x14ac:dyDescent="0.25">
      <c r="A19028" t="s">
        <v>8868</v>
      </c>
    </row>
    <row r="19029" spans="1:1" x14ac:dyDescent="0.25">
      <c r="A19029" t="s">
        <v>8849</v>
      </c>
    </row>
    <row r="19030" spans="1:1" x14ac:dyDescent="0.25">
      <c r="A19030" t="s">
        <v>8850</v>
      </c>
    </row>
    <row r="19031" spans="1:1" x14ac:dyDescent="0.25">
      <c r="A19031" t="s">
        <v>8869</v>
      </c>
    </row>
    <row r="19032" spans="1:1" x14ac:dyDescent="0.25">
      <c r="A19032" t="s">
        <v>8849</v>
      </c>
    </row>
    <row r="19033" spans="1:1" x14ac:dyDescent="0.25">
      <c r="A19033" t="s">
        <v>8850</v>
      </c>
    </row>
    <row r="19034" spans="1:1" x14ac:dyDescent="0.25">
      <c r="A19034" t="s">
        <v>8870</v>
      </c>
    </row>
    <row r="19035" spans="1:1" x14ac:dyDescent="0.25">
      <c r="A19035" t="s">
        <v>8849</v>
      </c>
    </row>
    <row r="19036" spans="1:1" x14ac:dyDescent="0.25">
      <c r="A19036" t="s">
        <v>8850</v>
      </c>
    </row>
    <row r="19037" spans="1:1" x14ac:dyDescent="0.25">
      <c r="A19037" t="s">
        <v>8871</v>
      </c>
    </row>
    <row r="19038" spans="1:1" x14ac:dyDescent="0.25">
      <c r="A19038" t="s">
        <v>8849</v>
      </c>
    </row>
    <row r="19039" spans="1:1" x14ac:dyDescent="0.25">
      <c r="A19039" t="s">
        <v>8850</v>
      </c>
    </row>
    <row r="19040" spans="1:1" x14ac:dyDescent="0.25">
      <c r="A19040" t="s">
        <v>8872</v>
      </c>
    </row>
    <row r="19041" spans="1:1" x14ac:dyDescent="0.25">
      <c r="A19041" t="s">
        <v>8849</v>
      </c>
    </row>
    <row r="19042" spans="1:1" x14ac:dyDescent="0.25">
      <c r="A19042" t="s">
        <v>8850</v>
      </c>
    </row>
    <row r="19043" spans="1:1" x14ac:dyDescent="0.25">
      <c r="A19043" t="s">
        <v>8873</v>
      </c>
    </row>
    <row r="19044" spans="1:1" x14ac:dyDescent="0.25">
      <c r="A19044" t="s">
        <v>8849</v>
      </c>
    </row>
    <row r="19045" spans="1:1" x14ac:dyDescent="0.25">
      <c r="A19045" t="s">
        <v>8850</v>
      </c>
    </row>
    <row r="19046" spans="1:1" x14ac:dyDescent="0.25">
      <c r="A19046" t="s">
        <v>8874</v>
      </c>
    </row>
    <row r="19047" spans="1:1" x14ac:dyDescent="0.25">
      <c r="A19047" t="s">
        <v>8875</v>
      </c>
    </row>
    <row r="19048" spans="1:1" x14ac:dyDescent="0.25">
      <c r="A19048" t="s">
        <v>8876</v>
      </c>
    </row>
    <row r="19049" spans="1:1" x14ac:dyDescent="0.25">
      <c r="A19049" t="s">
        <v>8877</v>
      </c>
    </row>
    <row r="19050" spans="1:1" x14ac:dyDescent="0.25">
      <c r="A19050" t="s">
        <v>8878</v>
      </c>
    </row>
    <row r="19051" spans="1:1" x14ac:dyDescent="0.25">
      <c r="A19051" t="s">
        <v>8879</v>
      </c>
    </row>
    <row r="19052" spans="1:1" x14ac:dyDescent="0.25">
      <c r="A19052" t="s">
        <v>8875</v>
      </c>
    </row>
    <row r="19053" spans="1:1" x14ac:dyDescent="0.25">
      <c r="A19053" t="s">
        <v>8876</v>
      </c>
    </row>
    <row r="19054" spans="1:1" x14ac:dyDescent="0.25">
      <c r="A19054" t="s">
        <v>8877</v>
      </c>
    </row>
    <row r="19055" spans="1:1" x14ac:dyDescent="0.25">
      <c r="A19055" t="s">
        <v>8878</v>
      </c>
    </row>
    <row r="19056" spans="1:1" x14ac:dyDescent="0.25">
      <c r="A19056" t="s">
        <v>8880</v>
      </c>
    </row>
    <row r="19057" spans="1:1" x14ac:dyDescent="0.25">
      <c r="A19057" t="s">
        <v>8875</v>
      </c>
    </row>
    <row r="19058" spans="1:1" x14ac:dyDescent="0.25">
      <c r="A19058" t="s">
        <v>8876</v>
      </c>
    </row>
    <row r="19059" spans="1:1" x14ac:dyDescent="0.25">
      <c r="A19059" t="s">
        <v>8877</v>
      </c>
    </row>
    <row r="19060" spans="1:1" x14ac:dyDescent="0.25">
      <c r="A19060" t="s">
        <v>8878</v>
      </c>
    </row>
    <row r="19061" spans="1:1" x14ac:dyDescent="0.25">
      <c r="A19061" t="s">
        <v>8881</v>
      </c>
    </row>
    <row r="19062" spans="1:1" x14ac:dyDescent="0.25">
      <c r="A19062" t="s">
        <v>8875</v>
      </c>
    </row>
    <row r="19063" spans="1:1" x14ac:dyDescent="0.25">
      <c r="A19063" t="s">
        <v>8876</v>
      </c>
    </row>
    <row r="19064" spans="1:1" x14ac:dyDescent="0.25">
      <c r="A19064" t="s">
        <v>8877</v>
      </c>
    </row>
    <row r="19065" spans="1:1" x14ac:dyDescent="0.25">
      <c r="A19065" t="s">
        <v>8878</v>
      </c>
    </row>
    <row r="19066" spans="1:1" x14ac:dyDescent="0.25">
      <c r="A19066" t="s">
        <v>8882</v>
      </c>
    </row>
    <row r="19067" spans="1:1" x14ac:dyDescent="0.25">
      <c r="A19067" t="s">
        <v>8875</v>
      </c>
    </row>
    <row r="19068" spans="1:1" x14ac:dyDescent="0.25">
      <c r="A19068" t="s">
        <v>8876</v>
      </c>
    </row>
    <row r="19069" spans="1:1" x14ac:dyDescent="0.25">
      <c r="A19069" t="s">
        <v>8877</v>
      </c>
    </row>
    <row r="19070" spans="1:1" x14ac:dyDescent="0.25">
      <c r="A19070" t="s">
        <v>8878</v>
      </c>
    </row>
    <row r="19071" spans="1:1" x14ac:dyDescent="0.25">
      <c r="A19071" t="s">
        <v>8883</v>
      </c>
    </row>
    <row r="19073" spans="1:1" x14ac:dyDescent="0.25">
      <c r="A19073" t="s">
        <v>8884</v>
      </c>
    </row>
    <row r="19074" spans="1:1" x14ac:dyDescent="0.25">
      <c r="A19074" t="s">
        <v>8885</v>
      </c>
    </row>
    <row r="19075" spans="1:1" x14ac:dyDescent="0.25">
      <c r="A19075" t="s">
        <v>8886</v>
      </c>
    </row>
    <row r="19076" spans="1:1" x14ac:dyDescent="0.25">
      <c r="A19076" t="s">
        <v>8887</v>
      </c>
    </row>
    <row r="19077" spans="1:1" x14ac:dyDescent="0.25">
      <c r="A19077" t="s">
        <v>8888</v>
      </c>
    </row>
    <row r="19078" spans="1:1" x14ac:dyDescent="0.25">
      <c r="A19078" t="s">
        <v>8889</v>
      </c>
    </row>
    <row r="19080" spans="1:1" x14ac:dyDescent="0.25">
      <c r="A19080" t="s">
        <v>8890</v>
      </c>
    </row>
    <row r="19081" spans="1:1" x14ac:dyDescent="0.25">
      <c r="A19081" t="s">
        <v>8891</v>
      </c>
    </row>
    <row r="19082" spans="1:1" x14ac:dyDescent="0.25">
      <c r="A19082" t="s">
        <v>8892</v>
      </c>
    </row>
    <row r="19083" spans="1:1" x14ac:dyDescent="0.25">
      <c r="A19083" t="s">
        <v>8893</v>
      </c>
    </row>
    <row r="19084" spans="1:1" x14ac:dyDescent="0.25">
      <c r="A19084" t="s">
        <v>8704</v>
      </c>
    </row>
    <row r="19085" spans="1:1" x14ac:dyDescent="0.25">
      <c r="A19085" t="s">
        <v>8894</v>
      </c>
    </row>
    <row r="19086" spans="1:1" x14ac:dyDescent="0.25">
      <c r="A19086" t="s">
        <v>8895</v>
      </c>
    </row>
    <row r="19088" spans="1:1" x14ac:dyDescent="0.25">
      <c r="A19088" t="s">
        <v>8896</v>
      </c>
    </row>
    <row r="19090" spans="1:1" x14ac:dyDescent="0.25">
      <c r="A19090" t="s">
        <v>8897</v>
      </c>
    </row>
    <row r="19091" spans="1:1" x14ac:dyDescent="0.25">
      <c r="A19091" t="s">
        <v>8898</v>
      </c>
    </row>
    <row r="19093" spans="1:1" x14ac:dyDescent="0.25">
      <c r="A19093" t="s">
        <v>8899</v>
      </c>
    </row>
    <row r="19094" spans="1:1" x14ac:dyDescent="0.25">
      <c r="A19094" t="s">
        <v>8900</v>
      </c>
    </row>
    <row r="19096" spans="1:1" x14ac:dyDescent="0.25">
      <c r="A19096" t="s">
        <v>8899</v>
      </c>
    </row>
    <row r="19097" spans="1:1" x14ac:dyDescent="0.25">
      <c r="A19097" t="s">
        <v>8901</v>
      </c>
    </row>
    <row r="19099" spans="1:1" x14ac:dyDescent="0.25">
      <c r="A19099" t="s">
        <v>8899</v>
      </c>
    </row>
    <row r="19100" spans="1:1" x14ac:dyDescent="0.25">
      <c r="A19100" t="s">
        <v>8902</v>
      </c>
    </row>
    <row r="19102" spans="1:1" x14ac:dyDescent="0.25">
      <c r="A19102" t="s">
        <v>8899</v>
      </c>
    </row>
    <row r="19103" spans="1:1" x14ac:dyDescent="0.25">
      <c r="A19103" t="s">
        <v>8903</v>
      </c>
    </row>
    <row r="19105" spans="1:1" x14ac:dyDescent="0.25">
      <c r="A19105" t="s">
        <v>8899</v>
      </c>
    </row>
    <row r="19106" spans="1:1" x14ac:dyDescent="0.25">
      <c r="A19106" t="s">
        <v>8904</v>
      </c>
    </row>
    <row r="19108" spans="1:1" x14ac:dyDescent="0.25">
      <c r="A19108" t="s">
        <v>8899</v>
      </c>
    </row>
    <row r="19109" spans="1:1" x14ac:dyDescent="0.25">
      <c r="A19109" t="s">
        <v>8905</v>
      </c>
    </row>
    <row r="19111" spans="1:1" x14ac:dyDescent="0.25">
      <c r="A19111" t="s">
        <v>8899</v>
      </c>
    </row>
    <row r="19112" spans="1:1" x14ac:dyDescent="0.25">
      <c r="A19112" t="s">
        <v>8906</v>
      </c>
    </row>
    <row r="19114" spans="1:1" x14ac:dyDescent="0.25">
      <c r="A19114" t="s">
        <v>8899</v>
      </c>
    </row>
    <row r="19115" spans="1:1" x14ac:dyDescent="0.25">
      <c r="A19115" t="s">
        <v>8907</v>
      </c>
    </row>
    <row r="19117" spans="1:1" x14ac:dyDescent="0.25">
      <c r="A19117" t="s">
        <v>8899</v>
      </c>
    </row>
    <row r="19118" spans="1:1" x14ac:dyDescent="0.25">
      <c r="A19118" t="s">
        <v>8908</v>
      </c>
    </row>
    <row r="19120" spans="1:1" x14ac:dyDescent="0.25">
      <c r="A19120" t="s">
        <v>8909</v>
      </c>
    </row>
    <row r="19121" spans="1:1" x14ac:dyDescent="0.25">
      <c r="A19121" t="s">
        <v>8910</v>
      </c>
    </row>
    <row r="19123" spans="1:1" x14ac:dyDescent="0.25">
      <c r="A19123" t="s">
        <v>8909</v>
      </c>
    </row>
    <row r="19124" spans="1:1" x14ac:dyDescent="0.25">
      <c r="A19124" t="s">
        <v>8911</v>
      </c>
    </row>
    <row r="19126" spans="1:1" x14ac:dyDescent="0.25">
      <c r="A19126" t="s">
        <v>8909</v>
      </c>
    </row>
    <row r="19127" spans="1:1" x14ac:dyDescent="0.25">
      <c r="A19127" t="s">
        <v>8912</v>
      </c>
    </row>
    <row r="19129" spans="1:1" x14ac:dyDescent="0.25">
      <c r="A19129" t="s">
        <v>8909</v>
      </c>
    </row>
    <row r="19130" spans="1:1" x14ac:dyDescent="0.25">
      <c r="A19130" t="s">
        <v>8913</v>
      </c>
    </row>
    <row r="19132" spans="1:1" x14ac:dyDescent="0.25">
      <c r="A19132" t="s">
        <v>8914</v>
      </c>
    </row>
    <row r="19133" spans="1:1" x14ac:dyDescent="0.25">
      <c r="A19133" t="s">
        <v>8915</v>
      </c>
    </row>
    <row r="19135" spans="1:1" x14ac:dyDescent="0.25">
      <c r="A19135" t="s">
        <v>8914</v>
      </c>
    </row>
    <row r="19136" spans="1:1" x14ac:dyDescent="0.25">
      <c r="A19136" t="s">
        <v>8916</v>
      </c>
    </row>
    <row r="19138" spans="1:1" x14ac:dyDescent="0.25">
      <c r="A19138" t="s">
        <v>8914</v>
      </c>
    </row>
    <row r="19139" spans="1:1" x14ac:dyDescent="0.25">
      <c r="A19139" t="s">
        <v>8917</v>
      </c>
    </row>
    <row r="19141" spans="1:1" x14ac:dyDescent="0.25">
      <c r="A19141" t="s">
        <v>8914</v>
      </c>
    </row>
    <row r="19142" spans="1:1" x14ac:dyDescent="0.25">
      <c r="A19142" t="s">
        <v>8918</v>
      </c>
    </row>
    <row r="19144" spans="1:1" x14ac:dyDescent="0.25">
      <c r="A19144" t="s">
        <v>8914</v>
      </c>
    </row>
    <row r="19145" spans="1:1" x14ac:dyDescent="0.25">
      <c r="A19145" t="s">
        <v>8919</v>
      </c>
    </row>
    <row r="19147" spans="1:1" x14ac:dyDescent="0.25">
      <c r="A19147" t="s">
        <v>8920</v>
      </c>
    </row>
    <row r="19148" spans="1:1" x14ac:dyDescent="0.25">
      <c r="A19148" t="s">
        <v>8921</v>
      </c>
    </row>
    <row r="19150" spans="1:1" x14ac:dyDescent="0.25">
      <c r="A19150" t="s">
        <v>8920</v>
      </c>
    </row>
    <row r="19151" spans="1:1" x14ac:dyDescent="0.25">
      <c r="A19151" t="s">
        <v>8922</v>
      </c>
    </row>
    <row r="19153" spans="1:1" x14ac:dyDescent="0.25">
      <c r="A19153" t="s">
        <v>8920</v>
      </c>
    </row>
    <row r="19154" spans="1:1" x14ac:dyDescent="0.25">
      <c r="A19154" t="s">
        <v>8923</v>
      </c>
    </row>
    <row r="19156" spans="1:1" x14ac:dyDescent="0.25">
      <c r="A19156" t="s">
        <v>8920</v>
      </c>
    </row>
    <row r="19157" spans="1:1" x14ac:dyDescent="0.25">
      <c r="A19157" t="s">
        <v>8924</v>
      </c>
    </row>
    <row r="19159" spans="1:1" x14ac:dyDescent="0.25">
      <c r="A19159" t="s">
        <v>8914</v>
      </c>
    </row>
    <row r="19160" spans="1:1" x14ac:dyDescent="0.25">
      <c r="A19160" t="s">
        <v>8925</v>
      </c>
    </row>
    <row r="19162" spans="1:1" x14ac:dyDescent="0.25">
      <c r="A19162" t="s">
        <v>8914</v>
      </c>
    </row>
    <row r="19163" spans="1:1" x14ac:dyDescent="0.25">
      <c r="A19163" t="s">
        <v>8926</v>
      </c>
    </row>
    <row r="19165" spans="1:1" x14ac:dyDescent="0.25">
      <c r="A19165" t="s">
        <v>8914</v>
      </c>
    </row>
    <row r="19166" spans="1:1" x14ac:dyDescent="0.25">
      <c r="A19166" t="s">
        <v>8927</v>
      </c>
    </row>
    <row r="19168" spans="1:1" x14ac:dyDescent="0.25">
      <c r="A19168" t="s">
        <v>8914</v>
      </c>
    </row>
    <row r="19169" spans="1:1" x14ac:dyDescent="0.25">
      <c r="A19169" t="s">
        <v>8928</v>
      </c>
    </row>
    <row r="19171" spans="1:1" x14ac:dyDescent="0.25">
      <c r="A19171" t="s">
        <v>8914</v>
      </c>
    </row>
    <row r="19172" spans="1:1" x14ac:dyDescent="0.25">
      <c r="A19172" t="s">
        <v>8929</v>
      </c>
    </row>
    <row r="19174" spans="1:1" x14ac:dyDescent="0.25">
      <c r="A19174" t="s">
        <v>8930</v>
      </c>
    </row>
    <row r="19175" spans="1:1" x14ac:dyDescent="0.25">
      <c r="A19175" t="s">
        <v>8931</v>
      </c>
    </row>
    <row r="19177" spans="1:1" x14ac:dyDescent="0.25">
      <c r="A19177" t="s">
        <v>8930</v>
      </c>
    </row>
    <row r="19178" spans="1:1" x14ac:dyDescent="0.25">
      <c r="A19178" t="s">
        <v>8932</v>
      </c>
    </row>
    <row r="19180" spans="1:1" x14ac:dyDescent="0.25">
      <c r="A19180" t="s">
        <v>8930</v>
      </c>
    </row>
    <row r="19181" spans="1:1" x14ac:dyDescent="0.25">
      <c r="A19181" t="s">
        <v>8933</v>
      </c>
    </row>
    <row r="19183" spans="1:1" x14ac:dyDescent="0.25">
      <c r="A19183" t="s">
        <v>8930</v>
      </c>
    </row>
    <row r="19184" spans="1:1" x14ac:dyDescent="0.25">
      <c r="A19184" t="s">
        <v>8934</v>
      </c>
    </row>
    <row r="19186" spans="1:1" x14ac:dyDescent="0.25">
      <c r="A19186" t="s">
        <v>8930</v>
      </c>
    </row>
    <row r="19187" spans="1:1" x14ac:dyDescent="0.25">
      <c r="A19187" t="s">
        <v>8935</v>
      </c>
    </row>
    <row r="19189" spans="1:1" x14ac:dyDescent="0.25">
      <c r="A19189" t="s">
        <v>8899</v>
      </c>
    </row>
    <row r="19190" spans="1:1" x14ac:dyDescent="0.25">
      <c r="A19190" t="s">
        <v>8936</v>
      </c>
    </row>
    <row r="19192" spans="1:1" x14ac:dyDescent="0.25">
      <c r="A19192" t="s">
        <v>8899</v>
      </c>
    </row>
    <row r="19193" spans="1:1" x14ac:dyDescent="0.25">
      <c r="A19193" t="s">
        <v>8937</v>
      </c>
    </row>
    <row r="19195" spans="1:1" x14ac:dyDescent="0.25">
      <c r="A19195" t="s">
        <v>8899</v>
      </c>
    </row>
    <row r="19196" spans="1:1" x14ac:dyDescent="0.25">
      <c r="A19196" t="s">
        <v>8938</v>
      </c>
    </row>
    <row r="19198" spans="1:1" x14ac:dyDescent="0.25">
      <c r="A19198" t="s">
        <v>8899</v>
      </c>
    </row>
    <row r="19199" spans="1:1" x14ac:dyDescent="0.25">
      <c r="A19199" t="s">
        <v>8939</v>
      </c>
    </row>
    <row r="19201" spans="1:1" x14ac:dyDescent="0.25">
      <c r="A19201" t="s">
        <v>8899</v>
      </c>
    </row>
    <row r="19202" spans="1:1" x14ac:dyDescent="0.25">
      <c r="A19202" t="s">
        <v>8940</v>
      </c>
    </row>
    <row r="19204" spans="1:1" x14ac:dyDescent="0.25">
      <c r="A19204" t="s">
        <v>8941</v>
      </c>
    </row>
    <row r="19205" spans="1:1" x14ac:dyDescent="0.25">
      <c r="A19205" t="s">
        <v>8942</v>
      </c>
    </row>
    <row r="19207" spans="1:1" x14ac:dyDescent="0.25">
      <c r="A19207" t="s">
        <v>8941</v>
      </c>
    </row>
    <row r="19208" spans="1:1" x14ac:dyDescent="0.25">
      <c r="A19208" t="s">
        <v>8943</v>
      </c>
    </row>
    <row r="19210" spans="1:1" x14ac:dyDescent="0.25">
      <c r="A19210" t="s">
        <v>8941</v>
      </c>
    </row>
    <row r="19211" spans="1:1" x14ac:dyDescent="0.25">
      <c r="A19211" t="s">
        <v>8944</v>
      </c>
    </row>
    <row r="19213" spans="1:1" x14ac:dyDescent="0.25">
      <c r="A19213" t="s">
        <v>8941</v>
      </c>
    </row>
    <row r="19214" spans="1:1" x14ac:dyDescent="0.25">
      <c r="A19214" t="s">
        <v>8945</v>
      </c>
    </row>
    <row r="19216" spans="1:1" x14ac:dyDescent="0.25">
      <c r="A19216" t="s">
        <v>8941</v>
      </c>
    </row>
    <row r="19217" spans="1:1" x14ac:dyDescent="0.25">
      <c r="A19217" t="s">
        <v>8946</v>
      </c>
    </row>
    <row r="19219" spans="1:1" x14ac:dyDescent="0.25">
      <c r="A19219" t="s">
        <v>8920</v>
      </c>
    </row>
    <row r="19220" spans="1:1" x14ac:dyDescent="0.25">
      <c r="A19220" t="s">
        <v>8947</v>
      </c>
    </row>
    <row r="19222" spans="1:1" x14ac:dyDescent="0.25">
      <c r="A19222" t="s">
        <v>8920</v>
      </c>
    </row>
    <row r="19223" spans="1:1" x14ac:dyDescent="0.25">
      <c r="A19223" t="s">
        <v>8948</v>
      </c>
    </row>
    <row r="19225" spans="1:1" x14ac:dyDescent="0.25">
      <c r="A19225" t="s">
        <v>8920</v>
      </c>
    </row>
    <row r="19226" spans="1:1" x14ac:dyDescent="0.25">
      <c r="A19226" t="s">
        <v>8949</v>
      </c>
    </row>
    <row r="19228" spans="1:1" x14ac:dyDescent="0.25">
      <c r="A19228" t="s">
        <v>8914</v>
      </c>
    </row>
    <row r="19229" spans="1:1" x14ac:dyDescent="0.25">
      <c r="A19229" t="s">
        <v>8950</v>
      </c>
    </row>
    <row r="19231" spans="1:1" x14ac:dyDescent="0.25">
      <c r="A19231" t="s">
        <v>8914</v>
      </c>
    </row>
    <row r="19232" spans="1:1" x14ac:dyDescent="0.25">
      <c r="A19232" t="s">
        <v>8951</v>
      </c>
    </row>
    <row r="19234" spans="1:1" x14ac:dyDescent="0.25">
      <c r="A19234" t="s">
        <v>8914</v>
      </c>
    </row>
    <row r="19235" spans="1:1" x14ac:dyDescent="0.25">
      <c r="A19235" t="s">
        <v>8952</v>
      </c>
    </row>
    <row r="19237" spans="1:1" x14ac:dyDescent="0.25">
      <c r="A19237" t="s">
        <v>8914</v>
      </c>
    </row>
    <row r="19238" spans="1:1" x14ac:dyDescent="0.25">
      <c r="A19238" t="s">
        <v>8953</v>
      </c>
    </row>
    <row r="19240" spans="1:1" x14ac:dyDescent="0.25">
      <c r="A19240" t="s">
        <v>8914</v>
      </c>
    </row>
    <row r="19241" spans="1:1" x14ac:dyDescent="0.25">
      <c r="A19241" t="s">
        <v>8954</v>
      </c>
    </row>
    <row r="19243" spans="1:1" x14ac:dyDescent="0.25">
      <c r="A19243" t="s">
        <v>8909</v>
      </c>
    </row>
    <row r="19244" spans="1:1" x14ac:dyDescent="0.25">
      <c r="A19244" t="s">
        <v>8955</v>
      </c>
    </row>
    <row r="19246" spans="1:1" x14ac:dyDescent="0.25">
      <c r="A19246" t="s">
        <v>8909</v>
      </c>
    </row>
    <row r="19247" spans="1:1" x14ac:dyDescent="0.25">
      <c r="A19247" t="s">
        <v>8956</v>
      </c>
    </row>
    <row r="19249" spans="1:1" x14ac:dyDescent="0.25">
      <c r="A19249" t="s">
        <v>8909</v>
      </c>
    </row>
    <row r="19250" spans="1:1" x14ac:dyDescent="0.25">
      <c r="A19250" t="s">
        <v>8957</v>
      </c>
    </row>
    <row r="19252" spans="1:1" x14ac:dyDescent="0.25">
      <c r="A19252" t="s">
        <v>8909</v>
      </c>
    </row>
    <row r="19253" spans="1:1" x14ac:dyDescent="0.25">
      <c r="A19253" t="s">
        <v>8958</v>
      </c>
    </row>
    <row r="19255" spans="1:1" x14ac:dyDescent="0.25">
      <c r="A19255" t="s">
        <v>8909</v>
      </c>
    </row>
    <row r="19256" spans="1:1" x14ac:dyDescent="0.25">
      <c r="A19256" t="s">
        <v>8959</v>
      </c>
    </row>
    <row r="19258" spans="1:1" x14ac:dyDescent="0.25">
      <c r="A19258" t="s">
        <v>8941</v>
      </c>
    </row>
    <row r="19259" spans="1:1" x14ac:dyDescent="0.25">
      <c r="A19259" t="s">
        <v>8960</v>
      </c>
    </row>
    <row r="19261" spans="1:1" x14ac:dyDescent="0.25">
      <c r="A19261" t="s">
        <v>8941</v>
      </c>
    </row>
    <row r="19262" spans="1:1" x14ac:dyDescent="0.25">
      <c r="A19262" t="s">
        <v>8961</v>
      </c>
    </row>
    <row r="19264" spans="1:1" x14ac:dyDescent="0.25">
      <c r="A19264" t="s">
        <v>8941</v>
      </c>
    </row>
    <row r="19265" spans="1:1" x14ac:dyDescent="0.25">
      <c r="A19265" t="s">
        <v>8962</v>
      </c>
    </row>
    <row r="19267" spans="1:1" x14ac:dyDescent="0.25">
      <c r="A19267" t="s">
        <v>8941</v>
      </c>
    </row>
    <row r="19268" spans="1:1" x14ac:dyDescent="0.25">
      <c r="A19268" t="s">
        <v>8963</v>
      </c>
    </row>
    <row r="19270" spans="1:1" x14ac:dyDescent="0.25">
      <c r="A19270" t="s">
        <v>8941</v>
      </c>
    </row>
    <row r="19271" spans="1:1" x14ac:dyDescent="0.25">
      <c r="A19271" t="s">
        <v>8964</v>
      </c>
    </row>
    <row r="19273" spans="1:1" x14ac:dyDescent="0.25">
      <c r="A19273" t="s">
        <v>8920</v>
      </c>
    </row>
    <row r="19274" spans="1:1" x14ac:dyDescent="0.25">
      <c r="A19274" t="s">
        <v>8965</v>
      </c>
    </row>
    <row r="19276" spans="1:1" x14ac:dyDescent="0.25">
      <c r="A19276" t="s">
        <v>8920</v>
      </c>
    </row>
    <row r="19277" spans="1:1" x14ac:dyDescent="0.25">
      <c r="A19277" t="s">
        <v>8966</v>
      </c>
    </row>
    <row r="19279" spans="1:1" x14ac:dyDescent="0.25">
      <c r="A19279" t="s">
        <v>8920</v>
      </c>
    </row>
    <row r="19280" spans="1:1" x14ac:dyDescent="0.25">
      <c r="A19280" t="s">
        <v>8967</v>
      </c>
    </row>
    <row r="19282" spans="1:1" x14ac:dyDescent="0.25">
      <c r="A19282" t="s">
        <v>8968</v>
      </c>
    </row>
    <row r="19283" spans="1:1" x14ac:dyDescent="0.25">
      <c r="A19283" t="s">
        <v>8969</v>
      </c>
    </row>
    <row r="19285" spans="1:1" x14ac:dyDescent="0.25">
      <c r="A19285" t="s">
        <v>8968</v>
      </c>
    </row>
    <row r="19286" spans="1:1" x14ac:dyDescent="0.25">
      <c r="A19286" t="s">
        <v>8970</v>
      </c>
    </row>
    <row r="19288" spans="1:1" x14ac:dyDescent="0.25">
      <c r="A19288" t="s">
        <v>8968</v>
      </c>
    </row>
    <row r="19289" spans="1:1" x14ac:dyDescent="0.25">
      <c r="A19289" t="s">
        <v>8971</v>
      </c>
    </row>
    <row r="19291" spans="1:1" x14ac:dyDescent="0.25">
      <c r="A19291" t="s">
        <v>8968</v>
      </c>
    </row>
    <row r="19292" spans="1:1" x14ac:dyDescent="0.25">
      <c r="A19292" t="s">
        <v>8972</v>
      </c>
    </row>
    <row r="19294" spans="1:1" x14ac:dyDescent="0.25">
      <c r="A19294" t="s">
        <v>8968</v>
      </c>
    </row>
    <row r="19295" spans="1:1" x14ac:dyDescent="0.25">
      <c r="A19295" t="s">
        <v>8973</v>
      </c>
    </row>
    <row r="19297" spans="1:1" x14ac:dyDescent="0.25">
      <c r="A19297" t="s">
        <v>8909</v>
      </c>
    </row>
    <row r="19298" spans="1:1" x14ac:dyDescent="0.25">
      <c r="A19298" t="s">
        <v>8974</v>
      </c>
    </row>
    <row r="19300" spans="1:1" x14ac:dyDescent="0.25">
      <c r="A19300" t="s">
        <v>8909</v>
      </c>
    </row>
    <row r="19301" spans="1:1" x14ac:dyDescent="0.25">
      <c r="A19301" t="s">
        <v>8975</v>
      </c>
    </row>
    <row r="19303" spans="1:1" x14ac:dyDescent="0.25">
      <c r="A19303" t="s">
        <v>8976</v>
      </c>
    </row>
    <row r="19304" spans="1:1" x14ac:dyDescent="0.25">
      <c r="A19304" t="s">
        <v>8977</v>
      </c>
    </row>
    <row r="19306" spans="1:1" x14ac:dyDescent="0.25">
      <c r="A19306" t="s">
        <v>8976</v>
      </c>
    </row>
    <row r="19307" spans="1:1" x14ac:dyDescent="0.25">
      <c r="A19307" t="s">
        <v>8978</v>
      </c>
    </row>
    <row r="19309" spans="1:1" x14ac:dyDescent="0.25">
      <c r="A19309" t="s">
        <v>8976</v>
      </c>
    </row>
    <row r="19310" spans="1:1" x14ac:dyDescent="0.25">
      <c r="A19310" t="s">
        <v>8979</v>
      </c>
    </row>
    <row r="19312" spans="1:1" x14ac:dyDescent="0.25">
      <c r="A19312" t="s">
        <v>8976</v>
      </c>
    </row>
    <row r="19313" spans="1:1" x14ac:dyDescent="0.25">
      <c r="A19313" t="s">
        <v>8980</v>
      </c>
    </row>
    <row r="19315" spans="1:1" x14ac:dyDescent="0.25">
      <c r="A19315" t="s">
        <v>8909</v>
      </c>
    </row>
    <row r="19316" spans="1:1" x14ac:dyDescent="0.25">
      <c r="A19316" t="s">
        <v>8981</v>
      </c>
    </row>
    <row r="19318" spans="1:1" x14ac:dyDescent="0.25">
      <c r="A19318" t="s">
        <v>8909</v>
      </c>
    </row>
    <row r="19319" spans="1:1" x14ac:dyDescent="0.25">
      <c r="A19319" t="s">
        <v>8982</v>
      </c>
    </row>
    <row r="19321" spans="1:1" x14ac:dyDescent="0.25">
      <c r="A19321" t="s">
        <v>8909</v>
      </c>
    </row>
    <row r="19322" spans="1:1" x14ac:dyDescent="0.25">
      <c r="A19322" t="s">
        <v>8983</v>
      </c>
    </row>
    <row r="19324" spans="1:1" x14ac:dyDescent="0.25">
      <c r="A19324" t="s">
        <v>8909</v>
      </c>
    </row>
    <row r="19325" spans="1:1" x14ac:dyDescent="0.25">
      <c r="A19325" t="s">
        <v>8984</v>
      </c>
    </row>
    <row r="19327" spans="1:1" x14ac:dyDescent="0.25">
      <c r="A19327" t="s">
        <v>8909</v>
      </c>
    </row>
    <row r="19328" spans="1:1" x14ac:dyDescent="0.25">
      <c r="A19328" t="s">
        <v>8985</v>
      </c>
    </row>
    <row r="19330" spans="1:1" x14ac:dyDescent="0.25">
      <c r="A19330" t="s">
        <v>8914</v>
      </c>
    </row>
    <row r="19331" spans="1:1" x14ac:dyDescent="0.25">
      <c r="A19331" t="s">
        <v>8986</v>
      </c>
    </row>
    <row r="19333" spans="1:1" x14ac:dyDescent="0.25">
      <c r="A19333" t="s">
        <v>8914</v>
      </c>
    </row>
    <row r="19334" spans="1:1" x14ac:dyDescent="0.25">
      <c r="A19334" t="s">
        <v>8987</v>
      </c>
    </row>
    <row r="19336" spans="1:1" x14ac:dyDescent="0.25">
      <c r="A19336" t="s">
        <v>3637</v>
      </c>
    </row>
    <row r="19337" spans="1:1" x14ac:dyDescent="0.25">
      <c r="A19337" t="s">
        <v>8988</v>
      </c>
    </row>
    <row r="19339" spans="1:1" x14ac:dyDescent="0.25">
      <c r="A19339" t="s">
        <v>3637</v>
      </c>
    </row>
    <row r="19340" spans="1:1" x14ac:dyDescent="0.25">
      <c r="A19340" t="s">
        <v>8989</v>
      </c>
    </row>
    <row r="19342" spans="1:1" x14ac:dyDescent="0.25">
      <c r="A19342" t="s">
        <v>3637</v>
      </c>
    </row>
    <row r="19343" spans="1:1" x14ac:dyDescent="0.25">
      <c r="A19343" t="s">
        <v>8990</v>
      </c>
    </row>
    <row r="19345" spans="1:1" x14ac:dyDescent="0.25">
      <c r="A19345" t="s">
        <v>3637</v>
      </c>
    </row>
    <row r="19346" spans="1:1" x14ac:dyDescent="0.25">
      <c r="A19346" t="s">
        <v>8991</v>
      </c>
    </row>
    <row r="19348" spans="1:1" x14ac:dyDescent="0.25">
      <c r="A19348" t="s">
        <v>8899</v>
      </c>
    </row>
    <row r="19349" spans="1:1" x14ac:dyDescent="0.25">
      <c r="A19349" t="s">
        <v>8992</v>
      </c>
    </row>
    <row r="19351" spans="1:1" x14ac:dyDescent="0.25">
      <c r="A19351" t="s">
        <v>8899</v>
      </c>
    </row>
    <row r="19352" spans="1:1" x14ac:dyDescent="0.25">
      <c r="A19352" t="s">
        <v>8993</v>
      </c>
    </row>
    <row r="19354" spans="1:1" x14ac:dyDescent="0.25">
      <c r="A19354" t="s">
        <v>8899</v>
      </c>
    </row>
    <row r="19355" spans="1:1" x14ac:dyDescent="0.25">
      <c r="A19355" t="s">
        <v>8994</v>
      </c>
    </row>
    <row r="19357" spans="1:1" x14ac:dyDescent="0.25">
      <c r="A19357" t="s">
        <v>8899</v>
      </c>
    </row>
    <row r="19358" spans="1:1" x14ac:dyDescent="0.25">
      <c r="A19358" t="s">
        <v>8995</v>
      </c>
    </row>
    <row r="19360" spans="1:1" x14ac:dyDescent="0.25">
      <c r="A19360" t="s">
        <v>8899</v>
      </c>
    </row>
    <row r="19361" spans="1:1" x14ac:dyDescent="0.25">
      <c r="A19361" t="s">
        <v>8996</v>
      </c>
    </row>
    <row r="19363" spans="1:1" x14ac:dyDescent="0.25">
      <c r="A19363" t="s">
        <v>8997</v>
      </c>
    </row>
    <row r="19364" spans="1:1" x14ac:dyDescent="0.25">
      <c r="A19364" t="s">
        <v>8998</v>
      </c>
    </row>
    <row r="19366" spans="1:1" x14ac:dyDescent="0.25">
      <c r="A19366" t="s">
        <v>8997</v>
      </c>
    </row>
    <row r="19367" spans="1:1" x14ac:dyDescent="0.25">
      <c r="A19367" t="s">
        <v>8999</v>
      </c>
    </row>
    <row r="19369" spans="1:1" x14ac:dyDescent="0.25">
      <c r="A19369" t="s">
        <v>8997</v>
      </c>
    </row>
    <row r="19370" spans="1:1" x14ac:dyDescent="0.25">
      <c r="A19370" t="s">
        <v>9000</v>
      </c>
    </row>
    <row r="19372" spans="1:1" x14ac:dyDescent="0.25">
      <c r="A19372" t="s">
        <v>8997</v>
      </c>
    </row>
    <row r="19373" spans="1:1" x14ac:dyDescent="0.25">
      <c r="A19373" t="s">
        <v>9001</v>
      </c>
    </row>
    <row r="19375" spans="1:1" x14ac:dyDescent="0.25">
      <c r="A19375" t="s">
        <v>8997</v>
      </c>
    </row>
    <row r="19376" spans="1:1" x14ac:dyDescent="0.25">
      <c r="A19376" t="s">
        <v>9002</v>
      </c>
    </row>
    <row r="19378" spans="1:1" x14ac:dyDescent="0.25">
      <c r="A19378" t="s">
        <v>8914</v>
      </c>
    </row>
    <row r="19379" spans="1:1" x14ac:dyDescent="0.25">
      <c r="A19379" t="s">
        <v>9003</v>
      </c>
    </row>
    <row r="19381" spans="1:1" x14ac:dyDescent="0.25">
      <c r="A19381" t="s">
        <v>8914</v>
      </c>
    </row>
    <row r="19382" spans="1:1" x14ac:dyDescent="0.25">
      <c r="A19382" t="s">
        <v>9004</v>
      </c>
    </row>
    <row r="19384" spans="1:1" x14ac:dyDescent="0.25">
      <c r="A19384" t="s">
        <v>8914</v>
      </c>
    </row>
    <row r="19385" spans="1:1" x14ac:dyDescent="0.25">
      <c r="A19385" t="s">
        <v>9005</v>
      </c>
    </row>
    <row r="19387" spans="1:1" x14ac:dyDescent="0.25">
      <c r="A19387" t="s">
        <v>8914</v>
      </c>
    </row>
    <row r="19388" spans="1:1" x14ac:dyDescent="0.25">
      <c r="A19388" t="s">
        <v>9006</v>
      </c>
    </row>
    <row r="19390" spans="1:1" x14ac:dyDescent="0.25">
      <c r="A19390" t="s">
        <v>8914</v>
      </c>
    </row>
    <row r="19391" spans="1:1" x14ac:dyDescent="0.25">
      <c r="A19391" t="s">
        <v>9007</v>
      </c>
    </row>
    <row r="19393" spans="1:1" x14ac:dyDescent="0.25">
      <c r="A19393" t="s">
        <v>8968</v>
      </c>
    </row>
    <row r="19394" spans="1:1" x14ac:dyDescent="0.25">
      <c r="A19394" t="s">
        <v>9008</v>
      </c>
    </row>
    <row r="19396" spans="1:1" x14ac:dyDescent="0.25">
      <c r="A19396" t="s">
        <v>8968</v>
      </c>
    </row>
    <row r="19397" spans="1:1" x14ac:dyDescent="0.25">
      <c r="A19397" t="s">
        <v>9009</v>
      </c>
    </row>
    <row r="19399" spans="1:1" x14ac:dyDescent="0.25">
      <c r="A19399" t="s">
        <v>8968</v>
      </c>
    </row>
    <row r="19400" spans="1:1" x14ac:dyDescent="0.25">
      <c r="A19400" t="s">
        <v>9010</v>
      </c>
    </row>
    <row r="19402" spans="1:1" x14ac:dyDescent="0.25">
      <c r="A19402" t="s">
        <v>8968</v>
      </c>
    </row>
    <row r="19403" spans="1:1" x14ac:dyDescent="0.25">
      <c r="A19403" t="s">
        <v>9011</v>
      </c>
    </row>
    <row r="19405" spans="1:1" x14ac:dyDescent="0.25">
      <c r="A19405" t="s">
        <v>9012</v>
      </c>
    </row>
    <row r="19407" spans="1:1" x14ac:dyDescent="0.25">
      <c r="A19407" t="s">
        <v>9013</v>
      </c>
    </row>
    <row r="19408" spans="1:1" x14ac:dyDescent="0.25">
      <c r="A19408" t="s">
        <v>9014</v>
      </c>
    </row>
    <row r="19410" spans="1:1" x14ac:dyDescent="0.25">
      <c r="A19410" t="s">
        <v>9015</v>
      </c>
    </row>
    <row r="19412" spans="1:1" x14ac:dyDescent="0.25">
      <c r="A19412" t="s">
        <v>9016</v>
      </c>
    </row>
    <row r="19414" spans="1:1" x14ac:dyDescent="0.25">
      <c r="A19414" t="s">
        <v>9017</v>
      </c>
    </row>
    <row r="19415" spans="1:1" x14ac:dyDescent="0.25">
      <c r="A19415" t="s">
        <v>9018</v>
      </c>
    </row>
    <row r="19417" spans="1:1" x14ac:dyDescent="0.25">
      <c r="A19417" t="s">
        <v>130</v>
      </c>
    </row>
    <row r="19418" spans="1:1" x14ac:dyDescent="0.25">
      <c r="A19418" t="s">
        <v>9019</v>
      </c>
    </row>
    <row r="19420" spans="1:1" x14ac:dyDescent="0.25">
      <c r="A19420" t="s">
        <v>130</v>
      </c>
    </row>
    <row r="19421" spans="1:1" x14ac:dyDescent="0.25">
      <c r="A19421" t="s">
        <v>9020</v>
      </c>
    </row>
    <row r="19423" spans="1:1" x14ac:dyDescent="0.25">
      <c r="A19423" t="s">
        <v>130</v>
      </c>
    </row>
    <row r="19424" spans="1:1" x14ac:dyDescent="0.25">
      <c r="A19424" t="s">
        <v>9021</v>
      </c>
    </row>
    <row r="19426" spans="1:1" x14ac:dyDescent="0.25">
      <c r="A19426" t="s">
        <v>130</v>
      </c>
    </row>
    <row r="19427" spans="1:1" x14ac:dyDescent="0.25">
      <c r="A19427" t="s">
        <v>9022</v>
      </c>
    </row>
    <row r="19429" spans="1:1" x14ac:dyDescent="0.25">
      <c r="A19429" t="s">
        <v>130</v>
      </c>
    </row>
    <row r="19430" spans="1:1" x14ac:dyDescent="0.25">
      <c r="A19430" t="s">
        <v>9023</v>
      </c>
    </row>
    <row r="19432" spans="1:1" x14ac:dyDescent="0.25">
      <c r="A19432" t="s">
        <v>130</v>
      </c>
    </row>
    <row r="19433" spans="1:1" x14ac:dyDescent="0.25">
      <c r="A19433" t="s">
        <v>9024</v>
      </c>
    </row>
    <row r="19435" spans="1:1" x14ac:dyDescent="0.25">
      <c r="A19435" t="s">
        <v>130</v>
      </c>
    </row>
    <row r="19436" spans="1:1" x14ac:dyDescent="0.25">
      <c r="A19436" t="s">
        <v>9025</v>
      </c>
    </row>
    <row r="19438" spans="1:1" x14ac:dyDescent="0.25">
      <c r="A19438" t="s">
        <v>130</v>
      </c>
    </row>
    <row r="19439" spans="1:1" x14ac:dyDescent="0.25">
      <c r="A19439" t="s">
        <v>9026</v>
      </c>
    </row>
    <row r="19441" spans="1:1" x14ac:dyDescent="0.25">
      <c r="A19441" t="s">
        <v>130</v>
      </c>
    </row>
    <row r="19442" spans="1:1" x14ac:dyDescent="0.25">
      <c r="A19442" t="s">
        <v>9027</v>
      </c>
    </row>
    <row r="19444" spans="1:1" x14ac:dyDescent="0.25">
      <c r="A19444" t="s">
        <v>130</v>
      </c>
    </row>
    <row r="19445" spans="1:1" x14ac:dyDescent="0.25">
      <c r="A19445" t="s">
        <v>9028</v>
      </c>
    </row>
    <row r="19447" spans="1:1" x14ac:dyDescent="0.25">
      <c r="A19447" t="s">
        <v>130</v>
      </c>
    </row>
    <row r="19448" spans="1:1" x14ac:dyDescent="0.25">
      <c r="A19448" t="s">
        <v>9029</v>
      </c>
    </row>
    <row r="19450" spans="1:1" x14ac:dyDescent="0.25">
      <c r="A19450" t="s">
        <v>130</v>
      </c>
    </row>
    <row r="19451" spans="1:1" x14ac:dyDescent="0.25">
      <c r="A19451" t="s">
        <v>9030</v>
      </c>
    </row>
    <row r="19453" spans="1:1" x14ac:dyDescent="0.25">
      <c r="A19453" t="s">
        <v>130</v>
      </c>
    </row>
    <row r="19454" spans="1:1" x14ac:dyDescent="0.25">
      <c r="A19454" t="s">
        <v>9031</v>
      </c>
    </row>
    <row r="19456" spans="1:1" x14ac:dyDescent="0.25">
      <c r="A19456" t="s">
        <v>130</v>
      </c>
    </row>
    <row r="19457" spans="1:1" x14ac:dyDescent="0.25">
      <c r="A19457" t="s">
        <v>9032</v>
      </c>
    </row>
    <row r="19459" spans="1:1" x14ac:dyDescent="0.25">
      <c r="A19459" t="s">
        <v>130</v>
      </c>
    </row>
    <row r="19460" spans="1:1" x14ac:dyDescent="0.25">
      <c r="A19460" t="s">
        <v>9033</v>
      </c>
    </row>
    <row r="19461" spans="1:1" x14ac:dyDescent="0.25">
      <c r="A19461" t="s">
        <v>9034</v>
      </c>
    </row>
    <row r="19462" spans="1:1" x14ac:dyDescent="0.25">
      <c r="A19462" t="s">
        <v>9035</v>
      </c>
    </row>
    <row r="19463" spans="1:1" x14ac:dyDescent="0.25">
      <c r="A19463" t="s">
        <v>9036</v>
      </c>
    </row>
    <row r="19464" spans="1:1" x14ac:dyDescent="0.25">
      <c r="A19464" t="s">
        <v>9037</v>
      </c>
    </row>
    <row r="19465" spans="1:1" x14ac:dyDescent="0.25">
      <c r="A19465" t="s">
        <v>9038</v>
      </c>
    </row>
    <row r="19466" spans="1:1" x14ac:dyDescent="0.25">
      <c r="A19466" t="s">
        <v>9039</v>
      </c>
    </row>
    <row r="19468" spans="1:1" x14ac:dyDescent="0.25">
      <c r="A19468" t="s">
        <v>9040</v>
      </c>
    </row>
    <row r="19469" spans="1:1" x14ac:dyDescent="0.25">
      <c r="A19469" t="s">
        <v>9041</v>
      </c>
    </row>
    <row r="19470" spans="1:1" x14ac:dyDescent="0.25">
      <c r="A19470" t="s">
        <v>9042</v>
      </c>
    </row>
    <row r="19471" spans="1:1" x14ac:dyDescent="0.25">
      <c r="A19471" t="s">
        <v>9043</v>
      </c>
    </row>
    <row r="19472" spans="1:1" x14ac:dyDescent="0.25">
      <c r="A19472" t="s">
        <v>9044</v>
      </c>
    </row>
    <row r="19473" spans="1:1" x14ac:dyDescent="0.25">
      <c r="A19473" t="s">
        <v>9045</v>
      </c>
    </row>
    <row r="19474" spans="1:1" x14ac:dyDescent="0.25">
      <c r="A19474" t="s">
        <v>9046</v>
      </c>
    </row>
    <row r="19476" spans="1:1" x14ac:dyDescent="0.25">
      <c r="A19476" t="s">
        <v>9047</v>
      </c>
    </row>
    <row r="19478" spans="1:1" x14ac:dyDescent="0.25">
      <c r="A19478" t="s">
        <v>9048</v>
      </c>
    </row>
    <row r="19479" spans="1:1" x14ac:dyDescent="0.25">
      <c r="A19479" t="s">
        <v>9049</v>
      </c>
    </row>
    <row r="19480" spans="1:1" x14ac:dyDescent="0.25">
      <c r="A19480" t="s">
        <v>9050</v>
      </c>
    </row>
    <row r="19481" spans="1:1" x14ac:dyDescent="0.25">
      <c r="A19481" t="s">
        <v>9051</v>
      </c>
    </row>
    <row r="19482" spans="1:1" x14ac:dyDescent="0.25">
      <c r="A19482" t="s">
        <v>9052</v>
      </c>
    </row>
    <row r="19483" spans="1:1" x14ac:dyDescent="0.25">
      <c r="A19483" t="s">
        <v>9053</v>
      </c>
    </row>
    <row r="19484" spans="1:1" x14ac:dyDescent="0.25">
      <c r="A19484" t="s">
        <v>9054</v>
      </c>
    </row>
    <row r="19485" spans="1:1" x14ac:dyDescent="0.25">
      <c r="A19485" t="s">
        <v>9055</v>
      </c>
    </row>
    <row r="19486" spans="1:1" x14ac:dyDescent="0.25">
      <c r="A19486" t="s">
        <v>9056</v>
      </c>
    </row>
    <row r="19487" spans="1:1" x14ac:dyDescent="0.25">
      <c r="A19487" t="s">
        <v>9057</v>
      </c>
    </row>
    <row r="19488" spans="1:1" x14ac:dyDescent="0.25">
      <c r="A19488" t="s">
        <v>9056</v>
      </c>
    </row>
    <row r="19489" spans="1:1" x14ac:dyDescent="0.25">
      <c r="A19489" t="s">
        <v>9058</v>
      </c>
    </row>
    <row r="19490" spans="1:1" x14ac:dyDescent="0.25">
      <c r="A19490" t="s">
        <v>9056</v>
      </c>
    </row>
    <row r="19491" spans="1:1" x14ac:dyDescent="0.25">
      <c r="A19491" t="s">
        <v>9059</v>
      </c>
    </row>
    <row r="19493" spans="1:1" x14ac:dyDescent="0.25">
      <c r="A19493" t="s">
        <v>9060</v>
      </c>
    </row>
    <row r="19494" spans="1:1" x14ac:dyDescent="0.25">
      <c r="A19494" t="s">
        <v>9061</v>
      </c>
    </row>
    <row r="19495" spans="1:1" x14ac:dyDescent="0.25">
      <c r="A19495" t="s">
        <v>9062</v>
      </c>
    </row>
    <row r="19496" spans="1:1" x14ac:dyDescent="0.25">
      <c r="A19496" t="s">
        <v>9063</v>
      </c>
    </row>
    <row r="19497" spans="1:1" x14ac:dyDescent="0.25">
      <c r="A19497" t="s">
        <v>9064</v>
      </c>
    </row>
    <row r="19499" spans="1:1" x14ac:dyDescent="0.25">
      <c r="A19499" t="s">
        <v>9065</v>
      </c>
    </row>
    <row r="19500" spans="1:1" x14ac:dyDescent="0.25">
      <c r="A19500" t="s">
        <v>9066</v>
      </c>
    </row>
    <row r="19501" spans="1:1" x14ac:dyDescent="0.25">
      <c r="A19501" t="s">
        <v>9067</v>
      </c>
    </row>
    <row r="19502" spans="1:1" x14ac:dyDescent="0.25">
      <c r="A19502" t="s">
        <v>7712</v>
      </c>
    </row>
    <row r="19503" spans="1:1" x14ac:dyDescent="0.25">
      <c r="A19503" t="s">
        <v>9068</v>
      </c>
    </row>
    <row r="19504" spans="1:1" x14ac:dyDescent="0.25">
      <c r="A19504" t="s">
        <v>9069</v>
      </c>
    </row>
    <row r="19505" spans="1:1" x14ac:dyDescent="0.25">
      <c r="A19505" t="s">
        <v>9070</v>
      </c>
    </row>
    <row r="19506" spans="1:1" x14ac:dyDescent="0.25">
      <c r="A19506" t="s">
        <v>9071</v>
      </c>
    </row>
    <row r="19507" spans="1:1" x14ac:dyDescent="0.25">
      <c r="A19507" t="s">
        <v>9072</v>
      </c>
    </row>
    <row r="19508" spans="1:1" x14ac:dyDescent="0.25">
      <c r="A19508" t="s">
        <v>9073</v>
      </c>
    </row>
    <row r="19510" spans="1:1" x14ac:dyDescent="0.25">
      <c r="A19510" t="s">
        <v>9074</v>
      </c>
    </row>
    <row r="19512" spans="1:1" x14ac:dyDescent="0.25">
      <c r="A19512" t="s">
        <v>9075</v>
      </c>
    </row>
    <row r="19513" spans="1:1" x14ac:dyDescent="0.25">
      <c r="A19513" t="s">
        <v>9076</v>
      </c>
    </row>
    <row r="19515" spans="1:1" x14ac:dyDescent="0.25">
      <c r="A19515" t="s">
        <v>130</v>
      </c>
    </row>
    <row r="19516" spans="1:1" x14ac:dyDescent="0.25">
      <c r="A19516" t="s">
        <v>9077</v>
      </c>
    </row>
    <row r="19518" spans="1:1" x14ac:dyDescent="0.25">
      <c r="A19518" t="s">
        <v>130</v>
      </c>
    </row>
    <row r="19519" spans="1:1" x14ac:dyDescent="0.25">
      <c r="A19519" t="s">
        <v>9078</v>
      </c>
    </row>
    <row r="19521" spans="1:1" x14ac:dyDescent="0.25">
      <c r="A19521" t="s">
        <v>130</v>
      </c>
    </row>
    <row r="19522" spans="1:1" x14ac:dyDescent="0.25">
      <c r="A19522" t="s">
        <v>9079</v>
      </c>
    </row>
    <row r="19524" spans="1:1" x14ac:dyDescent="0.25">
      <c r="A19524" t="s">
        <v>130</v>
      </c>
    </row>
    <row r="19525" spans="1:1" x14ac:dyDescent="0.25">
      <c r="A19525" t="s">
        <v>9080</v>
      </c>
    </row>
    <row r="19527" spans="1:1" x14ac:dyDescent="0.25">
      <c r="A19527" t="s">
        <v>130</v>
      </c>
    </row>
    <row r="19528" spans="1:1" x14ac:dyDescent="0.25">
      <c r="A19528" t="s">
        <v>9081</v>
      </c>
    </row>
    <row r="19530" spans="1:1" x14ac:dyDescent="0.25">
      <c r="A19530" t="s">
        <v>130</v>
      </c>
    </row>
    <row r="19531" spans="1:1" x14ac:dyDescent="0.25">
      <c r="A19531" t="s">
        <v>9082</v>
      </c>
    </row>
    <row r="19533" spans="1:1" x14ac:dyDescent="0.25">
      <c r="A19533" t="s">
        <v>130</v>
      </c>
    </row>
    <row r="19534" spans="1:1" x14ac:dyDescent="0.25">
      <c r="A19534" t="s">
        <v>9083</v>
      </c>
    </row>
    <row r="19536" spans="1:1" x14ac:dyDescent="0.25">
      <c r="A19536" t="s">
        <v>130</v>
      </c>
    </row>
    <row r="19537" spans="1:1" x14ac:dyDescent="0.25">
      <c r="A19537" t="s">
        <v>9084</v>
      </c>
    </row>
    <row r="19539" spans="1:1" x14ac:dyDescent="0.25">
      <c r="A19539" t="s">
        <v>130</v>
      </c>
    </row>
    <row r="19540" spans="1:1" x14ac:dyDescent="0.25">
      <c r="A19540" t="s">
        <v>9085</v>
      </c>
    </row>
    <row r="19542" spans="1:1" x14ac:dyDescent="0.25">
      <c r="A19542" t="s">
        <v>130</v>
      </c>
    </row>
    <row r="19543" spans="1:1" x14ac:dyDescent="0.25">
      <c r="A19543" t="s">
        <v>9086</v>
      </c>
    </row>
    <row r="19545" spans="1:1" x14ac:dyDescent="0.25">
      <c r="A19545" t="s">
        <v>130</v>
      </c>
    </row>
    <row r="19546" spans="1:1" x14ac:dyDescent="0.25">
      <c r="A19546" t="s">
        <v>9087</v>
      </c>
    </row>
    <row r="19548" spans="1:1" x14ac:dyDescent="0.25">
      <c r="A19548" t="s">
        <v>130</v>
      </c>
    </row>
    <row r="19549" spans="1:1" x14ac:dyDescent="0.25">
      <c r="A19549" t="s">
        <v>9088</v>
      </c>
    </row>
    <row r="19551" spans="1:1" x14ac:dyDescent="0.25">
      <c r="A19551" t="s">
        <v>130</v>
      </c>
    </row>
    <row r="19552" spans="1:1" x14ac:dyDescent="0.25">
      <c r="A19552" t="s">
        <v>9089</v>
      </c>
    </row>
    <row r="19554" spans="1:1" x14ac:dyDescent="0.25">
      <c r="A19554" t="s">
        <v>130</v>
      </c>
    </row>
    <row r="19555" spans="1:1" x14ac:dyDescent="0.25">
      <c r="A19555" t="s">
        <v>9090</v>
      </c>
    </row>
    <row r="19557" spans="1:1" x14ac:dyDescent="0.25">
      <c r="A19557" t="s">
        <v>130</v>
      </c>
    </row>
    <row r="19558" spans="1:1" x14ac:dyDescent="0.25">
      <c r="A19558" t="s">
        <v>9091</v>
      </c>
    </row>
    <row r="19560" spans="1:1" x14ac:dyDescent="0.25">
      <c r="A19560" t="s">
        <v>130</v>
      </c>
    </row>
    <row r="19561" spans="1:1" x14ac:dyDescent="0.25">
      <c r="A19561" t="s">
        <v>9092</v>
      </c>
    </row>
    <row r="19563" spans="1:1" x14ac:dyDescent="0.25">
      <c r="A19563" t="s">
        <v>130</v>
      </c>
    </row>
    <row r="19564" spans="1:1" x14ac:dyDescent="0.25">
      <c r="A19564" t="s">
        <v>9093</v>
      </c>
    </row>
    <row r="19566" spans="1:1" x14ac:dyDescent="0.25">
      <c r="A19566" t="s">
        <v>130</v>
      </c>
    </row>
    <row r="19567" spans="1:1" x14ac:dyDescent="0.25">
      <c r="A19567" t="s">
        <v>9094</v>
      </c>
    </row>
    <row r="19569" spans="1:1" x14ac:dyDescent="0.25">
      <c r="A19569" t="s">
        <v>130</v>
      </c>
    </row>
    <row r="19570" spans="1:1" x14ac:dyDescent="0.25">
      <c r="A19570" t="s">
        <v>9095</v>
      </c>
    </row>
    <row r="19572" spans="1:1" x14ac:dyDescent="0.25">
      <c r="A19572" t="s">
        <v>130</v>
      </c>
    </row>
    <row r="19573" spans="1:1" x14ac:dyDescent="0.25">
      <c r="A19573" t="s">
        <v>9096</v>
      </c>
    </row>
    <row r="19574" spans="1:1" x14ac:dyDescent="0.25">
      <c r="A19574" t="s">
        <v>9097</v>
      </c>
    </row>
    <row r="19575" spans="1:1" x14ac:dyDescent="0.25">
      <c r="A19575" t="s">
        <v>9098</v>
      </c>
    </row>
    <row r="19577" spans="1:1" x14ac:dyDescent="0.25">
      <c r="A19577" t="s">
        <v>9099</v>
      </c>
    </row>
    <row r="19578" spans="1:1" x14ac:dyDescent="0.25">
      <c r="A19578" t="s">
        <v>9100</v>
      </c>
    </row>
    <row r="19579" spans="1:1" x14ac:dyDescent="0.25">
      <c r="A19579" t="s">
        <v>9101</v>
      </c>
    </row>
    <row r="19580" spans="1:1" x14ac:dyDescent="0.25">
      <c r="A19580" t="s">
        <v>9102</v>
      </c>
    </row>
    <row r="19581" spans="1:1" x14ac:dyDescent="0.25">
      <c r="A19581" t="s">
        <v>9103</v>
      </c>
    </row>
    <row r="19582" spans="1:1" x14ac:dyDescent="0.25">
      <c r="A19582" t="s">
        <v>9104</v>
      </c>
    </row>
    <row r="19583" spans="1:1" x14ac:dyDescent="0.25">
      <c r="A19583" t="s">
        <v>9105</v>
      </c>
    </row>
    <row r="19585" spans="1:1" x14ac:dyDescent="0.25">
      <c r="A19585" t="s">
        <v>9106</v>
      </c>
    </row>
    <row r="19587" spans="1:1" x14ac:dyDescent="0.25">
      <c r="A19587" t="s">
        <v>9107</v>
      </c>
    </row>
    <row r="19588" spans="1:1" x14ac:dyDescent="0.25">
      <c r="A19588" t="s">
        <v>9108</v>
      </c>
    </row>
    <row r="19590" spans="1:1" x14ac:dyDescent="0.25">
      <c r="A19590" t="s">
        <v>9109</v>
      </c>
    </row>
    <row r="19592" spans="1:1" x14ac:dyDescent="0.25">
      <c r="A19592" t="s">
        <v>9110</v>
      </c>
    </row>
    <row r="19594" spans="1:1" x14ac:dyDescent="0.25">
      <c r="A19594" t="s">
        <v>9111</v>
      </c>
    </row>
    <row r="19596" spans="1:1" x14ac:dyDescent="0.25">
      <c r="A19596" t="s">
        <v>9112</v>
      </c>
    </row>
    <row r="19598" spans="1:1" x14ac:dyDescent="0.25">
      <c r="A19598" t="s">
        <v>9113</v>
      </c>
    </row>
    <row r="19599" spans="1:1" x14ac:dyDescent="0.25">
      <c r="A19599" t="s">
        <v>9114</v>
      </c>
    </row>
    <row r="19600" spans="1:1" x14ac:dyDescent="0.25">
      <c r="A19600" t="s">
        <v>9115</v>
      </c>
    </row>
    <row r="19602" spans="1:1" x14ac:dyDescent="0.25">
      <c r="A19602" t="s">
        <v>9116</v>
      </c>
    </row>
    <row r="19604" spans="1:1" x14ac:dyDescent="0.25">
      <c r="A19604" t="s">
        <v>9117</v>
      </c>
    </row>
    <row r="19606" spans="1:1" x14ac:dyDescent="0.25">
      <c r="A19606" t="s">
        <v>9118</v>
      </c>
    </row>
    <row r="19607" spans="1:1" x14ac:dyDescent="0.25">
      <c r="A19607" t="s">
        <v>9119</v>
      </c>
    </row>
    <row r="19609" spans="1:1" x14ac:dyDescent="0.25">
      <c r="A19609" t="s">
        <v>9120</v>
      </c>
    </row>
    <row r="19610" spans="1:1" x14ac:dyDescent="0.25">
      <c r="A19610" t="s">
        <v>9121</v>
      </c>
    </row>
    <row r="19611" spans="1:1" x14ac:dyDescent="0.25">
      <c r="A19611" t="s">
        <v>9122</v>
      </c>
    </row>
    <row r="19612" spans="1:1" x14ac:dyDescent="0.25">
      <c r="A19612" t="s">
        <v>9123</v>
      </c>
    </row>
    <row r="19613" spans="1:1" x14ac:dyDescent="0.25">
      <c r="A19613" t="s">
        <v>8073</v>
      </c>
    </row>
    <row r="19614" spans="1:1" x14ac:dyDescent="0.25">
      <c r="A19614" t="s">
        <v>8074</v>
      </c>
    </row>
    <row r="19615" spans="1:1" x14ac:dyDescent="0.25">
      <c r="A19615" t="s">
        <v>9124</v>
      </c>
    </row>
    <row r="19617" spans="1:1" x14ac:dyDescent="0.25">
      <c r="A19617" t="s">
        <v>9125</v>
      </c>
    </row>
    <row r="19619" spans="1:1" x14ac:dyDescent="0.25">
      <c r="A19619" t="s">
        <v>9126</v>
      </c>
    </row>
    <row r="19620" spans="1:1" x14ac:dyDescent="0.25">
      <c r="A19620" t="s">
        <v>9127</v>
      </c>
    </row>
    <row r="19621" spans="1:1" x14ac:dyDescent="0.25">
      <c r="A19621" t="s">
        <v>9128</v>
      </c>
    </row>
    <row r="19623" spans="1:1" x14ac:dyDescent="0.25">
      <c r="A19623" t="s">
        <v>9125</v>
      </c>
    </row>
    <row r="19625" spans="1:1" x14ac:dyDescent="0.25">
      <c r="A19625" t="s">
        <v>9126</v>
      </c>
    </row>
    <row r="19626" spans="1:1" x14ac:dyDescent="0.25">
      <c r="A19626" t="s">
        <v>9127</v>
      </c>
    </row>
    <row r="19627" spans="1:1" x14ac:dyDescent="0.25">
      <c r="A19627" t="s">
        <v>9129</v>
      </c>
    </row>
    <row r="19628" spans="1:1" x14ac:dyDescent="0.25">
      <c r="A19628" t="s">
        <v>9130</v>
      </c>
    </row>
    <row r="19629" spans="1:1" x14ac:dyDescent="0.25">
      <c r="A19629" t="s">
        <v>9131</v>
      </c>
    </row>
    <row r="19630" spans="1:1" x14ac:dyDescent="0.25">
      <c r="A19630" t="s">
        <v>8821</v>
      </c>
    </row>
    <row r="19631" spans="1:1" x14ac:dyDescent="0.25">
      <c r="A19631" t="s">
        <v>9132</v>
      </c>
    </row>
    <row r="19633" spans="1:1" x14ac:dyDescent="0.25">
      <c r="A19633" t="s">
        <v>9133</v>
      </c>
    </row>
    <row r="19634" spans="1:1" x14ac:dyDescent="0.25">
      <c r="A19634" t="s">
        <v>9134</v>
      </c>
    </row>
    <row r="19635" spans="1:1" x14ac:dyDescent="0.25">
      <c r="A19635" t="s">
        <v>9135</v>
      </c>
    </row>
    <row r="19636" spans="1:1" x14ac:dyDescent="0.25">
      <c r="A19636" t="s">
        <v>9136</v>
      </c>
    </row>
    <row r="19637" spans="1:1" x14ac:dyDescent="0.25">
      <c r="A19637" t="s">
        <v>9137</v>
      </c>
    </row>
    <row r="19638" spans="1:1" x14ac:dyDescent="0.25">
      <c r="A19638" t="s">
        <v>9138</v>
      </c>
    </row>
    <row r="19639" spans="1:1" x14ac:dyDescent="0.25">
      <c r="A19639" t="s">
        <v>9139</v>
      </c>
    </row>
    <row r="19640" spans="1:1" x14ac:dyDescent="0.25">
      <c r="A19640" t="s">
        <v>9140</v>
      </c>
    </row>
    <row r="19641" spans="1:1" x14ac:dyDescent="0.25">
      <c r="A19641" t="s">
        <v>9141</v>
      </c>
    </row>
    <row r="19642" spans="1:1" x14ac:dyDescent="0.25">
      <c r="A19642" t="s">
        <v>9142</v>
      </c>
    </row>
    <row r="19643" spans="1:1" x14ac:dyDescent="0.25">
      <c r="A19643" t="s">
        <v>9143</v>
      </c>
    </row>
    <row r="19644" spans="1:1" x14ac:dyDescent="0.25">
      <c r="A19644" t="s">
        <v>9144</v>
      </c>
    </row>
    <row r="19645" spans="1:1" x14ac:dyDescent="0.25">
      <c r="A19645" t="s">
        <v>9145</v>
      </c>
    </row>
    <row r="19646" spans="1:1" x14ac:dyDescent="0.25">
      <c r="A19646" t="s">
        <v>9146</v>
      </c>
    </row>
    <row r="19647" spans="1:1" x14ac:dyDescent="0.25">
      <c r="A19647" t="s">
        <v>8274</v>
      </c>
    </row>
    <row r="19648" spans="1:1" x14ac:dyDescent="0.25">
      <c r="A19648" t="s">
        <v>8275</v>
      </c>
    </row>
    <row r="19649" spans="1:1" x14ac:dyDescent="0.25">
      <c r="A19649" t="s">
        <v>8276</v>
      </c>
    </row>
    <row r="19650" spans="1:1" x14ac:dyDescent="0.25">
      <c r="A19650" t="s">
        <v>8277</v>
      </c>
    </row>
    <row r="19651" spans="1:1" x14ac:dyDescent="0.25">
      <c r="A19651" t="s">
        <v>8278</v>
      </c>
    </row>
    <row r="19652" spans="1:1" x14ac:dyDescent="0.25">
      <c r="A19652" t="s">
        <v>9147</v>
      </c>
    </row>
    <row r="19653" spans="1:1" x14ac:dyDescent="0.25">
      <c r="A19653" t="s">
        <v>8274</v>
      </c>
    </row>
    <row r="19654" spans="1:1" x14ac:dyDescent="0.25">
      <c r="A19654" t="s">
        <v>8275</v>
      </c>
    </row>
    <row r="19655" spans="1:1" x14ac:dyDescent="0.25">
      <c r="A19655" t="s">
        <v>8276</v>
      </c>
    </row>
    <row r="19656" spans="1:1" x14ac:dyDescent="0.25">
      <c r="A19656" t="s">
        <v>8277</v>
      </c>
    </row>
    <row r="19657" spans="1:1" x14ac:dyDescent="0.25">
      <c r="A19657" t="s">
        <v>8278</v>
      </c>
    </row>
    <row r="19658" spans="1:1" x14ac:dyDescent="0.25">
      <c r="A19658" t="s">
        <v>9148</v>
      </c>
    </row>
    <row r="19659" spans="1:1" x14ac:dyDescent="0.25">
      <c r="A19659" t="s">
        <v>9149</v>
      </c>
    </row>
    <row r="19660" spans="1:1" x14ac:dyDescent="0.25">
      <c r="A19660" t="s">
        <v>9150</v>
      </c>
    </row>
    <row r="19661" spans="1:1" x14ac:dyDescent="0.25">
      <c r="A19661" t="s">
        <v>9151</v>
      </c>
    </row>
    <row r="19662" spans="1:1" x14ac:dyDescent="0.25">
      <c r="A19662" t="s">
        <v>9152</v>
      </c>
    </row>
    <row r="19663" spans="1:1" x14ac:dyDescent="0.25">
      <c r="A19663" t="s">
        <v>9153</v>
      </c>
    </row>
    <row r="19664" spans="1:1" x14ac:dyDescent="0.25">
      <c r="A19664" t="s">
        <v>9154</v>
      </c>
    </row>
    <row r="19666" spans="1:1" x14ac:dyDescent="0.25">
      <c r="A19666" t="s">
        <v>102</v>
      </c>
    </row>
    <row r="19668" spans="1:1" x14ac:dyDescent="0.25">
      <c r="A19668" t="s">
        <v>9155</v>
      </c>
    </row>
    <row r="19669" spans="1:1" x14ac:dyDescent="0.25">
      <c r="A19669" t="s">
        <v>9156</v>
      </c>
    </row>
    <row r="19670" spans="1:1" x14ac:dyDescent="0.25">
      <c r="A19670" t="s">
        <v>9157</v>
      </c>
    </row>
    <row r="19671" spans="1:1" x14ac:dyDescent="0.25">
      <c r="A19671" t="s">
        <v>9158</v>
      </c>
    </row>
    <row r="19672" spans="1:1" x14ac:dyDescent="0.25">
      <c r="A19672" t="s">
        <v>9159</v>
      </c>
    </row>
    <row r="19673" spans="1:1" x14ac:dyDescent="0.25">
      <c r="A19673" t="s">
        <v>9160</v>
      </c>
    </row>
    <row r="19674" spans="1:1" x14ac:dyDescent="0.25">
      <c r="A19674" t="s">
        <v>9161</v>
      </c>
    </row>
    <row r="19675" spans="1:1" x14ac:dyDescent="0.25">
      <c r="A19675" t="s">
        <v>9162</v>
      </c>
    </row>
    <row r="19676" spans="1:1" x14ac:dyDescent="0.25">
      <c r="A19676" t="s">
        <v>9163</v>
      </c>
    </row>
    <row r="19677" spans="1:1" x14ac:dyDescent="0.25">
      <c r="A19677" t="s">
        <v>1134</v>
      </c>
    </row>
    <row r="19678" spans="1:1" x14ac:dyDescent="0.25">
      <c r="A19678" t="s">
        <v>9164</v>
      </c>
    </row>
    <row r="19679" spans="1:1" x14ac:dyDescent="0.25">
      <c r="A19679" t="s">
        <v>9165</v>
      </c>
    </row>
    <row r="19680" spans="1:1" x14ac:dyDescent="0.25">
      <c r="A19680" t="s">
        <v>9166</v>
      </c>
    </row>
    <row r="19681" spans="1:1" x14ac:dyDescent="0.25">
      <c r="A19681" t="s">
        <v>9167</v>
      </c>
    </row>
    <row r="19682" spans="1:1" x14ac:dyDescent="0.25">
      <c r="A19682" t="s">
        <v>9168</v>
      </c>
    </row>
    <row r="19683" spans="1:1" x14ac:dyDescent="0.25">
      <c r="A19683" t="s">
        <v>1134</v>
      </c>
    </row>
    <row r="19684" spans="1:1" x14ac:dyDescent="0.25">
      <c r="A19684" t="s">
        <v>9169</v>
      </c>
    </row>
    <row r="19685" spans="1:1" x14ac:dyDescent="0.25">
      <c r="A19685" t="s">
        <v>9170</v>
      </c>
    </row>
    <row r="19686" spans="1:1" x14ac:dyDescent="0.25">
      <c r="A19686" t="s">
        <v>9171</v>
      </c>
    </row>
    <row r="19687" spans="1:1" x14ac:dyDescent="0.25">
      <c r="A19687" t="s">
        <v>9172</v>
      </c>
    </row>
    <row r="19688" spans="1:1" x14ac:dyDescent="0.25">
      <c r="A19688" t="s">
        <v>9173</v>
      </c>
    </row>
    <row r="19689" spans="1:1" x14ac:dyDescent="0.25">
      <c r="A19689" t="s">
        <v>9174</v>
      </c>
    </row>
    <row r="19690" spans="1:1" x14ac:dyDescent="0.25">
      <c r="A19690" t="s">
        <v>9175</v>
      </c>
    </row>
    <row r="19691" spans="1:1" x14ac:dyDescent="0.25">
      <c r="A19691" t="s">
        <v>9176</v>
      </c>
    </row>
    <row r="19692" spans="1:1" x14ac:dyDescent="0.25">
      <c r="A19692" t="s">
        <v>9177</v>
      </c>
    </row>
    <row r="19693" spans="1:1" x14ac:dyDescent="0.25">
      <c r="A19693" t="s">
        <v>1134</v>
      </c>
    </row>
    <row r="19694" spans="1:1" x14ac:dyDescent="0.25">
      <c r="A19694" t="s">
        <v>9178</v>
      </c>
    </row>
    <row r="19695" spans="1:1" x14ac:dyDescent="0.25">
      <c r="A19695" t="s">
        <v>9179</v>
      </c>
    </row>
    <row r="19696" spans="1:1" x14ac:dyDescent="0.25">
      <c r="A19696" t="s">
        <v>9180</v>
      </c>
    </row>
    <row r="19697" spans="1:1" x14ac:dyDescent="0.25">
      <c r="A19697" t="s">
        <v>9181</v>
      </c>
    </row>
    <row r="19698" spans="1:1" x14ac:dyDescent="0.25">
      <c r="A19698" t="s">
        <v>9182</v>
      </c>
    </row>
    <row r="19699" spans="1:1" x14ac:dyDescent="0.25">
      <c r="A19699" t="s">
        <v>1134</v>
      </c>
    </row>
    <row r="19700" spans="1:1" x14ac:dyDescent="0.25">
      <c r="A19700" t="s">
        <v>9183</v>
      </c>
    </row>
    <row r="19701" spans="1:1" x14ac:dyDescent="0.25">
      <c r="A19701" t="s">
        <v>9184</v>
      </c>
    </row>
    <row r="19702" spans="1:1" x14ac:dyDescent="0.25">
      <c r="A19702" t="s">
        <v>9185</v>
      </c>
    </row>
    <row r="19703" spans="1:1" x14ac:dyDescent="0.25">
      <c r="A19703" t="s">
        <v>9186</v>
      </c>
    </row>
    <row r="19704" spans="1:1" x14ac:dyDescent="0.25">
      <c r="A19704" t="s">
        <v>9187</v>
      </c>
    </row>
    <row r="19705" spans="1:1" x14ac:dyDescent="0.25">
      <c r="A19705" t="s">
        <v>9188</v>
      </c>
    </row>
    <row r="19706" spans="1:1" x14ac:dyDescent="0.25">
      <c r="A19706" t="s">
        <v>9189</v>
      </c>
    </row>
    <row r="19707" spans="1:1" x14ac:dyDescent="0.25">
      <c r="A19707" t="s">
        <v>9190</v>
      </c>
    </row>
    <row r="19708" spans="1:1" x14ac:dyDescent="0.25">
      <c r="A19708" t="s">
        <v>9191</v>
      </c>
    </row>
    <row r="19709" spans="1:1" x14ac:dyDescent="0.25">
      <c r="A19709" t="s">
        <v>1134</v>
      </c>
    </row>
    <row r="19710" spans="1:1" x14ac:dyDescent="0.25">
      <c r="A19710" t="s">
        <v>9192</v>
      </c>
    </row>
    <row r="19711" spans="1:1" x14ac:dyDescent="0.25">
      <c r="A19711" t="s">
        <v>9193</v>
      </c>
    </row>
    <row r="19712" spans="1:1" x14ac:dyDescent="0.25">
      <c r="A19712" t="s">
        <v>9194</v>
      </c>
    </row>
    <row r="19713" spans="1:1" x14ac:dyDescent="0.25">
      <c r="A19713" t="s">
        <v>9195</v>
      </c>
    </row>
    <row r="19714" spans="1:1" x14ac:dyDescent="0.25">
      <c r="A19714" t="s">
        <v>9196</v>
      </c>
    </row>
    <row r="19715" spans="1:1" x14ac:dyDescent="0.25">
      <c r="A19715" t="s">
        <v>9197</v>
      </c>
    </row>
    <row r="19716" spans="1:1" x14ac:dyDescent="0.25">
      <c r="A19716" t="s">
        <v>9198</v>
      </c>
    </row>
    <row r="19717" spans="1:1" x14ac:dyDescent="0.25">
      <c r="A19717" t="s">
        <v>9199</v>
      </c>
    </row>
    <row r="19718" spans="1:1" x14ac:dyDescent="0.25">
      <c r="A19718" t="s">
        <v>9200</v>
      </c>
    </row>
    <row r="19719" spans="1:1" x14ac:dyDescent="0.25">
      <c r="A19719" t="s">
        <v>9201</v>
      </c>
    </row>
    <row r="19720" spans="1:1" x14ac:dyDescent="0.25">
      <c r="A19720" t="s">
        <v>9202</v>
      </c>
    </row>
    <row r="19721" spans="1:1" x14ac:dyDescent="0.25">
      <c r="A19721" t="s">
        <v>9203</v>
      </c>
    </row>
    <row r="19722" spans="1:1" x14ac:dyDescent="0.25">
      <c r="A19722" t="s">
        <v>9204</v>
      </c>
    </row>
    <row r="19723" spans="1:1" x14ac:dyDescent="0.25">
      <c r="A19723" t="s">
        <v>9205</v>
      </c>
    </row>
    <row r="19724" spans="1:1" x14ac:dyDescent="0.25">
      <c r="A19724" t="s">
        <v>9206</v>
      </c>
    </row>
    <row r="19725" spans="1:1" x14ac:dyDescent="0.25">
      <c r="A19725" t="s">
        <v>9207</v>
      </c>
    </row>
    <row r="19726" spans="1:1" x14ac:dyDescent="0.25">
      <c r="A19726" t="s">
        <v>9208</v>
      </c>
    </row>
    <row r="19727" spans="1:1" x14ac:dyDescent="0.25">
      <c r="A19727" t="s">
        <v>9209</v>
      </c>
    </row>
    <row r="19728" spans="1:1" x14ac:dyDescent="0.25">
      <c r="A19728" t="s">
        <v>9198</v>
      </c>
    </row>
    <row r="19729" spans="1:1" x14ac:dyDescent="0.25">
      <c r="A19729" t="s">
        <v>9199</v>
      </c>
    </row>
    <row r="19730" spans="1:1" x14ac:dyDescent="0.25">
      <c r="A19730" t="s">
        <v>9200</v>
      </c>
    </row>
    <row r="19731" spans="1:1" x14ac:dyDescent="0.25">
      <c r="A19731" t="s">
        <v>9201</v>
      </c>
    </row>
    <row r="19732" spans="1:1" x14ac:dyDescent="0.25">
      <c r="A19732" t="s">
        <v>9202</v>
      </c>
    </row>
    <row r="19733" spans="1:1" x14ac:dyDescent="0.25">
      <c r="A19733" t="s">
        <v>9210</v>
      </c>
    </row>
    <row r="19734" spans="1:1" x14ac:dyDescent="0.25">
      <c r="A19734" t="s">
        <v>9211</v>
      </c>
    </row>
    <row r="19735" spans="1:1" x14ac:dyDescent="0.25">
      <c r="A19735" t="s">
        <v>9212</v>
      </c>
    </row>
    <row r="19736" spans="1:1" x14ac:dyDescent="0.25">
      <c r="A19736" t="s">
        <v>9213</v>
      </c>
    </row>
    <row r="19738" spans="1:1" x14ac:dyDescent="0.25">
      <c r="A19738" t="s">
        <v>9214</v>
      </c>
    </row>
    <row r="19739" spans="1:1" x14ac:dyDescent="0.25">
      <c r="A19739" t="s">
        <v>9215</v>
      </c>
    </row>
    <row r="19740" spans="1:1" x14ac:dyDescent="0.25">
      <c r="A19740" t="s">
        <v>9216</v>
      </c>
    </row>
    <row r="19741" spans="1:1" x14ac:dyDescent="0.25">
      <c r="A19741" t="s">
        <v>9217</v>
      </c>
    </row>
    <row r="19742" spans="1:1" x14ac:dyDescent="0.25">
      <c r="A19742" t="s">
        <v>9218</v>
      </c>
    </row>
    <row r="19744" spans="1:1" x14ac:dyDescent="0.25">
      <c r="A19744" t="s">
        <v>9219</v>
      </c>
    </row>
    <row r="19745" spans="1:1" x14ac:dyDescent="0.25">
      <c r="A19745" t="s">
        <v>9220</v>
      </c>
    </row>
    <row r="19746" spans="1:1" x14ac:dyDescent="0.25">
      <c r="A19746" t="s">
        <v>9221</v>
      </c>
    </row>
    <row r="19747" spans="1:1" x14ac:dyDescent="0.25">
      <c r="A19747" t="s">
        <v>9222</v>
      </c>
    </row>
    <row r="19748" spans="1:1" x14ac:dyDescent="0.25">
      <c r="A19748" t="s">
        <v>9223</v>
      </c>
    </row>
    <row r="19750" spans="1:1" x14ac:dyDescent="0.25">
      <c r="A19750" t="s">
        <v>9224</v>
      </c>
    </row>
    <row r="19751" spans="1:1" x14ac:dyDescent="0.25">
      <c r="A19751" t="s">
        <v>9225</v>
      </c>
    </row>
    <row r="19752" spans="1:1" x14ac:dyDescent="0.25">
      <c r="A19752" t="s">
        <v>9226</v>
      </c>
    </row>
    <row r="19755" spans="1:1" x14ac:dyDescent="0.25">
      <c r="A19755" t="s">
        <v>1649</v>
      </c>
    </row>
    <row r="19757" spans="1:1" x14ac:dyDescent="0.25">
      <c r="A19757" t="s">
        <v>9227</v>
      </c>
    </row>
    <row r="19758" spans="1:1" x14ac:dyDescent="0.25">
      <c r="A19758" t="s">
        <v>9228</v>
      </c>
    </row>
    <row r="19759" spans="1:1" x14ac:dyDescent="0.25">
      <c r="A19759" t="s">
        <v>9229</v>
      </c>
    </row>
    <row r="19762" spans="1:1" x14ac:dyDescent="0.25">
      <c r="A19762" t="s">
        <v>1649</v>
      </c>
    </row>
    <row r="19764" spans="1:1" x14ac:dyDescent="0.25">
      <c r="A19764" t="s">
        <v>9227</v>
      </c>
    </row>
    <row r="19765" spans="1:1" x14ac:dyDescent="0.25">
      <c r="A19765" t="s">
        <v>9228</v>
      </c>
    </row>
    <row r="19766" spans="1:1" x14ac:dyDescent="0.25">
      <c r="A19766" t="s">
        <v>9230</v>
      </c>
    </row>
    <row r="19767" spans="1:1" x14ac:dyDescent="0.25">
      <c r="A19767" t="s">
        <v>9231</v>
      </c>
    </row>
    <row r="19768" spans="1:1" x14ac:dyDescent="0.25">
      <c r="A19768" t="s">
        <v>9232</v>
      </c>
    </row>
    <row r="19770" spans="1:1" x14ac:dyDescent="0.25">
      <c r="A19770" t="s">
        <v>9233</v>
      </c>
    </row>
    <row r="19771" spans="1:1" x14ac:dyDescent="0.25">
      <c r="A19771" t="s">
        <v>9234</v>
      </c>
    </row>
    <row r="19773" spans="1:1" x14ac:dyDescent="0.25">
      <c r="A19773" t="s">
        <v>9233</v>
      </c>
    </row>
    <row r="19774" spans="1:1" x14ac:dyDescent="0.25">
      <c r="A19774" t="s">
        <v>9235</v>
      </c>
    </row>
    <row r="19776" spans="1:1" x14ac:dyDescent="0.25">
      <c r="A19776" t="s">
        <v>9233</v>
      </c>
    </row>
    <row r="19777" spans="1:1" x14ac:dyDescent="0.25">
      <c r="A19777" t="s">
        <v>9236</v>
      </c>
    </row>
    <row r="19779" spans="1:1" x14ac:dyDescent="0.25">
      <c r="A19779" t="s">
        <v>9233</v>
      </c>
    </row>
    <row r="19780" spans="1:1" x14ac:dyDescent="0.25">
      <c r="A19780" t="s">
        <v>9237</v>
      </c>
    </row>
    <row r="19782" spans="1:1" x14ac:dyDescent="0.25">
      <c r="A19782" t="s">
        <v>9233</v>
      </c>
    </row>
    <row r="19783" spans="1:1" x14ac:dyDescent="0.25">
      <c r="A19783" t="s">
        <v>9238</v>
      </c>
    </row>
    <row r="19784" spans="1:1" x14ac:dyDescent="0.25">
      <c r="A19784" t="s">
        <v>9239</v>
      </c>
    </row>
    <row r="19785" spans="1:1" x14ac:dyDescent="0.25">
      <c r="A19785" t="s">
        <v>9240</v>
      </c>
    </row>
    <row r="19786" spans="1:1" x14ac:dyDescent="0.25">
      <c r="A19786" t="s">
        <v>9239</v>
      </c>
    </row>
    <row r="19787" spans="1:1" x14ac:dyDescent="0.25">
      <c r="A19787" t="s">
        <v>9241</v>
      </c>
    </row>
    <row r="19788" spans="1:1" x14ac:dyDescent="0.25">
      <c r="A19788" t="s">
        <v>9239</v>
      </c>
    </row>
    <row r="19789" spans="1:1" x14ac:dyDescent="0.25">
      <c r="A19789" t="s">
        <v>9242</v>
      </c>
    </row>
    <row r="19791" spans="1:1" x14ac:dyDescent="0.25">
      <c r="A19791" t="s">
        <v>9243</v>
      </c>
    </row>
    <row r="19792" spans="1:1" x14ac:dyDescent="0.25">
      <c r="A19792" t="s">
        <v>9244</v>
      </c>
    </row>
    <row r="19794" spans="1:1" x14ac:dyDescent="0.25">
      <c r="A19794" t="s">
        <v>9243</v>
      </c>
    </row>
    <row r="19795" spans="1:1" x14ac:dyDescent="0.25">
      <c r="A19795" t="s">
        <v>9245</v>
      </c>
    </row>
    <row r="19796" spans="1:1" x14ac:dyDescent="0.25">
      <c r="A19796" t="s">
        <v>9246</v>
      </c>
    </row>
    <row r="19797" spans="1:1" x14ac:dyDescent="0.25">
      <c r="A19797" t="s">
        <v>9247</v>
      </c>
    </row>
    <row r="19798" spans="1:1" x14ac:dyDescent="0.25">
      <c r="A19798" t="s">
        <v>9248</v>
      </c>
    </row>
    <row r="19799" spans="1:1" x14ac:dyDescent="0.25">
      <c r="A19799" t="s">
        <v>9246</v>
      </c>
    </row>
    <row r="19800" spans="1:1" x14ac:dyDescent="0.25">
      <c r="A19800" t="s">
        <v>9247</v>
      </c>
    </row>
    <row r="19801" spans="1:1" x14ac:dyDescent="0.25">
      <c r="A19801" t="s">
        <v>9249</v>
      </c>
    </row>
    <row r="19803" spans="1:1" x14ac:dyDescent="0.25">
      <c r="A19803" t="s">
        <v>9250</v>
      </c>
    </row>
    <row r="19804" spans="1:1" x14ac:dyDescent="0.25">
      <c r="A19804" t="s">
        <v>9251</v>
      </c>
    </row>
    <row r="19805" spans="1:1" x14ac:dyDescent="0.25">
      <c r="A19805" t="s">
        <v>9252</v>
      </c>
    </row>
    <row r="19806" spans="1:1" x14ac:dyDescent="0.25">
      <c r="A19806" t="s">
        <v>9253</v>
      </c>
    </row>
    <row r="19807" spans="1:1" x14ac:dyDescent="0.25">
      <c r="A19807" t="s">
        <v>9254</v>
      </c>
    </row>
    <row r="19808" spans="1:1" x14ac:dyDescent="0.25">
      <c r="A19808" t="s">
        <v>9255</v>
      </c>
    </row>
    <row r="19810" spans="1:1" x14ac:dyDescent="0.25">
      <c r="A19810" t="s">
        <v>9256</v>
      </c>
    </row>
    <row r="19811" spans="1:1" x14ac:dyDescent="0.25">
      <c r="A19811" t="s">
        <v>9257</v>
      </c>
    </row>
    <row r="19813" spans="1:1" x14ac:dyDescent="0.25">
      <c r="A19813" t="s">
        <v>9256</v>
      </c>
    </row>
    <row r="19814" spans="1:1" x14ac:dyDescent="0.25">
      <c r="A19814" t="s">
        <v>9258</v>
      </c>
    </row>
    <row r="19816" spans="1:1" x14ac:dyDescent="0.25">
      <c r="A19816" t="s">
        <v>9259</v>
      </c>
    </row>
    <row r="19818" spans="1:1" x14ac:dyDescent="0.25">
      <c r="A19818" t="s">
        <v>9260</v>
      </c>
    </row>
    <row r="19819" spans="1:1" x14ac:dyDescent="0.25">
      <c r="A19819" t="s">
        <v>9261</v>
      </c>
    </row>
    <row r="19820" spans="1:1" x14ac:dyDescent="0.25">
      <c r="A19820" t="s">
        <v>9262</v>
      </c>
    </row>
    <row r="19821" spans="1:1" x14ac:dyDescent="0.25">
      <c r="A19821" t="s">
        <v>9263</v>
      </c>
    </row>
    <row r="19822" spans="1:1" x14ac:dyDescent="0.25">
      <c r="A19822" t="s">
        <v>43</v>
      </c>
    </row>
    <row r="19823" spans="1:1" x14ac:dyDescent="0.25">
      <c r="A19823" t="s">
        <v>9264</v>
      </c>
    </row>
    <row r="19824" spans="1:1" x14ac:dyDescent="0.25">
      <c r="A19824" t="s">
        <v>9265</v>
      </c>
    </row>
    <row r="19825" spans="1:1" x14ac:dyDescent="0.25">
      <c r="A19825" t="s">
        <v>9263</v>
      </c>
    </row>
    <row r="19826" spans="1:1" x14ac:dyDescent="0.25">
      <c r="A19826" t="s">
        <v>43</v>
      </c>
    </row>
    <row r="19827" spans="1:1" x14ac:dyDescent="0.25">
      <c r="A19827" t="s">
        <v>9264</v>
      </c>
    </row>
    <row r="19828" spans="1:1" x14ac:dyDescent="0.25">
      <c r="A19828" t="s">
        <v>9266</v>
      </c>
    </row>
    <row r="19829" spans="1:1" x14ac:dyDescent="0.25">
      <c r="A19829" t="s">
        <v>9263</v>
      </c>
    </row>
    <row r="19830" spans="1:1" x14ac:dyDescent="0.25">
      <c r="A19830" t="s">
        <v>43</v>
      </c>
    </row>
    <row r="19831" spans="1:1" x14ac:dyDescent="0.25">
      <c r="A19831" t="s">
        <v>9264</v>
      </c>
    </row>
    <row r="19832" spans="1:1" x14ac:dyDescent="0.25">
      <c r="A19832" t="s">
        <v>9267</v>
      </c>
    </row>
    <row r="19833" spans="1:1" x14ac:dyDescent="0.25">
      <c r="A19833" t="s">
        <v>9263</v>
      </c>
    </row>
    <row r="19834" spans="1:1" x14ac:dyDescent="0.25">
      <c r="A19834" t="s">
        <v>43</v>
      </c>
    </row>
    <row r="19835" spans="1:1" x14ac:dyDescent="0.25">
      <c r="A19835" t="s">
        <v>9264</v>
      </c>
    </row>
    <row r="19836" spans="1:1" x14ac:dyDescent="0.25">
      <c r="A19836" t="s">
        <v>9268</v>
      </c>
    </row>
    <row r="19837" spans="1:1" x14ac:dyDescent="0.25">
      <c r="A19837" t="s">
        <v>9263</v>
      </c>
    </row>
    <row r="19838" spans="1:1" x14ac:dyDescent="0.25">
      <c r="A19838" t="s">
        <v>43</v>
      </c>
    </row>
    <row r="19839" spans="1:1" x14ac:dyDescent="0.25">
      <c r="A19839" t="s">
        <v>9264</v>
      </c>
    </row>
    <row r="19840" spans="1:1" x14ac:dyDescent="0.25">
      <c r="A19840" t="s">
        <v>9269</v>
      </c>
    </row>
    <row r="19841" spans="1:1" x14ac:dyDescent="0.25">
      <c r="A19841" t="s">
        <v>43</v>
      </c>
    </row>
    <row r="19842" spans="1:1" x14ac:dyDescent="0.25">
      <c r="A19842" t="s">
        <v>9270</v>
      </c>
    </row>
    <row r="19843" spans="1:1" x14ac:dyDescent="0.25">
      <c r="A19843" t="s">
        <v>9271</v>
      </c>
    </row>
    <row r="19844" spans="1:1" x14ac:dyDescent="0.25">
      <c r="A19844" t="s">
        <v>43</v>
      </c>
    </row>
    <row r="19845" spans="1:1" x14ac:dyDescent="0.25">
      <c r="A19845" t="s">
        <v>9270</v>
      </c>
    </row>
    <row r="19846" spans="1:1" x14ac:dyDescent="0.25">
      <c r="A19846" t="s">
        <v>9272</v>
      </c>
    </row>
    <row r="19847" spans="1:1" x14ac:dyDescent="0.25">
      <c r="A19847" t="s">
        <v>43</v>
      </c>
    </row>
    <row r="19848" spans="1:1" x14ac:dyDescent="0.25">
      <c r="A19848" t="s">
        <v>9270</v>
      </c>
    </row>
    <row r="19849" spans="1:1" x14ac:dyDescent="0.25">
      <c r="A19849" t="s">
        <v>9273</v>
      </c>
    </row>
    <row r="19850" spans="1:1" x14ac:dyDescent="0.25">
      <c r="A19850" t="s">
        <v>43</v>
      </c>
    </row>
    <row r="19851" spans="1:1" x14ac:dyDescent="0.25">
      <c r="A19851" t="s">
        <v>9270</v>
      </c>
    </row>
    <row r="19852" spans="1:1" x14ac:dyDescent="0.25">
      <c r="A19852" t="s">
        <v>9274</v>
      </c>
    </row>
    <row r="19853" spans="1:1" x14ac:dyDescent="0.25">
      <c r="A19853" t="s">
        <v>43</v>
      </c>
    </row>
    <row r="19854" spans="1:1" x14ac:dyDescent="0.25">
      <c r="A19854" t="s">
        <v>9270</v>
      </c>
    </row>
    <row r="19855" spans="1:1" x14ac:dyDescent="0.25">
      <c r="A19855" t="s">
        <v>9275</v>
      </c>
    </row>
    <row r="19857" spans="1:1" x14ac:dyDescent="0.25">
      <c r="A19857" t="s">
        <v>9276</v>
      </c>
    </row>
    <row r="19859" spans="1:1" x14ac:dyDescent="0.25">
      <c r="A19859" t="s">
        <v>9277</v>
      </c>
    </row>
    <row r="19860" spans="1:1" x14ac:dyDescent="0.25">
      <c r="A19860" t="s">
        <v>9278</v>
      </c>
    </row>
    <row r="19862" spans="1:1" x14ac:dyDescent="0.25">
      <c r="A19862" t="s">
        <v>9276</v>
      </c>
    </row>
    <row r="19864" spans="1:1" x14ac:dyDescent="0.25">
      <c r="A19864" t="s">
        <v>9277</v>
      </c>
    </row>
    <row r="19865" spans="1:1" x14ac:dyDescent="0.25">
      <c r="A19865" t="s">
        <v>9279</v>
      </c>
    </row>
    <row r="19867" spans="1:1" x14ac:dyDescent="0.25">
      <c r="A19867" t="s">
        <v>9276</v>
      </c>
    </row>
    <row r="19869" spans="1:1" x14ac:dyDescent="0.25">
      <c r="A19869" t="s">
        <v>9277</v>
      </c>
    </row>
    <row r="19870" spans="1:1" x14ac:dyDescent="0.25">
      <c r="A19870" t="s">
        <v>9280</v>
      </c>
    </row>
    <row r="19872" spans="1:1" x14ac:dyDescent="0.25">
      <c r="A19872" t="s">
        <v>9276</v>
      </c>
    </row>
    <row r="19874" spans="1:1" x14ac:dyDescent="0.25">
      <c r="A19874" t="s">
        <v>9277</v>
      </c>
    </row>
    <row r="19875" spans="1:1" x14ac:dyDescent="0.25">
      <c r="A19875" t="s">
        <v>9281</v>
      </c>
    </row>
    <row r="19877" spans="1:1" x14ac:dyDescent="0.25">
      <c r="A19877" t="s">
        <v>9276</v>
      </c>
    </row>
    <row r="19879" spans="1:1" x14ac:dyDescent="0.25">
      <c r="A19879" t="s">
        <v>9277</v>
      </c>
    </row>
    <row r="19880" spans="1:1" x14ac:dyDescent="0.25">
      <c r="A19880" t="s">
        <v>9282</v>
      </c>
    </row>
    <row r="19882" spans="1:1" x14ac:dyDescent="0.25">
      <c r="A19882" t="s">
        <v>9276</v>
      </c>
    </row>
    <row r="19884" spans="1:1" x14ac:dyDescent="0.25">
      <c r="A19884" t="s">
        <v>9277</v>
      </c>
    </row>
    <row r="19885" spans="1:1" x14ac:dyDescent="0.25">
      <c r="A19885" t="s">
        <v>9283</v>
      </c>
    </row>
    <row r="19887" spans="1:1" x14ac:dyDescent="0.25">
      <c r="A19887" t="s">
        <v>9276</v>
      </c>
    </row>
    <row r="19889" spans="1:1" x14ac:dyDescent="0.25">
      <c r="A19889" t="s">
        <v>9277</v>
      </c>
    </row>
    <row r="19890" spans="1:1" x14ac:dyDescent="0.25">
      <c r="A19890" t="s">
        <v>9284</v>
      </c>
    </row>
    <row r="19892" spans="1:1" x14ac:dyDescent="0.25">
      <c r="A19892" t="s">
        <v>9276</v>
      </c>
    </row>
    <row r="19894" spans="1:1" x14ac:dyDescent="0.25">
      <c r="A19894" t="s">
        <v>9277</v>
      </c>
    </row>
    <row r="19895" spans="1:1" x14ac:dyDescent="0.25">
      <c r="A19895" t="s">
        <v>9285</v>
      </c>
    </row>
    <row r="19897" spans="1:1" x14ac:dyDescent="0.25">
      <c r="A19897" t="s">
        <v>9276</v>
      </c>
    </row>
    <row r="19899" spans="1:1" x14ac:dyDescent="0.25">
      <c r="A19899" t="s">
        <v>9277</v>
      </c>
    </row>
    <row r="19900" spans="1:1" x14ac:dyDescent="0.25">
      <c r="A19900" t="s">
        <v>9286</v>
      </c>
    </row>
    <row r="19902" spans="1:1" x14ac:dyDescent="0.25">
      <c r="A19902" t="s">
        <v>9276</v>
      </c>
    </row>
    <row r="19904" spans="1:1" x14ac:dyDescent="0.25">
      <c r="A19904" t="s">
        <v>9277</v>
      </c>
    </row>
    <row r="19905" spans="1:1" x14ac:dyDescent="0.25">
      <c r="A19905" t="s">
        <v>9287</v>
      </c>
    </row>
    <row r="19907" spans="1:1" x14ac:dyDescent="0.25">
      <c r="A19907" t="s">
        <v>9276</v>
      </c>
    </row>
    <row r="19909" spans="1:1" x14ac:dyDescent="0.25">
      <c r="A19909" t="s">
        <v>9277</v>
      </c>
    </row>
    <row r="19910" spans="1:1" x14ac:dyDescent="0.25">
      <c r="A19910" t="s">
        <v>9288</v>
      </c>
    </row>
    <row r="19912" spans="1:1" x14ac:dyDescent="0.25">
      <c r="A19912" t="s">
        <v>9276</v>
      </c>
    </row>
    <row r="19914" spans="1:1" x14ac:dyDescent="0.25">
      <c r="A19914" t="s">
        <v>9277</v>
      </c>
    </row>
    <row r="19915" spans="1:1" x14ac:dyDescent="0.25">
      <c r="A19915" t="s">
        <v>9289</v>
      </c>
    </row>
    <row r="19917" spans="1:1" x14ac:dyDescent="0.25">
      <c r="A19917" t="s">
        <v>9276</v>
      </c>
    </row>
    <row r="19919" spans="1:1" x14ac:dyDescent="0.25">
      <c r="A19919" t="s">
        <v>9277</v>
      </c>
    </row>
    <row r="19920" spans="1:1" x14ac:dyDescent="0.25">
      <c r="A19920" t="s">
        <v>9290</v>
      </c>
    </row>
    <row r="19922" spans="1:1" x14ac:dyDescent="0.25">
      <c r="A19922" t="s">
        <v>9276</v>
      </c>
    </row>
    <row r="19924" spans="1:1" x14ac:dyDescent="0.25">
      <c r="A19924" t="s">
        <v>9277</v>
      </c>
    </row>
    <row r="19925" spans="1:1" x14ac:dyDescent="0.25">
      <c r="A19925" t="s">
        <v>9291</v>
      </c>
    </row>
    <row r="19927" spans="1:1" x14ac:dyDescent="0.25">
      <c r="A19927" t="s">
        <v>9276</v>
      </c>
    </row>
    <row r="19929" spans="1:1" x14ac:dyDescent="0.25">
      <c r="A19929" t="s">
        <v>9277</v>
      </c>
    </row>
    <row r="19930" spans="1:1" x14ac:dyDescent="0.25">
      <c r="A19930" t="s">
        <v>9292</v>
      </c>
    </row>
    <row r="19932" spans="1:1" x14ac:dyDescent="0.25">
      <c r="A19932" t="s">
        <v>9276</v>
      </c>
    </row>
    <row r="19934" spans="1:1" x14ac:dyDescent="0.25">
      <c r="A19934" t="s">
        <v>9277</v>
      </c>
    </row>
    <row r="19935" spans="1:1" x14ac:dyDescent="0.25">
      <c r="A19935" t="s">
        <v>9293</v>
      </c>
    </row>
    <row r="19937" spans="1:1" x14ac:dyDescent="0.25">
      <c r="A19937" t="s">
        <v>9276</v>
      </c>
    </row>
    <row r="19939" spans="1:1" x14ac:dyDescent="0.25">
      <c r="A19939" t="s">
        <v>9277</v>
      </c>
    </row>
    <row r="19940" spans="1:1" x14ac:dyDescent="0.25">
      <c r="A19940" t="s">
        <v>9294</v>
      </c>
    </row>
    <row r="19942" spans="1:1" x14ac:dyDescent="0.25">
      <c r="A19942" t="s">
        <v>9276</v>
      </c>
    </row>
    <row r="19944" spans="1:1" x14ac:dyDescent="0.25">
      <c r="A19944" t="s">
        <v>9277</v>
      </c>
    </row>
    <row r="19945" spans="1:1" x14ac:dyDescent="0.25">
      <c r="A19945" t="s">
        <v>9295</v>
      </c>
    </row>
    <row r="19947" spans="1:1" x14ac:dyDescent="0.25">
      <c r="A19947" t="s">
        <v>9276</v>
      </c>
    </row>
    <row r="19949" spans="1:1" x14ac:dyDescent="0.25">
      <c r="A19949" t="s">
        <v>9277</v>
      </c>
    </row>
    <row r="19950" spans="1:1" x14ac:dyDescent="0.25">
      <c r="A19950" t="s">
        <v>9296</v>
      </c>
    </row>
    <row r="19952" spans="1:1" x14ac:dyDescent="0.25">
      <c r="A19952" t="s">
        <v>9276</v>
      </c>
    </row>
    <row r="19954" spans="1:1" x14ac:dyDescent="0.25">
      <c r="A19954" t="s">
        <v>9277</v>
      </c>
    </row>
    <row r="19955" spans="1:1" x14ac:dyDescent="0.25">
      <c r="A19955" t="s">
        <v>9297</v>
      </c>
    </row>
    <row r="19957" spans="1:1" x14ac:dyDescent="0.25">
      <c r="A19957" t="s">
        <v>9276</v>
      </c>
    </row>
    <row r="19959" spans="1:1" x14ac:dyDescent="0.25">
      <c r="A19959" t="s">
        <v>9277</v>
      </c>
    </row>
    <row r="19960" spans="1:1" x14ac:dyDescent="0.25">
      <c r="A19960" t="s">
        <v>9298</v>
      </c>
    </row>
    <row r="19962" spans="1:1" x14ac:dyDescent="0.25">
      <c r="A19962" t="s">
        <v>9276</v>
      </c>
    </row>
    <row r="19964" spans="1:1" x14ac:dyDescent="0.25">
      <c r="A19964" t="s">
        <v>9277</v>
      </c>
    </row>
    <row r="19965" spans="1:1" x14ac:dyDescent="0.25">
      <c r="A19965" t="s">
        <v>9299</v>
      </c>
    </row>
    <row r="19967" spans="1:1" x14ac:dyDescent="0.25">
      <c r="A19967" t="s">
        <v>9276</v>
      </c>
    </row>
    <row r="19969" spans="1:1" x14ac:dyDescent="0.25">
      <c r="A19969" t="s">
        <v>9277</v>
      </c>
    </row>
    <row r="19970" spans="1:1" x14ac:dyDescent="0.25">
      <c r="A19970" t="s">
        <v>9300</v>
      </c>
    </row>
    <row r="19972" spans="1:1" x14ac:dyDescent="0.25">
      <c r="A19972" t="s">
        <v>9276</v>
      </c>
    </row>
    <row r="19974" spans="1:1" x14ac:dyDescent="0.25">
      <c r="A19974" t="s">
        <v>9277</v>
      </c>
    </row>
    <row r="19975" spans="1:1" x14ac:dyDescent="0.25">
      <c r="A19975" t="s">
        <v>9301</v>
      </c>
    </row>
    <row r="19977" spans="1:1" x14ac:dyDescent="0.25">
      <c r="A19977" t="s">
        <v>9276</v>
      </c>
    </row>
    <row r="19979" spans="1:1" x14ac:dyDescent="0.25">
      <c r="A19979" t="s">
        <v>9277</v>
      </c>
    </row>
    <row r="19980" spans="1:1" x14ac:dyDescent="0.25">
      <c r="A19980" t="s">
        <v>9302</v>
      </c>
    </row>
    <row r="19982" spans="1:1" x14ac:dyDescent="0.25">
      <c r="A19982" t="s">
        <v>9276</v>
      </c>
    </row>
    <row r="19984" spans="1:1" x14ac:dyDescent="0.25">
      <c r="A19984" t="s">
        <v>9277</v>
      </c>
    </row>
    <row r="19985" spans="1:1" x14ac:dyDescent="0.25">
      <c r="A19985" t="s">
        <v>9303</v>
      </c>
    </row>
    <row r="19987" spans="1:1" x14ac:dyDescent="0.25">
      <c r="A19987" t="s">
        <v>9276</v>
      </c>
    </row>
    <row r="19989" spans="1:1" x14ac:dyDescent="0.25">
      <c r="A19989" t="s">
        <v>9277</v>
      </c>
    </row>
    <row r="19990" spans="1:1" x14ac:dyDescent="0.25">
      <c r="A19990" t="s">
        <v>9304</v>
      </c>
    </row>
    <row r="19992" spans="1:1" x14ac:dyDescent="0.25">
      <c r="A19992" t="s">
        <v>9276</v>
      </c>
    </row>
    <row r="19994" spans="1:1" x14ac:dyDescent="0.25">
      <c r="A19994" t="s">
        <v>9277</v>
      </c>
    </row>
    <row r="19995" spans="1:1" x14ac:dyDescent="0.25">
      <c r="A19995" t="s">
        <v>9305</v>
      </c>
    </row>
    <row r="19997" spans="1:1" x14ac:dyDescent="0.25">
      <c r="A19997" t="s">
        <v>9276</v>
      </c>
    </row>
    <row r="19999" spans="1:1" x14ac:dyDescent="0.25">
      <c r="A19999" t="s">
        <v>9277</v>
      </c>
    </row>
    <row r="20000" spans="1:1" x14ac:dyDescent="0.25">
      <c r="A20000" t="s">
        <v>9306</v>
      </c>
    </row>
    <row r="20002" spans="1:1" x14ac:dyDescent="0.25">
      <c r="A20002" t="s">
        <v>9276</v>
      </c>
    </row>
    <row r="20004" spans="1:1" x14ac:dyDescent="0.25">
      <c r="A20004" t="s">
        <v>9277</v>
      </c>
    </row>
    <row r="20005" spans="1:1" x14ac:dyDescent="0.25">
      <c r="A20005" t="s">
        <v>9307</v>
      </c>
    </row>
    <row r="20007" spans="1:1" x14ac:dyDescent="0.25">
      <c r="A20007" t="s">
        <v>9276</v>
      </c>
    </row>
    <row r="20009" spans="1:1" x14ac:dyDescent="0.25">
      <c r="A20009" t="s">
        <v>9277</v>
      </c>
    </row>
    <row r="20010" spans="1:1" x14ac:dyDescent="0.25">
      <c r="A20010" t="s">
        <v>9308</v>
      </c>
    </row>
    <row r="20012" spans="1:1" x14ac:dyDescent="0.25">
      <c r="A20012" t="s">
        <v>9276</v>
      </c>
    </row>
    <row r="20014" spans="1:1" x14ac:dyDescent="0.25">
      <c r="A20014" t="s">
        <v>9277</v>
      </c>
    </row>
    <row r="20015" spans="1:1" x14ac:dyDescent="0.25">
      <c r="A20015" t="s">
        <v>9309</v>
      </c>
    </row>
    <row r="20017" spans="1:1" x14ac:dyDescent="0.25">
      <c r="A20017" t="s">
        <v>9276</v>
      </c>
    </row>
    <row r="20019" spans="1:1" x14ac:dyDescent="0.25">
      <c r="A20019" t="s">
        <v>9277</v>
      </c>
    </row>
    <row r="20020" spans="1:1" x14ac:dyDescent="0.25">
      <c r="A20020" t="s">
        <v>9310</v>
      </c>
    </row>
    <row r="20022" spans="1:1" x14ac:dyDescent="0.25">
      <c r="A20022" t="s">
        <v>9276</v>
      </c>
    </row>
    <row r="20024" spans="1:1" x14ac:dyDescent="0.25">
      <c r="A20024" t="s">
        <v>9277</v>
      </c>
    </row>
    <row r="20025" spans="1:1" x14ac:dyDescent="0.25">
      <c r="A20025" t="s">
        <v>9311</v>
      </c>
    </row>
    <row r="20027" spans="1:1" x14ac:dyDescent="0.25">
      <c r="A20027" t="s">
        <v>9276</v>
      </c>
    </row>
    <row r="20029" spans="1:1" x14ac:dyDescent="0.25">
      <c r="A20029" t="s">
        <v>9277</v>
      </c>
    </row>
    <row r="20030" spans="1:1" x14ac:dyDescent="0.25">
      <c r="A20030" t="s">
        <v>9312</v>
      </c>
    </row>
    <row r="20032" spans="1:1" x14ac:dyDescent="0.25">
      <c r="A20032" t="s">
        <v>9276</v>
      </c>
    </row>
    <row r="20034" spans="1:1" x14ac:dyDescent="0.25">
      <c r="A20034" t="s">
        <v>9277</v>
      </c>
    </row>
    <row r="20035" spans="1:1" x14ac:dyDescent="0.25">
      <c r="A20035" t="s">
        <v>9313</v>
      </c>
    </row>
    <row r="20037" spans="1:1" x14ac:dyDescent="0.25">
      <c r="A20037" t="s">
        <v>9276</v>
      </c>
    </row>
    <row r="20039" spans="1:1" x14ac:dyDescent="0.25">
      <c r="A20039" t="s">
        <v>9277</v>
      </c>
    </row>
    <row r="20040" spans="1:1" x14ac:dyDescent="0.25">
      <c r="A20040" t="s">
        <v>9314</v>
      </c>
    </row>
    <row r="20042" spans="1:1" x14ac:dyDescent="0.25">
      <c r="A20042" t="s">
        <v>9276</v>
      </c>
    </row>
    <row r="20044" spans="1:1" x14ac:dyDescent="0.25">
      <c r="A20044" t="s">
        <v>9277</v>
      </c>
    </row>
    <row r="20045" spans="1:1" x14ac:dyDescent="0.25">
      <c r="A20045" t="s">
        <v>9315</v>
      </c>
    </row>
    <row r="20047" spans="1:1" x14ac:dyDescent="0.25">
      <c r="A20047" t="s">
        <v>9276</v>
      </c>
    </row>
    <row r="20049" spans="1:1" x14ac:dyDescent="0.25">
      <c r="A20049" t="s">
        <v>9277</v>
      </c>
    </row>
    <row r="20050" spans="1:1" x14ac:dyDescent="0.25">
      <c r="A20050" t="s">
        <v>9316</v>
      </c>
    </row>
    <row r="20052" spans="1:1" x14ac:dyDescent="0.25">
      <c r="A20052" t="s">
        <v>9276</v>
      </c>
    </row>
    <row r="20054" spans="1:1" x14ac:dyDescent="0.25">
      <c r="A20054" t="s">
        <v>9277</v>
      </c>
    </row>
    <row r="20055" spans="1:1" x14ac:dyDescent="0.25">
      <c r="A20055" t="s">
        <v>9317</v>
      </c>
    </row>
    <row r="20057" spans="1:1" x14ac:dyDescent="0.25">
      <c r="A20057" t="s">
        <v>9318</v>
      </c>
    </row>
    <row r="20058" spans="1:1" x14ac:dyDescent="0.25">
      <c r="A20058" t="s">
        <v>9319</v>
      </c>
    </row>
    <row r="20059" spans="1:1" x14ac:dyDescent="0.25">
      <c r="A20059" t="s">
        <v>9320</v>
      </c>
    </row>
    <row r="20060" spans="1:1" x14ac:dyDescent="0.25">
      <c r="A20060" t="s">
        <v>9321</v>
      </c>
    </row>
    <row r="20061" spans="1:1" x14ac:dyDescent="0.25">
      <c r="A20061" t="s">
        <v>9322</v>
      </c>
    </row>
    <row r="20063" spans="1:1" x14ac:dyDescent="0.25">
      <c r="A20063" t="s">
        <v>9323</v>
      </c>
    </row>
    <row r="20064" spans="1:1" x14ac:dyDescent="0.25">
      <c r="A20064" t="s">
        <v>9324</v>
      </c>
    </row>
    <row r="20065" spans="1:1" x14ac:dyDescent="0.25">
      <c r="A20065" t="s">
        <v>9325</v>
      </c>
    </row>
    <row r="20066" spans="1:1" x14ac:dyDescent="0.25">
      <c r="A20066" t="s">
        <v>9326</v>
      </c>
    </row>
    <row r="20067" spans="1:1" x14ac:dyDescent="0.25">
      <c r="A20067" t="e">
        <f>- Optimisation des temps dâ€™usinage et respect des temps gammes</f>
        <v>#NAME?</v>
      </c>
    </row>
    <row r="20068" spans="1:1" x14ac:dyDescent="0.25">
      <c r="A20068" t="s">
        <v>9327</v>
      </c>
    </row>
    <row r="20069" spans="1:1" x14ac:dyDescent="0.25">
      <c r="A20069" t="s">
        <v>9328</v>
      </c>
    </row>
    <row r="20070" spans="1:1" x14ac:dyDescent="0.25">
      <c r="A20070" t="s">
        <v>9329</v>
      </c>
    </row>
    <row r="20071" spans="1:1" x14ac:dyDescent="0.25">
      <c r="A20071" t="s">
        <v>9330</v>
      </c>
    </row>
    <row r="20072" spans="1:1" x14ac:dyDescent="0.25">
      <c r="A20072" t="s">
        <v>9331</v>
      </c>
    </row>
    <row r="20074" spans="1:1" x14ac:dyDescent="0.25">
      <c r="A20074" t="s">
        <v>130</v>
      </c>
    </row>
    <row r="20075" spans="1:1" x14ac:dyDescent="0.25">
      <c r="A20075" t="s">
        <v>9332</v>
      </c>
    </row>
    <row r="20077" spans="1:1" x14ac:dyDescent="0.25">
      <c r="A20077" t="s">
        <v>130</v>
      </c>
    </row>
    <row r="20078" spans="1:1" x14ac:dyDescent="0.25">
      <c r="A20078" t="s">
        <v>9333</v>
      </c>
    </row>
    <row r="20080" spans="1:1" x14ac:dyDescent="0.25">
      <c r="A20080" t="s">
        <v>130</v>
      </c>
    </row>
    <row r="20081" spans="1:1" x14ac:dyDescent="0.25">
      <c r="A20081" t="s">
        <v>9334</v>
      </c>
    </row>
    <row r="20083" spans="1:1" x14ac:dyDescent="0.25">
      <c r="A20083" t="s">
        <v>130</v>
      </c>
    </row>
    <row r="20084" spans="1:1" x14ac:dyDescent="0.25">
      <c r="A20084" t="s">
        <v>9335</v>
      </c>
    </row>
    <row r="20086" spans="1:1" x14ac:dyDescent="0.25">
      <c r="A20086" t="s">
        <v>130</v>
      </c>
    </row>
    <row r="20087" spans="1:1" x14ac:dyDescent="0.25">
      <c r="A20087" t="s">
        <v>9336</v>
      </c>
    </row>
    <row r="20089" spans="1:1" x14ac:dyDescent="0.25">
      <c r="A20089" t="s">
        <v>130</v>
      </c>
    </row>
    <row r="20090" spans="1:1" x14ac:dyDescent="0.25">
      <c r="A20090" t="s">
        <v>9337</v>
      </c>
    </row>
    <row r="20092" spans="1:1" x14ac:dyDescent="0.25">
      <c r="A20092" t="s">
        <v>130</v>
      </c>
    </row>
    <row r="20093" spans="1:1" x14ac:dyDescent="0.25">
      <c r="A20093" t="s">
        <v>9338</v>
      </c>
    </row>
    <row r="20095" spans="1:1" x14ac:dyDescent="0.25">
      <c r="A20095" t="s">
        <v>130</v>
      </c>
    </row>
    <row r="20096" spans="1:1" x14ac:dyDescent="0.25">
      <c r="A20096" t="s">
        <v>9339</v>
      </c>
    </row>
    <row r="20098" spans="1:1" x14ac:dyDescent="0.25">
      <c r="A20098" t="s">
        <v>130</v>
      </c>
    </row>
    <row r="20099" spans="1:1" x14ac:dyDescent="0.25">
      <c r="A20099" t="s">
        <v>9340</v>
      </c>
    </row>
    <row r="20101" spans="1:1" x14ac:dyDescent="0.25">
      <c r="A20101" t="s">
        <v>130</v>
      </c>
    </row>
    <row r="20102" spans="1:1" x14ac:dyDescent="0.25">
      <c r="A20102" t="s">
        <v>9341</v>
      </c>
    </row>
    <row r="20104" spans="1:1" x14ac:dyDescent="0.25">
      <c r="A20104" t="s">
        <v>130</v>
      </c>
    </row>
    <row r="20105" spans="1:1" x14ac:dyDescent="0.25">
      <c r="A20105" t="s">
        <v>9342</v>
      </c>
    </row>
    <row r="20107" spans="1:1" x14ac:dyDescent="0.25">
      <c r="A20107" t="s">
        <v>130</v>
      </c>
    </row>
    <row r="20108" spans="1:1" x14ac:dyDescent="0.25">
      <c r="A20108" t="s">
        <v>9343</v>
      </c>
    </row>
    <row r="20110" spans="1:1" x14ac:dyDescent="0.25">
      <c r="A20110" t="s">
        <v>130</v>
      </c>
    </row>
    <row r="20111" spans="1:1" x14ac:dyDescent="0.25">
      <c r="A20111" t="s">
        <v>9344</v>
      </c>
    </row>
    <row r="20113" spans="1:1" x14ac:dyDescent="0.25">
      <c r="A20113" t="s">
        <v>130</v>
      </c>
    </row>
    <row r="20114" spans="1:1" x14ac:dyDescent="0.25">
      <c r="A20114" t="s">
        <v>9345</v>
      </c>
    </row>
    <row r="20116" spans="1:1" x14ac:dyDescent="0.25">
      <c r="A20116" t="s">
        <v>130</v>
      </c>
    </row>
    <row r="20117" spans="1:1" x14ac:dyDescent="0.25">
      <c r="A20117" t="s">
        <v>9346</v>
      </c>
    </row>
    <row r="20119" spans="1:1" x14ac:dyDescent="0.25">
      <c r="A20119" t="s">
        <v>130</v>
      </c>
    </row>
    <row r="20120" spans="1:1" x14ac:dyDescent="0.25">
      <c r="A20120" t="s">
        <v>9347</v>
      </c>
    </row>
    <row r="20122" spans="1:1" x14ac:dyDescent="0.25">
      <c r="A20122" t="s">
        <v>130</v>
      </c>
    </row>
    <row r="20123" spans="1:1" x14ac:dyDescent="0.25">
      <c r="A20123" t="s">
        <v>9348</v>
      </c>
    </row>
    <row r="20125" spans="1:1" x14ac:dyDescent="0.25">
      <c r="A20125" t="s">
        <v>130</v>
      </c>
    </row>
    <row r="20126" spans="1:1" x14ac:dyDescent="0.25">
      <c r="A20126" t="s">
        <v>9349</v>
      </c>
    </row>
    <row r="20128" spans="1:1" x14ac:dyDescent="0.25">
      <c r="A20128" t="s">
        <v>130</v>
      </c>
    </row>
    <row r="20129" spans="1:1" x14ac:dyDescent="0.25">
      <c r="A20129" t="s">
        <v>9350</v>
      </c>
    </row>
    <row r="20131" spans="1:1" x14ac:dyDescent="0.25">
      <c r="A20131" t="s">
        <v>130</v>
      </c>
    </row>
    <row r="20132" spans="1:1" x14ac:dyDescent="0.25">
      <c r="A20132" t="s">
        <v>9351</v>
      </c>
    </row>
    <row r="20134" spans="1:1" x14ac:dyDescent="0.25">
      <c r="A20134" t="s">
        <v>130</v>
      </c>
    </row>
    <row r="20135" spans="1:1" x14ac:dyDescent="0.25">
      <c r="A20135" t="s">
        <v>9352</v>
      </c>
    </row>
    <row r="20137" spans="1:1" x14ac:dyDescent="0.25">
      <c r="A20137" t="s">
        <v>130</v>
      </c>
    </row>
    <row r="20138" spans="1:1" x14ac:dyDescent="0.25">
      <c r="A20138" t="s">
        <v>9353</v>
      </c>
    </row>
    <row r="20140" spans="1:1" x14ac:dyDescent="0.25">
      <c r="A20140" t="s">
        <v>130</v>
      </c>
    </row>
    <row r="20141" spans="1:1" x14ac:dyDescent="0.25">
      <c r="A20141" t="s">
        <v>9354</v>
      </c>
    </row>
    <row r="20143" spans="1:1" x14ac:dyDescent="0.25">
      <c r="A20143" t="s">
        <v>130</v>
      </c>
    </row>
    <row r="20144" spans="1:1" x14ac:dyDescent="0.25">
      <c r="A20144" t="s">
        <v>9355</v>
      </c>
    </row>
    <row r="20146" spans="1:1" x14ac:dyDescent="0.25">
      <c r="A20146" t="s">
        <v>130</v>
      </c>
    </row>
    <row r="20147" spans="1:1" x14ac:dyDescent="0.25">
      <c r="A20147" t="s">
        <v>9356</v>
      </c>
    </row>
    <row r="20149" spans="1:1" x14ac:dyDescent="0.25">
      <c r="A20149" t="s">
        <v>130</v>
      </c>
    </row>
    <row r="20150" spans="1:1" x14ac:dyDescent="0.25">
      <c r="A20150" t="s">
        <v>9357</v>
      </c>
    </row>
    <row r="20152" spans="1:1" x14ac:dyDescent="0.25">
      <c r="A20152" t="s">
        <v>130</v>
      </c>
    </row>
    <row r="20153" spans="1:1" x14ac:dyDescent="0.25">
      <c r="A20153" t="s">
        <v>9358</v>
      </c>
    </row>
    <row r="20155" spans="1:1" x14ac:dyDescent="0.25">
      <c r="A20155" t="s">
        <v>130</v>
      </c>
    </row>
    <row r="20156" spans="1:1" x14ac:dyDescent="0.25">
      <c r="A20156" t="s">
        <v>9359</v>
      </c>
    </row>
    <row r="20158" spans="1:1" x14ac:dyDescent="0.25">
      <c r="A20158" t="s">
        <v>130</v>
      </c>
    </row>
    <row r="20159" spans="1:1" x14ac:dyDescent="0.25">
      <c r="A20159" t="s">
        <v>9360</v>
      </c>
    </row>
    <row r="20161" spans="1:1" x14ac:dyDescent="0.25">
      <c r="A20161" t="s">
        <v>130</v>
      </c>
    </row>
    <row r="20162" spans="1:1" x14ac:dyDescent="0.25">
      <c r="A20162" t="s">
        <v>9361</v>
      </c>
    </row>
    <row r="20164" spans="1:1" x14ac:dyDescent="0.25">
      <c r="A20164" t="s">
        <v>130</v>
      </c>
    </row>
    <row r="20165" spans="1:1" x14ac:dyDescent="0.25">
      <c r="A20165" t="s">
        <v>9362</v>
      </c>
    </row>
    <row r="20167" spans="1:1" x14ac:dyDescent="0.25">
      <c r="A20167" t="s">
        <v>130</v>
      </c>
    </row>
    <row r="20168" spans="1:1" x14ac:dyDescent="0.25">
      <c r="A20168" t="s">
        <v>9363</v>
      </c>
    </row>
    <row r="20170" spans="1:1" x14ac:dyDescent="0.25">
      <c r="A20170" t="s">
        <v>130</v>
      </c>
    </row>
    <row r="20171" spans="1:1" x14ac:dyDescent="0.25">
      <c r="A20171" t="s">
        <v>9364</v>
      </c>
    </row>
    <row r="20173" spans="1:1" x14ac:dyDescent="0.25">
      <c r="A20173" t="s">
        <v>130</v>
      </c>
    </row>
    <row r="20174" spans="1:1" x14ac:dyDescent="0.25">
      <c r="A20174" t="s">
        <v>9365</v>
      </c>
    </row>
    <row r="20176" spans="1:1" x14ac:dyDescent="0.25">
      <c r="A20176" t="s">
        <v>130</v>
      </c>
    </row>
    <row r="20177" spans="1:1" x14ac:dyDescent="0.25">
      <c r="A20177" t="s">
        <v>9366</v>
      </c>
    </row>
    <row r="20179" spans="1:1" x14ac:dyDescent="0.25">
      <c r="A20179" t="s">
        <v>130</v>
      </c>
    </row>
    <row r="20180" spans="1:1" x14ac:dyDescent="0.25">
      <c r="A20180" t="s">
        <v>9367</v>
      </c>
    </row>
    <row r="20182" spans="1:1" x14ac:dyDescent="0.25">
      <c r="A20182" t="s">
        <v>130</v>
      </c>
    </row>
    <row r="20183" spans="1:1" x14ac:dyDescent="0.25">
      <c r="A20183" t="s">
        <v>9368</v>
      </c>
    </row>
    <row r="20185" spans="1:1" x14ac:dyDescent="0.25">
      <c r="A20185" t="s">
        <v>130</v>
      </c>
    </row>
    <row r="20186" spans="1:1" x14ac:dyDescent="0.25">
      <c r="A20186" t="s">
        <v>9369</v>
      </c>
    </row>
    <row r="20188" spans="1:1" x14ac:dyDescent="0.25">
      <c r="A20188" t="s">
        <v>130</v>
      </c>
    </row>
    <row r="20189" spans="1:1" x14ac:dyDescent="0.25">
      <c r="A20189" t="s">
        <v>9370</v>
      </c>
    </row>
    <row r="20191" spans="1:1" x14ac:dyDescent="0.25">
      <c r="A20191" t="s">
        <v>130</v>
      </c>
    </row>
    <row r="20192" spans="1:1" x14ac:dyDescent="0.25">
      <c r="A20192" t="s">
        <v>9371</v>
      </c>
    </row>
    <row r="20194" spans="1:1" x14ac:dyDescent="0.25">
      <c r="A20194" t="s">
        <v>130</v>
      </c>
    </row>
    <row r="20195" spans="1:1" x14ac:dyDescent="0.25">
      <c r="A20195" t="s">
        <v>9372</v>
      </c>
    </row>
    <row r="20197" spans="1:1" x14ac:dyDescent="0.25">
      <c r="A20197" t="s">
        <v>130</v>
      </c>
    </row>
    <row r="20198" spans="1:1" x14ac:dyDescent="0.25">
      <c r="A20198" t="s">
        <v>9373</v>
      </c>
    </row>
    <row r="20200" spans="1:1" x14ac:dyDescent="0.25">
      <c r="A20200" t="s">
        <v>130</v>
      </c>
    </row>
    <row r="20201" spans="1:1" x14ac:dyDescent="0.25">
      <c r="A20201" t="s">
        <v>9374</v>
      </c>
    </row>
    <row r="20203" spans="1:1" x14ac:dyDescent="0.25">
      <c r="A20203" t="s">
        <v>130</v>
      </c>
    </row>
    <row r="20204" spans="1:1" x14ac:dyDescent="0.25">
      <c r="A20204" t="s">
        <v>9375</v>
      </c>
    </row>
    <row r="20206" spans="1:1" x14ac:dyDescent="0.25">
      <c r="A20206" t="s">
        <v>130</v>
      </c>
    </row>
    <row r="20207" spans="1:1" x14ac:dyDescent="0.25">
      <c r="A20207" t="s">
        <v>9376</v>
      </c>
    </row>
    <row r="20209" spans="1:1" x14ac:dyDescent="0.25">
      <c r="A20209" t="s">
        <v>9377</v>
      </c>
    </row>
    <row r="20210" spans="1:1" x14ac:dyDescent="0.25">
      <c r="A20210" t="s">
        <v>9378</v>
      </c>
    </row>
    <row r="20212" spans="1:1" x14ac:dyDescent="0.25">
      <c r="A20212" t="s">
        <v>9377</v>
      </c>
    </row>
    <row r="20213" spans="1:1" x14ac:dyDescent="0.25">
      <c r="A20213" t="s">
        <v>9379</v>
      </c>
    </row>
    <row r="20215" spans="1:1" x14ac:dyDescent="0.25">
      <c r="A20215" t="s">
        <v>9377</v>
      </c>
    </row>
    <row r="20216" spans="1:1" x14ac:dyDescent="0.25">
      <c r="A20216" t="s">
        <v>9380</v>
      </c>
    </row>
    <row r="20218" spans="1:1" x14ac:dyDescent="0.25">
      <c r="A20218" t="s">
        <v>9377</v>
      </c>
    </row>
    <row r="20219" spans="1:1" x14ac:dyDescent="0.25">
      <c r="A20219" t="s">
        <v>9381</v>
      </c>
    </row>
    <row r="20221" spans="1:1" x14ac:dyDescent="0.25">
      <c r="A20221" t="s">
        <v>9377</v>
      </c>
    </row>
    <row r="20222" spans="1:1" x14ac:dyDescent="0.25">
      <c r="A20222" t="s">
        <v>9382</v>
      </c>
    </row>
    <row r="20223" spans="1:1" x14ac:dyDescent="0.25">
      <c r="A20223" t="s">
        <v>9383</v>
      </c>
    </row>
    <row r="20224" spans="1:1" x14ac:dyDescent="0.25">
      <c r="A20224" t="s">
        <v>9384</v>
      </c>
    </row>
    <row r="20225" spans="1:1" x14ac:dyDescent="0.25">
      <c r="A20225" t="s">
        <v>9385</v>
      </c>
    </row>
    <row r="20226" spans="1:1" x14ac:dyDescent="0.25">
      <c r="A20226" t="s">
        <v>9386</v>
      </c>
    </row>
    <row r="20227" spans="1:1" x14ac:dyDescent="0.25">
      <c r="A20227" t="s">
        <v>9387</v>
      </c>
    </row>
    <row r="20228" spans="1:1" x14ac:dyDescent="0.25">
      <c r="A20228" t="s">
        <v>9388</v>
      </c>
    </row>
    <row r="20229" spans="1:1" x14ac:dyDescent="0.25">
      <c r="A20229" t="s">
        <v>9389</v>
      </c>
    </row>
    <row r="20231" spans="1:1" x14ac:dyDescent="0.25">
      <c r="A20231" t="s">
        <v>130</v>
      </c>
    </row>
    <row r="20232" spans="1:1" x14ac:dyDescent="0.25">
      <c r="A20232" t="s">
        <v>9390</v>
      </c>
    </row>
    <row r="20234" spans="1:1" x14ac:dyDescent="0.25">
      <c r="A20234" t="s">
        <v>130</v>
      </c>
    </row>
    <row r="20235" spans="1:1" x14ac:dyDescent="0.25">
      <c r="A20235" t="s">
        <v>9391</v>
      </c>
    </row>
    <row r="20237" spans="1:1" x14ac:dyDescent="0.25">
      <c r="A20237" t="s">
        <v>130</v>
      </c>
    </row>
    <row r="20238" spans="1:1" x14ac:dyDescent="0.25">
      <c r="A20238" t="s">
        <v>9392</v>
      </c>
    </row>
    <row r="20240" spans="1:1" x14ac:dyDescent="0.25">
      <c r="A20240" t="s">
        <v>130</v>
      </c>
    </row>
    <row r="20241" spans="1:1" x14ac:dyDescent="0.25">
      <c r="A20241" t="s">
        <v>9393</v>
      </c>
    </row>
    <row r="20243" spans="1:1" x14ac:dyDescent="0.25">
      <c r="A20243" t="s">
        <v>130</v>
      </c>
    </row>
    <row r="20244" spans="1:1" x14ac:dyDescent="0.25">
      <c r="A20244" t="s">
        <v>9394</v>
      </c>
    </row>
    <row r="20246" spans="1:1" x14ac:dyDescent="0.25">
      <c r="A20246" t="s">
        <v>130</v>
      </c>
    </row>
    <row r="20247" spans="1:1" x14ac:dyDescent="0.25">
      <c r="A20247" t="s">
        <v>9395</v>
      </c>
    </row>
    <row r="20249" spans="1:1" x14ac:dyDescent="0.25">
      <c r="A20249" t="s">
        <v>130</v>
      </c>
    </row>
    <row r="20250" spans="1:1" x14ac:dyDescent="0.25">
      <c r="A20250" t="s">
        <v>9396</v>
      </c>
    </row>
    <row r="20252" spans="1:1" x14ac:dyDescent="0.25">
      <c r="A20252" t="s">
        <v>130</v>
      </c>
    </row>
    <row r="20253" spans="1:1" x14ac:dyDescent="0.25">
      <c r="A20253" t="s">
        <v>9397</v>
      </c>
    </row>
    <row r="20255" spans="1:1" x14ac:dyDescent="0.25">
      <c r="A20255" t="s">
        <v>130</v>
      </c>
    </row>
    <row r="20256" spans="1:1" x14ac:dyDescent="0.25">
      <c r="A20256" t="s">
        <v>9398</v>
      </c>
    </row>
    <row r="20258" spans="1:1" x14ac:dyDescent="0.25">
      <c r="A20258" t="s">
        <v>130</v>
      </c>
    </row>
    <row r="20259" spans="1:1" x14ac:dyDescent="0.25">
      <c r="A20259" t="s">
        <v>9399</v>
      </c>
    </row>
    <row r="20261" spans="1:1" x14ac:dyDescent="0.25">
      <c r="A20261" t="s">
        <v>130</v>
      </c>
    </row>
    <row r="20262" spans="1:1" x14ac:dyDescent="0.25">
      <c r="A20262" t="s">
        <v>9400</v>
      </c>
    </row>
    <row r="20264" spans="1:1" x14ac:dyDescent="0.25">
      <c r="A20264" t="s">
        <v>130</v>
      </c>
    </row>
    <row r="20265" spans="1:1" x14ac:dyDescent="0.25">
      <c r="A20265" t="s">
        <v>9401</v>
      </c>
    </row>
    <row r="20267" spans="1:1" x14ac:dyDescent="0.25">
      <c r="A20267" t="s">
        <v>130</v>
      </c>
    </row>
    <row r="20268" spans="1:1" x14ac:dyDescent="0.25">
      <c r="A20268" t="s">
        <v>9402</v>
      </c>
    </row>
    <row r="20270" spans="1:1" x14ac:dyDescent="0.25">
      <c r="A20270" t="s">
        <v>130</v>
      </c>
    </row>
    <row r="20271" spans="1:1" x14ac:dyDescent="0.25">
      <c r="A20271" t="s">
        <v>9403</v>
      </c>
    </row>
    <row r="20273" spans="1:1" x14ac:dyDescent="0.25">
      <c r="A20273" t="s">
        <v>130</v>
      </c>
    </row>
    <row r="20274" spans="1:1" x14ac:dyDescent="0.25">
      <c r="A20274" t="s">
        <v>9404</v>
      </c>
    </row>
    <row r="20276" spans="1:1" x14ac:dyDescent="0.25">
      <c r="A20276" t="s">
        <v>130</v>
      </c>
    </row>
    <row r="20277" spans="1:1" x14ac:dyDescent="0.25">
      <c r="A20277" t="s">
        <v>9405</v>
      </c>
    </row>
    <row r="20279" spans="1:1" x14ac:dyDescent="0.25">
      <c r="A20279" t="s">
        <v>130</v>
      </c>
    </row>
    <row r="20280" spans="1:1" x14ac:dyDescent="0.25">
      <c r="A20280" t="s">
        <v>9406</v>
      </c>
    </row>
    <row r="20282" spans="1:1" x14ac:dyDescent="0.25">
      <c r="A20282" t="s">
        <v>130</v>
      </c>
    </row>
    <row r="20283" spans="1:1" x14ac:dyDescent="0.25">
      <c r="A20283" t="s">
        <v>9407</v>
      </c>
    </row>
    <row r="20285" spans="1:1" x14ac:dyDescent="0.25">
      <c r="A20285" t="s">
        <v>130</v>
      </c>
    </row>
    <row r="20286" spans="1:1" x14ac:dyDescent="0.25">
      <c r="A20286" t="s">
        <v>9408</v>
      </c>
    </row>
    <row r="20288" spans="1:1" x14ac:dyDescent="0.25">
      <c r="A20288" t="s">
        <v>130</v>
      </c>
    </row>
    <row r="20289" spans="1:1" x14ac:dyDescent="0.25">
      <c r="A20289" t="s">
        <v>9409</v>
      </c>
    </row>
    <row r="20291" spans="1:1" x14ac:dyDescent="0.25">
      <c r="A20291" t="s">
        <v>130</v>
      </c>
    </row>
    <row r="20292" spans="1:1" x14ac:dyDescent="0.25">
      <c r="A20292" t="s">
        <v>9410</v>
      </c>
    </row>
    <row r="20294" spans="1:1" x14ac:dyDescent="0.25">
      <c r="A20294" t="s">
        <v>130</v>
      </c>
    </row>
    <row r="20295" spans="1:1" x14ac:dyDescent="0.25">
      <c r="A20295" t="s">
        <v>9411</v>
      </c>
    </row>
    <row r="20297" spans="1:1" x14ac:dyDescent="0.25">
      <c r="A20297" t="s">
        <v>130</v>
      </c>
    </row>
    <row r="20298" spans="1:1" x14ac:dyDescent="0.25">
      <c r="A20298" t="s">
        <v>9412</v>
      </c>
    </row>
    <row r="20300" spans="1:1" x14ac:dyDescent="0.25">
      <c r="A20300" t="s">
        <v>130</v>
      </c>
    </row>
    <row r="20301" spans="1:1" x14ac:dyDescent="0.25">
      <c r="A20301" t="s">
        <v>9413</v>
      </c>
    </row>
    <row r="20303" spans="1:1" x14ac:dyDescent="0.25">
      <c r="A20303" t="s">
        <v>130</v>
      </c>
    </row>
    <row r="20304" spans="1:1" x14ac:dyDescent="0.25">
      <c r="A20304" t="s">
        <v>9414</v>
      </c>
    </row>
    <row r="20306" spans="1:1" x14ac:dyDescent="0.25">
      <c r="A20306" t="s">
        <v>130</v>
      </c>
    </row>
    <row r="20307" spans="1:1" x14ac:dyDescent="0.25">
      <c r="A20307" t="s">
        <v>9415</v>
      </c>
    </row>
    <row r="20309" spans="1:1" x14ac:dyDescent="0.25">
      <c r="A20309" t="s">
        <v>130</v>
      </c>
    </row>
    <row r="20310" spans="1:1" x14ac:dyDescent="0.25">
      <c r="A20310" t="s">
        <v>9416</v>
      </c>
    </row>
    <row r="20312" spans="1:1" x14ac:dyDescent="0.25">
      <c r="A20312" t="s">
        <v>130</v>
      </c>
    </row>
    <row r="20313" spans="1:1" x14ac:dyDescent="0.25">
      <c r="A20313" t="s">
        <v>9417</v>
      </c>
    </row>
    <row r="20315" spans="1:1" x14ac:dyDescent="0.25">
      <c r="A20315" t="s">
        <v>130</v>
      </c>
    </row>
    <row r="20316" spans="1:1" x14ac:dyDescent="0.25">
      <c r="A20316" t="s">
        <v>9418</v>
      </c>
    </row>
    <row r="20318" spans="1:1" x14ac:dyDescent="0.25">
      <c r="A20318" t="s">
        <v>130</v>
      </c>
    </row>
    <row r="20319" spans="1:1" x14ac:dyDescent="0.25">
      <c r="A20319" t="s">
        <v>9419</v>
      </c>
    </row>
    <row r="20321" spans="1:1" x14ac:dyDescent="0.25">
      <c r="A20321" t="s">
        <v>130</v>
      </c>
    </row>
    <row r="20322" spans="1:1" x14ac:dyDescent="0.25">
      <c r="A20322" t="s">
        <v>9420</v>
      </c>
    </row>
    <row r="20324" spans="1:1" x14ac:dyDescent="0.25">
      <c r="A20324" t="s">
        <v>130</v>
      </c>
    </row>
    <row r="20325" spans="1:1" x14ac:dyDescent="0.25">
      <c r="A20325" t="s">
        <v>9421</v>
      </c>
    </row>
    <row r="20327" spans="1:1" x14ac:dyDescent="0.25">
      <c r="A20327" t="s">
        <v>130</v>
      </c>
    </row>
    <row r="20328" spans="1:1" x14ac:dyDescent="0.25">
      <c r="A20328" t="s">
        <v>9422</v>
      </c>
    </row>
    <row r="20330" spans="1:1" x14ac:dyDescent="0.25">
      <c r="A20330" t="s">
        <v>130</v>
      </c>
    </row>
    <row r="20331" spans="1:1" x14ac:dyDescent="0.25">
      <c r="A20331" t="s">
        <v>9423</v>
      </c>
    </row>
    <row r="20333" spans="1:1" x14ac:dyDescent="0.25">
      <c r="A20333" t="s">
        <v>130</v>
      </c>
    </row>
    <row r="20334" spans="1:1" x14ac:dyDescent="0.25">
      <c r="A20334" t="s">
        <v>9424</v>
      </c>
    </row>
    <row r="20336" spans="1:1" x14ac:dyDescent="0.25">
      <c r="A20336" t="s">
        <v>130</v>
      </c>
    </row>
    <row r="20337" spans="1:1" x14ac:dyDescent="0.25">
      <c r="A20337" t="s">
        <v>9425</v>
      </c>
    </row>
    <row r="20339" spans="1:1" x14ac:dyDescent="0.25">
      <c r="A20339" t="s">
        <v>130</v>
      </c>
    </row>
    <row r="20340" spans="1:1" x14ac:dyDescent="0.25">
      <c r="A20340" t="s">
        <v>9426</v>
      </c>
    </row>
    <row r="20342" spans="1:1" x14ac:dyDescent="0.25">
      <c r="A20342" t="s">
        <v>130</v>
      </c>
    </row>
    <row r="20343" spans="1:1" x14ac:dyDescent="0.25">
      <c r="A20343" t="s">
        <v>9427</v>
      </c>
    </row>
    <row r="20345" spans="1:1" x14ac:dyDescent="0.25">
      <c r="A20345" t="s">
        <v>130</v>
      </c>
    </row>
    <row r="20346" spans="1:1" x14ac:dyDescent="0.25">
      <c r="A20346" t="s">
        <v>9428</v>
      </c>
    </row>
    <row r="20348" spans="1:1" x14ac:dyDescent="0.25">
      <c r="A20348" t="s">
        <v>130</v>
      </c>
    </row>
    <row r="20349" spans="1:1" x14ac:dyDescent="0.25">
      <c r="A20349" t="s">
        <v>9429</v>
      </c>
    </row>
    <row r="20351" spans="1:1" x14ac:dyDescent="0.25">
      <c r="A20351" t="s">
        <v>130</v>
      </c>
    </row>
    <row r="20352" spans="1:1" x14ac:dyDescent="0.25">
      <c r="A20352" t="s">
        <v>9430</v>
      </c>
    </row>
    <row r="20354" spans="1:1" x14ac:dyDescent="0.25">
      <c r="A20354" t="s">
        <v>130</v>
      </c>
    </row>
    <row r="20355" spans="1:1" x14ac:dyDescent="0.25">
      <c r="A20355" t="s">
        <v>9431</v>
      </c>
    </row>
    <row r="20357" spans="1:1" x14ac:dyDescent="0.25">
      <c r="A20357" t="s">
        <v>130</v>
      </c>
    </row>
    <row r="20358" spans="1:1" x14ac:dyDescent="0.25">
      <c r="A20358" t="s">
        <v>9432</v>
      </c>
    </row>
    <row r="20360" spans="1:1" x14ac:dyDescent="0.25">
      <c r="A20360" t="s">
        <v>130</v>
      </c>
    </row>
    <row r="20361" spans="1:1" x14ac:dyDescent="0.25">
      <c r="A20361" t="s">
        <v>9433</v>
      </c>
    </row>
    <row r="20363" spans="1:1" x14ac:dyDescent="0.25">
      <c r="A20363" t="s">
        <v>130</v>
      </c>
    </row>
    <row r="20364" spans="1:1" x14ac:dyDescent="0.25">
      <c r="A20364" t="s">
        <v>9434</v>
      </c>
    </row>
    <row r="20366" spans="1:1" x14ac:dyDescent="0.25">
      <c r="A20366" t="s">
        <v>130</v>
      </c>
    </row>
    <row r="20367" spans="1:1" x14ac:dyDescent="0.25">
      <c r="A20367" t="s">
        <v>9435</v>
      </c>
    </row>
    <row r="20369" spans="1:1" x14ac:dyDescent="0.25">
      <c r="A20369" t="s">
        <v>130</v>
      </c>
    </row>
    <row r="20370" spans="1:1" x14ac:dyDescent="0.25">
      <c r="A20370" t="s">
        <v>9436</v>
      </c>
    </row>
    <row r="20372" spans="1:1" x14ac:dyDescent="0.25">
      <c r="A20372" t="s">
        <v>130</v>
      </c>
    </row>
    <row r="20373" spans="1:1" x14ac:dyDescent="0.25">
      <c r="A20373" t="s">
        <v>9437</v>
      </c>
    </row>
    <row r="20375" spans="1:1" x14ac:dyDescent="0.25">
      <c r="A20375" t="s">
        <v>130</v>
      </c>
    </row>
    <row r="20376" spans="1:1" x14ac:dyDescent="0.25">
      <c r="A20376" t="s">
        <v>9438</v>
      </c>
    </row>
    <row r="20378" spans="1:1" x14ac:dyDescent="0.25">
      <c r="A20378" t="s">
        <v>130</v>
      </c>
    </row>
    <row r="20379" spans="1:1" x14ac:dyDescent="0.25">
      <c r="A20379" t="s">
        <v>9439</v>
      </c>
    </row>
    <row r="20381" spans="1:1" x14ac:dyDescent="0.25">
      <c r="A20381" t="s">
        <v>130</v>
      </c>
    </row>
    <row r="20382" spans="1:1" x14ac:dyDescent="0.25">
      <c r="A20382" t="s">
        <v>9440</v>
      </c>
    </row>
    <row r="20384" spans="1:1" x14ac:dyDescent="0.25">
      <c r="A20384" t="s">
        <v>130</v>
      </c>
    </row>
    <row r="20385" spans="1:1" x14ac:dyDescent="0.25">
      <c r="A20385" t="s">
        <v>9441</v>
      </c>
    </row>
    <row r="20387" spans="1:1" x14ac:dyDescent="0.25">
      <c r="A20387" t="s">
        <v>130</v>
      </c>
    </row>
    <row r="20388" spans="1:1" x14ac:dyDescent="0.25">
      <c r="A20388" t="s">
        <v>9442</v>
      </c>
    </row>
    <row r="20390" spans="1:1" x14ac:dyDescent="0.25">
      <c r="A20390" t="s">
        <v>130</v>
      </c>
    </row>
    <row r="20391" spans="1:1" x14ac:dyDescent="0.25">
      <c r="A20391" t="s">
        <v>9443</v>
      </c>
    </row>
    <row r="20393" spans="1:1" x14ac:dyDescent="0.25">
      <c r="A20393" t="s">
        <v>130</v>
      </c>
    </row>
    <row r="20394" spans="1:1" x14ac:dyDescent="0.25">
      <c r="A20394" t="s">
        <v>9444</v>
      </c>
    </row>
    <row r="20396" spans="1:1" x14ac:dyDescent="0.25">
      <c r="A20396" t="s">
        <v>130</v>
      </c>
    </row>
    <row r="20397" spans="1:1" x14ac:dyDescent="0.25">
      <c r="A20397" t="s">
        <v>9445</v>
      </c>
    </row>
    <row r="20399" spans="1:1" x14ac:dyDescent="0.25">
      <c r="A20399" t="s">
        <v>130</v>
      </c>
    </row>
    <row r="20400" spans="1:1" x14ac:dyDescent="0.25">
      <c r="A20400" t="s">
        <v>9446</v>
      </c>
    </row>
    <row r="20402" spans="1:1" x14ac:dyDescent="0.25">
      <c r="A20402" t="s">
        <v>130</v>
      </c>
    </row>
    <row r="20403" spans="1:1" x14ac:dyDescent="0.25">
      <c r="A20403" t="s">
        <v>9447</v>
      </c>
    </row>
    <row r="20405" spans="1:1" x14ac:dyDescent="0.25">
      <c r="A20405" t="s">
        <v>130</v>
      </c>
    </row>
    <row r="20406" spans="1:1" x14ac:dyDescent="0.25">
      <c r="A20406" t="s">
        <v>9448</v>
      </c>
    </row>
    <row r="20408" spans="1:1" x14ac:dyDescent="0.25">
      <c r="A20408" t="s">
        <v>130</v>
      </c>
    </row>
    <row r="20409" spans="1:1" x14ac:dyDescent="0.25">
      <c r="A20409" t="s">
        <v>9449</v>
      </c>
    </row>
    <row r="20411" spans="1:1" x14ac:dyDescent="0.25">
      <c r="A20411" t="s">
        <v>130</v>
      </c>
    </row>
    <row r="20412" spans="1:1" x14ac:dyDescent="0.25">
      <c r="A20412" t="s">
        <v>9450</v>
      </c>
    </row>
    <row r="20414" spans="1:1" x14ac:dyDescent="0.25">
      <c r="A20414" t="s">
        <v>130</v>
      </c>
    </row>
    <row r="20415" spans="1:1" x14ac:dyDescent="0.25">
      <c r="A20415" t="s">
        <v>9451</v>
      </c>
    </row>
    <row r="20417" spans="1:1" x14ac:dyDescent="0.25">
      <c r="A20417" t="s">
        <v>130</v>
      </c>
    </row>
    <row r="20418" spans="1:1" x14ac:dyDescent="0.25">
      <c r="A20418" t="s">
        <v>9452</v>
      </c>
    </row>
    <row r="20420" spans="1:1" x14ac:dyDescent="0.25">
      <c r="A20420" t="s">
        <v>130</v>
      </c>
    </row>
    <row r="20421" spans="1:1" x14ac:dyDescent="0.25">
      <c r="A20421" t="s">
        <v>9453</v>
      </c>
    </row>
    <row r="20423" spans="1:1" x14ac:dyDescent="0.25">
      <c r="A20423" t="s">
        <v>130</v>
      </c>
    </row>
    <row r="20424" spans="1:1" x14ac:dyDescent="0.25">
      <c r="A20424" t="s">
        <v>9454</v>
      </c>
    </row>
    <row r="20426" spans="1:1" x14ac:dyDescent="0.25">
      <c r="A20426" t="s">
        <v>130</v>
      </c>
    </row>
    <row r="20427" spans="1:1" x14ac:dyDescent="0.25">
      <c r="A20427" t="s">
        <v>9455</v>
      </c>
    </row>
    <row r="20429" spans="1:1" x14ac:dyDescent="0.25">
      <c r="A20429" t="s">
        <v>130</v>
      </c>
    </row>
    <row r="20430" spans="1:1" x14ac:dyDescent="0.25">
      <c r="A20430" t="s">
        <v>9456</v>
      </c>
    </row>
    <row r="20432" spans="1:1" x14ac:dyDescent="0.25">
      <c r="A20432" t="s">
        <v>130</v>
      </c>
    </row>
    <row r="20433" spans="1:1" x14ac:dyDescent="0.25">
      <c r="A20433" t="s">
        <v>9457</v>
      </c>
    </row>
    <row r="20435" spans="1:1" x14ac:dyDescent="0.25">
      <c r="A20435" t="s">
        <v>130</v>
      </c>
    </row>
    <row r="20436" spans="1:1" x14ac:dyDescent="0.25">
      <c r="A20436" t="s">
        <v>9458</v>
      </c>
    </row>
    <row r="20438" spans="1:1" x14ac:dyDescent="0.25">
      <c r="A20438" t="s">
        <v>130</v>
      </c>
    </row>
    <row r="20439" spans="1:1" x14ac:dyDescent="0.25">
      <c r="A20439" t="s">
        <v>9459</v>
      </c>
    </row>
    <row r="20441" spans="1:1" x14ac:dyDescent="0.25">
      <c r="A20441" t="s">
        <v>130</v>
      </c>
    </row>
    <row r="20442" spans="1:1" x14ac:dyDescent="0.25">
      <c r="A20442" t="s">
        <v>9460</v>
      </c>
    </row>
    <row r="20444" spans="1:1" x14ac:dyDescent="0.25">
      <c r="A20444" t="s">
        <v>130</v>
      </c>
    </row>
    <row r="20445" spans="1:1" x14ac:dyDescent="0.25">
      <c r="A20445" t="s">
        <v>9461</v>
      </c>
    </row>
    <row r="20447" spans="1:1" x14ac:dyDescent="0.25">
      <c r="A20447" t="s">
        <v>130</v>
      </c>
    </row>
    <row r="20448" spans="1:1" x14ac:dyDescent="0.25">
      <c r="A20448" t="s">
        <v>9462</v>
      </c>
    </row>
    <row r="20450" spans="1:1" x14ac:dyDescent="0.25">
      <c r="A20450" t="s">
        <v>130</v>
      </c>
    </row>
    <row r="20451" spans="1:1" x14ac:dyDescent="0.25">
      <c r="A20451" t="s">
        <v>9463</v>
      </c>
    </row>
    <row r="20453" spans="1:1" x14ac:dyDescent="0.25">
      <c r="A20453" t="s">
        <v>130</v>
      </c>
    </row>
    <row r="20454" spans="1:1" x14ac:dyDescent="0.25">
      <c r="A20454" t="s">
        <v>9464</v>
      </c>
    </row>
    <row r="20456" spans="1:1" x14ac:dyDescent="0.25">
      <c r="A20456" t="s">
        <v>130</v>
      </c>
    </row>
    <row r="20457" spans="1:1" x14ac:dyDescent="0.25">
      <c r="A20457" t="s">
        <v>9465</v>
      </c>
    </row>
    <row r="20459" spans="1:1" x14ac:dyDescent="0.25">
      <c r="A20459" t="s">
        <v>130</v>
      </c>
    </row>
    <row r="20460" spans="1:1" x14ac:dyDescent="0.25">
      <c r="A20460" t="s">
        <v>9466</v>
      </c>
    </row>
    <row r="20462" spans="1:1" x14ac:dyDescent="0.25">
      <c r="A20462" t="s">
        <v>130</v>
      </c>
    </row>
    <row r="20463" spans="1:1" x14ac:dyDescent="0.25">
      <c r="A20463" t="s">
        <v>9467</v>
      </c>
    </row>
    <row r="20465" spans="1:1" x14ac:dyDescent="0.25">
      <c r="A20465" t="s">
        <v>130</v>
      </c>
    </row>
    <row r="20466" spans="1:1" x14ac:dyDescent="0.25">
      <c r="A20466" t="s">
        <v>9468</v>
      </c>
    </row>
    <row r="20468" spans="1:1" x14ac:dyDescent="0.25">
      <c r="A20468" t="s">
        <v>130</v>
      </c>
    </row>
    <row r="20469" spans="1:1" x14ac:dyDescent="0.25">
      <c r="A20469" t="s">
        <v>9469</v>
      </c>
    </row>
    <row r="20471" spans="1:1" x14ac:dyDescent="0.25">
      <c r="A20471" t="s">
        <v>130</v>
      </c>
    </row>
    <row r="20472" spans="1:1" x14ac:dyDescent="0.25">
      <c r="A20472" t="s">
        <v>9470</v>
      </c>
    </row>
    <row r="20474" spans="1:1" x14ac:dyDescent="0.25">
      <c r="A20474" t="s">
        <v>130</v>
      </c>
    </row>
    <row r="20475" spans="1:1" x14ac:dyDescent="0.25">
      <c r="A20475" t="s">
        <v>9471</v>
      </c>
    </row>
    <row r="20477" spans="1:1" x14ac:dyDescent="0.25">
      <c r="A20477" t="s">
        <v>130</v>
      </c>
    </row>
    <row r="20478" spans="1:1" x14ac:dyDescent="0.25">
      <c r="A20478" t="s">
        <v>9472</v>
      </c>
    </row>
    <row r="20480" spans="1:1" x14ac:dyDescent="0.25">
      <c r="A20480" t="s">
        <v>130</v>
      </c>
    </row>
    <row r="20481" spans="1:1" x14ac:dyDescent="0.25">
      <c r="A20481" t="s">
        <v>9473</v>
      </c>
    </row>
    <row r="20483" spans="1:1" x14ac:dyDescent="0.25">
      <c r="A20483" t="s">
        <v>130</v>
      </c>
    </row>
    <row r="20484" spans="1:1" x14ac:dyDescent="0.25">
      <c r="A20484" t="s">
        <v>9474</v>
      </c>
    </row>
    <row r="20486" spans="1:1" x14ac:dyDescent="0.25">
      <c r="A20486" t="s">
        <v>130</v>
      </c>
    </row>
    <row r="20487" spans="1:1" x14ac:dyDescent="0.25">
      <c r="A20487" t="s">
        <v>9475</v>
      </c>
    </row>
    <row r="20489" spans="1:1" x14ac:dyDescent="0.25">
      <c r="A20489" t="s">
        <v>130</v>
      </c>
    </row>
    <row r="20490" spans="1:1" x14ac:dyDescent="0.25">
      <c r="A20490" t="s">
        <v>9476</v>
      </c>
    </row>
    <row r="20492" spans="1:1" x14ac:dyDescent="0.25">
      <c r="A20492" t="s">
        <v>130</v>
      </c>
    </row>
    <row r="20493" spans="1:1" x14ac:dyDescent="0.25">
      <c r="A20493" t="s">
        <v>9477</v>
      </c>
    </row>
    <row r="20495" spans="1:1" x14ac:dyDescent="0.25">
      <c r="A20495" t="s">
        <v>130</v>
      </c>
    </row>
    <row r="20496" spans="1:1" x14ac:dyDescent="0.25">
      <c r="A20496" t="s">
        <v>9478</v>
      </c>
    </row>
    <row r="20498" spans="1:1" x14ac:dyDescent="0.25">
      <c r="A20498" t="s">
        <v>130</v>
      </c>
    </row>
    <row r="20499" spans="1:1" x14ac:dyDescent="0.25">
      <c r="A20499" t="s">
        <v>9479</v>
      </c>
    </row>
    <row r="20501" spans="1:1" x14ac:dyDescent="0.25">
      <c r="A20501" t="s">
        <v>130</v>
      </c>
    </row>
    <row r="20502" spans="1:1" x14ac:dyDescent="0.25">
      <c r="A20502" t="s">
        <v>9480</v>
      </c>
    </row>
    <row r="20504" spans="1:1" x14ac:dyDescent="0.25">
      <c r="A20504" t="s">
        <v>130</v>
      </c>
    </row>
    <row r="20505" spans="1:1" x14ac:dyDescent="0.25">
      <c r="A20505" t="s">
        <v>9481</v>
      </c>
    </row>
    <row r="20507" spans="1:1" x14ac:dyDescent="0.25">
      <c r="A20507" t="s">
        <v>130</v>
      </c>
    </row>
    <row r="20508" spans="1:1" x14ac:dyDescent="0.25">
      <c r="A20508" t="s">
        <v>9482</v>
      </c>
    </row>
    <row r="20510" spans="1:1" x14ac:dyDescent="0.25">
      <c r="A20510" t="s">
        <v>130</v>
      </c>
    </row>
    <row r="20511" spans="1:1" x14ac:dyDescent="0.25">
      <c r="A20511" t="s">
        <v>9483</v>
      </c>
    </row>
    <row r="20513" spans="1:1" x14ac:dyDescent="0.25">
      <c r="A20513" t="s">
        <v>130</v>
      </c>
    </row>
    <row r="20514" spans="1:1" x14ac:dyDescent="0.25">
      <c r="A20514" t="s">
        <v>9484</v>
      </c>
    </row>
    <row r="20516" spans="1:1" x14ac:dyDescent="0.25">
      <c r="A20516" t="s">
        <v>130</v>
      </c>
    </row>
    <row r="20517" spans="1:1" x14ac:dyDescent="0.25">
      <c r="A20517" t="s">
        <v>9485</v>
      </c>
    </row>
    <row r="20519" spans="1:1" x14ac:dyDescent="0.25">
      <c r="A20519" t="s">
        <v>130</v>
      </c>
    </row>
    <row r="20520" spans="1:1" x14ac:dyDescent="0.25">
      <c r="A20520" t="s">
        <v>9486</v>
      </c>
    </row>
    <row r="20522" spans="1:1" x14ac:dyDescent="0.25">
      <c r="A20522" t="s">
        <v>130</v>
      </c>
    </row>
    <row r="20523" spans="1:1" x14ac:dyDescent="0.25">
      <c r="A20523" t="s">
        <v>9487</v>
      </c>
    </row>
    <row r="20525" spans="1:1" x14ac:dyDescent="0.25">
      <c r="A20525" t="s">
        <v>130</v>
      </c>
    </row>
    <row r="20526" spans="1:1" x14ac:dyDescent="0.25">
      <c r="A20526" t="s">
        <v>9488</v>
      </c>
    </row>
    <row r="20528" spans="1:1" x14ac:dyDescent="0.25">
      <c r="A20528" t="s">
        <v>130</v>
      </c>
    </row>
    <row r="20529" spans="1:1" x14ac:dyDescent="0.25">
      <c r="A20529" t="s">
        <v>9489</v>
      </c>
    </row>
    <row r="20531" spans="1:1" x14ac:dyDescent="0.25">
      <c r="A20531" t="s">
        <v>130</v>
      </c>
    </row>
    <row r="20532" spans="1:1" x14ac:dyDescent="0.25">
      <c r="A20532" t="s">
        <v>9490</v>
      </c>
    </row>
    <row r="20534" spans="1:1" x14ac:dyDescent="0.25">
      <c r="A20534" t="s">
        <v>130</v>
      </c>
    </row>
    <row r="20535" spans="1:1" x14ac:dyDescent="0.25">
      <c r="A20535" t="s">
        <v>9491</v>
      </c>
    </row>
    <row r="20537" spans="1:1" x14ac:dyDescent="0.25">
      <c r="A20537" t="s">
        <v>130</v>
      </c>
    </row>
    <row r="20538" spans="1:1" x14ac:dyDescent="0.25">
      <c r="A20538" t="s">
        <v>9492</v>
      </c>
    </row>
    <row r="20540" spans="1:1" x14ac:dyDescent="0.25">
      <c r="A20540" t="s">
        <v>130</v>
      </c>
    </row>
    <row r="20541" spans="1:1" x14ac:dyDescent="0.25">
      <c r="A20541" t="s">
        <v>9493</v>
      </c>
    </row>
    <row r="20543" spans="1:1" x14ac:dyDescent="0.25">
      <c r="A20543" t="s">
        <v>130</v>
      </c>
    </row>
    <row r="20544" spans="1:1" x14ac:dyDescent="0.25">
      <c r="A20544" t="s">
        <v>9494</v>
      </c>
    </row>
    <row r="20546" spans="1:1" x14ac:dyDescent="0.25">
      <c r="A20546" t="s">
        <v>130</v>
      </c>
    </row>
    <row r="20547" spans="1:1" x14ac:dyDescent="0.25">
      <c r="A20547" t="s">
        <v>9495</v>
      </c>
    </row>
    <row r="20549" spans="1:1" x14ac:dyDescent="0.25">
      <c r="A20549" t="s">
        <v>130</v>
      </c>
    </row>
    <row r="20550" spans="1:1" x14ac:dyDescent="0.25">
      <c r="A20550" t="s">
        <v>9496</v>
      </c>
    </row>
    <row r="20552" spans="1:1" x14ac:dyDescent="0.25">
      <c r="A20552" t="s">
        <v>130</v>
      </c>
    </row>
    <row r="20553" spans="1:1" x14ac:dyDescent="0.25">
      <c r="A20553" t="s">
        <v>9497</v>
      </c>
    </row>
    <row r="20555" spans="1:1" x14ac:dyDescent="0.25">
      <c r="A20555" t="s">
        <v>130</v>
      </c>
    </row>
    <row r="20556" spans="1:1" x14ac:dyDescent="0.25">
      <c r="A20556" t="s">
        <v>9498</v>
      </c>
    </row>
    <row r="20558" spans="1:1" x14ac:dyDescent="0.25">
      <c r="A20558" t="s">
        <v>130</v>
      </c>
    </row>
    <row r="20559" spans="1:1" x14ac:dyDescent="0.25">
      <c r="A20559" t="s">
        <v>9499</v>
      </c>
    </row>
    <row r="20561" spans="1:1" x14ac:dyDescent="0.25">
      <c r="A20561" t="s">
        <v>130</v>
      </c>
    </row>
    <row r="20562" spans="1:1" x14ac:dyDescent="0.25">
      <c r="A20562" t="s">
        <v>9500</v>
      </c>
    </row>
    <row r="20564" spans="1:1" x14ac:dyDescent="0.25">
      <c r="A20564" t="s">
        <v>130</v>
      </c>
    </row>
    <row r="20565" spans="1:1" x14ac:dyDescent="0.25">
      <c r="A20565" t="s">
        <v>9501</v>
      </c>
    </row>
    <row r="20567" spans="1:1" x14ac:dyDescent="0.25">
      <c r="A20567" t="s">
        <v>130</v>
      </c>
    </row>
    <row r="20568" spans="1:1" x14ac:dyDescent="0.25">
      <c r="A20568" t="s">
        <v>9502</v>
      </c>
    </row>
    <row r="20570" spans="1:1" x14ac:dyDescent="0.25">
      <c r="A20570" t="s">
        <v>130</v>
      </c>
    </row>
    <row r="20571" spans="1:1" x14ac:dyDescent="0.25">
      <c r="A20571" t="s">
        <v>9503</v>
      </c>
    </row>
    <row r="20573" spans="1:1" x14ac:dyDescent="0.25">
      <c r="A20573" t="s">
        <v>130</v>
      </c>
    </row>
    <row r="20574" spans="1:1" x14ac:dyDescent="0.25">
      <c r="A20574" t="s">
        <v>9504</v>
      </c>
    </row>
    <row r="20576" spans="1:1" x14ac:dyDescent="0.25">
      <c r="A20576" t="s">
        <v>130</v>
      </c>
    </row>
    <row r="20577" spans="1:1" x14ac:dyDescent="0.25">
      <c r="A20577" t="s">
        <v>9505</v>
      </c>
    </row>
    <row r="20579" spans="1:1" x14ac:dyDescent="0.25">
      <c r="A20579" t="s">
        <v>130</v>
      </c>
    </row>
    <row r="20580" spans="1:1" x14ac:dyDescent="0.25">
      <c r="A20580" t="s">
        <v>9506</v>
      </c>
    </row>
    <row r="20582" spans="1:1" x14ac:dyDescent="0.25">
      <c r="A20582" t="s">
        <v>130</v>
      </c>
    </row>
    <row r="20583" spans="1:1" x14ac:dyDescent="0.25">
      <c r="A20583" t="s">
        <v>9507</v>
      </c>
    </row>
    <row r="20585" spans="1:1" x14ac:dyDescent="0.25">
      <c r="A20585" t="s">
        <v>130</v>
      </c>
    </row>
    <row r="20586" spans="1:1" x14ac:dyDescent="0.25">
      <c r="A20586" t="s">
        <v>9508</v>
      </c>
    </row>
    <row r="20588" spans="1:1" x14ac:dyDescent="0.25">
      <c r="A20588" t="s">
        <v>130</v>
      </c>
    </row>
    <row r="20589" spans="1:1" x14ac:dyDescent="0.25">
      <c r="A20589" t="s">
        <v>9509</v>
      </c>
    </row>
    <row r="20591" spans="1:1" x14ac:dyDescent="0.25">
      <c r="A20591" t="s">
        <v>130</v>
      </c>
    </row>
    <row r="20592" spans="1:1" x14ac:dyDescent="0.25">
      <c r="A20592" t="s">
        <v>9510</v>
      </c>
    </row>
    <row r="20594" spans="1:1" x14ac:dyDescent="0.25">
      <c r="A20594" t="s">
        <v>130</v>
      </c>
    </row>
    <row r="20595" spans="1:1" x14ac:dyDescent="0.25">
      <c r="A20595" t="s">
        <v>9511</v>
      </c>
    </row>
    <row r="20597" spans="1:1" x14ac:dyDescent="0.25">
      <c r="A20597" t="s">
        <v>130</v>
      </c>
    </row>
    <row r="20598" spans="1:1" x14ac:dyDescent="0.25">
      <c r="A20598" t="s">
        <v>9512</v>
      </c>
    </row>
    <row r="20600" spans="1:1" x14ac:dyDescent="0.25">
      <c r="A20600" t="s">
        <v>130</v>
      </c>
    </row>
    <row r="20601" spans="1:1" x14ac:dyDescent="0.25">
      <c r="A20601" t="s">
        <v>9513</v>
      </c>
    </row>
    <row r="20603" spans="1:1" x14ac:dyDescent="0.25">
      <c r="A20603" t="s">
        <v>130</v>
      </c>
    </row>
    <row r="20604" spans="1:1" x14ac:dyDescent="0.25">
      <c r="A20604" t="s">
        <v>9514</v>
      </c>
    </row>
    <row r="20606" spans="1:1" x14ac:dyDescent="0.25">
      <c r="A20606" t="s">
        <v>130</v>
      </c>
    </row>
    <row r="20607" spans="1:1" x14ac:dyDescent="0.25">
      <c r="A20607" t="s">
        <v>9515</v>
      </c>
    </row>
    <row r="20609" spans="1:1" x14ac:dyDescent="0.25">
      <c r="A20609" t="s">
        <v>130</v>
      </c>
    </row>
    <row r="20610" spans="1:1" x14ac:dyDescent="0.25">
      <c r="A20610" t="s">
        <v>9516</v>
      </c>
    </row>
    <row r="20612" spans="1:1" x14ac:dyDescent="0.25">
      <c r="A20612" t="s">
        <v>130</v>
      </c>
    </row>
    <row r="20613" spans="1:1" x14ac:dyDescent="0.25">
      <c r="A20613" t="s">
        <v>9517</v>
      </c>
    </row>
    <row r="20615" spans="1:1" x14ac:dyDescent="0.25">
      <c r="A20615" t="s">
        <v>130</v>
      </c>
    </row>
    <row r="20616" spans="1:1" x14ac:dyDescent="0.25">
      <c r="A20616" t="s">
        <v>9518</v>
      </c>
    </row>
    <row r="20618" spans="1:1" x14ac:dyDescent="0.25">
      <c r="A20618" t="s">
        <v>130</v>
      </c>
    </row>
    <row r="20619" spans="1:1" x14ac:dyDescent="0.25">
      <c r="A20619" t="s">
        <v>9519</v>
      </c>
    </row>
    <row r="20621" spans="1:1" x14ac:dyDescent="0.25">
      <c r="A20621" t="s">
        <v>130</v>
      </c>
    </row>
    <row r="20622" spans="1:1" x14ac:dyDescent="0.25">
      <c r="A20622" t="s">
        <v>9520</v>
      </c>
    </row>
    <row r="20624" spans="1:1" x14ac:dyDescent="0.25">
      <c r="A20624" t="s">
        <v>130</v>
      </c>
    </row>
    <row r="20625" spans="1:1" x14ac:dyDescent="0.25">
      <c r="A20625" t="s">
        <v>9521</v>
      </c>
    </row>
    <row r="20627" spans="1:1" x14ac:dyDescent="0.25">
      <c r="A20627" t="s">
        <v>130</v>
      </c>
    </row>
    <row r="20628" spans="1:1" x14ac:dyDescent="0.25">
      <c r="A20628" t="s">
        <v>9522</v>
      </c>
    </row>
    <row r="20630" spans="1:1" x14ac:dyDescent="0.25">
      <c r="A20630" t="s">
        <v>130</v>
      </c>
    </row>
    <row r="20631" spans="1:1" x14ac:dyDescent="0.25">
      <c r="A20631" t="s">
        <v>9523</v>
      </c>
    </row>
    <row r="20633" spans="1:1" x14ac:dyDescent="0.25">
      <c r="A20633" t="s">
        <v>130</v>
      </c>
    </row>
    <row r="20634" spans="1:1" x14ac:dyDescent="0.25">
      <c r="A20634" t="s">
        <v>9524</v>
      </c>
    </row>
    <row r="20636" spans="1:1" x14ac:dyDescent="0.25">
      <c r="A20636" t="s">
        <v>130</v>
      </c>
    </row>
    <row r="20637" spans="1:1" x14ac:dyDescent="0.25">
      <c r="A20637" t="s">
        <v>9525</v>
      </c>
    </row>
    <row r="20639" spans="1:1" x14ac:dyDescent="0.25">
      <c r="A20639" t="s">
        <v>130</v>
      </c>
    </row>
    <row r="20640" spans="1:1" x14ac:dyDescent="0.25">
      <c r="A20640" t="s">
        <v>9526</v>
      </c>
    </row>
    <row r="20642" spans="1:1" x14ac:dyDescent="0.25">
      <c r="A20642" t="s">
        <v>130</v>
      </c>
    </row>
    <row r="20643" spans="1:1" x14ac:dyDescent="0.25">
      <c r="A20643" t="s">
        <v>9527</v>
      </c>
    </row>
    <row r="20645" spans="1:1" x14ac:dyDescent="0.25">
      <c r="A20645" t="s">
        <v>130</v>
      </c>
    </row>
    <row r="20646" spans="1:1" x14ac:dyDescent="0.25">
      <c r="A20646" t="s">
        <v>9528</v>
      </c>
    </row>
    <row r="20648" spans="1:1" x14ac:dyDescent="0.25">
      <c r="A20648" t="s">
        <v>130</v>
      </c>
    </row>
    <row r="20649" spans="1:1" x14ac:dyDescent="0.25">
      <c r="A20649" t="s">
        <v>9529</v>
      </c>
    </row>
    <row r="20651" spans="1:1" x14ac:dyDescent="0.25">
      <c r="A20651" t="s">
        <v>130</v>
      </c>
    </row>
    <row r="20652" spans="1:1" x14ac:dyDescent="0.25">
      <c r="A20652" t="s">
        <v>9530</v>
      </c>
    </row>
    <row r="20654" spans="1:1" x14ac:dyDescent="0.25">
      <c r="A20654" t="s">
        <v>130</v>
      </c>
    </row>
    <row r="20655" spans="1:1" x14ac:dyDescent="0.25">
      <c r="A20655" t="s">
        <v>9531</v>
      </c>
    </row>
    <row r="20657" spans="1:1" x14ac:dyDescent="0.25">
      <c r="A20657" t="s">
        <v>130</v>
      </c>
    </row>
    <row r="20658" spans="1:1" x14ac:dyDescent="0.25">
      <c r="A20658" t="s">
        <v>9532</v>
      </c>
    </row>
    <row r="20660" spans="1:1" x14ac:dyDescent="0.25">
      <c r="A20660" t="s">
        <v>130</v>
      </c>
    </row>
    <row r="20661" spans="1:1" x14ac:dyDescent="0.25">
      <c r="A20661" t="s">
        <v>9533</v>
      </c>
    </row>
    <row r="20663" spans="1:1" x14ac:dyDescent="0.25">
      <c r="A20663" t="s">
        <v>130</v>
      </c>
    </row>
    <row r="20664" spans="1:1" x14ac:dyDescent="0.25">
      <c r="A20664" t="s">
        <v>9534</v>
      </c>
    </row>
    <row r="20666" spans="1:1" x14ac:dyDescent="0.25">
      <c r="A20666" t="s">
        <v>130</v>
      </c>
    </row>
    <row r="20667" spans="1:1" x14ac:dyDescent="0.25">
      <c r="A20667" t="s">
        <v>9535</v>
      </c>
    </row>
    <row r="20669" spans="1:1" x14ac:dyDescent="0.25">
      <c r="A20669" t="s">
        <v>130</v>
      </c>
    </row>
    <row r="20670" spans="1:1" x14ac:dyDescent="0.25">
      <c r="A20670" t="s">
        <v>9536</v>
      </c>
    </row>
    <row r="20672" spans="1:1" x14ac:dyDescent="0.25">
      <c r="A20672" t="s">
        <v>130</v>
      </c>
    </row>
    <row r="20673" spans="1:1" x14ac:dyDescent="0.25">
      <c r="A20673" t="s">
        <v>9537</v>
      </c>
    </row>
    <row r="20675" spans="1:1" x14ac:dyDescent="0.25">
      <c r="A20675" t="s">
        <v>130</v>
      </c>
    </row>
    <row r="20676" spans="1:1" x14ac:dyDescent="0.25">
      <c r="A20676" t="s">
        <v>9538</v>
      </c>
    </row>
    <row r="20678" spans="1:1" x14ac:dyDescent="0.25">
      <c r="A20678" t="s">
        <v>130</v>
      </c>
    </row>
    <row r="20679" spans="1:1" x14ac:dyDescent="0.25">
      <c r="A20679" t="s">
        <v>9539</v>
      </c>
    </row>
    <row r="20680" spans="1:1" x14ac:dyDescent="0.25">
      <c r="A20680" t="s">
        <v>92</v>
      </c>
    </row>
    <row r="20681" spans="1:1" x14ac:dyDescent="0.25">
      <c r="A20681" t="s">
        <v>9540</v>
      </c>
    </row>
    <row r="20682" spans="1:1" x14ac:dyDescent="0.25">
      <c r="A20682" t="s">
        <v>9541</v>
      </c>
    </row>
    <row r="20683" spans="1:1" x14ac:dyDescent="0.25">
      <c r="A20683" t="s">
        <v>9542</v>
      </c>
    </row>
    <row r="20685" spans="1:1" x14ac:dyDescent="0.25">
      <c r="A20685" t="s">
        <v>9276</v>
      </c>
    </row>
    <row r="20687" spans="1:1" x14ac:dyDescent="0.25">
      <c r="A20687" t="s">
        <v>9277</v>
      </c>
    </row>
    <row r="20688" spans="1:1" x14ac:dyDescent="0.25">
      <c r="A20688" t="s">
        <v>9543</v>
      </c>
    </row>
    <row r="20690" spans="1:1" x14ac:dyDescent="0.25">
      <c r="A20690" t="s">
        <v>9276</v>
      </c>
    </row>
    <row r="20692" spans="1:1" x14ac:dyDescent="0.25">
      <c r="A20692" t="s">
        <v>9277</v>
      </c>
    </row>
    <row r="20693" spans="1:1" x14ac:dyDescent="0.25">
      <c r="A20693" t="s">
        <v>9544</v>
      </c>
    </row>
    <row r="20695" spans="1:1" x14ac:dyDescent="0.25">
      <c r="A20695" t="s">
        <v>9276</v>
      </c>
    </row>
    <row r="20697" spans="1:1" x14ac:dyDescent="0.25">
      <c r="A20697" t="s">
        <v>9277</v>
      </c>
    </row>
    <row r="20698" spans="1:1" x14ac:dyDescent="0.25">
      <c r="A20698" t="s">
        <v>9545</v>
      </c>
    </row>
    <row r="20700" spans="1:1" x14ac:dyDescent="0.25">
      <c r="A20700" t="s">
        <v>9276</v>
      </c>
    </row>
    <row r="20702" spans="1:1" x14ac:dyDescent="0.25">
      <c r="A20702" t="s">
        <v>9277</v>
      </c>
    </row>
    <row r="20703" spans="1:1" x14ac:dyDescent="0.25">
      <c r="A20703" t="s">
        <v>9546</v>
      </c>
    </row>
    <row r="20705" spans="1:1" x14ac:dyDescent="0.25">
      <c r="A20705" t="s">
        <v>9276</v>
      </c>
    </row>
    <row r="20707" spans="1:1" x14ac:dyDescent="0.25">
      <c r="A20707" t="s">
        <v>9277</v>
      </c>
    </row>
    <row r="20708" spans="1:1" x14ac:dyDescent="0.25">
      <c r="A20708" t="s">
        <v>9547</v>
      </c>
    </row>
    <row r="20710" spans="1:1" x14ac:dyDescent="0.25">
      <c r="A20710" t="s">
        <v>9276</v>
      </c>
    </row>
    <row r="20712" spans="1:1" x14ac:dyDescent="0.25">
      <c r="A20712" t="s">
        <v>9277</v>
      </c>
    </row>
    <row r="20713" spans="1:1" x14ac:dyDescent="0.25">
      <c r="A20713" t="s">
        <v>9548</v>
      </c>
    </row>
    <row r="20715" spans="1:1" x14ac:dyDescent="0.25">
      <c r="A20715" t="s">
        <v>9276</v>
      </c>
    </row>
    <row r="20717" spans="1:1" x14ac:dyDescent="0.25">
      <c r="A20717" t="s">
        <v>9277</v>
      </c>
    </row>
    <row r="20718" spans="1:1" x14ac:dyDescent="0.25">
      <c r="A20718" t="s">
        <v>9549</v>
      </c>
    </row>
    <row r="20720" spans="1:1" x14ac:dyDescent="0.25">
      <c r="A20720" t="s">
        <v>9276</v>
      </c>
    </row>
    <row r="20722" spans="1:1" x14ac:dyDescent="0.25">
      <c r="A20722" t="s">
        <v>9277</v>
      </c>
    </row>
    <row r="20723" spans="1:1" x14ac:dyDescent="0.25">
      <c r="A20723" t="s">
        <v>9550</v>
      </c>
    </row>
    <row r="20725" spans="1:1" x14ac:dyDescent="0.25">
      <c r="A20725" t="s">
        <v>9276</v>
      </c>
    </row>
    <row r="20727" spans="1:1" x14ac:dyDescent="0.25">
      <c r="A20727" t="s">
        <v>9277</v>
      </c>
    </row>
    <row r="20728" spans="1:1" x14ac:dyDescent="0.25">
      <c r="A20728" t="s">
        <v>9551</v>
      </c>
    </row>
    <row r="20730" spans="1:1" x14ac:dyDescent="0.25">
      <c r="A20730" t="s">
        <v>9276</v>
      </c>
    </row>
    <row r="20732" spans="1:1" x14ac:dyDescent="0.25">
      <c r="A20732" t="s">
        <v>9277</v>
      </c>
    </row>
    <row r="20733" spans="1:1" x14ac:dyDescent="0.25">
      <c r="A20733" t="s">
        <v>9552</v>
      </c>
    </row>
    <row r="20734" spans="1:1" x14ac:dyDescent="0.25">
      <c r="A20734" t="s">
        <v>9553</v>
      </c>
    </row>
    <row r="20736" spans="1:1" x14ac:dyDescent="0.25">
      <c r="A20736" t="s">
        <v>92</v>
      </c>
    </row>
    <row r="20737" spans="1:1" x14ac:dyDescent="0.25">
      <c r="A20737" t="s">
        <v>9554</v>
      </c>
    </row>
    <row r="20738" spans="1:1" x14ac:dyDescent="0.25">
      <c r="A20738" t="s">
        <v>9555</v>
      </c>
    </row>
    <row r="20739" spans="1:1" x14ac:dyDescent="0.25">
      <c r="A20739" t="s">
        <v>9556</v>
      </c>
    </row>
    <row r="20740" spans="1:1" x14ac:dyDescent="0.25">
      <c r="A20740" t="s">
        <v>9557</v>
      </c>
    </row>
    <row r="20741" spans="1:1" x14ac:dyDescent="0.25">
      <c r="A20741" t="s">
        <v>9558</v>
      </c>
    </row>
    <row r="20742" spans="1:1" x14ac:dyDescent="0.25">
      <c r="A20742" t="s">
        <v>9559</v>
      </c>
    </row>
    <row r="20744" spans="1:1" x14ac:dyDescent="0.25">
      <c r="A20744" t="s">
        <v>9560</v>
      </c>
    </row>
    <row r="20745" spans="1:1" x14ac:dyDescent="0.25">
      <c r="A20745" t="s">
        <v>5825</v>
      </c>
    </row>
    <row r="20746" spans="1:1" x14ac:dyDescent="0.25">
      <c r="A20746" t="s">
        <v>9561</v>
      </c>
    </row>
    <row r="20747" spans="1:1" x14ac:dyDescent="0.25">
      <c r="A20747" t="s">
        <v>9562</v>
      </c>
    </row>
    <row r="20748" spans="1:1" x14ac:dyDescent="0.25">
      <c r="A20748" t="s">
        <v>9563</v>
      </c>
    </row>
    <row r="20749" spans="1:1" x14ac:dyDescent="0.25">
      <c r="A20749" t="s">
        <v>9564</v>
      </c>
    </row>
    <row r="20750" spans="1:1" x14ac:dyDescent="0.25">
      <c r="A20750" t="s">
        <v>9562</v>
      </c>
    </row>
    <row r="20751" spans="1:1" x14ac:dyDescent="0.25">
      <c r="A20751" t="s">
        <v>9563</v>
      </c>
    </row>
    <row r="20752" spans="1:1" x14ac:dyDescent="0.25">
      <c r="A20752" t="s">
        <v>9565</v>
      </c>
    </row>
    <row r="20753" spans="1:1" x14ac:dyDescent="0.25">
      <c r="A20753" t="s">
        <v>9562</v>
      </c>
    </row>
    <row r="20754" spans="1:1" x14ac:dyDescent="0.25">
      <c r="A20754" t="s">
        <v>9563</v>
      </c>
    </row>
    <row r="20755" spans="1:1" x14ac:dyDescent="0.25">
      <c r="A20755" t="s">
        <v>9566</v>
      </c>
    </row>
    <row r="20756" spans="1:1" x14ac:dyDescent="0.25">
      <c r="A20756" t="s">
        <v>9562</v>
      </c>
    </row>
    <row r="20757" spans="1:1" x14ac:dyDescent="0.25">
      <c r="A20757" t="s">
        <v>9563</v>
      </c>
    </row>
    <row r="20758" spans="1:1" x14ac:dyDescent="0.25">
      <c r="A20758" t="s">
        <v>9567</v>
      </c>
    </row>
    <row r="20759" spans="1:1" x14ac:dyDescent="0.25">
      <c r="A20759" t="s">
        <v>9562</v>
      </c>
    </row>
    <row r="20760" spans="1:1" x14ac:dyDescent="0.25">
      <c r="A20760" t="s">
        <v>9563</v>
      </c>
    </row>
    <row r="20761" spans="1:1" x14ac:dyDescent="0.25">
      <c r="A20761" t="s">
        <v>9568</v>
      </c>
    </row>
    <row r="20762" spans="1:1" x14ac:dyDescent="0.25">
      <c r="A20762" t="s">
        <v>9562</v>
      </c>
    </row>
    <row r="20763" spans="1:1" x14ac:dyDescent="0.25">
      <c r="A20763" t="s">
        <v>9563</v>
      </c>
    </row>
    <row r="20764" spans="1:1" x14ac:dyDescent="0.25">
      <c r="A20764" t="s">
        <v>9569</v>
      </c>
    </row>
    <row r="20765" spans="1:1" x14ac:dyDescent="0.25">
      <c r="A20765" t="s">
        <v>9562</v>
      </c>
    </row>
    <row r="20766" spans="1:1" x14ac:dyDescent="0.25">
      <c r="A20766" t="s">
        <v>9563</v>
      </c>
    </row>
    <row r="20767" spans="1:1" x14ac:dyDescent="0.25">
      <c r="A20767" t="s">
        <v>9570</v>
      </c>
    </row>
    <row r="20768" spans="1:1" x14ac:dyDescent="0.25">
      <c r="A20768" t="s">
        <v>9562</v>
      </c>
    </row>
    <row r="20769" spans="1:1" x14ac:dyDescent="0.25">
      <c r="A20769" t="s">
        <v>9563</v>
      </c>
    </row>
    <row r="20770" spans="1:1" x14ac:dyDescent="0.25">
      <c r="A20770" t="s">
        <v>9571</v>
      </c>
    </row>
    <row r="20771" spans="1:1" x14ac:dyDescent="0.25">
      <c r="A20771" t="s">
        <v>9562</v>
      </c>
    </row>
    <row r="20772" spans="1:1" x14ac:dyDescent="0.25">
      <c r="A20772" t="s">
        <v>9563</v>
      </c>
    </row>
    <row r="20773" spans="1:1" x14ac:dyDescent="0.25">
      <c r="A20773" t="s">
        <v>9572</v>
      </c>
    </row>
    <row r="20774" spans="1:1" x14ac:dyDescent="0.25">
      <c r="A20774" t="s">
        <v>9562</v>
      </c>
    </row>
    <row r="20775" spans="1:1" x14ac:dyDescent="0.25">
      <c r="A20775" t="s">
        <v>9563</v>
      </c>
    </row>
    <row r="20776" spans="1:1" x14ac:dyDescent="0.25">
      <c r="A20776" t="s">
        <v>9573</v>
      </c>
    </row>
    <row r="20778" spans="1:1" x14ac:dyDescent="0.25">
      <c r="A20778" t="s">
        <v>8920</v>
      </c>
    </row>
    <row r="20779" spans="1:1" x14ac:dyDescent="0.25">
      <c r="A20779" t="s">
        <v>9574</v>
      </c>
    </row>
    <row r="20781" spans="1:1" x14ac:dyDescent="0.25">
      <c r="A20781" t="s">
        <v>8920</v>
      </c>
    </row>
    <row r="20782" spans="1:1" x14ac:dyDescent="0.25">
      <c r="A20782" t="s">
        <v>9575</v>
      </c>
    </row>
    <row r="20784" spans="1:1" x14ac:dyDescent="0.25">
      <c r="A20784" t="s">
        <v>8920</v>
      </c>
    </row>
    <row r="20785" spans="1:1" x14ac:dyDescent="0.25">
      <c r="A20785" t="s">
        <v>9576</v>
      </c>
    </row>
    <row r="20787" spans="1:1" x14ac:dyDescent="0.25">
      <c r="A20787" t="s">
        <v>8920</v>
      </c>
    </row>
    <row r="20788" spans="1:1" x14ac:dyDescent="0.25">
      <c r="A20788" t="s">
        <v>9577</v>
      </c>
    </row>
    <row r="20790" spans="1:1" x14ac:dyDescent="0.25">
      <c r="A20790" t="s">
        <v>8920</v>
      </c>
    </row>
    <row r="20791" spans="1:1" x14ac:dyDescent="0.25">
      <c r="A20791" t="s">
        <v>9578</v>
      </c>
    </row>
    <row r="20793" spans="1:1" x14ac:dyDescent="0.25">
      <c r="A20793" t="s">
        <v>9579</v>
      </c>
    </row>
    <row r="20795" spans="1:1" x14ac:dyDescent="0.25">
      <c r="A20795" t="s">
        <v>9580</v>
      </c>
    </row>
    <row r="20796" spans="1:1" x14ac:dyDescent="0.25">
      <c r="A20796" t="s">
        <v>9581</v>
      </c>
    </row>
    <row r="20797" spans="1:1" x14ac:dyDescent="0.25">
      <c r="A20797" t="s">
        <v>9582</v>
      </c>
    </row>
    <row r="20799" spans="1:1" x14ac:dyDescent="0.25">
      <c r="A20799" t="s">
        <v>9583</v>
      </c>
    </row>
    <row r="20800" spans="1:1" x14ac:dyDescent="0.25">
      <c r="A20800" t="s">
        <v>9584</v>
      </c>
    </row>
    <row r="20802" spans="1:1" x14ac:dyDescent="0.25">
      <c r="A20802" t="s">
        <v>9583</v>
      </c>
    </row>
    <row r="20803" spans="1:1" x14ac:dyDescent="0.25">
      <c r="A20803" t="s">
        <v>9585</v>
      </c>
    </row>
    <row r="20805" spans="1:1" x14ac:dyDescent="0.25">
      <c r="A20805" t="s">
        <v>9583</v>
      </c>
    </row>
    <row r="20806" spans="1:1" x14ac:dyDescent="0.25">
      <c r="A20806" t="s">
        <v>9586</v>
      </c>
    </row>
    <row r="20808" spans="1:1" x14ac:dyDescent="0.25">
      <c r="A20808" t="s">
        <v>9583</v>
      </c>
    </row>
    <row r="20809" spans="1:1" x14ac:dyDescent="0.25">
      <c r="A20809" t="s">
        <v>9587</v>
      </c>
    </row>
    <row r="20811" spans="1:1" x14ac:dyDescent="0.25">
      <c r="A20811" t="s">
        <v>9583</v>
      </c>
    </row>
    <row r="20812" spans="1:1" x14ac:dyDescent="0.25">
      <c r="A20812" t="s">
        <v>9588</v>
      </c>
    </row>
    <row r="20814" spans="1:1" x14ac:dyDescent="0.25">
      <c r="A20814" t="s">
        <v>8909</v>
      </c>
    </row>
    <row r="20815" spans="1:1" x14ac:dyDescent="0.25">
      <c r="A20815" t="s">
        <v>9589</v>
      </c>
    </row>
    <row r="20817" spans="1:1" x14ac:dyDescent="0.25">
      <c r="A20817" t="s">
        <v>9590</v>
      </c>
    </row>
    <row r="20818" spans="1:1" x14ac:dyDescent="0.25">
      <c r="A20818" t="s">
        <v>9591</v>
      </c>
    </row>
    <row r="20820" spans="1:1" x14ac:dyDescent="0.25">
      <c r="A20820" t="s">
        <v>9590</v>
      </c>
    </row>
    <row r="20821" spans="1:1" x14ac:dyDescent="0.25">
      <c r="A20821" t="s">
        <v>9592</v>
      </c>
    </row>
    <row r="20823" spans="1:1" x14ac:dyDescent="0.25">
      <c r="A20823" t="s">
        <v>9593</v>
      </c>
    </row>
    <row r="20824" spans="1:1" x14ac:dyDescent="0.25">
      <c r="A20824" t="s">
        <v>9594</v>
      </c>
    </row>
    <row r="20826" spans="1:1" x14ac:dyDescent="0.25">
      <c r="A20826" t="s">
        <v>9593</v>
      </c>
    </row>
    <row r="20827" spans="1:1" x14ac:dyDescent="0.25">
      <c r="A20827" t="s">
        <v>9595</v>
      </c>
    </row>
    <row r="20829" spans="1:1" x14ac:dyDescent="0.25">
      <c r="A20829" t="s">
        <v>9593</v>
      </c>
    </row>
    <row r="20830" spans="1:1" x14ac:dyDescent="0.25">
      <c r="A20830" t="s">
        <v>9596</v>
      </c>
    </row>
    <row r="20832" spans="1:1" x14ac:dyDescent="0.25">
      <c r="A20832" t="s">
        <v>9593</v>
      </c>
    </row>
    <row r="20833" spans="1:1" x14ac:dyDescent="0.25">
      <c r="A20833" t="s">
        <v>9597</v>
      </c>
    </row>
    <row r="20835" spans="1:1" x14ac:dyDescent="0.25">
      <c r="A20835" t="s">
        <v>8941</v>
      </c>
    </row>
    <row r="20836" spans="1:1" x14ac:dyDescent="0.25">
      <c r="A20836" t="s">
        <v>9598</v>
      </c>
    </row>
    <row r="20838" spans="1:1" x14ac:dyDescent="0.25">
      <c r="A20838" t="s">
        <v>8941</v>
      </c>
    </row>
    <row r="20839" spans="1:1" x14ac:dyDescent="0.25">
      <c r="A20839" t="s">
        <v>9599</v>
      </c>
    </row>
    <row r="20841" spans="1:1" x14ac:dyDescent="0.25">
      <c r="A20841" t="s">
        <v>8941</v>
      </c>
    </row>
    <row r="20842" spans="1:1" x14ac:dyDescent="0.25">
      <c r="A20842" t="s">
        <v>9600</v>
      </c>
    </row>
    <row r="20844" spans="1:1" x14ac:dyDescent="0.25">
      <c r="A20844" t="s">
        <v>8941</v>
      </c>
    </row>
    <row r="20845" spans="1:1" x14ac:dyDescent="0.25">
      <c r="A20845" t="s">
        <v>9601</v>
      </c>
    </row>
    <row r="20847" spans="1:1" x14ac:dyDescent="0.25">
      <c r="A20847" t="s">
        <v>8941</v>
      </c>
    </row>
    <row r="20848" spans="1:1" x14ac:dyDescent="0.25">
      <c r="A20848" t="s">
        <v>9602</v>
      </c>
    </row>
    <row r="20850" spans="1:1" x14ac:dyDescent="0.25">
      <c r="A20850" t="s">
        <v>3637</v>
      </c>
    </row>
    <row r="20851" spans="1:1" x14ac:dyDescent="0.25">
      <c r="A20851" t="s">
        <v>9603</v>
      </c>
    </row>
    <row r="20853" spans="1:1" x14ac:dyDescent="0.25">
      <c r="A20853" t="s">
        <v>3637</v>
      </c>
    </row>
    <row r="20854" spans="1:1" x14ac:dyDescent="0.25">
      <c r="A20854" t="s">
        <v>9604</v>
      </c>
    </row>
    <row r="20856" spans="1:1" x14ac:dyDescent="0.25">
      <c r="A20856" t="s">
        <v>3637</v>
      </c>
    </row>
    <row r="20857" spans="1:1" x14ac:dyDescent="0.25">
      <c r="A20857" t="s">
        <v>9605</v>
      </c>
    </row>
    <row r="20859" spans="1:1" x14ac:dyDescent="0.25">
      <c r="A20859" t="s">
        <v>3637</v>
      </c>
    </row>
    <row r="20860" spans="1:1" x14ac:dyDescent="0.25">
      <c r="A20860" t="s">
        <v>9606</v>
      </c>
    </row>
    <row r="20862" spans="1:1" x14ac:dyDescent="0.25">
      <c r="A20862" t="s">
        <v>3637</v>
      </c>
    </row>
    <row r="20863" spans="1:1" x14ac:dyDescent="0.25">
      <c r="A20863" t="s">
        <v>9607</v>
      </c>
    </row>
    <row r="20865" spans="1:1" x14ac:dyDescent="0.25">
      <c r="A20865" t="s">
        <v>3637</v>
      </c>
    </row>
    <row r="20866" spans="1:1" x14ac:dyDescent="0.25">
      <c r="A20866" t="s">
        <v>9608</v>
      </c>
    </row>
    <row r="20868" spans="1:1" x14ac:dyDescent="0.25">
      <c r="A20868" t="s">
        <v>3637</v>
      </c>
    </row>
    <row r="20869" spans="1:1" x14ac:dyDescent="0.25">
      <c r="A20869" t="s">
        <v>9609</v>
      </c>
    </row>
    <row r="20871" spans="1:1" x14ac:dyDescent="0.25">
      <c r="A20871" t="s">
        <v>3637</v>
      </c>
    </row>
    <row r="20872" spans="1:1" x14ac:dyDescent="0.25">
      <c r="A20872" t="s">
        <v>9610</v>
      </c>
    </row>
    <row r="20874" spans="1:1" x14ac:dyDescent="0.25">
      <c r="A20874" t="s">
        <v>3637</v>
      </c>
    </row>
    <row r="20875" spans="1:1" x14ac:dyDescent="0.25">
      <c r="A20875" t="s">
        <v>9611</v>
      </c>
    </row>
    <row r="20877" spans="1:1" x14ac:dyDescent="0.25">
      <c r="A20877" t="s">
        <v>9612</v>
      </c>
    </row>
    <row r="20878" spans="1:1" x14ac:dyDescent="0.25">
      <c r="A20878" t="s">
        <v>9613</v>
      </c>
    </row>
    <row r="20880" spans="1:1" x14ac:dyDescent="0.25">
      <c r="A20880" t="s">
        <v>9612</v>
      </c>
    </row>
    <row r="20881" spans="1:1" x14ac:dyDescent="0.25">
      <c r="A20881" t="s">
        <v>9614</v>
      </c>
    </row>
    <row r="20883" spans="1:1" x14ac:dyDescent="0.25">
      <c r="A20883" t="s">
        <v>9612</v>
      </c>
    </row>
    <row r="20884" spans="1:1" x14ac:dyDescent="0.25">
      <c r="A20884" t="s">
        <v>9615</v>
      </c>
    </row>
    <row r="20886" spans="1:1" x14ac:dyDescent="0.25">
      <c r="A20886" t="s">
        <v>9612</v>
      </c>
    </row>
    <row r="20887" spans="1:1" x14ac:dyDescent="0.25">
      <c r="A20887" t="s">
        <v>9616</v>
      </c>
    </row>
    <row r="20889" spans="1:1" x14ac:dyDescent="0.25">
      <c r="A20889" t="s">
        <v>9612</v>
      </c>
    </row>
    <row r="20890" spans="1:1" x14ac:dyDescent="0.25">
      <c r="A20890" t="s">
        <v>9617</v>
      </c>
    </row>
    <row r="20892" spans="1:1" x14ac:dyDescent="0.25">
      <c r="A20892" t="s">
        <v>3637</v>
      </c>
    </row>
    <row r="20893" spans="1:1" x14ac:dyDescent="0.25">
      <c r="A20893" t="s">
        <v>9618</v>
      </c>
    </row>
    <row r="20895" spans="1:1" x14ac:dyDescent="0.25">
      <c r="A20895" t="s">
        <v>3637</v>
      </c>
    </row>
    <row r="20896" spans="1:1" x14ac:dyDescent="0.25">
      <c r="A20896" t="s">
        <v>9619</v>
      </c>
    </row>
    <row r="20898" spans="1:1" x14ac:dyDescent="0.25">
      <c r="A20898" t="s">
        <v>3637</v>
      </c>
    </row>
    <row r="20899" spans="1:1" x14ac:dyDescent="0.25">
      <c r="A20899" t="s">
        <v>9620</v>
      </c>
    </row>
    <row r="20901" spans="1:1" x14ac:dyDescent="0.25">
      <c r="A20901" t="s">
        <v>8920</v>
      </c>
    </row>
    <row r="20902" spans="1:1" x14ac:dyDescent="0.25">
      <c r="A20902" t="s">
        <v>9621</v>
      </c>
    </row>
    <row r="20904" spans="1:1" x14ac:dyDescent="0.25">
      <c r="A20904" t="s">
        <v>8920</v>
      </c>
    </row>
    <row r="20905" spans="1:1" x14ac:dyDescent="0.25">
      <c r="A20905" t="s">
        <v>9622</v>
      </c>
    </row>
    <row r="20907" spans="1:1" x14ac:dyDescent="0.25">
      <c r="A20907" t="s">
        <v>8920</v>
      </c>
    </row>
    <row r="20908" spans="1:1" x14ac:dyDescent="0.25">
      <c r="A20908" t="s">
        <v>9623</v>
      </c>
    </row>
    <row r="20910" spans="1:1" x14ac:dyDescent="0.25">
      <c r="A20910" t="s">
        <v>8920</v>
      </c>
    </row>
    <row r="20911" spans="1:1" x14ac:dyDescent="0.25">
      <c r="A20911" t="s">
        <v>9624</v>
      </c>
    </row>
    <row r="20913" spans="1:1" x14ac:dyDescent="0.25">
      <c r="A20913" t="s">
        <v>8909</v>
      </c>
    </row>
    <row r="20914" spans="1:1" x14ac:dyDescent="0.25">
      <c r="A20914" t="s">
        <v>9625</v>
      </c>
    </row>
    <row r="20916" spans="1:1" x14ac:dyDescent="0.25">
      <c r="A20916" t="s">
        <v>8909</v>
      </c>
    </row>
    <row r="20917" spans="1:1" x14ac:dyDescent="0.25">
      <c r="A20917" t="s">
        <v>9626</v>
      </c>
    </row>
    <row r="20919" spans="1:1" x14ac:dyDescent="0.25">
      <c r="A20919" t="s">
        <v>8909</v>
      </c>
    </row>
    <row r="20920" spans="1:1" x14ac:dyDescent="0.25">
      <c r="A20920" t="s">
        <v>9627</v>
      </c>
    </row>
    <row r="20922" spans="1:1" x14ac:dyDescent="0.25">
      <c r="A20922" t="s">
        <v>8909</v>
      </c>
    </row>
    <row r="20923" spans="1:1" x14ac:dyDescent="0.25">
      <c r="A20923" t="s">
        <v>9628</v>
      </c>
    </row>
    <row r="20925" spans="1:1" x14ac:dyDescent="0.25">
      <c r="A20925" t="s">
        <v>8909</v>
      </c>
    </row>
    <row r="20926" spans="1:1" x14ac:dyDescent="0.25">
      <c r="A20926" t="s">
        <v>9629</v>
      </c>
    </row>
    <row r="20928" spans="1:1" x14ac:dyDescent="0.25">
      <c r="A20928" t="s">
        <v>9630</v>
      </c>
    </row>
    <row r="20929" spans="1:1" x14ac:dyDescent="0.25">
      <c r="A20929" t="s">
        <v>9631</v>
      </c>
    </row>
    <row r="20931" spans="1:1" x14ac:dyDescent="0.25">
      <c r="A20931" t="s">
        <v>9630</v>
      </c>
    </row>
    <row r="20932" spans="1:1" x14ac:dyDescent="0.25">
      <c r="A20932" t="s">
        <v>9632</v>
      </c>
    </row>
    <row r="20934" spans="1:1" x14ac:dyDescent="0.25">
      <c r="A20934" t="s">
        <v>9630</v>
      </c>
    </row>
    <row r="20935" spans="1:1" x14ac:dyDescent="0.25">
      <c r="A20935" t="s">
        <v>9633</v>
      </c>
    </row>
    <row r="20937" spans="1:1" x14ac:dyDescent="0.25">
      <c r="A20937" t="s">
        <v>9630</v>
      </c>
    </row>
    <row r="20938" spans="1:1" x14ac:dyDescent="0.25">
      <c r="A20938" t="s">
        <v>9634</v>
      </c>
    </row>
    <row r="20940" spans="1:1" x14ac:dyDescent="0.25">
      <c r="A20940" t="s">
        <v>3637</v>
      </c>
    </row>
    <row r="20941" spans="1:1" x14ac:dyDescent="0.25">
      <c r="A20941" t="s">
        <v>9635</v>
      </c>
    </row>
    <row r="20943" spans="1:1" x14ac:dyDescent="0.25">
      <c r="A20943" t="s">
        <v>3637</v>
      </c>
    </row>
    <row r="20944" spans="1:1" x14ac:dyDescent="0.25">
      <c r="A20944" t="s">
        <v>9636</v>
      </c>
    </row>
    <row r="20946" spans="1:1" x14ac:dyDescent="0.25">
      <c r="A20946" t="s">
        <v>3637</v>
      </c>
    </row>
    <row r="20947" spans="1:1" x14ac:dyDescent="0.25">
      <c r="A20947" t="s">
        <v>9637</v>
      </c>
    </row>
    <row r="20949" spans="1:1" x14ac:dyDescent="0.25">
      <c r="A20949" t="s">
        <v>3637</v>
      </c>
    </row>
    <row r="20950" spans="1:1" x14ac:dyDescent="0.25">
      <c r="A20950" t="s">
        <v>9638</v>
      </c>
    </row>
    <row r="20952" spans="1:1" x14ac:dyDescent="0.25">
      <c r="A20952" t="s">
        <v>3637</v>
      </c>
    </row>
    <row r="20953" spans="1:1" x14ac:dyDescent="0.25">
      <c r="A20953" t="s">
        <v>9639</v>
      </c>
    </row>
    <row r="20955" spans="1:1" x14ac:dyDescent="0.25">
      <c r="A20955" t="s">
        <v>3637</v>
      </c>
    </row>
    <row r="20956" spans="1:1" x14ac:dyDescent="0.25">
      <c r="A20956" t="s">
        <v>9640</v>
      </c>
    </row>
    <row r="20958" spans="1:1" x14ac:dyDescent="0.25">
      <c r="A20958" t="s">
        <v>3637</v>
      </c>
    </row>
    <row r="20959" spans="1:1" x14ac:dyDescent="0.25">
      <c r="A20959" t="s">
        <v>9641</v>
      </c>
    </row>
    <row r="20961" spans="1:1" x14ac:dyDescent="0.25">
      <c r="A20961" t="s">
        <v>3637</v>
      </c>
    </row>
    <row r="20962" spans="1:1" x14ac:dyDescent="0.25">
      <c r="A20962" t="s">
        <v>9642</v>
      </c>
    </row>
    <row r="20964" spans="1:1" x14ac:dyDescent="0.25">
      <c r="A20964" t="s">
        <v>3637</v>
      </c>
    </row>
    <row r="20965" spans="1:1" x14ac:dyDescent="0.25">
      <c r="A20965" t="s">
        <v>9643</v>
      </c>
    </row>
    <row r="20967" spans="1:1" x14ac:dyDescent="0.25">
      <c r="A20967" t="s">
        <v>3637</v>
      </c>
    </row>
    <row r="20968" spans="1:1" x14ac:dyDescent="0.25">
      <c r="A20968" t="s">
        <v>9644</v>
      </c>
    </row>
    <row r="20970" spans="1:1" x14ac:dyDescent="0.25">
      <c r="A20970" t="s">
        <v>9593</v>
      </c>
    </row>
    <row r="20971" spans="1:1" x14ac:dyDescent="0.25">
      <c r="A20971" t="s">
        <v>9645</v>
      </c>
    </row>
    <row r="20973" spans="1:1" x14ac:dyDescent="0.25">
      <c r="A20973" t="s">
        <v>9593</v>
      </c>
    </row>
    <row r="20974" spans="1:1" x14ac:dyDescent="0.25">
      <c r="A20974" t="s">
        <v>9646</v>
      </c>
    </row>
    <row r="20976" spans="1:1" x14ac:dyDescent="0.25">
      <c r="A20976" t="s">
        <v>9593</v>
      </c>
    </row>
    <row r="20977" spans="1:1" x14ac:dyDescent="0.25">
      <c r="A20977" t="s">
        <v>9647</v>
      </c>
    </row>
    <row r="20979" spans="1:1" x14ac:dyDescent="0.25">
      <c r="A20979" t="s">
        <v>3637</v>
      </c>
    </row>
    <row r="20980" spans="1:1" x14ac:dyDescent="0.25">
      <c r="A20980" t="s">
        <v>9648</v>
      </c>
    </row>
    <row r="20982" spans="1:1" x14ac:dyDescent="0.25">
      <c r="A20982" t="s">
        <v>3637</v>
      </c>
    </row>
    <row r="20983" spans="1:1" x14ac:dyDescent="0.25">
      <c r="A20983" t="s">
        <v>9649</v>
      </c>
    </row>
    <row r="20985" spans="1:1" x14ac:dyDescent="0.25">
      <c r="A20985" t="s">
        <v>3637</v>
      </c>
    </row>
    <row r="20986" spans="1:1" x14ac:dyDescent="0.25">
      <c r="A20986" t="s">
        <v>9650</v>
      </c>
    </row>
    <row r="20988" spans="1:1" x14ac:dyDescent="0.25">
      <c r="A20988" t="s">
        <v>3637</v>
      </c>
    </row>
    <row r="20989" spans="1:1" x14ac:dyDescent="0.25">
      <c r="A20989" t="s">
        <v>9651</v>
      </c>
    </row>
    <row r="20991" spans="1:1" x14ac:dyDescent="0.25">
      <c r="A20991" t="s">
        <v>9652</v>
      </c>
    </row>
    <row r="20992" spans="1:1" x14ac:dyDescent="0.25">
      <c r="A20992" t="s">
        <v>9653</v>
      </c>
    </row>
    <row r="20994" spans="1:1" x14ac:dyDescent="0.25">
      <c r="A20994" t="s">
        <v>9652</v>
      </c>
    </row>
    <row r="20995" spans="1:1" x14ac:dyDescent="0.25">
      <c r="A20995" t="s">
        <v>9654</v>
      </c>
    </row>
    <row r="20997" spans="1:1" x14ac:dyDescent="0.25">
      <c r="A20997" t="s">
        <v>9652</v>
      </c>
    </row>
    <row r="20998" spans="1:1" x14ac:dyDescent="0.25">
      <c r="A20998" t="s">
        <v>9655</v>
      </c>
    </row>
    <row r="21000" spans="1:1" x14ac:dyDescent="0.25">
      <c r="A21000" t="s">
        <v>9652</v>
      </c>
    </row>
    <row r="21001" spans="1:1" x14ac:dyDescent="0.25">
      <c r="A21001" t="s">
        <v>9656</v>
      </c>
    </row>
    <row r="21003" spans="1:1" x14ac:dyDescent="0.25">
      <c r="A21003" t="s">
        <v>9652</v>
      </c>
    </row>
    <row r="21004" spans="1:1" x14ac:dyDescent="0.25">
      <c r="A21004" t="s">
        <v>9657</v>
      </c>
    </row>
    <row r="21006" spans="1:1" x14ac:dyDescent="0.25">
      <c r="A21006" t="s">
        <v>8909</v>
      </c>
    </row>
    <row r="21007" spans="1:1" x14ac:dyDescent="0.25">
      <c r="A21007" t="s">
        <v>9658</v>
      </c>
    </row>
    <row r="21009" spans="1:1" x14ac:dyDescent="0.25">
      <c r="A21009" t="s">
        <v>9659</v>
      </c>
    </row>
    <row r="21010" spans="1:1" x14ac:dyDescent="0.25">
      <c r="A21010" t="s">
        <v>9660</v>
      </c>
    </row>
    <row r="21012" spans="1:1" x14ac:dyDescent="0.25">
      <c r="A21012" t="s">
        <v>9659</v>
      </c>
    </row>
    <row r="21013" spans="1:1" x14ac:dyDescent="0.25">
      <c r="A21013" t="s">
        <v>9661</v>
      </c>
    </row>
    <row r="21015" spans="1:1" x14ac:dyDescent="0.25">
      <c r="A21015" t="s">
        <v>9662</v>
      </c>
    </row>
    <row r="21016" spans="1:1" x14ac:dyDescent="0.25">
      <c r="A21016" t="s">
        <v>9663</v>
      </c>
    </row>
    <row r="21017" spans="1:1" x14ac:dyDescent="0.25">
      <c r="A21017" t="s">
        <v>3921</v>
      </c>
    </row>
    <row r="21019" spans="1:1" x14ac:dyDescent="0.25">
      <c r="A21019" t="s">
        <v>9664</v>
      </c>
    </row>
    <row r="21021" spans="1:1" x14ac:dyDescent="0.25">
      <c r="A21021" t="s">
        <v>7485</v>
      </c>
    </row>
    <row r="21022" spans="1:1" x14ac:dyDescent="0.25">
      <c r="A21022" t="s">
        <v>9665</v>
      </c>
    </row>
    <row r="21024" spans="1:1" x14ac:dyDescent="0.25">
      <c r="A21024" t="s">
        <v>9666</v>
      </c>
    </row>
    <row r="21025" spans="1:1" x14ac:dyDescent="0.25">
      <c r="A21025" t="s">
        <v>9667</v>
      </c>
    </row>
    <row r="21026" spans="1:1" x14ac:dyDescent="0.25">
      <c r="A21026" t="s">
        <v>9668</v>
      </c>
    </row>
    <row r="21027" spans="1:1" x14ac:dyDescent="0.25">
      <c r="A21027" t="s">
        <v>9669</v>
      </c>
    </row>
    <row r="21029" spans="1:1" x14ac:dyDescent="0.25">
      <c r="A21029" t="s">
        <v>9670</v>
      </c>
    </row>
    <row r="21030" spans="1:1" x14ac:dyDescent="0.25">
      <c r="A21030" t="s">
        <v>9671</v>
      </c>
    </row>
    <row r="21031" spans="1:1" x14ac:dyDescent="0.25">
      <c r="A21031" t="s">
        <v>3921</v>
      </c>
    </row>
    <row r="21033" spans="1:1" x14ac:dyDescent="0.25">
      <c r="A21033" t="s">
        <v>9672</v>
      </c>
    </row>
    <row r="21035" spans="1:1" x14ac:dyDescent="0.25">
      <c r="A21035" t="s">
        <v>7121</v>
      </c>
    </row>
    <row r="21036" spans="1:1" x14ac:dyDescent="0.25">
      <c r="A21036" t="s">
        <v>9673</v>
      </c>
    </row>
    <row r="21038" spans="1:1" x14ac:dyDescent="0.25">
      <c r="A21038" t="s">
        <v>1881</v>
      </c>
    </row>
    <row r="21040" spans="1:1" x14ac:dyDescent="0.25">
      <c r="A21040" t="s">
        <v>9674</v>
      </c>
    </row>
    <row r="21041" spans="1:1" x14ac:dyDescent="0.25">
      <c r="A21041" t="s">
        <v>9675</v>
      </c>
    </row>
    <row r="21043" spans="1:1" x14ac:dyDescent="0.25">
      <c r="A21043" t="s">
        <v>1881</v>
      </c>
    </row>
    <row r="21045" spans="1:1" x14ac:dyDescent="0.25">
      <c r="A21045" t="s">
        <v>9674</v>
      </c>
    </row>
    <row r="21046" spans="1:1" x14ac:dyDescent="0.25">
      <c r="A21046" t="s">
        <v>9676</v>
      </c>
    </row>
    <row r="21048" spans="1:1" x14ac:dyDescent="0.25">
      <c r="A21048" t="s">
        <v>1881</v>
      </c>
    </row>
    <row r="21050" spans="1:1" x14ac:dyDescent="0.25">
      <c r="A21050" t="s">
        <v>9674</v>
      </c>
    </row>
    <row r="21051" spans="1:1" x14ac:dyDescent="0.25">
      <c r="A21051" t="s">
        <v>9677</v>
      </c>
    </row>
    <row r="21053" spans="1:1" x14ac:dyDescent="0.25">
      <c r="A21053" t="s">
        <v>1881</v>
      </c>
    </row>
    <row r="21055" spans="1:1" x14ac:dyDescent="0.25">
      <c r="A21055" t="s">
        <v>9674</v>
      </c>
    </row>
    <row r="21056" spans="1:1" x14ac:dyDescent="0.25">
      <c r="A21056" t="s">
        <v>9678</v>
      </c>
    </row>
    <row r="21058" spans="1:1" x14ac:dyDescent="0.25">
      <c r="A21058" t="s">
        <v>1881</v>
      </c>
    </row>
    <row r="21060" spans="1:1" x14ac:dyDescent="0.25">
      <c r="A21060" t="s">
        <v>9674</v>
      </c>
    </row>
    <row r="21061" spans="1:1" x14ac:dyDescent="0.25">
      <c r="A21061" t="s">
        <v>9679</v>
      </c>
    </row>
    <row r="21063" spans="1:1" x14ac:dyDescent="0.25">
      <c r="A21063" t="s">
        <v>9680</v>
      </c>
    </row>
    <row r="21065" spans="1:1" x14ac:dyDescent="0.25">
      <c r="A21065" t="s">
        <v>9681</v>
      </c>
    </row>
    <row r="21067" spans="1:1" x14ac:dyDescent="0.25">
      <c r="A21067" t="s">
        <v>9682</v>
      </c>
    </row>
    <row r="21068" spans="1:1" x14ac:dyDescent="0.25">
      <c r="A21068" t="s">
        <v>9683</v>
      </c>
    </row>
    <row r="21070" spans="1:1" x14ac:dyDescent="0.25">
      <c r="A21070" t="s">
        <v>9680</v>
      </c>
    </row>
    <row r="21072" spans="1:1" x14ac:dyDescent="0.25">
      <c r="A21072" t="s">
        <v>9681</v>
      </c>
    </row>
    <row r="21074" spans="1:1" x14ac:dyDescent="0.25">
      <c r="A21074" t="s">
        <v>9682</v>
      </c>
    </row>
    <row r="21075" spans="1:1" x14ac:dyDescent="0.25">
      <c r="A21075" t="s">
        <v>9684</v>
      </c>
    </row>
    <row r="21077" spans="1:1" x14ac:dyDescent="0.25">
      <c r="A21077" t="s">
        <v>9680</v>
      </c>
    </row>
    <row r="21079" spans="1:1" x14ac:dyDescent="0.25">
      <c r="A21079" t="s">
        <v>9681</v>
      </c>
    </row>
    <row r="21081" spans="1:1" x14ac:dyDescent="0.25">
      <c r="A21081" t="s">
        <v>9682</v>
      </c>
    </row>
    <row r="21082" spans="1:1" x14ac:dyDescent="0.25">
      <c r="A21082" t="s">
        <v>9685</v>
      </c>
    </row>
    <row r="21084" spans="1:1" x14ac:dyDescent="0.25">
      <c r="A21084" t="s">
        <v>9680</v>
      </c>
    </row>
    <row r="21086" spans="1:1" x14ac:dyDescent="0.25">
      <c r="A21086" t="s">
        <v>9681</v>
      </c>
    </row>
    <row r="21088" spans="1:1" x14ac:dyDescent="0.25">
      <c r="A21088" t="s">
        <v>9682</v>
      </c>
    </row>
    <row r="21089" spans="1:1" x14ac:dyDescent="0.25">
      <c r="A21089" t="s">
        <v>9686</v>
      </c>
    </row>
    <row r="21091" spans="1:1" x14ac:dyDescent="0.25">
      <c r="A21091" t="s">
        <v>9680</v>
      </c>
    </row>
    <row r="21093" spans="1:1" x14ac:dyDescent="0.25">
      <c r="A21093" t="s">
        <v>9681</v>
      </c>
    </row>
    <row r="21095" spans="1:1" x14ac:dyDescent="0.25">
      <c r="A21095" t="s">
        <v>9682</v>
      </c>
    </row>
    <row r="21096" spans="1:1" x14ac:dyDescent="0.25">
      <c r="A21096" t="s">
        <v>9687</v>
      </c>
    </row>
    <row r="21098" spans="1:1" x14ac:dyDescent="0.25">
      <c r="A21098" t="s">
        <v>1486</v>
      </c>
    </row>
    <row r="21099" spans="1:1" x14ac:dyDescent="0.25">
      <c r="A21099" t="e">
        <f>- Peinture</f>
        <v>#NAME?</v>
      </c>
    </row>
    <row r="21100" spans="1:1" x14ac:dyDescent="0.25">
      <c r="A21100" t="e">
        <f>- Entretien</f>
        <v>#NAME?</v>
      </c>
    </row>
    <row r="21101" spans="1:1" x14ac:dyDescent="0.25">
      <c r="A21101" t="e">
        <f>- FaÃ§ade</f>
        <v>#NAME?</v>
      </c>
    </row>
    <row r="21102" spans="1:1" x14ac:dyDescent="0.25">
      <c r="A21102" t="e">
        <f>- Couvreur</f>
        <v>#NAME?</v>
      </c>
    </row>
    <row r="21104" spans="1:1" x14ac:dyDescent="0.25">
      <c r="A21104" t="s">
        <v>9688</v>
      </c>
    </row>
    <row r="21105" spans="1:1" x14ac:dyDescent="0.25">
      <c r="A21105" t="s">
        <v>9689</v>
      </c>
    </row>
    <row r="21106" spans="1:1" x14ac:dyDescent="0.25">
      <c r="A21106" t="s">
        <v>9690</v>
      </c>
    </row>
    <row r="21107" spans="1:1" x14ac:dyDescent="0.25">
      <c r="A21107" t="s">
        <v>9691</v>
      </c>
    </row>
    <row r="21109" spans="1:1" x14ac:dyDescent="0.25">
      <c r="A21109" t="s">
        <v>3936</v>
      </c>
    </row>
    <row r="21110" spans="1:1" x14ac:dyDescent="0.25">
      <c r="A21110" t="s">
        <v>9692</v>
      </c>
    </row>
    <row r="21111" spans="1:1" x14ac:dyDescent="0.25">
      <c r="A21111" t="s">
        <v>9693</v>
      </c>
    </row>
    <row r="21113" spans="1:1" x14ac:dyDescent="0.25">
      <c r="A21113" t="s">
        <v>1486</v>
      </c>
    </row>
    <row r="21114" spans="1:1" x14ac:dyDescent="0.25">
      <c r="A21114" t="s">
        <v>9694</v>
      </c>
    </row>
    <row r="21115" spans="1:1" x14ac:dyDescent="0.25">
      <c r="A21115" t="e">
        <f>- Assurer le Rangement des marchandises et le chargement</f>
        <v>#NAME?</v>
      </c>
    </row>
    <row r="21116" spans="1:1" x14ac:dyDescent="0.25">
      <c r="A21116" t="s">
        <v>9695</v>
      </c>
    </row>
    <row r="21118" spans="1:1" x14ac:dyDescent="0.25">
      <c r="A21118" t="s">
        <v>9696</v>
      </c>
    </row>
    <row r="21119" spans="1:1" x14ac:dyDescent="0.25">
      <c r="A21119" t="s">
        <v>3933</v>
      </c>
    </row>
    <row r="21120" spans="1:1" x14ac:dyDescent="0.25">
      <c r="A21120" t="s">
        <v>9690</v>
      </c>
    </row>
    <row r="21121" spans="1:1" x14ac:dyDescent="0.25">
      <c r="A21121" t="s">
        <v>9697</v>
      </c>
    </row>
    <row r="21123" spans="1:1" x14ac:dyDescent="0.25">
      <c r="A21123" t="s">
        <v>3936</v>
      </c>
    </row>
    <row r="21124" spans="1:1" x14ac:dyDescent="0.25">
      <c r="A21124" t="s">
        <v>9698</v>
      </c>
    </row>
    <row r="21125" spans="1:1" x14ac:dyDescent="0.25">
      <c r="A21125" t="s">
        <v>9699</v>
      </c>
    </row>
    <row r="21127" spans="1:1" x14ac:dyDescent="0.25">
      <c r="A21127" t="s">
        <v>1486</v>
      </c>
    </row>
    <row r="21128" spans="1:1" x14ac:dyDescent="0.25">
      <c r="A21128" t="s">
        <v>9700</v>
      </c>
    </row>
    <row r="21129" spans="1:1" x14ac:dyDescent="0.25">
      <c r="A21129" t="s">
        <v>9701</v>
      </c>
    </row>
    <row r="21131" spans="1:1" x14ac:dyDescent="0.25">
      <c r="A21131" t="s">
        <v>9702</v>
      </c>
    </row>
    <row r="21132" spans="1:1" x14ac:dyDescent="0.25">
      <c r="A21132" t="s">
        <v>3933</v>
      </c>
    </row>
    <row r="21133" spans="1:1" x14ac:dyDescent="0.25">
      <c r="A21133" t="s">
        <v>9690</v>
      </c>
    </row>
    <row r="21134" spans="1:1" x14ac:dyDescent="0.25">
      <c r="A21134" t="s">
        <v>9703</v>
      </c>
    </row>
    <row r="21136" spans="1:1" x14ac:dyDescent="0.25">
      <c r="A21136" t="s">
        <v>3936</v>
      </c>
    </row>
    <row r="21137" spans="1:1" x14ac:dyDescent="0.25">
      <c r="A21137" t="s">
        <v>9698</v>
      </c>
    </row>
    <row r="21138" spans="1:1" x14ac:dyDescent="0.25">
      <c r="A21138" t="s">
        <v>9704</v>
      </c>
    </row>
    <row r="21140" spans="1:1" x14ac:dyDescent="0.25">
      <c r="A21140" t="s">
        <v>1486</v>
      </c>
    </row>
    <row r="21141" spans="1:1" x14ac:dyDescent="0.25">
      <c r="A21141" t="s">
        <v>9705</v>
      </c>
    </row>
    <row r="21142" spans="1:1" x14ac:dyDescent="0.25">
      <c r="A21142" t="s">
        <v>9706</v>
      </c>
    </row>
    <row r="21143" spans="1:1" x14ac:dyDescent="0.25">
      <c r="A21143" t="e">
        <f>- Ravalement</f>
        <v>#NAME?</v>
      </c>
    </row>
    <row r="21145" spans="1:1" x14ac:dyDescent="0.25">
      <c r="A21145" t="s">
        <v>9707</v>
      </c>
    </row>
    <row r="21146" spans="1:1" x14ac:dyDescent="0.25">
      <c r="A21146" t="s">
        <v>3933</v>
      </c>
    </row>
    <row r="21147" spans="1:1" x14ac:dyDescent="0.25">
      <c r="A21147" t="s">
        <v>9690</v>
      </c>
    </row>
    <row r="21148" spans="1:1" x14ac:dyDescent="0.25">
      <c r="A21148" t="s">
        <v>9708</v>
      </c>
    </row>
    <row r="21150" spans="1:1" x14ac:dyDescent="0.25">
      <c r="A21150" t="s">
        <v>3936</v>
      </c>
    </row>
    <row r="21151" spans="1:1" x14ac:dyDescent="0.25">
      <c r="A21151" t="s">
        <v>3937</v>
      </c>
    </row>
    <row r="21152" spans="1:1" x14ac:dyDescent="0.25">
      <c r="A21152" t="s">
        <v>9709</v>
      </c>
    </row>
    <row r="21154" spans="1:1" x14ac:dyDescent="0.25">
      <c r="A21154" t="s">
        <v>1486</v>
      </c>
    </row>
    <row r="21155" spans="1:1" x14ac:dyDescent="0.25">
      <c r="A21155" t="s">
        <v>9710</v>
      </c>
    </row>
    <row r="21157" spans="1:1" x14ac:dyDescent="0.25">
      <c r="A21157" t="s">
        <v>9711</v>
      </c>
    </row>
    <row r="21158" spans="1:1" x14ac:dyDescent="0.25">
      <c r="A21158" t="s">
        <v>9712</v>
      </c>
    </row>
    <row r="21159" spans="1:1" x14ac:dyDescent="0.25">
      <c r="A21159" t="s">
        <v>9713</v>
      </c>
    </row>
    <row r="21160" spans="1:1" x14ac:dyDescent="0.25">
      <c r="A21160" t="s">
        <v>9714</v>
      </c>
    </row>
    <row r="21161" spans="1:1" x14ac:dyDescent="0.25">
      <c r="A21161" t="s">
        <v>9715</v>
      </c>
    </row>
    <row r="21163" spans="1:1" x14ac:dyDescent="0.25">
      <c r="A21163" t="s">
        <v>9716</v>
      </c>
    </row>
    <row r="21164" spans="1:1" x14ac:dyDescent="0.25">
      <c r="A21164" t="s">
        <v>9717</v>
      </c>
    </row>
    <row r="21165" spans="1:1" x14ac:dyDescent="0.25">
      <c r="A21165" t="s">
        <v>9718</v>
      </c>
    </row>
    <row r="21166" spans="1:1" x14ac:dyDescent="0.25">
      <c r="A21166" t="s">
        <v>9719</v>
      </c>
    </row>
    <row r="21168" spans="1:1" x14ac:dyDescent="0.25">
      <c r="A21168" t="s">
        <v>9720</v>
      </c>
    </row>
    <row r="21169" spans="1:1" x14ac:dyDescent="0.25">
      <c r="A21169" t="s">
        <v>9721</v>
      </c>
    </row>
    <row r="21171" spans="1:1" x14ac:dyDescent="0.25">
      <c r="A21171" t="s">
        <v>9720</v>
      </c>
    </row>
    <row r="21172" spans="1:1" x14ac:dyDescent="0.25">
      <c r="A21172" t="s">
        <v>9722</v>
      </c>
    </row>
    <row r="21174" spans="1:1" x14ac:dyDescent="0.25">
      <c r="A21174" t="s">
        <v>9720</v>
      </c>
    </row>
    <row r="21175" spans="1:1" x14ac:dyDescent="0.25">
      <c r="A21175" t="s">
        <v>9723</v>
      </c>
    </row>
    <row r="21177" spans="1:1" x14ac:dyDescent="0.25">
      <c r="A21177" t="s">
        <v>9720</v>
      </c>
    </row>
    <row r="21178" spans="1:1" x14ac:dyDescent="0.25">
      <c r="A21178" t="s">
        <v>9724</v>
      </c>
    </row>
    <row r="21180" spans="1:1" x14ac:dyDescent="0.25">
      <c r="A21180" t="s">
        <v>9720</v>
      </c>
    </row>
    <row r="21181" spans="1:1" x14ac:dyDescent="0.25">
      <c r="A21181" t="s">
        <v>9725</v>
      </c>
    </row>
    <row r="21183" spans="1:1" x14ac:dyDescent="0.25">
      <c r="A21183" t="s">
        <v>9720</v>
      </c>
    </row>
    <row r="21184" spans="1:1" x14ac:dyDescent="0.25">
      <c r="A21184" t="s">
        <v>9726</v>
      </c>
    </row>
    <row r="21186" spans="1:1" x14ac:dyDescent="0.25">
      <c r="A21186" t="s">
        <v>9720</v>
      </c>
    </row>
    <row r="21187" spans="1:1" x14ac:dyDescent="0.25">
      <c r="A21187" t="s">
        <v>9727</v>
      </c>
    </row>
    <row r="21189" spans="1:1" x14ac:dyDescent="0.25">
      <c r="A21189" t="s">
        <v>9720</v>
      </c>
    </row>
    <row r="21190" spans="1:1" x14ac:dyDescent="0.25">
      <c r="A21190" t="s">
        <v>9728</v>
      </c>
    </row>
    <row r="21192" spans="1:1" x14ac:dyDescent="0.25">
      <c r="A21192" t="s">
        <v>9720</v>
      </c>
    </row>
    <row r="21193" spans="1:1" x14ac:dyDescent="0.25">
      <c r="A21193" t="s">
        <v>9729</v>
      </c>
    </row>
    <row r="21195" spans="1:1" x14ac:dyDescent="0.25">
      <c r="A21195" t="s">
        <v>9720</v>
      </c>
    </row>
    <row r="21196" spans="1:1" x14ac:dyDescent="0.25">
      <c r="A21196" t="s">
        <v>9730</v>
      </c>
    </row>
    <row r="21198" spans="1:1" x14ac:dyDescent="0.25">
      <c r="A21198" t="s">
        <v>9720</v>
      </c>
    </row>
    <row r="21199" spans="1:1" x14ac:dyDescent="0.25">
      <c r="A21199" t="s">
        <v>9731</v>
      </c>
    </row>
    <row r="21201" spans="1:1" x14ac:dyDescent="0.25">
      <c r="A21201" t="s">
        <v>1486</v>
      </c>
    </row>
    <row r="21202" spans="1:1" x14ac:dyDescent="0.25">
      <c r="A21202" t="s">
        <v>9732</v>
      </c>
    </row>
    <row r="21203" spans="1:1" x14ac:dyDescent="0.25">
      <c r="A21203" t="s">
        <v>9733</v>
      </c>
    </row>
    <row r="21204" spans="1:1" x14ac:dyDescent="0.25">
      <c r="A21204" t="s">
        <v>9734</v>
      </c>
    </row>
    <row r="21206" spans="1:1" x14ac:dyDescent="0.25">
      <c r="A21206" t="s">
        <v>9735</v>
      </c>
    </row>
    <row r="21207" spans="1:1" x14ac:dyDescent="0.25">
      <c r="A21207" t="s">
        <v>9736</v>
      </c>
    </row>
    <row r="21208" spans="1:1" x14ac:dyDescent="0.25">
      <c r="A21208" t="s">
        <v>9737</v>
      </c>
    </row>
    <row r="21209" spans="1:1" x14ac:dyDescent="0.25">
      <c r="A21209" t="s">
        <v>9738</v>
      </c>
    </row>
    <row r="21210" spans="1:1" x14ac:dyDescent="0.25">
      <c r="A21210" t="s">
        <v>9739</v>
      </c>
    </row>
    <row r="21212" spans="1:1" x14ac:dyDescent="0.25">
      <c r="A21212" t="s">
        <v>9740</v>
      </c>
    </row>
    <row r="21213" spans="1:1" x14ac:dyDescent="0.25">
      <c r="A21213" t="s">
        <v>9741</v>
      </c>
    </row>
    <row r="21215" spans="1:1" x14ac:dyDescent="0.25">
      <c r="A21215" t="s">
        <v>9742</v>
      </c>
    </row>
    <row r="21216" spans="1:1" x14ac:dyDescent="0.25">
      <c r="A21216" t="s">
        <v>9743</v>
      </c>
    </row>
    <row r="21217" spans="1:1" x14ac:dyDescent="0.25">
      <c r="A21217" t="s">
        <v>9744</v>
      </c>
    </row>
    <row r="21218" spans="1:1" x14ac:dyDescent="0.25">
      <c r="A21218" t="s">
        <v>9745</v>
      </c>
    </row>
    <row r="21220" spans="1:1" x14ac:dyDescent="0.25">
      <c r="A21220" t="s">
        <v>9742</v>
      </c>
    </row>
    <row r="21221" spans="1:1" x14ac:dyDescent="0.25">
      <c r="A21221" t="s">
        <v>9743</v>
      </c>
    </row>
    <row r="21222" spans="1:1" x14ac:dyDescent="0.25">
      <c r="A21222" t="s">
        <v>9744</v>
      </c>
    </row>
    <row r="21223" spans="1:1" x14ac:dyDescent="0.25">
      <c r="A21223" t="s">
        <v>9746</v>
      </c>
    </row>
    <row r="21225" spans="1:1" x14ac:dyDescent="0.25">
      <c r="A21225" t="s">
        <v>9747</v>
      </c>
    </row>
    <row r="21226" spans="1:1" x14ac:dyDescent="0.25">
      <c r="A21226" t="s">
        <v>9748</v>
      </c>
    </row>
    <row r="21227" spans="1:1" x14ac:dyDescent="0.25">
      <c r="A21227" t="s">
        <v>9749</v>
      </c>
    </row>
    <row r="21228" spans="1:1" x14ac:dyDescent="0.25">
      <c r="A21228" t="s">
        <v>9750</v>
      </c>
    </row>
    <row r="21230" spans="1:1" x14ac:dyDescent="0.25">
      <c r="A21230" t="s">
        <v>9747</v>
      </c>
    </row>
    <row r="21231" spans="1:1" x14ac:dyDescent="0.25">
      <c r="A21231" t="s">
        <v>9748</v>
      </c>
    </row>
    <row r="21232" spans="1:1" x14ac:dyDescent="0.25">
      <c r="A21232" t="s">
        <v>9749</v>
      </c>
    </row>
    <row r="21233" spans="1:1" x14ac:dyDescent="0.25">
      <c r="A21233" t="s">
        <v>9751</v>
      </c>
    </row>
    <row r="21234" spans="1:1" x14ac:dyDescent="0.25">
      <c r="A21234" t="s">
        <v>9752</v>
      </c>
    </row>
    <row r="21235" spans="1:1" x14ac:dyDescent="0.25">
      <c r="A21235" t="s">
        <v>9753</v>
      </c>
    </row>
    <row r="21236" spans="1:1" x14ac:dyDescent="0.25">
      <c r="A21236" t="s">
        <v>9754</v>
      </c>
    </row>
    <row r="21237" spans="1:1" x14ac:dyDescent="0.25">
      <c r="A21237" t="s">
        <v>9755</v>
      </c>
    </row>
    <row r="21238" spans="1:1" x14ac:dyDescent="0.25">
      <c r="A21238" t="s">
        <v>16</v>
      </c>
    </row>
    <row r="21239" spans="1:1" x14ac:dyDescent="0.25">
      <c r="A21239" t="s">
        <v>9756</v>
      </c>
    </row>
    <row r="21240" spans="1:1" x14ac:dyDescent="0.25">
      <c r="A21240" t="s">
        <v>9757</v>
      </c>
    </row>
    <row r="21241" spans="1:1" x14ac:dyDescent="0.25">
      <c r="A21241" t="s">
        <v>9758</v>
      </c>
    </row>
    <row r="21242" spans="1:1" x14ac:dyDescent="0.25">
      <c r="A21242" t="s">
        <v>9759</v>
      </c>
    </row>
    <row r="21243" spans="1:1" x14ac:dyDescent="0.25">
      <c r="A21243" t="s">
        <v>9760</v>
      </c>
    </row>
    <row r="21244" spans="1:1" x14ac:dyDescent="0.25">
      <c r="A21244" t="s">
        <v>9758</v>
      </c>
    </row>
    <row r="21245" spans="1:1" x14ac:dyDescent="0.25">
      <c r="A21245" t="s">
        <v>9759</v>
      </c>
    </row>
    <row r="21246" spans="1:1" x14ac:dyDescent="0.25">
      <c r="A21246" t="s">
        <v>9761</v>
      </c>
    </row>
    <row r="21247" spans="1:1" x14ac:dyDescent="0.25">
      <c r="A21247" t="s">
        <v>9762</v>
      </c>
    </row>
    <row r="21248" spans="1:1" x14ac:dyDescent="0.25">
      <c r="A21248" t="s">
        <v>9763</v>
      </c>
    </row>
    <row r="21249" spans="1:1" x14ac:dyDescent="0.25">
      <c r="A21249" t="s">
        <v>9764</v>
      </c>
    </row>
    <row r="21251" spans="1:1" x14ac:dyDescent="0.25">
      <c r="A21251" t="s">
        <v>130</v>
      </c>
    </row>
    <row r="21252" spans="1:1" x14ac:dyDescent="0.25">
      <c r="A21252" t="s">
        <v>9765</v>
      </c>
    </row>
    <row r="21254" spans="1:1" x14ac:dyDescent="0.25">
      <c r="A21254" t="s">
        <v>130</v>
      </c>
    </row>
    <row r="21255" spans="1:1" x14ac:dyDescent="0.25">
      <c r="A21255" t="s">
        <v>9766</v>
      </c>
    </row>
    <row r="21257" spans="1:1" x14ac:dyDescent="0.25">
      <c r="A21257" t="s">
        <v>130</v>
      </c>
    </row>
    <row r="21258" spans="1:1" x14ac:dyDescent="0.25">
      <c r="A21258" t="s">
        <v>9767</v>
      </c>
    </row>
    <row r="21260" spans="1:1" x14ac:dyDescent="0.25">
      <c r="A21260" t="s">
        <v>130</v>
      </c>
    </row>
    <row r="21261" spans="1:1" x14ac:dyDescent="0.25">
      <c r="A21261" t="s">
        <v>9768</v>
      </c>
    </row>
    <row r="21263" spans="1:1" x14ac:dyDescent="0.25">
      <c r="A21263" t="s">
        <v>130</v>
      </c>
    </row>
    <row r="21264" spans="1:1" x14ac:dyDescent="0.25">
      <c r="A21264" t="s">
        <v>9769</v>
      </c>
    </row>
    <row r="21266" spans="1:1" x14ac:dyDescent="0.25">
      <c r="A21266" t="s">
        <v>130</v>
      </c>
    </row>
    <row r="21267" spans="1:1" x14ac:dyDescent="0.25">
      <c r="A21267" t="s">
        <v>9770</v>
      </c>
    </row>
    <row r="21269" spans="1:1" x14ac:dyDescent="0.25">
      <c r="A21269" t="s">
        <v>130</v>
      </c>
    </row>
    <row r="21270" spans="1:1" x14ac:dyDescent="0.25">
      <c r="A21270" t="s">
        <v>9771</v>
      </c>
    </row>
    <row r="21272" spans="1:1" x14ac:dyDescent="0.25">
      <c r="A21272" t="s">
        <v>130</v>
      </c>
    </row>
    <row r="21273" spans="1:1" x14ac:dyDescent="0.25">
      <c r="A21273" t="s">
        <v>9772</v>
      </c>
    </row>
    <row r="21275" spans="1:1" x14ac:dyDescent="0.25">
      <c r="A21275" t="s">
        <v>130</v>
      </c>
    </row>
    <row r="21276" spans="1:1" x14ac:dyDescent="0.25">
      <c r="A21276" t="s">
        <v>9773</v>
      </c>
    </row>
    <row r="21278" spans="1:1" x14ac:dyDescent="0.25">
      <c r="A21278" t="s">
        <v>130</v>
      </c>
    </row>
    <row r="21279" spans="1:1" x14ac:dyDescent="0.25">
      <c r="A21279" t="s">
        <v>9774</v>
      </c>
    </row>
    <row r="21280" spans="1:1" x14ac:dyDescent="0.25">
      <c r="A21280" t="s">
        <v>9775</v>
      </c>
    </row>
    <row r="21281" spans="1:1" x14ac:dyDescent="0.25">
      <c r="A21281" t="s">
        <v>9776</v>
      </c>
    </row>
    <row r="21282" spans="1:1" x14ac:dyDescent="0.25">
      <c r="A21282" t="s">
        <v>9777</v>
      </c>
    </row>
    <row r="21284" spans="1:1" x14ac:dyDescent="0.25">
      <c r="A21284" t="s">
        <v>9778</v>
      </c>
    </row>
    <row r="21286" spans="1:1" x14ac:dyDescent="0.25">
      <c r="A21286" t="s">
        <v>9779</v>
      </c>
    </row>
    <row r="21287" spans="1:1" x14ac:dyDescent="0.25">
      <c r="A21287" t="s">
        <v>9780</v>
      </c>
    </row>
    <row r="21288" spans="1:1" x14ac:dyDescent="0.25">
      <c r="A21288" t="s">
        <v>9781</v>
      </c>
    </row>
    <row r="21289" spans="1:1" x14ac:dyDescent="0.25">
      <c r="A21289" t="s">
        <v>9782</v>
      </c>
    </row>
    <row r="21290" spans="1:1" x14ac:dyDescent="0.25">
      <c r="A21290" t="s">
        <v>9783</v>
      </c>
    </row>
    <row r="21291" spans="1:1" x14ac:dyDescent="0.25">
      <c r="A21291" t="s">
        <v>9784</v>
      </c>
    </row>
    <row r="21292" spans="1:1" x14ac:dyDescent="0.25">
      <c r="A21292" t="s">
        <v>1486</v>
      </c>
    </row>
    <row r="21293" spans="1:1" x14ac:dyDescent="0.25">
      <c r="A21293" t="s">
        <v>9785</v>
      </c>
    </row>
    <row r="21294" spans="1:1" x14ac:dyDescent="0.25">
      <c r="A21294" t="s">
        <v>9786</v>
      </c>
    </row>
    <row r="21296" spans="1:1" x14ac:dyDescent="0.25">
      <c r="A21296" t="s">
        <v>1486</v>
      </c>
    </row>
    <row r="21297" spans="1:1" x14ac:dyDescent="0.25">
      <c r="A21297" t="s">
        <v>4439</v>
      </c>
    </row>
    <row r="21298" spans="1:1" x14ac:dyDescent="0.25">
      <c r="A21298" t="s">
        <v>4440</v>
      </c>
    </row>
    <row r="21299" spans="1:1" x14ac:dyDescent="0.25">
      <c r="A21299" t="s">
        <v>4441</v>
      </c>
    </row>
    <row r="21300" spans="1:1" x14ac:dyDescent="0.25">
      <c r="A21300" t="s">
        <v>9787</v>
      </c>
    </row>
    <row r="21301" spans="1:1" x14ac:dyDescent="0.25">
      <c r="A21301" t="s">
        <v>1486</v>
      </c>
    </row>
    <row r="21302" spans="1:1" x14ac:dyDescent="0.25">
      <c r="A21302" t="s">
        <v>9788</v>
      </c>
    </row>
    <row r="21303" spans="1:1" x14ac:dyDescent="0.25">
      <c r="A21303" t="e">
        <f>- Appliquer La Peinture</f>
        <v>#NAME?</v>
      </c>
    </row>
    <row r="21304" spans="1:1" x14ac:dyDescent="0.25">
      <c r="A21304" t="s">
        <v>9789</v>
      </c>
    </row>
    <row r="21305" spans="1:1" x14ac:dyDescent="0.25">
      <c r="A21305" t="s">
        <v>9790</v>
      </c>
    </row>
    <row r="21306" spans="1:1" x14ac:dyDescent="0.25">
      <c r="A21306" t="s">
        <v>9791</v>
      </c>
    </row>
    <row r="21307" spans="1:1" x14ac:dyDescent="0.25">
      <c r="A21307" t="s">
        <v>9792</v>
      </c>
    </row>
    <row r="21309" spans="1:1" x14ac:dyDescent="0.25">
      <c r="A21309" t="s">
        <v>9793</v>
      </c>
    </row>
    <row r="21311" spans="1:1" x14ac:dyDescent="0.25">
      <c r="A21311" t="s">
        <v>9794</v>
      </c>
    </row>
    <row r="21312" spans="1:1" x14ac:dyDescent="0.25">
      <c r="A21312" t="s">
        <v>9795</v>
      </c>
    </row>
    <row r="21313" spans="1:1" x14ac:dyDescent="0.25">
      <c r="A21313" t="s">
        <v>9796</v>
      </c>
    </row>
    <row r="21314" spans="1:1" x14ac:dyDescent="0.25">
      <c r="A21314" t="s">
        <v>9797</v>
      </c>
    </row>
    <row r="21315" spans="1:1" x14ac:dyDescent="0.25">
      <c r="A21315" t="s">
        <v>9798</v>
      </c>
    </row>
    <row r="21317" spans="1:1" x14ac:dyDescent="0.25">
      <c r="A21317" t="s">
        <v>9799</v>
      </c>
    </row>
    <row r="21319" spans="1:1" x14ac:dyDescent="0.25">
      <c r="A21319" t="s">
        <v>9800</v>
      </c>
    </row>
    <row r="21320" spans="1:1" x14ac:dyDescent="0.25">
      <c r="A21320" t="s">
        <v>9801</v>
      </c>
    </row>
    <row r="21321" spans="1:1" x14ac:dyDescent="0.25">
      <c r="A21321" t="s">
        <v>9802</v>
      </c>
    </row>
    <row r="21323" spans="1:1" x14ac:dyDescent="0.25">
      <c r="A21323" t="s">
        <v>9803</v>
      </c>
    </row>
    <row r="21324" spans="1:1" x14ac:dyDescent="0.25">
      <c r="A21324" t="s">
        <v>9804</v>
      </c>
    </row>
    <row r="21326" spans="1:1" x14ac:dyDescent="0.25">
      <c r="A21326" t="s">
        <v>121</v>
      </c>
    </row>
    <row r="21328" spans="1:1" x14ac:dyDescent="0.25">
      <c r="A21328" t="s">
        <v>9805</v>
      </c>
    </row>
    <row r="21329" spans="1:1" x14ac:dyDescent="0.25">
      <c r="A21329" t="s">
        <v>9806</v>
      </c>
    </row>
    <row r="21330" spans="1:1" x14ac:dyDescent="0.25">
      <c r="A21330" t="s">
        <v>9807</v>
      </c>
    </row>
    <row r="21331" spans="1:1" x14ac:dyDescent="0.25">
      <c r="A21331" t="s">
        <v>9808</v>
      </c>
    </row>
    <row r="21332" spans="1:1" x14ac:dyDescent="0.25">
      <c r="A21332" t="s">
        <v>9809</v>
      </c>
    </row>
    <row r="21333" spans="1:1" x14ac:dyDescent="0.25">
      <c r="A21333" t="s">
        <v>9810</v>
      </c>
    </row>
    <row r="21335" spans="1:1" x14ac:dyDescent="0.25">
      <c r="A21335" t="s">
        <v>9811</v>
      </c>
    </row>
    <row r="21337" spans="1:1" x14ac:dyDescent="0.25">
      <c r="A21337" t="s">
        <v>8313</v>
      </c>
    </row>
    <row r="21338" spans="1:1" x14ac:dyDescent="0.25">
      <c r="A21338" t="s">
        <v>9812</v>
      </c>
    </row>
    <row r="21339" spans="1:1" x14ac:dyDescent="0.25">
      <c r="A21339" t="s">
        <v>9813</v>
      </c>
    </row>
    <row r="21340" spans="1:1" x14ac:dyDescent="0.25">
      <c r="A21340" t="s">
        <v>9814</v>
      </c>
    </row>
    <row r="21342" spans="1:1" x14ac:dyDescent="0.25">
      <c r="A21342" t="s">
        <v>9815</v>
      </c>
    </row>
    <row r="21343" spans="1:1" x14ac:dyDescent="0.25">
      <c r="A21343" t="s">
        <v>941</v>
      </c>
    </row>
    <row r="21344" spans="1:1" x14ac:dyDescent="0.25">
      <c r="A21344" t="s">
        <v>9816</v>
      </c>
    </row>
    <row r="21346" spans="1:1" x14ac:dyDescent="0.25">
      <c r="A21346" t="s">
        <v>9815</v>
      </c>
    </row>
    <row r="21347" spans="1:1" x14ac:dyDescent="0.25">
      <c r="A21347" t="s">
        <v>941</v>
      </c>
    </row>
    <row r="21348" spans="1:1" x14ac:dyDescent="0.25">
      <c r="A21348" t="s">
        <v>9817</v>
      </c>
    </row>
    <row r="21350" spans="1:1" x14ac:dyDescent="0.25">
      <c r="A21350" t="s">
        <v>9818</v>
      </c>
    </row>
    <row r="21351" spans="1:1" x14ac:dyDescent="0.25">
      <c r="A21351" t="s">
        <v>9819</v>
      </c>
    </row>
    <row r="21352" spans="1:1" x14ac:dyDescent="0.25">
      <c r="A21352" t="s">
        <v>9820</v>
      </c>
    </row>
    <row r="21353" spans="1:1" x14ac:dyDescent="0.25">
      <c r="A21353" t="s">
        <v>9821</v>
      </c>
    </row>
    <row r="21354" spans="1:1" x14ac:dyDescent="0.25">
      <c r="A21354" t="s">
        <v>9822</v>
      </c>
    </row>
    <row r="21355" spans="1:1" x14ac:dyDescent="0.25">
      <c r="A21355" t="s">
        <v>9823</v>
      </c>
    </row>
    <row r="21356" spans="1:1" x14ac:dyDescent="0.25">
      <c r="A21356" t="s">
        <v>9824</v>
      </c>
    </row>
    <row r="21358" spans="1:1" x14ac:dyDescent="0.25">
      <c r="A21358" t="s">
        <v>9825</v>
      </c>
    </row>
    <row r="21360" spans="1:1" x14ac:dyDescent="0.25">
      <c r="A21360" t="s">
        <v>1881</v>
      </c>
    </row>
    <row r="21362" spans="1:1" x14ac:dyDescent="0.25">
      <c r="A21362" t="s">
        <v>9826</v>
      </c>
    </row>
    <row r="21364" spans="1:1" x14ac:dyDescent="0.25">
      <c r="A21364" t="s">
        <v>9827</v>
      </c>
    </row>
    <row r="21366" spans="1:1" x14ac:dyDescent="0.25">
      <c r="A21366" t="s">
        <v>9828</v>
      </c>
    </row>
    <row r="21368" spans="1:1" x14ac:dyDescent="0.25">
      <c r="A21368" t="s">
        <v>9829</v>
      </c>
    </row>
    <row r="21369" spans="1:1" x14ac:dyDescent="0.25">
      <c r="A21369" t="s">
        <v>9830</v>
      </c>
    </row>
    <row r="21371" spans="1:1" x14ac:dyDescent="0.25">
      <c r="A21371" t="s">
        <v>9831</v>
      </c>
    </row>
    <row r="21372" spans="1:1" x14ac:dyDescent="0.25">
      <c r="A21372" t="s">
        <v>9832</v>
      </c>
    </row>
    <row r="21373" spans="1:1" x14ac:dyDescent="0.25">
      <c r="A21373" t="s">
        <v>9833</v>
      </c>
    </row>
    <row r="21375" spans="1:1" x14ac:dyDescent="0.25">
      <c r="A21375" t="s">
        <v>9834</v>
      </c>
    </row>
    <row r="21377" spans="1:1" x14ac:dyDescent="0.25">
      <c r="A21377" t="s">
        <v>9835</v>
      </c>
    </row>
    <row r="21378" spans="1:1" x14ac:dyDescent="0.25">
      <c r="A21378" t="s">
        <v>9836</v>
      </c>
    </row>
    <row r="21379" spans="1:1" x14ac:dyDescent="0.25">
      <c r="A21379" t="s">
        <v>9837</v>
      </c>
    </row>
    <row r="21380" spans="1:1" x14ac:dyDescent="0.25">
      <c r="A21380" t="s">
        <v>9838</v>
      </c>
    </row>
    <row r="21381" spans="1:1" x14ac:dyDescent="0.25">
      <c r="A21381" t="s">
        <v>9839</v>
      </c>
    </row>
    <row r="21382" spans="1:1" x14ac:dyDescent="0.25">
      <c r="A21382" t="s">
        <v>9840</v>
      </c>
    </row>
    <row r="21383" spans="1:1" x14ac:dyDescent="0.25">
      <c r="A21383" t="s">
        <v>9841</v>
      </c>
    </row>
    <row r="21385" spans="1:1" x14ac:dyDescent="0.25">
      <c r="A21385" t="s">
        <v>904</v>
      </c>
    </row>
    <row r="21386" spans="1:1" x14ac:dyDescent="0.25">
      <c r="A21386" t="s">
        <v>9842</v>
      </c>
    </row>
    <row r="21388" spans="1:1" x14ac:dyDescent="0.25">
      <c r="A21388" t="s">
        <v>9843</v>
      </c>
    </row>
    <row r="21389" spans="1:1" x14ac:dyDescent="0.25">
      <c r="A21389" t="s">
        <v>9844</v>
      </c>
    </row>
    <row r="21391" spans="1:1" x14ac:dyDescent="0.25">
      <c r="A21391" t="s">
        <v>9845</v>
      </c>
    </row>
    <row r="21393" spans="1:1" x14ac:dyDescent="0.25">
      <c r="A21393" t="s">
        <v>9846</v>
      </c>
    </row>
    <row r="21395" spans="1:1" x14ac:dyDescent="0.25">
      <c r="A21395" t="s">
        <v>9847</v>
      </c>
    </row>
    <row r="21397" spans="1:1" x14ac:dyDescent="0.25">
      <c r="A21397" t="s">
        <v>9848</v>
      </c>
    </row>
    <row r="21399" spans="1:1" x14ac:dyDescent="0.25">
      <c r="A21399" t="s">
        <v>9849</v>
      </c>
    </row>
    <row r="21400" spans="1:1" x14ac:dyDescent="0.25">
      <c r="A21400" t="s">
        <v>9850</v>
      </c>
    </row>
    <row r="21402" spans="1:1" x14ac:dyDescent="0.25">
      <c r="A21402" t="s">
        <v>9851</v>
      </c>
    </row>
    <row r="21403" spans="1:1" x14ac:dyDescent="0.25">
      <c r="A21403" t="s">
        <v>9852</v>
      </c>
    </row>
    <row r="21405" spans="1:1" x14ac:dyDescent="0.25">
      <c r="A21405" t="s">
        <v>9853</v>
      </c>
    </row>
    <row r="21409" spans="1:1" x14ac:dyDescent="0.25">
      <c r="A21409" t="s">
        <v>9854</v>
      </c>
    </row>
    <row r="21411" spans="1:1" x14ac:dyDescent="0.25">
      <c r="A21411" t="s">
        <v>9855</v>
      </c>
    </row>
    <row r="21412" spans="1:1" x14ac:dyDescent="0.25">
      <c r="A21412" t="s">
        <v>9856</v>
      </c>
    </row>
    <row r="21414" spans="1:1" x14ac:dyDescent="0.25">
      <c r="A21414" t="s">
        <v>9857</v>
      </c>
    </row>
    <row r="21416" spans="1:1" x14ac:dyDescent="0.25">
      <c r="A21416" t="s">
        <v>9858</v>
      </c>
    </row>
    <row r="21417" spans="1:1" x14ac:dyDescent="0.25">
      <c r="A21417" t="s">
        <v>9859</v>
      </c>
    </row>
    <row r="21419" spans="1:1" x14ac:dyDescent="0.25">
      <c r="A21419" t="s">
        <v>9860</v>
      </c>
    </row>
    <row r="21420" spans="1:1" x14ac:dyDescent="0.25">
      <c r="A21420" t="s">
        <v>9861</v>
      </c>
    </row>
    <row r="21421" spans="1:1" x14ac:dyDescent="0.25">
      <c r="A21421" t="s">
        <v>1047</v>
      </c>
    </row>
    <row r="21422" spans="1:1" x14ac:dyDescent="0.25">
      <c r="A21422" t="s">
        <v>9862</v>
      </c>
    </row>
    <row r="21424" spans="1:1" x14ac:dyDescent="0.25">
      <c r="A21424" t="s">
        <v>9863</v>
      </c>
    </row>
    <row r="21425" spans="1:1" x14ac:dyDescent="0.25">
      <c r="A21425" t="s">
        <v>9864</v>
      </c>
    </row>
    <row r="21426" spans="1:1" x14ac:dyDescent="0.25">
      <c r="A21426" t="s">
        <v>9865</v>
      </c>
    </row>
    <row r="21428" spans="1:1" x14ac:dyDescent="0.25">
      <c r="A21428" t="s">
        <v>9866</v>
      </c>
    </row>
    <row r="21429" spans="1:1" x14ac:dyDescent="0.25">
      <c r="A21429" t="s">
        <v>9867</v>
      </c>
    </row>
    <row r="21430" spans="1:1" x14ac:dyDescent="0.25">
      <c r="A21430" t="s">
        <v>9868</v>
      </c>
    </row>
    <row r="21431" spans="1:1" x14ac:dyDescent="0.25">
      <c r="A21431" t="s">
        <v>9869</v>
      </c>
    </row>
    <row r="21432" spans="1:1" x14ac:dyDescent="0.25">
      <c r="A21432" t="s">
        <v>9870</v>
      </c>
    </row>
    <row r="21433" spans="1:1" x14ac:dyDescent="0.25">
      <c r="A21433" t="s">
        <v>9871</v>
      </c>
    </row>
    <row r="21435" spans="1:1" x14ac:dyDescent="0.25">
      <c r="A21435" t="s">
        <v>5962</v>
      </c>
    </row>
    <row r="21437" spans="1:1" x14ac:dyDescent="0.25">
      <c r="A21437" t="s">
        <v>9872</v>
      </c>
    </row>
    <row r="21439" spans="1:1" x14ac:dyDescent="0.25">
      <c r="A21439" t="s">
        <v>9873</v>
      </c>
    </row>
    <row r="21441" spans="1:1" x14ac:dyDescent="0.25">
      <c r="A21441" t="s">
        <v>9874</v>
      </c>
    </row>
    <row r="21442" spans="1:1" x14ac:dyDescent="0.25">
      <c r="A21442" t="s">
        <v>9875</v>
      </c>
    </row>
    <row r="21443" spans="1:1" x14ac:dyDescent="0.25">
      <c r="A21443" t="s">
        <v>9876</v>
      </c>
    </row>
    <row r="21444" spans="1:1" x14ac:dyDescent="0.25">
      <c r="A21444" t="s">
        <v>9877</v>
      </c>
    </row>
    <row r="21446" spans="1:1" x14ac:dyDescent="0.25">
      <c r="A21446" t="s">
        <v>9878</v>
      </c>
    </row>
    <row r="21447" spans="1:1" x14ac:dyDescent="0.25">
      <c r="A21447" t="e">
        <f>- Assurer les suivis de chantier</f>
        <v>#NAME?</v>
      </c>
    </row>
    <row r="21448" spans="1:1" x14ac:dyDescent="0.25">
      <c r="A21448" t="s">
        <v>9879</v>
      </c>
    </row>
    <row r="21449" spans="1:1" x14ac:dyDescent="0.25">
      <c r="A21449" t="s">
        <v>9880</v>
      </c>
    </row>
    <row r="21450" spans="1:1" x14ac:dyDescent="0.25">
      <c r="A21450" t="s">
        <v>9881</v>
      </c>
    </row>
    <row r="21451" spans="1:1" x14ac:dyDescent="0.25">
      <c r="A21451" t="s">
        <v>9882</v>
      </c>
    </row>
    <row r="21452" spans="1:1" x14ac:dyDescent="0.25">
      <c r="A21452" t="s">
        <v>9883</v>
      </c>
    </row>
    <row r="21453" spans="1:1" x14ac:dyDescent="0.25">
      <c r="A21453" t="s">
        <v>5962</v>
      </c>
    </row>
    <row r="21454" spans="1:1" x14ac:dyDescent="0.25">
      <c r="A21454" t="s">
        <v>9872</v>
      </c>
    </row>
    <row r="21455" spans="1:1" x14ac:dyDescent="0.25">
      <c r="A21455" t="s">
        <v>9873</v>
      </c>
    </row>
    <row r="21456" spans="1:1" x14ac:dyDescent="0.25">
      <c r="A21456" t="s">
        <v>9884</v>
      </c>
    </row>
    <row r="21457" spans="1:1" x14ac:dyDescent="0.25">
      <c r="A21457" t="s">
        <v>9885</v>
      </c>
    </row>
    <row r="21459" spans="1:1" x14ac:dyDescent="0.25">
      <c r="A21459" t="s">
        <v>9886</v>
      </c>
    </row>
    <row r="21460" spans="1:1" x14ac:dyDescent="0.25">
      <c r="A21460" t="s">
        <v>9887</v>
      </c>
    </row>
    <row r="21462" spans="1:1" x14ac:dyDescent="0.25">
      <c r="A21462" t="s">
        <v>4520</v>
      </c>
    </row>
    <row r="21463" spans="1:1" x14ac:dyDescent="0.25">
      <c r="A21463" t="s">
        <v>9888</v>
      </c>
    </row>
    <row r="21464" spans="1:1" x14ac:dyDescent="0.25">
      <c r="A21464" t="s">
        <v>9889</v>
      </c>
    </row>
    <row r="21466" spans="1:1" x14ac:dyDescent="0.25">
      <c r="A21466" t="s">
        <v>9886</v>
      </c>
    </row>
    <row r="21467" spans="1:1" x14ac:dyDescent="0.25">
      <c r="A21467" t="s">
        <v>9890</v>
      </c>
    </row>
    <row r="21468" spans="1:1" x14ac:dyDescent="0.25">
      <c r="A21468" t="s">
        <v>9891</v>
      </c>
    </row>
    <row r="21469" spans="1:1" x14ac:dyDescent="0.25">
      <c r="A21469" t="s">
        <v>9892</v>
      </c>
    </row>
    <row r="21470" spans="1:1" x14ac:dyDescent="0.25">
      <c r="A21470" t="s">
        <v>9893</v>
      </c>
    </row>
    <row r="21471" spans="1:1" x14ac:dyDescent="0.25">
      <c r="A21471" t="s">
        <v>9894</v>
      </c>
    </row>
    <row r="21472" spans="1:1" x14ac:dyDescent="0.25">
      <c r="A21472" t="s">
        <v>9895</v>
      </c>
    </row>
    <row r="21473" spans="1:1" x14ac:dyDescent="0.25">
      <c r="A21473" t="s">
        <v>9896</v>
      </c>
    </row>
    <row r="21474" spans="1:1" x14ac:dyDescent="0.25">
      <c r="A21474" t="s">
        <v>9897</v>
      </c>
    </row>
    <row r="21475" spans="1:1" x14ac:dyDescent="0.25">
      <c r="A21475" t="s">
        <v>9898</v>
      </c>
    </row>
    <row r="21476" spans="1:1" x14ac:dyDescent="0.25">
      <c r="A21476" t="s">
        <v>9899</v>
      </c>
    </row>
    <row r="21477" spans="1:1" x14ac:dyDescent="0.25">
      <c r="A21477" t="s">
        <v>9900</v>
      </c>
    </row>
    <row r="21478" spans="1:1" x14ac:dyDescent="0.25">
      <c r="A21478" t="s">
        <v>9901</v>
      </c>
    </row>
    <row r="21479" spans="1:1" x14ac:dyDescent="0.25">
      <c r="A21479" t="s">
        <v>9902</v>
      </c>
    </row>
    <row r="21480" spans="1:1" x14ac:dyDescent="0.25">
      <c r="A21480" t="s">
        <v>9903</v>
      </c>
    </row>
    <row r="21481" spans="1:1" x14ac:dyDescent="0.25">
      <c r="A21481" t="s">
        <v>9904</v>
      </c>
    </row>
    <row r="21482" spans="1:1" x14ac:dyDescent="0.25">
      <c r="A21482" t="s">
        <v>9905</v>
      </c>
    </row>
    <row r="21484" spans="1:1" x14ac:dyDescent="0.25">
      <c r="A21484" t="s">
        <v>9906</v>
      </c>
    </row>
    <row r="21486" spans="1:1" x14ac:dyDescent="0.25">
      <c r="A21486" t="s">
        <v>9907</v>
      </c>
    </row>
    <row r="21488" spans="1:1" x14ac:dyDescent="0.25">
      <c r="A21488" t="s">
        <v>9908</v>
      </c>
    </row>
    <row r="21490" spans="1:1" x14ac:dyDescent="0.25">
      <c r="A21490" t="s">
        <v>9909</v>
      </c>
    </row>
    <row r="21491" spans="1:1" x14ac:dyDescent="0.25">
      <c r="A21491" t="s">
        <v>9910</v>
      </c>
    </row>
    <row r="21492" spans="1:1" x14ac:dyDescent="0.25">
      <c r="A21492" t="s">
        <v>9911</v>
      </c>
    </row>
    <row r="21493" spans="1:1" x14ac:dyDescent="0.25">
      <c r="A21493" t="s">
        <v>9912</v>
      </c>
    </row>
    <row r="21494" spans="1:1" x14ac:dyDescent="0.25">
      <c r="A21494" t="s">
        <v>9913</v>
      </c>
    </row>
    <row r="21495" spans="1:1" x14ac:dyDescent="0.25">
      <c r="A21495" t="s">
        <v>9914</v>
      </c>
    </row>
    <row r="21496" spans="1:1" x14ac:dyDescent="0.25">
      <c r="A21496" t="s">
        <v>9915</v>
      </c>
    </row>
    <row r="21498" spans="1:1" x14ac:dyDescent="0.25">
      <c r="A21498" t="s">
        <v>9916</v>
      </c>
    </row>
    <row r="21499" spans="1:1" x14ac:dyDescent="0.25">
      <c r="A21499" t="s">
        <v>9917</v>
      </c>
    </row>
    <row r="21500" spans="1:1" x14ac:dyDescent="0.25">
      <c r="A21500" t="s">
        <v>9918</v>
      </c>
    </row>
    <row r="21501" spans="1:1" x14ac:dyDescent="0.25">
      <c r="A21501" t="s">
        <v>9919</v>
      </c>
    </row>
    <row r="21504" spans="1:1" x14ac:dyDescent="0.25">
      <c r="A21504" t="s">
        <v>9920</v>
      </c>
    </row>
    <row r="21507" spans="1:1" x14ac:dyDescent="0.25">
      <c r="A21507" t="s">
        <v>9921</v>
      </c>
    </row>
    <row r="21508" spans="1:1" x14ac:dyDescent="0.25">
      <c r="A21508" t="s">
        <v>9922</v>
      </c>
    </row>
    <row r="21510" spans="1:1" x14ac:dyDescent="0.25">
      <c r="A21510" t="s">
        <v>130</v>
      </c>
    </row>
    <row r="21511" spans="1:1" x14ac:dyDescent="0.25">
      <c r="A21511" t="s">
        <v>9923</v>
      </c>
    </row>
    <row r="21513" spans="1:1" x14ac:dyDescent="0.25">
      <c r="A21513" t="s">
        <v>130</v>
      </c>
    </row>
    <row r="21514" spans="1:1" x14ac:dyDescent="0.25">
      <c r="A21514" t="s">
        <v>9924</v>
      </c>
    </row>
    <row r="21516" spans="1:1" x14ac:dyDescent="0.25">
      <c r="A21516" t="s">
        <v>130</v>
      </c>
    </row>
    <row r="21517" spans="1:1" x14ac:dyDescent="0.25">
      <c r="A21517" t="s">
        <v>9925</v>
      </c>
    </row>
    <row r="21519" spans="1:1" x14ac:dyDescent="0.25">
      <c r="A21519" t="s">
        <v>130</v>
      </c>
    </row>
    <row r="21520" spans="1:1" x14ac:dyDescent="0.25">
      <c r="A21520" t="s">
        <v>9926</v>
      </c>
    </row>
    <row r="21522" spans="1:1" x14ac:dyDescent="0.25">
      <c r="A21522" t="s">
        <v>130</v>
      </c>
    </row>
    <row r="21523" spans="1:1" x14ac:dyDescent="0.25">
      <c r="A21523" t="s">
        <v>9927</v>
      </c>
    </row>
    <row r="21524" spans="1:1" x14ac:dyDescent="0.25">
      <c r="A21524" t="s">
        <v>9928</v>
      </c>
    </row>
    <row r="21525" spans="1:1" x14ac:dyDescent="0.25">
      <c r="A21525" t="s">
        <v>9929</v>
      </c>
    </row>
    <row r="21526" spans="1:1" x14ac:dyDescent="0.25">
      <c r="A21526" t="s">
        <v>9930</v>
      </c>
    </row>
    <row r="21528" spans="1:1" x14ac:dyDescent="0.25">
      <c r="A21528" t="s">
        <v>130</v>
      </c>
    </row>
    <row r="21529" spans="1:1" x14ac:dyDescent="0.25">
      <c r="A21529" t="s">
        <v>9931</v>
      </c>
    </row>
    <row r="21531" spans="1:1" x14ac:dyDescent="0.25">
      <c r="A21531" t="s">
        <v>130</v>
      </c>
    </row>
    <row r="21532" spans="1:1" x14ac:dyDescent="0.25">
      <c r="A21532" t="s">
        <v>9932</v>
      </c>
    </row>
    <row r="21534" spans="1:1" x14ac:dyDescent="0.25">
      <c r="A21534" t="s">
        <v>130</v>
      </c>
    </row>
    <row r="21535" spans="1:1" x14ac:dyDescent="0.25">
      <c r="A21535" t="s">
        <v>9933</v>
      </c>
    </row>
    <row r="21537" spans="1:1" x14ac:dyDescent="0.25">
      <c r="A21537" t="s">
        <v>130</v>
      </c>
    </row>
    <row r="21538" spans="1:1" x14ac:dyDescent="0.25">
      <c r="A21538" t="s">
        <v>9934</v>
      </c>
    </row>
    <row r="21540" spans="1:1" x14ac:dyDescent="0.25">
      <c r="A21540" t="s">
        <v>130</v>
      </c>
    </row>
    <row r="21541" spans="1:1" x14ac:dyDescent="0.25">
      <c r="A21541" t="s">
        <v>9935</v>
      </c>
    </row>
    <row r="21543" spans="1:1" x14ac:dyDescent="0.25">
      <c r="A21543" t="s">
        <v>804</v>
      </c>
    </row>
    <row r="21544" spans="1:1" x14ac:dyDescent="0.25">
      <c r="A21544" t="s">
        <v>9936</v>
      </c>
    </row>
    <row r="21545" spans="1:1" x14ac:dyDescent="0.25">
      <c r="A21545" t="s">
        <v>9937</v>
      </c>
    </row>
    <row r="21546" spans="1:1" x14ac:dyDescent="0.25">
      <c r="A21546" t="s">
        <v>9938</v>
      </c>
    </row>
    <row r="21547" spans="1:1" x14ac:dyDescent="0.25">
      <c r="A21547" t="s">
        <v>9939</v>
      </c>
    </row>
    <row r="21548" spans="1:1" x14ac:dyDescent="0.25">
      <c r="A21548" t="s">
        <v>9940</v>
      </c>
    </row>
    <row r="21549" spans="1:1" x14ac:dyDescent="0.25">
      <c r="A21549" t="s">
        <v>9941</v>
      </c>
    </row>
    <row r="21550" spans="1:1" x14ac:dyDescent="0.25">
      <c r="A21550" t="s">
        <v>9942</v>
      </c>
    </row>
    <row r="21551" spans="1:1" x14ac:dyDescent="0.25">
      <c r="A21551" t="s">
        <v>9943</v>
      </c>
    </row>
    <row r="21553" spans="1:1" x14ac:dyDescent="0.25">
      <c r="A21553" t="s">
        <v>9944</v>
      </c>
    </row>
    <row r="21554" spans="1:1" x14ac:dyDescent="0.25">
      <c r="A21554" t="s">
        <v>1044</v>
      </c>
    </row>
    <row r="21555" spans="1:1" x14ac:dyDescent="0.25">
      <c r="A21555" t="s">
        <v>1045</v>
      </c>
    </row>
    <row r="21556" spans="1:1" x14ac:dyDescent="0.25">
      <c r="A21556" t="s">
        <v>1046</v>
      </c>
    </row>
    <row r="21557" spans="1:1" x14ac:dyDescent="0.25">
      <c r="A21557" t="s">
        <v>9945</v>
      </c>
    </row>
    <row r="21558" spans="1:1" x14ac:dyDescent="0.25">
      <c r="A21558" t="s">
        <v>9946</v>
      </c>
    </row>
    <row r="21560" spans="1:1" x14ac:dyDescent="0.25">
      <c r="A21560" t="s">
        <v>9944</v>
      </c>
    </row>
    <row r="21561" spans="1:1" x14ac:dyDescent="0.25">
      <c r="A21561" t="s">
        <v>1044</v>
      </c>
    </row>
    <row r="21562" spans="1:1" x14ac:dyDescent="0.25">
      <c r="A21562" t="s">
        <v>1045</v>
      </c>
    </row>
    <row r="21563" spans="1:1" x14ac:dyDescent="0.25">
      <c r="A21563" t="s">
        <v>1046</v>
      </c>
    </row>
    <row r="21564" spans="1:1" x14ac:dyDescent="0.25">
      <c r="A21564" t="s">
        <v>9945</v>
      </c>
    </row>
    <row r="21565" spans="1:1" x14ac:dyDescent="0.25">
      <c r="A21565" t="s">
        <v>9947</v>
      </c>
    </row>
    <row r="21566" spans="1:1" x14ac:dyDescent="0.25">
      <c r="A21566" t="s">
        <v>9853</v>
      </c>
    </row>
    <row r="21567" spans="1:1" x14ac:dyDescent="0.25">
      <c r="A21567" t="s">
        <v>9948</v>
      </c>
    </row>
    <row r="21568" spans="1:1" x14ac:dyDescent="0.25">
      <c r="A21568" t="s">
        <v>9949</v>
      </c>
    </row>
    <row r="21570" spans="1:1" x14ac:dyDescent="0.25">
      <c r="A21570" t="s">
        <v>9860</v>
      </c>
    </row>
    <row r="21571" spans="1:1" x14ac:dyDescent="0.25">
      <c r="A21571" t="s">
        <v>9861</v>
      </c>
    </row>
    <row r="21572" spans="1:1" x14ac:dyDescent="0.25">
      <c r="A21572" t="s">
        <v>9950</v>
      </c>
    </row>
    <row r="21573" spans="1:1" x14ac:dyDescent="0.25">
      <c r="A21573" t="s">
        <v>9951</v>
      </c>
    </row>
    <row r="21574" spans="1:1" x14ac:dyDescent="0.25">
      <c r="A21574" t="s">
        <v>9952</v>
      </c>
    </row>
    <row r="21575" spans="1:1" x14ac:dyDescent="0.25">
      <c r="A21575" t="s">
        <v>9953</v>
      </c>
    </row>
    <row r="21576" spans="1:1" x14ac:dyDescent="0.25">
      <c r="A21576" t="s">
        <v>9954</v>
      </c>
    </row>
    <row r="21577" spans="1:1" x14ac:dyDescent="0.25">
      <c r="A21577" t="s">
        <v>9955</v>
      </c>
    </row>
    <row r="21579" spans="1:1" x14ac:dyDescent="0.25">
      <c r="A21579" t="s">
        <v>9944</v>
      </c>
    </row>
    <row r="21580" spans="1:1" x14ac:dyDescent="0.25">
      <c r="A21580" t="s">
        <v>1044</v>
      </c>
    </row>
    <row r="21581" spans="1:1" x14ac:dyDescent="0.25">
      <c r="A21581" t="s">
        <v>1045</v>
      </c>
    </row>
    <row r="21582" spans="1:1" x14ac:dyDescent="0.25">
      <c r="A21582" t="s">
        <v>1046</v>
      </c>
    </row>
    <row r="21583" spans="1:1" x14ac:dyDescent="0.25">
      <c r="A21583" t="s">
        <v>9945</v>
      </c>
    </row>
    <row r="21584" spans="1:1" x14ac:dyDescent="0.25">
      <c r="A21584" t="s">
        <v>9956</v>
      </c>
    </row>
    <row r="21586" spans="1:1" x14ac:dyDescent="0.25">
      <c r="A21586" t="s">
        <v>9957</v>
      </c>
    </row>
    <row r="21588" spans="1:1" x14ac:dyDescent="0.25">
      <c r="A21588" t="s">
        <v>9958</v>
      </c>
    </row>
    <row r="21590" spans="1:1" x14ac:dyDescent="0.25">
      <c r="A21590" t="s">
        <v>9959</v>
      </c>
    </row>
    <row r="21591" spans="1:1" x14ac:dyDescent="0.25">
      <c r="A21591" t="s">
        <v>9960</v>
      </c>
    </row>
    <row r="21592" spans="1:1" x14ac:dyDescent="0.25">
      <c r="A21592" t="s">
        <v>9961</v>
      </c>
    </row>
    <row r="21593" spans="1:1" x14ac:dyDescent="0.25">
      <c r="A21593" t="s">
        <v>9962</v>
      </c>
    </row>
    <row r="21595" spans="1:1" x14ac:dyDescent="0.25">
      <c r="A21595" t="s">
        <v>130</v>
      </c>
    </row>
    <row r="21596" spans="1:1" x14ac:dyDescent="0.25">
      <c r="A21596" t="s">
        <v>9963</v>
      </c>
    </row>
    <row r="21598" spans="1:1" x14ac:dyDescent="0.25">
      <c r="A21598" t="s">
        <v>130</v>
      </c>
    </row>
    <row r="21599" spans="1:1" x14ac:dyDescent="0.25">
      <c r="A21599" t="s">
        <v>9964</v>
      </c>
    </row>
    <row r="21601" spans="1:1" x14ac:dyDescent="0.25">
      <c r="A21601" t="s">
        <v>130</v>
      </c>
    </row>
    <row r="21602" spans="1:1" x14ac:dyDescent="0.25">
      <c r="A21602" t="s">
        <v>9965</v>
      </c>
    </row>
    <row r="21604" spans="1:1" x14ac:dyDescent="0.25">
      <c r="A21604" t="s">
        <v>130</v>
      </c>
    </row>
    <row r="21605" spans="1:1" x14ac:dyDescent="0.25">
      <c r="A21605" t="s">
        <v>9966</v>
      </c>
    </row>
    <row r="21607" spans="1:1" x14ac:dyDescent="0.25">
      <c r="A21607" t="s">
        <v>130</v>
      </c>
    </row>
    <row r="21608" spans="1:1" x14ac:dyDescent="0.25">
      <c r="A21608" t="s">
        <v>9967</v>
      </c>
    </row>
    <row r="21610" spans="1:1" x14ac:dyDescent="0.25">
      <c r="A21610" t="s">
        <v>130</v>
      </c>
    </row>
    <row r="21611" spans="1:1" x14ac:dyDescent="0.25">
      <c r="A21611" t="s">
        <v>9968</v>
      </c>
    </row>
    <row r="21613" spans="1:1" x14ac:dyDescent="0.25">
      <c r="A21613" t="s">
        <v>130</v>
      </c>
    </row>
    <row r="21614" spans="1:1" x14ac:dyDescent="0.25">
      <c r="A21614" t="s">
        <v>9969</v>
      </c>
    </row>
    <row r="21616" spans="1:1" x14ac:dyDescent="0.25">
      <c r="A21616" t="s">
        <v>130</v>
      </c>
    </row>
    <row r="21617" spans="1:1" x14ac:dyDescent="0.25">
      <c r="A21617" t="s">
        <v>9970</v>
      </c>
    </row>
    <row r="21619" spans="1:1" x14ac:dyDescent="0.25">
      <c r="A21619" t="s">
        <v>130</v>
      </c>
    </row>
    <row r="21620" spans="1:1" x14ac:dyDescent="0.25">
      <c r="A21620" t="s">
        <v>9971</v>
      </c>
    </row>
    <row r="21622" spans="1:1" x14ac:dyDescent="0.25">
      <c r="A21622" t="s">
        <v>130</v>
      </c>
    </row>
    <row r="21623" spans="1:1" x14ac:dyDescent="0.25">
      <c r="A21623" t="s">
        <v>9972</v>
      </c>
    </row>
    <row r="21625" spans="1:1" x14ac:dyDescent="0.25">
      <c r="A21625" t="s">
        <v>130</v>
      </c>
    </row>
    <row r="21626" spans="1:1" x14ac:dyDescent="0.25">
      <c r="A21626" t="s">
        <v>9973</v>
      </c>
    </row>
    <row r="21628" spans="1:1" x14ac:dyDescent="0.25">
      <c r="A21628" t="s">
        <v>130</v>
      </c>
    </row>
    <row r="21629" spans="1:1" x14ac:dyDescent="0.25">
      <c r="A21629" t="s">
        <v>9974</v>
      </c>
    </row>
    <row r="21631" spans="1:1" x14ac:dyDescent="0.25">
      <c r="A21631" t="s">
        <v>130</v>
      </c>
    </row>
    <row r="21632" spans="1:1" x14ac:dyDescent="0.25">
      <c r="A21632" t="s">
        <v>9975</v>
      </c>
    </row>
    <row r="21634" spans="1:1" x14ac:dyDescent="0.25">
      <c r="A21634" t="s">
        <v>130</v>
      </c>
    </row>
    <row r="21635" spans="1:1" x14ac:dyDescent="0.25">
      <c r="A21635" t="s">
        <v>9976</v>
      </c>
    </row>
    <row r="21637" spans="1:1" x14ac:dyDescent="0.25">
      <c r="A21637" t="s">
        <v>130</v>
      </c>
    </row>
    <row r="21638" spans="1:1" x14ac:dyDescent="0.25">
      <c r="A21638" t="s">
        <v>9977</v>
      </c>
    </row>
    <row r="21639" spans="1:1" x14ac:dyDescent="0.25">
      <c r="A21639" t="s">
        <v>9978</v>
      </c>
    </row>
    <row r="21640" spans="1:1" x14ac:dyDescent="0.25">
      <c r="A21640" t="s">
        <v>9979</v>
      </c>
    </row>
    <row r="21641" spans="1:1" x14ac:dyDescent="0.25">
      <c r="A21641" t="s">
        <v>9980</v>
      </c>
    </row>
    <row r="21642" spans="1:1" x14ac:dyDescent="0.25">
      <c r="A21642" t="s">
        <v>9981</v>
      </c>
    </row>
    <row r="21643" spans="1:1" x14ac:dyDescent="0.25">
      <c r="A21643" t="s">
        <v>9982</v>
      </c>
    </row>
    <row r="21645" spans="1:1" x14ac:dyDescent="0.25">
      <c r="A21645" t="s">
        <v>9983</v>
      </c>
    </row>
    <row r="21646" spans="1:1" x14ac:dyDescent="0.25">
      <c r="A21646" t="s">
        <v>9984</v>
      </c>
    </row>
    <row r="21648" spans="1:1" x14ac:dyDescent="0.25">
      <c r="A21648" t="s">
        <v>9983</v>
      </c>
    </row>
    <row r="21649" spans="1:1" x14ac:dyDescent="0.25">
      <c r="A21649" t="s">
        <v>9985</v>
      </c>
    </row>
    <row r="21651" spans="1:1" x14ac:dyDescent="0.25">
      <c r="A21651" t="s">
        <v>9983</v>
      </c>
    </row>
    <row r="21652" spans="1:1" x14ac:dyDescent="0.25">
      <c r="A21652" t="s">
        <v>9986</v>
      </c>
    </row>
    <row r="21654" spans="1:1" x14ac:dyDescent="0.25">
      <c r="A21654" t="s">
        <v>9987</v>
      </c>
    </row>
    <row r="21656" spans="1:1" x14ac:dyDescent="0.25">
      <c r="A21656" t="s">
        <v>9988</v>
      </c>
    </row>
    <row r="21657" spans="1:1" x14ac:dyDescent="0.25">
      <c r="A21657" t="s">
        <v>9989</v>
      </c>
    </row>
    <row r="21659" spans="1:1" x14ac:dyDescent="0.25">
      <c r="A21659" t="s">
        <v>9990</v>
      </c>
    </row>
    <row r="21660" spans="1:1" x14ac:dyDescent="0.25">
      <c r="A21660" t="e">
        <f>- Attestation CAF</f>
        <v>#NAME?</v>
      </c>
    </row>
    <row r="21661" spans="1:1" x14ac:dyDescent="0.25">
      <c r="A21661" t="s">
        <v>9991</v>
      </c>
    </row>
    <row r="21662" spans="1:1" x14ac:dyDescent="0.25">
      <c r="A21662" t="e">
        <f>- traitement des factures</f>
        <v>#NAME?</v>
      </c>
    </row>
    <row r="21663" spans="1:1" x14ac:dyDescent="0.25">
      <c r="A21663" t="s">
        <v>9992</v>
      </c>
    </row>
    <row r="21664" spans="1:1" x14ac:dyDescent="0.25">
      <c r="A21664" t="s">
        <v>9993</v>
      </c>
    </row>
    <row r="21665" spans="1:1" x14ac:dyDescent="0.25">
      <c r="A21665" t="e">
        <f>- Avenants</f>
        <v>#NAME?</v>
      </c>
    </row>
    <row r="21666" spans="1:1" x14ac:dyDescent="0.25">
      <c r="A21666" t="s">
        <v>9994</v>
      </c>
    </row>
    <row r="21667" spans="1:1" x14ac:dyDescent="0.25">
      <c r="A21667" t="s">
        <v>9995</v>
      </c>
    </row>
    <row r="21668" spans="1:1" x14ac:dyDescent="0.25">
      <c r="A21668" t="s">
        <v>9996</v>
      </c>
    </row>
    <row r="21669" spans="1:1" x14ac:dyDescent="0.25">
      <c r="A21669" t="s">
        <v>9997</v>
      </c>
    </row>
    <row r="21670" spans="1:1" x14ac:dyDescent="0.25">
      <c r="A21670" t="s">
        <v>9998</v>
      </c>
    </row>
    <row r="21672" spans="1:1" x14ac:dyDescent="0.25">
      <c r="A21672" t="s">
        <v>9999</v>
      </c>
    </row>
    <row r="21673" spans="1:1" x14ac:dyDescent="0.25">
      <c r="A21673" t="s">
        <v>10000</v>
      </c>
    </row>
    <row r="21674" spans="1:1" x14ac:dyDescent="0.25">
      <c r="A21674" t="s">
        <v>10001</v>
      </c>
    </row>
    <row r="21676" spans="1:1" x14ac:dyDescent="0.25">
      <c r="A21676" t="s">
        <v>9999</v>
      </c>
    </row>
    <row r="21677" spans="1:1" x14ac:dyDescent="0.25">
      <c r="A21677" t="s">
        <v>10000</v>
      </c>
    </row>
    <row r="21678" spans="1:1" x14ac:dyDescent="0.25">
      <c r="A21678" t="s">
        <v>10002</v>
      </c>
    </row>
    <row r="21679" spans="1:1" x14ac:dyDescent="0.25">
      <c r="A21679" t="s">
        <v>10003</v>
      </c>
    </row>
    <row r="21680" spans="1:1" x14ac:dyDescent="0.25">
      <c r="A21680" t="s">
        <v>10004</v>
      </c>
    </row>
    <row r="21681" spans="1:1" x14ac:dyDescent="0.25">
      <c r="A21681" t="s">
        <v>10005</v>
      </c>
    </row>
    <row r="21682" spans="1:1" x14ac:dyDescent="0.25">
      <c r="A21682" t="s">
        <v>10003</v>
      </c>
    </row>
    <row r="21683" spans="1:1" x14ac:dyDescent="0.25">
      <c r="A21683" t="s">
        <v>10004</v>
      </c>
    </row>
    <row r="21684" spans="1:1" x14ac:dyDescent="0.25">
      <c r="A21684" t="s">
        <v>10006</v>
      </c>
    </row>
    <row r="21685" spans="1:1" x14ac:dyDescent="0.25">
      <c r="A21685" t="s">
        <v>10007</v>
      </c>
    </row>
    <row r="21686" spans="1:1" x14ac:dyDescent="0.25">
      <c r="A21686" t="s">
        <v>10008</v>
      </c>
    </row>
    <row r="21687" spans="1:1" x14ac:dyDescent="0.25">
      <c r="A21687" t="s">
        <v>10009</v>
      </c>
    </row>
    <row r="21688" spans="1:1" x14ac:dyDescent="0.25">
      <c r="A21688" t="s">
        <v>10010</v>
      </c>
    </row>
    <row r="21689" spans="1:1" x14ac:dyDescent="0.25">
      <c r="A21689" t="s">
        <v>10011</v>
      </c>
    </row>
    <row r="21690" spans="1:1" x14ac:dyDescent="0.25">
      <c r="A21690" t="s">
        <v>10012</v>
      </c>
    </row>
    <row r="21692" spans="1:1" x14ac:dyDescent="0.25">
      <c r="A21692" t="s">
        <v>804</v>
      </c>
    </row>
    <row r="21694" spans="1:1" x14ac:dyDescent="0.25">
      <c r="A21694" t="s">
        <v>10013</v>
      </c>
    </row>
    <row r="21695" spans="1:1" x14ac:dyDescent="0.25">
      <c r="A21695" t="s">
        <v>10014</v>
      </c>
    </row>
    <row r="21697" spans="1:1" x14ac:dyDescent="0.25">
      <c r="A21697" t="s">
        <v>804</v>
      </c>
    </row>
    <row r="21699" spans="1:1" x14ac:dyDescent="0.25">
      <c r="A21699" t="s">
        <v>10013</v>
      </c>
    </row>
    <row r="21700" spans="1:1" x14ac:dyDescent="0.25">
      <c r="A21700" t="s">
        <v>10015</v>
      </c>
    </row>
    <row r="21702" spans="1:1" x14ac:dyDescent="0.25">
      <c r="A21702" t="s">
        <v>10016</v>
      </c>
    </row>
    <row r="21703" spans="1:1" x14ac:dyDescent="0.25">
      <c r="A21703" t="s">
        <v>10017</v>
      </c>
    </row>
    <row r="21704" spans="1:1" x14ac:dyDescent="0.25">
      <c r="A21704" t="s">
        <v>10018</v>
      </c>
    </row>
    <row r="21706" spans="1:1" x14ac:dyDescent="0.25">
      <c r="A21706" t="s">
        <v>10019</v>
      </c>
    </row>
    <row r="21708" spans="1:1" x14ac:dyDescent="0.25">
      <c r="A21708" t="s">
        <v>1486</v>
      </c>
    </row>
    <row r="21710" spans="1:1" x14ac:dyDescent="0.25">
      <c r="A21710" t="s">
        <v>10020</v>
      </c>
    </row>
    <row r="21711" spans="1:1" x14ac:dyDescent="0.25">
      <c r="A21711" t="s">
        <v>10021</v>
      </c>
    </row>
    <row r="21713" spans="1:1" x14ac:dyDescent="0.25">
      <c r="A21713" t="s">
        <v>10022</v>
      </c>
    </row>
    <row r="21714" spans="1:1" x14ac:dyDescent="0.25">
      <c r="A21714" t="s">
        <v>10023</v>
      </c>
    </row>
    <row r="21715" spans="1:1" x14ac:dyDescent="0.25">
      <c r="A21715" t="s">
        <v>10024</v>
      </c>
    </row>
    <row r="21716" spans="1:1" x14ac:dyDescent="0.25">
      <c r="A21716" t="s">
        <v>10025</v>
      </c>
    </row>
    <row r="21718" spans="1:1" x14ac:dyDescent="0.25">
      <c r="A21718" t="s">
        <v>10026</v>
      </c>
    </row>
    <row r="21719" spans="1:1" x14ac:dyDescent="0.25">
      <c r="A21719" t="s">
        <v>10027</v>
      </c>
    </row>
    <row r="21720" spans="1:1" x14ac:dyDescent="0.25">
      <c r="A21720" t="s">
        <v>1216</v>
      </c>
    </row>
    <row r="21721" spans="1:1" x14ac:dyDescent="0.25">
      <c r="A21721" t="s">
        <v>10028</v>
      </c>
    </row>
    <row r="21722" spans="1:1" x14ac:dyDescent="0.25">
      <c r="A21722" t="s">
        <v>10029</v>
      </c>
    </row>
    <row r="21723" spans="1:1" x14ac:dyDescent="0.25">
      <c r="A21723" t="s">
        <v>10030</v>
      </c>
    </row>
    <row r="21724" spans="1:1" x14ac:dyDescent="0.25">
      <c r="A21724" t="s">
        <v>10031</v>
      </c>
    </row>
    <row r="21725" spans="1:1" x14ac:dyDescent="0.25">
      <c r="A21725" t="s">
        <v>10032</v>
      </c>
    </row>
    <row r="21726" spans="1:1" x14ac:dyDescent="0.25">
      <c r="A21726" t="s">
        <v>10033</v>
      </c>
    </row>
    <row r="21728" spans="1:1" x14ac:dyDescent="0.25">
      <c r="A21728" t="s">
        <v>10034</v>
      </c>
    </row>
    <row r="21729" spans="1:1" x14ac:dyDescent="0.25">
      <c r="A21729" t="s">
        <v>10035</v>
      </c>
    </row>
    <row r="21730" spans="1:1" x14ac:dyDescent="0.25">
      <c r="A21730" t="s">
        <v>10036</v>
      </c>
    </row>
    <row r="21732" spans="1:1" x14ac:dyDescent="0.25">
      <c r="A21732" t="s">
        <v>10037</v>
      </c>
    </row>
    <row r="21733" spans="1:1" x14ac:dyDescent="0.25">
      <c r="A21733" t="s">
        <v>10038</v>
      </c>
    </row>
    <row r="21734" spans="1:1" x14ac:dyDescent="0.25">
      <c r="A21734" t="s">
        <v>10039</v>
      </c>
    </row>
    <row r="21735" spans="1:1" x14ac:dyDescent="0.25">
      <c r="A21735" t="s">
        <v>1881</v>
      </c>
    </row>
    <row r="21736" spans="1:1" x14ac:dyDescent="0.25">
      <c r="A21736" t="s">
        <v>10040</v>
      </c>
    </row>
    <row r="21737" spans="1:1" x14ac:dyDescent="0.25">
      <c r="A21737" t="s">
        <v>10041</v>
      </c>
    </row>
    <row r="21739" spans="1:1" x14ac:dyDescent="0.25">
      <c r="A21739" t="s">
        <v>10042</v>
      </c>
    </row>
    <row r="21740" spans="1:1" x14ac:dyDescent="0.25">
      <c r="A21740" t="s">
        <v>10043</v>
      </c>
    </row>
    <row r="21741" spans="1:1" x14ac:dyDescent="0.25">
      <c r="A21741" t="s">
        <v>43</v>
      </c>
    </row>
    <row r="21742" spans="1:1" x14ac:dyDescent="0.25">
      <c r="A21742" t="s">
        <v>10044</v>
      </c>
    </row>
    <row r="21743" spans="1:1" x14ac:dyDescent="0.25">
      <c r="A21743" t="s">
        <v>10045</v>
      </c>
    </row>
    <row r="21744" spans="1:1" x14ac:dyDescent="0.25">
      <c r="A21744" t="s">
        <v>10046</v>
      </c>
    </row>
    <row r="21745" spans="1:1" x14ac:dyDescent="0.25">
      <c r="A21745" t="s">
        <v>10047</v>
      </c>
    </row>
    <row r="21746" spans="1:1" x14ac:dyDescent="0.25">
      <c r="A21746" t="s">
        <v>10048</v>
      </c>
    </row>
    <row r="21748" spans="1:1" x14ac:dyDescent="0.25">
      <c r="A21748" t="s">
        <v>10049</v>
      </c>
    </row>
    <row r="21750" spans="1:1" x14ac:dyDescent="0.25">
      <c r="A21750" t="s">
        <v>10050</v>
      </c>
    </row>
    <row r="21751" spans="1:1" x14ac:dyDescent="0.25">
      <c r="A21751" t="s">
        <v>10051</v>
      </c>
    </row>
    <row r="21752" spans="1:1" x14ac:dyDescent="0.25">
      <c r="A21752" t="s">
        <v>10052</v>
      </c>
    </row>
    <row r="21753" spans="1:1" x14ac:dyDescent="0.25">
      <c r="A21753" t="s">
        <v>10053</v>
      </c>
    </row>
    <row r="21754" spans="1:1" x14ac:dyDescent="0.25">
      <c r="A21754" t="s">
        <v>10054</v>
      </c>
    </row>
    <row r="21755" spans="1:1" x14ac:dyDescent="0.25">
      <c r="A21755" t="s">
        <v>10055</v>
      </c>
    </row>
    <row r="21756" spans="1:1" x14ac:dyDescent="0.25">
      <c r="A21756" t="s">
        <v>10056</v>
      </c>
    </row>
    <row r="21757" spans="1:1" x14ac:dyDescent="0.25">
      <c r="A21757" t="s">
        <v>10057</v>
      </c>
    </row>
    <row r="21758" spans="1:1" x14ac:dyDescent="0.25">
      <c r="A21758" t="s">
        <v>10058</v>
      </c>
    </row>
    <row r="21760" spans="1:1" x14ac:dyDescent="0.25">
      <c r="A21760" t="s">
        <v>10059</v>
      </c>
    </row>
    <row r="21762" spans="1:1" x14ac:dyDescent="0.25">
      <c r="A21762" t="s">
        <v>10060</v>
      </c>
    </row>
    <row r="21763" spans="1:1" x14ac:dyDescent="0.25">
      <c r="A21763" t="s">
        <v>10061</v>
      </c>
    </row>
    <row r="21765" spans="1:1" x14ac:dyDescent="0.25">
      <c r="A21765" t="s">
        <v>10062</v>
      </c>
    </row>
    <row r="21766" spans="1:1" x14ac:dyDescent="0.25">
      <c r="A21766" t="s">
        <v>10063</v>
      </c>
    </row>
    <row r="21768" spans="1:1" x14ac:dyDescent="0.25">
      <c r="A21768" t="s">
        <v>10049</v>
      </c>
    </row>
    <row r="21770" spans="1:1" x14ac:dyDescent="0.25">
      <c r="A21770" t="s">
        <v>10064</v>
      </c>
    </row>
    <row r="21771" spans="1:1" x14ac:dyDescent="0.25">
      <c r="A21771" t="s">
        <v>10065</v>
      </c>
    </row>
    <row r="21772" spans="1:1" x14ac:dyDescent="0.25">
      <c r="A21772" t="s">
        <v>10066</v>
      </c>
    </row>
    <row r="21773" spans="1:1" x14ac:dyDescent="0.25">
      <c r="A21773" t="s">
        <v>1881</v>
      </c>
    </row>
    <row r="21774" spans="1:1" x14ac:dyDescent="0.25">
      <c r="A21774" t="s">
        <v>10067</v>
      </c>
    </row>
    <row r="21776" spans="1:1" x14ac:dyDescent="0.25">
      <c r="A21776" t="s">
        <v>10068</v>
      </c>
    </row>
    <row r="21777" spans="1:1" x14ac:dyDescent="0.25">
      <c r="A21777" t="s">
        <v>10069</v>
      </c>
    </row>
    <row r="21779" spans="1:1" x14ac:dyDescent="0.25">
      <c r="A21779" t="s">
        <v>10070</v>
      </c>
    </row>
    <row r="21780" spans="1:1" x14ac:dyDescent="0.25">
      <c r="A21780" t="s">
        <v>10071</v>
      </c>
    </row>
    <row r="21781" spans="1:1" x14ac:dyDescent="0.25">
      <c r="A21781" t="s">
        <v>10072</v>
      </c>
    </row>
    <row r="21783" spans="1:1" x14ac:dyDescent="0.25">
      <c r="A21783" t="s">
        <v>10073</v>
      </c>
    </row>
    <row r="21784" spans="1:1" x14ac:dyDescent="0.25">
      <c r="A21784" t="s">
        <v>10074</v>
      </c>
    </row>
    <row r="21785" spans="1:1" x14ac:dyDescent="0.25">
      <c r="A21785" t="s">
        <v>10075</v>
      </c>
    </row>
    <row r="21786" spans="1:1" x14ac:dyDescent="0.25">
      <c r="A21786" t="s">
        <v>1881</v>
      </c>
    </row>
    <row r="21787" spans="1:1" x14ac:dyDescent="0.25">
      <c r="A21787" t="s">
        <v>10076</v>
      </c>
    </row>
    <row r="21788" spans="1:1" x14ac:dyDescent="0.25">
      <c r="A21788" t="s">
        <v>10077</v>
      </c>
    </row>
    <row r="21790" spans="1:1" x14ac:dyDescent="0.25">
      <c r="A21790" t="s">
        <v>10078</v>
      </c>
    </row>
    <row r="21792" spans="1:1" x14ac:dyDescent="0.25">
      <c r="A21792" t="s">
        <v>10079</v>
      </c>
    </row>
    <row r="21793" spans="1:1" x14ac:dyDescent="0.25">
      <c r="A21793" t="s">
        <v>10080</v>
      </c>
    </row>
    <row r="21794" spans="1:1" x14ac:dyDescent="0.25">
      <c r="A21794" t="s">
        <v>10081</v>
      </c>
    </row>
    <row r="21796" spans="1:1" x14ac:dyDescent="0.25">
      <c r="A21796" t="s">
        <v>10082</v>
      </c>
    </row>
    <row r="21797" spans="1:1" x14ac:dyDescent="0.25">
      <c r="A21797" t="s">
        <v>10083</v>
      </c>
    </row>
    <row r="21799" spans="1:1" x14ac:dyDescent="0.25">
      <c r="A21799" t="s">
        <v>10084</v>
      </c>
    </row>
    <row r="21800" spans="1:1" x14ac:dyDescent="0.25">
      <c r="A21800" t="s">
        <v>10085</v>
      </c>
    </row>
    <row r="21801" spans="1:1" x14ac:dyDescent="0.25">
      <c r="A21801" t="s">
        <v>10086</v>
      </c>
    </row>
    <row r="21803" spans="1:1" x14ac:dyDescent="0.25">
      <c r="A21803" t="s">
        <v>10073</v>
      </c>
    </row>
    <row r="21804" spans="1:1" x14ac:dyDescent="0.25">
      <c r="A21804" t="s">
        <v>10087</v>
      </c>
    </row>
    <row r="21805" spans="1:1" x14ac:dyDescent="0.25">
      <c r="A21805" t="s">
        <v>10088</v>
      </c>
    </row>
    <row r="21806" spans="1:1" x14ac:dyDescent="0.25">
      <c r="A21806" t="s">
        <v>10089</v>
      </c>
    </row>
    <row r="21807" spans="1:1" x14ac:dyDescent="0.25">
      <c r="A21807" t="s">
        <v>10090</v>
      </c>
    </row>
    <row r="21808" spans="1:1" x14ac:dyDescent="0.25">
      <c r="A21808" t="s">
        <v>1881</v>
      </c>
    </row>
    <row r="21809" spans="1:1" x14ac:dyDescent="0.25">
      <c r="A21809" t="s">
        <v>10091</v>
      </c>
    </row>
    <row r="21811" spans="1:1" x14ac:dyDescent="0.25">
      <c r="A21811" t="s">
        <v>10092</v>
      </c>
    </row>
    <row r="21812" spans="1:1" x14ac:dyDescent="0.25">
      <c r="A21812" t="s">
        <v>10093</v>
      </c>
    </row>
    <row r="21813" spans="1:1" x14ac:dyDescent="0.25">
      <c r="A21813" t="s">
        <v>10094</v>
      </c>
    </row>
    <row r="21814" spans="1:1" x14ac:dyDescent="0.25">
      <c r="A21814" t="s">
        <v>10095</v>
      </c>
    </row>
    <row r="21815" spans="1:1" x14ac:dyDescent="0.25">
      <c r="A21815" t="s">
        <v>10096</v>
      </c>
    </row>
    <row r="21816" spans="1:1" x14ac:dyDescent="0.25">
      <c r="A21816" t="s">
        <v>10097</v>
      </c>
    </row>
    <row r="21817" spans="1:1" x14ac:dyDescent="0.25">
      <c r="A21817" t="s">
        <v>10098</v>
      </c>
    </row>
    <row r="21818" spans="1:1" x14ac:dyDescent="0.25">
      <c r="A21818" t="s">
        <v>10099</v>
      </c>
    </row>
    <row r="21819" spans="1:1" x14ac:dyDescent="0.25">
      <c r="A21819" t="s">
        <v>10100</v>
      </c>
    </row>
    <row r="21820" spans="1:1" x14ac:dyDescent="0.25">
      <c r="A21820" t="s">
        <v>10101</v>
      </c>
    </row>
    <row r="21822" spans="1:1" x14ac:dyDescent="0.25">
      <c r="A21822" t="s">
        <v>10102</v>
      </c>
    </row>
    <row r="21824" spans="1:1" x14ac:dyDescent="0.25">
      <c r="A21824" t="s">
        <v>10103</v>
      </c>
    </row>
    <row r="21825" spans="1:1" x14ac:dyDescent="0.25">
      <c r="A21825" t="s">
        <v>10104</v>
      </c>
    </row>
    <row r="21826" spans="1:1" x14ac:dyDescent="0.25">
      <c r="A21826" t="s">
        <v>10101</v>
      </c>
    </row>
    <row r="21828" spans="1:1" x14ac:dyDescent="0.25">
      <c r="A21828" t="s">
        <v>10102</v>
      </c>
    </row>
    <row r="21830" spans="1:1" x14ac:dyDescent="0.25">
      <c r="A21830" t="s">
        <v>10105</v>
      </c>
    </row>
    <row r="21831" spans="1:1" x14ac:dyDescent="0.25">
      <c r="A21831" t="s">
        <v>10106</v>
      </c>
    </row>
    <row r="21832" spans="1:1" x14ac:dyDescent="0.25">
      <c r="A21832" t="s">
        <v>10101</v>
      </c>
    </row>
    <row r="21834" spans="1:1" x14ac:dyDescent="0.25">
      <c r="A21834" t="s">
        <v>10107</v>
      </c>
    </row>
    <row r="21836" spans="1:1" x14ac:dyDescent="0.25">
      <c r="A21836" t="s">
        <v>10108</v>
      </c>
    </row>
    <row r="21837" spans="1:1" x14ac:dyDescent="0.25">
      <c r="A21837" t="s">
        <v>10109</v>
      </c>
    </row>
    <row r="21838" spans="1:1" x14ac:dyDescent="0.25">
      <c r="A21838" t="s">
        <v>10101</v>
      </c>
    </row>
    <row r="21840" spans="1:1" x14ac:dyDescent="0.25">
      <c r="A21840" t="s">
        <v>10102</v>
      </c>
    </row>
    <row r="21842" spans="1:1" x14ac:dyDescent="0.25">
      <c r="A21842" t="s">
        <v>10110</v>
      </c>
    </row>
    <row r="21843" spans="1:1" x14ac:dyDescent="0.25">
      <c r="A21843" t="s">
        <v>10111</v>
      </c>
    </row>
    <row r="21844" spans="1:1" x14ac:dyDescent="0.25">
      <c r="A21844" t="s">
        <v>10101</v>
      </c>
    </row>
    <row r="21846" spans="1:1" x14ac:dyDescent="0.25">
      <c r="A21846" t="s">
        <v>10102</v>
      </c>
    </row>
    <row r="21848" spans="1:1" x14ac:dyDescent="0.25">
      <c r="A21848" t="s">
        <v>10112</v>
      </c>
    </row>
    <row r="21849" spans="1:1" x14ac:dyDescent="0.25">
      <c r="A21849" t="s">
        <v>10113</v>
      </c>
    </row>
    <row r="21850" spans="1:1" x14ac:dyDescent="0.25">
      <c r="A21850" t="s">
        <v>10114</v>
      </c>
    </row>
    <row r="21852" spans="1:1" x14ac:dyDescent="0.25">
      <c r="A21852" t="s">
        <v>10115</v>
      </c>
    </row>
    <row r="21853" spans="1:1" x14ac:dyDescent="0.25">
      <c r="A21853" t="s">
        <v>10116</v>
      </c>
    </row>
    <row r="21854" spans="1:1" x14ac:dyDescent="0.25">
      <c r="A21854" t="s">
        <v>10114</v>
      </c>
    </row>
    <row r="21856" spans="1:1" x14ac:dyDescent="0.25">
      <c r="A21856" t="s">
        <v>10117</v>
      </c>
    </row>
    <row r="21857" spans="1:1" x14ac:dyDescent="0.25">
      <c r="A21857" t="s">
        <v>10118</v>
      </c>
    </row>
    <row r="21858" spans="1:1" x14ac:dyDescent="0.25">
      <c r="A21858" t="s">
        <v>10114</v>
      </c>
    </row>
    <row r="21860" spans="1:1" x14ac:dyDescent="0.25">
      <c r="A21860" t="s">
        <v>10119</v>
      </c>
    </row>
    <row r="21862" spans="1:1" x14ac:dyDescent="0.25">
      <c r="A21862" t="s">
        <v>10120</v>
      </c>
    </row>
    <row r="21863" spans="1:1" x14ac:dyDescent="0.25">
      <c r="A21863" t="s">
        <v>10121</v>
      </c>
    </row>
    <row r="21864" spans="1:1" x14ac:dyDescent="0.25">
      <c r="A21864" t="s">
        <v>10114</v>
      </c>
    </row>
    <row r="21866" spans="1:1" x14ac:dyDescent="0.25">
      <c r="A21866" t="s">
        <v>10122</v>
      </c>
    </row>
    <row r="21867" spans="1:1" x14ac:dyDescent="0.25">
      <c r="A21867" t="s">
        <v>10123</v>
      </c>
    </row>
    <row r="21868" spans="1:1" x14ac:dyDescent="0.25">
      <c r="A21868" t="s">
        <v>10114</v>
      </c>
    </row>
    <row r="21870" spans="1:1" x14ac:dyDescent="0.25">
      <c r="A21870" t="s">
        <v>10124</v>
      </c>
    </row>
    <row r="21871" spans="1:1" x14ac:dyDescent="0.25">
      <c r="A21871" t="s">
        <v>10125</v>
      </c>
    </row>
    <row r="21872" spans="1:1" x14ac:dyDescent="0.25">
      <c r="A21872" t="s">
        <v>10114</v>
      </c>
    </row>
    <row r="21875" spans="1:1" x14ac:dyDescent="0.25">
      <c r="A21875" t="s">
        <v>10126</v>
      </c>
    </row>
    <row r="21876" spans="1:1" x14ac:dyDescent="0.25">
      <c r="A21876" t="s">
        <v>10127</v>
      </c>
    </row>
    <row r="21877" spans="1:1" x14ac:dyDescent="0.25">
      <c r="A21877" t="s">
        <v>10128</v>
      </c>
    </row>
    <row r="21878" spans="1:1" x14ac:dyDescent="0.25">
      <c r="A21878" t="s">
        <v>10129</v>
      </c>
    </row>
    <row r="21879" spans="1:1" x14ac:dyDescent="0.25">
      <c r="A21879" t="s">
        <v>10130</v>
      </c>
    </row>
    <row r="21881" spans="1:1" x14ac:dyDescent="0.25">
      <c r="A21881" t="s">
        <v>10131</v>
      </c>
    </row>
    <row r="21883" spans="1:1" x14ac:dyDescent="0.25">
      <c r="A21883" t="s">
        <v>10132</v>
      </c>
    </row>
    <row r="21884" spans="1:1" x14ac:dyDescent="0.25">
      <c r="A21884" t="s">
        <v>10133</v>
      </c>
    </row>
    <row r="21886" spans="1:1" x14ac:dyDescent="0.25">
      <c r="A21886" t="s">
        <v>10134</v>
      </c>
    </row>
    <row r="21888" spans="1:1" x14ac:dyDescent="0.25">
      <c r="A21888" t="s">
        <v>10135</v>
      </c>
    </row>
    <row r="21889" spans="1:1" x14ac:dyDescent="0.25">
      <c r="A21889" t="s">
        <v>10136</v>
      </c>
    </row>
    <row r="21890" spans="1:1" x14ac:dyDescent="0.25">
      <c r="A21890" t="s">
        <v>10137</v>
      </c>
    </row>
    <row r="21891" spans="1:1" x14ac:dyDescent="0.25">
      <c r="A21891" t="s">
        <v>10138</v>
      </c>
    </row>
    <row r="21893" spans="1:1" x14ac:dyDescent="0.25">
      <c r="A21893" t="s">
        <v>10134</v>
      </c>
    </row>
    <row r="21895" spans="1:1" x14ac:dyDescent="0.25">
      <c r="A21895" t="s">
        <v>10135</v>
      </c>
    </row>
    <row r="21896" spans="1:1" x14ac:dyDescent="0.25">
      <c r="A21896" t="s">
        <v>10136</v>
      </c>
    </row>
    <row r="21897" spans="1:1" x14ac:dyDescent="0.25">
      <c r="A21897" t="s">
        <v>10137</v>
      </c>
    </row>
    <row r="21898" spans="1:1" x14ac:dyDescent="0.25">
      <c r="A21898" t="s">
        <v>10139</v>
      </c>
    </row>
    <row r="21900" spans="1:1" x14ac:dyDescent="0.25">
      <c r="A21900" t="s">
        <v>10134</v>
      </c>
    </row>
    <row r="21902" spans="1:1" x14ac:dyDescent="0.25">
      <c r="A21902" t="s">
        <v>10135</v>
      </c>
    </row>
    <row r="21903" spans="1:1" x14ac:dyDescent="0.25">
      <c r="A21903" t="s">
        <v>10136</v>
      </c>
    </row>
    <row r="21904" spans="1:1" x14ac:dyDescent="0.25">
      <c r="A21904" t="s">
        <v>10137</v>
      </c>
    </row>
    <row r="21905" spans="1:1" x14ac:dyDescent="0.25">
      <c r="A21905" t="s">
        <v>10140</v>
      </c>
    </row>
    <row r="21906" spans="1:1" x14ac:dyDescent="0.25">
      <c r="A21906" t="s">
        <v>10141</v>
      </c>
    </row>
    <row r="21907" spans="1:1" x14ac:dyDescent="0.25">
      <c r="A21907" t="s">
        <v>10142</v>
      </c>
    </row>
    <row r="21908" spans="1:1" x14ac:dyDescent="0.25">
      <c r="A21908" t="s">
        <v>10143</v>
      </c>
    </row>
    <row r="21909" spans="1:1" x14ac:dyDescent="0.25">
      <c r="A21909" t="s">
        <v>10144</v>
      </c>
    </row>
    <row r="21910" spans="1:1" x14ac:dyDescent="0.25">
      <c r="A21910" t="s">
        <v>10145</v>
      </c>
    </row>
    <row r="21911" spans="1:1" x14ac:dyDescent="0.25">
      <c r="A21911" t="s">
        <v>10146</v>
      </c>
    </row>
    <row r="21912" spans="1:1" x14ac:dyDescent="0.25">
      <c r="A21912" t="s">
        <v>10145</v>
      </c>
    </row>
    <row r="21913" spans="1:1" x14ac:dyDescent="0.25">
      <c r="A21913" t="s">
        <v>10147</v>
      </c>
    </row>
    <row r="21914" spans="1:1" x14ac:dyDescent="0.25">
      <c r="A21914" t="s">
        <v>10145</v>
      </c>
    </row>
    <row r="21915" spans="1:1" x14ac:dyDescent="0.25">
      <c r="A21915" t="s">
        <v>10148</v>
      </c>
    </row>
    <row r="21916" spans="1:1" x14ac:dyDescent="0.25">
      <c r="A21916" t="s">
        <v>10145</v>
      </c>
    </row>
    <row r="21917" spans="1:1" x14ac:dyDescent="0.25">
      <c r="A21917" t="s">
        <v>10149</v>
      </c>
    </row>
    <row r="21919" spans="1:1" x14ac:dyDescent="0.25">
      <c r="A21919" t="s">
        <v>7000</v>
      </c>
    </row>
    <row r="21921" spans="1:1" x14ac:dyDescent="0.25">
      <c r="A21921" t="s">
        <v>7001</v>
      </c>
    </row>
    <row r="21922" spans="1:1" x14ac:dyDescent="0.25">
      <c r="A21922" t="s">
        <v>10150</v>
      </c>
    </row>
    <row r="21924" spans="1:1" x14ac:dyDescent="0.25">
      <c r="A21924" t="s">
        <v>7000</v>
      </c>
    </row>
    <row r="21926" spans="1:1" x14ac:dyDescent="0.25">
      <c r="A21926" t="s">
        <v>7001</v>
      </c>
    </row>
    <row r="21927" spans="1:1" x14ac:dyDescent="0.25">
      <c r="A21927" t="s">
        <v>10151</v>
      </c>
    </row>
    <row r="21929" spans="1:1" x14ac:dyDescent="0.25">
      <c r="A21929" t="s">
        <v>7000</v>
      </c>
    </row>
    <row r="21931" spans="1:1" x14ac:dyDescent="0.25">
      <c r="A21931" t="s">
        <v>7001</v>
      </c>
    </row>
    <row r="21932" spans="1:1" x14ac:dyDescent="0.25">
      <c r="A21932" t="s">
        <v>10152</v>
      </c>
    </row>
    <row r="21934" spans="1:1" x14ac:dyDescent="0.25">
      <c r="A21934" t="s">
        <v>7000</v>
      </c>
    </row>
    <row r="21936" spans="1:1" x14ac:dyDescent="0.25">
      <c r="A21936" t="s">
        <v>7001</v>
      </c>
    </row>
    <row r="21937" spans="1:1" x14ac:dyDescent="0.25">
      <c r="A21937" t="s">
        <v>10153</v>
      </c>
    </row>
    <row r="21939" spans="1:1" x14ac:dyDescent="0.25">
      <c r="A21939" t="s">
        <v>7000</v>
      </c>
    </row>
    <row r="21941" spans="1:1" x14ac:dyDescent="0.25">
      <c r="A21941" t="s">
        <v>7001</v>
      </c>
    </row>
    <row r="21942" spans="1:1" x14ac:dyDescent="0.25">
      <c r="A21942" t="s">
        <v>10154</v>
      </c>
    </row>
    <row r="21944" spans="1:1" x14ac:dyDescent="0.25">
      <c r="A21944" t="s">
        <v>10155</v>
      </c>
    </row>
    <row r="21945" spans="1:1" x14ac:dyDescent="0.25">
      <c r="A21945" t="s">
        <v>10156</v>
      </c>
    </row>
    <row r="21947" spans="1:1" x14ac:dyDescent="0.25">
      <c r="A21947" t="s">
        <v>10157</v>
      </c>
    </row>
    <row r="21948" spans="1:1" x14ac:dyDescent="0.25">
      <c r="A21948" t="s">
        <v>10158</v>
      </c>
    </row>
    <row r="21950" spans="1:1" x14ac:dyDescent="0.25">
      <c r="A21950" t="s">
        <v>10157</v>
      </c>
    </row>
    <row r="21951" spans="1:1" x14ac:dyDescent="0.25">
      <c r="A21951" t="s">
        <v>10159</v>
      </c>
    </row>
    <row r="21953" spans="1:1" x14ac:dyDescent="0.25">
      <c r="A21953" t="s">
        <v>10157</v>
      </c>
    </row>
    <row r="21954" spans="1:1" x14ac:dyDescent="0.25">
      <c r="A21954" t="s">
        <v>10160</v>
      </c>
    </row>
    <row r="21956" spans="1:1" x14ac:dyDescent="0.25">
      <c r="A21956" t="s">
        <v>10157</v>
      </c>
    </row>
    <row r="21957" spans="1:1" x14ac:dyDescent="0.25">
      <c r="A21957" t="s">
        <v>10161</v>
      </c>
    </row>
    <row r="21959" spans="1:1" x14ac:dyDescent="0.25">
      <c r="A21959" t="s">
        <v>6295</v>
      </c>
    </row>
    <row r="21961" spans="1:1" x14ac:dyDescent="0.25">
      <c r="A21961" t="s">
        <v>10162</v>
      </c>
    </row>
    <row r="21962" spans="1:1" x14ac:dyDescent="0.25">
      <c r="A21962" t="s">
        <v>10163</v>
      </c>
    </row>
    <row r="21963" spans="1:1" x14ac:dyDescent="0.25">
      <c r="A21963" t="s">
        <v>10164</v>
      </c>
    </row>
    <row r="21964" spans="1:1" x14ac:dyDescent="0.25">
      <c r="A21964" t="s">
        <v>10165</v>
      </c>
    </row>
    <row r="21965" spans="1:1" x14ac:dyDescent="0.25">
      <c r="A21965" t="s">
        <v>10164</v>
      </c>
    </row>
    <row r="21966" spans="1:1" x14ac:dyDescent="0.25">
      <c r="A21966" t="s">
        <v>10166</v>
      </c>
    </row>
    <row r="21967" spans="1:1" x14ac:dyDescent="0.25">
      <c r="A21967" t="s">
        <v>5393</v>
      </c>
    </row>
    <row r="21968" spans="1:1" x14ac:dyDescent="0.25">
      <c r="A21968" t="s">
        <v>10167</v>
      </c>
    </row>
    <row r="21969" spans="1:1" x14ac:dyDescent="0.25">
      <c r="A21969" t="s">
        <v>10168</v>
      </c>
    </row>
    <row r="21970" spans="1:1" x14ac:dyDescent="0.25">
      <c r="A21970" t="s">
        <v>10169</v>
      </c>
    </row>
    <row r="21971" spans="1:1" x14ac:dyDescent="0.25">
      <c r="A21971" t="s">
        <v>10170</v>
      </c>
    </row>
    <row r="21972" spans="1:1" x14ac:dyDescent="0.25">
      <c r="A21972" t="s">
        <v>10171</v>
      </c>
    </row>
    <row r="21974" spans="1:1" x14ac:dyDescent="0.25">
      <c r="A21974" t="s">
        <v>10172</v>
      </c>
    </row>
    <row r="21975" spans="1:1" x14ac:dyDescent="0.25">
      <c r="A21975" t="s">
        <v>10173</v>
      </c>
    </row>
    <row r="21976" spans="1:1" x14ac:dyDescent="0.25">
      <c r="A21976" t="s">
        <v>10174</v>
      </c>
    </row>
    <row r="21977" spans="1:1" x14ac:dyDescent="0.25">
      <c r="A21977" t="s">
        <v>10175</v>
      </c>
    </row>
    <row r="21978" spans="1:1" x14ac:dyDescent="0.25">
      <c r="A21978" t="s">
        <v>10176</v>
      </c>
    </row>
    <row r="21980" spans="1:1" x14ac:dyDescent="0.25">
      <c r="A21980" t="s">
        <v>10177</v>
      </c>
    </row>
    <row r="21981" spans="1:1" x14ac:dyDescent="0.25">
      <c r="A21981" t="s">
        <v>10178</v>
      </c>
    </row>
    <row r="21983" spans="1:1" x14ac:dyDescent="0.25">
      <c r="A21983" t="s">
        <v>10179</v>
      </c>
    </row>
    <row r="21984" spans="1:1" x14ac:dyDescent="0.25">
      <c r="A21984" t="s">
        <v>10180</v>
      </c>
    </row>
    <row r="21985" spans="1:1" x14ac:dyDescent="0.25">
      <c r="A21985" t="s">
        <v>10181</v>
      </c>
    </row>
    <row r="21986" spans="1:1" x14ac:dyDescent="0.25">
      <c r="A21986" t="s">
        <v>10182</v>
      </c>
    </row>
    <row r="21987" spans="1:1" x14ac:dyDescent="0.25">
      <c r="A21987" t="s">
        <v>10183</v>
      </c>
    </row>
    <row r="21988" spans="1:1" x14ac:dyDescent="0.25">
      <c r="A21988" t="s">
        <v>10184</v>
      </c>
    </row>
    <row r="21989" spans="1:1" x14ac:dyDescent="0.25">
      <c r="A21989" t="s">
        <v>10185</v>
      </c>
    </row>
    <row r="21990" spans="1:1" x14ac:dyDescent="0.25">
      <c r="A21990" t="s">
        <v>10186</v>
      </c>
    </row>
    <row r="21991" spans="1:1" x14ac:dyDescent="0.25">
      <c r="A21991" t="s">
        <v>10187</v>
      </c>
    </row>
    <row r="21992" spans="1:1" x14ac:dyDescent="0.25">
      <c r="A21992" t="s">
        <v>10188</v>
      </c>
    </row>
    <row r="21993" spans="1:1" x14ac:dyDescent="0.25">
      <c r="A21993" t="s">
        <v>10189</v>
      </c>
    </row>
    <row r="21994" spans="1:1" x14ac:dyDescent="0.25">
      <c r="A21994" t="s">
        <v>10190</v>
      </c>
    </row>
    <row r="21995" spans="1:1" x14ac:dyDescent="0.25">
      <c r="A21995" t="s">
        <v>10191</v>
      </c>
    </row>
    <row r="21996" spans="1:1" x14ac:dyDescent="0.25">
      <c r="A21996" t="s">
        <v>10192</v>
      </c>
    </row>
    <row r="21997" spans="1:1" x14ac:dyDescent="0.25">
      <c r="A21997" t="s">
        <v>10193</v>
      </c>
    </row>
    <row r="21998" spans="1:1" x14ac:dyDescent="0.25">
      <c r="A21998" t="s">
        <v>10194</v>
      </c>
    </row>
    <row r="21999" spans="1:1" x14ac:dyDescent="0.25">
      <c r="A21999" t="s">
        <v>10195</v>
      </c>
    </row>
    <row r="22000" spans="1:1" x14ac:dyDescent="0.25">
      <c r="A22000" t="s">
        <v>10196</v>
      </c>
    </row>
    <row r="22001" spans="1:1" x14ac:dyDescent="0.25">
      <c r="A22001" t="s">
        <v>10197</v>
      </c>
    </row>
    <row r="22002" spans="1:1" x14ac:dyDescent="0.25">
      <c r="A22002" t="s">
        <v>10198</v>
      </c>
    </row>
    <row r="22003" spans="1:1" x14ac:dyDescent="0.25">
      <c r="A22003" t="s">
        <v>10199</v>
      </c>
    </row>
    <row r="22005" spans="1:1" x14ac:dyDescent="0.25">
      <c r="A22005" t="s">
        <v>10200</v>
      </c>
    </row>
    <row r="22006" spans="1:1" x14ac:dyDescent="0.25">
      <c r="A22006" t="s">
        <v>10201</v>
      </c>
    </row>
    <row r="22007" spans="1:1" x14ac:dyDescent="0.25">
      <c r="A22007" t="s">
        <v>10202</v>
      </c>
    </row>
    <row r="22008" spans="1:1" x14ac:dyDescent="0.25">
      <c r="A22008" t="s">
        <v>10203</v>
      </c>
    </row>
    <row r="22009" spans="1:1" x14ac:dyDescent="0.25">
      <c r="A22009" t="s">
        <v>10204</v>
      </c>
    </row>
    <row r="22010" spans="1:1" x14ac:dyDescent="0.25">
      <c r="A22010" t="s">
        <v>10205</v>
      </c>
    </row>
    <row r="22011" spans="1:1" x14ac:dyDescent="0.25">
      <c r="A22011" t="s">
        <v>10206</v>
      </c>
    </row>
    <row r="22012" spans="1:1" x14ac:dyDescent="0.25">
      <c r="A22012" t="s">
        <v>10207</v>
      </c>
    </row>
    <row r="22013" spans="1:1" x14ac:dyDescent="0.25">
      <c r="A22013" t="s">
        <v>10208</v>
      </c>
    </row>
    <row r="22014" spans="1:1" x14ac:dyDescent="0.25">
      <c r="A22014" t="s">
        <v>10209</v>
      </c>
    </row>
    <row r="22015" spans="1:1" x14ac:dyDescent="0.25">
      <c r="A22015" t="s">
        <v>10210</v>
      </c>
    </row>
    <row r="22016" spans="1:1" x14ac:dyDescent="0.25">
      <c r="A22016" t="s">
        <v>10211</v>
      </c>
    </row>
    <row r="22017" spans="1:1" x14ac:dyDescent="0.25">
      <c r="A22017" t="s">
        <v>10207</v>
      </c>
    </row>
    <row r="22018" spans="1:1" x14ac:dyDescent="0.25">
      <c r="A22018" t="s">
        <v>10208</v>
      </c>
    </row>
    <row r="22019" spans="1:1" x14ac:dyDescent="0.25">
      <c r="A22019" t="s">
        <v>10209</v>
      </c>
    </row>
    <row r="22020" spans="1:1" x14ac:dyDescent="0.25">
      <c r="A22020" t="s">
        <v>10210</v>
      </c>
    </row>
    <row r="22021" spans="1:1" x14ac:dyDescent="0.25">
      <c r="A22021" t="s">
        <v>10212</v>
      </c>
    </row>
    <row r="22023" spans="1:1" x14ac:dyDescent="0.25">
      <c r="A22023" t="s">
        <v>10213</v>
      </c>
    </row>
    <row r="22024" spans="1:1" x14ac:dyDescent="0.25">
      <c r="A22024" t="s">
        <v>10214</v>
      </c>
    </row>
    <row r="22025" spans="1:1" x14ac:dyDescent="0.25">
      <c r="A22025" t="s">
        <v>10215</v>
      </c>
    </row>
    <row r="22026" spans="1:1" x14ac:dyDescent="0.25">
      <c r="A22026" t="s">
        <v>10216</v>
      </c>
    </row>
    <row r="22027" spans="1:1" x14ac:dyDescent="0.25">
      <c r="A22027" t="s">
        <v>10217</v>
      </c>
    </row>
    <row r="22029" spans="1:1" x14ac:dyDescent="0.25">
      <c r="A22029" t="s">
        <v>10213</v>
      </c>
    </row>
    <row r="22030" spans="1:1" x14ac:dyDescent="0.25">
      <c r="A22030" t="s">
        <v>10214</v>
      </c>
    </row>
    <row r="22031" spans="1:1" x14ac:dyDescent="0.25">
      <c r="A22031" t="s">
        <v>10215</v>
      </c>
    </row>
    <row r="22032" spans="1:1" x14ac:dyDescent="0.25">
      <c r="A22032" t="s">
        <v>10216</v>
      </c>
    </row>
    <row r="22033" spans="1:1" x14ac:dyDescent="0.25">
      <c r="A22033" t="s">
        <v>10218</v>
      </c>
    </row>
    <row r="22035" spans="1:1" x14ac:dyDescent="0.25">
      <c r="A22035" t="s">
        <v>10203</v>
      </c>
    </row>
    <row r="22036" spans="1:1" x14ac:dyDescent="0.25">
      <c r="A22036" t="e">
        <f>-Analyser les besoins en formation.</f>
        <v>#NAME?</v>
      </c>
    </row>
    <row r="22037" spans="1:1" x14ac:dyDescent="0.25">
      <c r="A22037" t="s">
        <v>10219</v>
      </c>
    </row>
    <row r="22038" spans="1:1" x14ac:dyDescent="0.25">
      <c r="A22038" t="s">
        <v>10220</v>
      </c>
    </row>
    <row r="22040" spans="1:1" x14ac:dyDescent="0.25">
      <c r="A22040" t="s">
        <v>10203</v>
      </c>
    </row>
    <row r="22041" spans="1:1" x14ac:dyDescent="0.25">
      <c r="A22041" t="s">
        <v>10221</v>
      </c>
    </row>
    <row r="22042" spans="1:1" x14ac:dyDescent="0.25">
      <c r="A22042" t="s">
        <v>10222</v>
      </c>
    </row>
    <row r="22043" spans="1:1" x14ac:dyDescent="0.25">
      <c r="A22043" t="s">
        <v>10223</v>
      </c>
    </row>
    <row r="22045" spans="1:1" x14ac:dyDescent="0.25">
      <c r="A22045" t="s">
        <v>10224</v>
      </c>
    </row>
    <row r="22047" spans="1:1" x14ac:dyDescent="0.25">
      <c r="A22047" t="s">
        <v>10225</v>
      </c>
    </row>
    <row r="22048" spans="1:1" x14ac:dyDescent="0.25">
      <c r="A22048" t="s">
        <v>10226</v>
      </c>
    </row>
    <row r="22051" spans="1:1" x14ac:dyDescent="0.25">
      <c r="A22051" t="s">
        <v>43</v>
      </c>
    </row>
    <row r="22052" spans="1:1" x14ac:dyDescent="0.25">
      <c r="A22052" t="s">
        <v>10227</v>
      </c>
    </row>
    <row r="22053" spans="1:1" x14ac:dyDescent="0.25">
      <c r="A22053" t="s">
        <v>10228</v>
      </c>
    </row>
    <row r="22054" spans="1:1" x14ac:dyDescent="0.25">
      <c r="A22054" t="s">
        <v>43</v>
      </c>
    </row>
    <row r="22056" spans="1:1" x14ac:dyDescent="0.25">
      <c r="A22056" t="s">
        <v>43</v>
      </c>
    </row>
    <row r="22057" spans="1:1" x14ac:dyDescent="0.25">
      <c r="A22057" t="s">
        <v>10229</v>
      </c>
    </row>
    <row r="22058" spans="1:1" x14ac:dyDescent="0.25">
      <c r="A22058" t="s">
        <v>43</v>
      </c>
    </row>
    <row r="22059" spans="1:1" x14ac:dyDescent="0.25">
      <c r="A22059" t="s">
        <v>10230</v>
      </c>
    </row>
    <row r="22060" spans="1:1" x14ac:dyDescent="0.25">
      <c r="A22060" t="s">
        <v>43</v>
      </c>
    </row>
    <row r="22061" spans="1:1" x14ac:dyDescent="0.25">
      <c r="A22061" t="s">
        <v>10231</v>
      </c>
    </row>
    <row r="22062" spans="1:1" x14ac:dyDescent="0.25">
      <c r="A22062" t="s">
        <v>10232</v>
      </c>
    </row>
    <row r="22063" spans="1:1" x14ac:dyDescent="0.25">
      <c r="A22063" t="s">
        <v>43</v>
      </c>
    </row>
    <row r="22064" spans="1:1" x14ac:dyDescent="0.25">
      <c r="A22064" t="s">
        <v>6851</v>
      </c>
    </row>
    <row r="22065" spans="1:1" x14ac:dyDescent="0.25">
      <c r="A22065" t="s">
        <v>43</v>
      </c>
    </row>
    <row r="22067" spans="1:1" x14ac:dyDescent="0.25">
      <c r="A22067" t="s">
        <v>43</v>
      </c>
    </row>
    <row r="22068" spans="1:1" x14ac:dyDescent="0.25">
      <c r="A22068" t="s">
        <v>1640</v>
      </c>
    </row>
    <row r="22069" spans="1:1" x14ac:dyDescent="0.25">
      <c r="A22069" t="s">
        <v>43</v>
      </c>
    </row>
    <row r="22071" spans="1:1" x14ac:dyDescent="0.25">
      <c r="A22071" t="s">
        <v>43</v>
      </c>
    </row>
    <row r="22072" spans="1:1" x14ac:dyDescent="0.25">
      <c r="A22072" t="s">
        <v>10233</v>
      </c>
    </row>
    <row r="22073" spans="1:1" x14ac:dyDescent="0.25">
      <c r="A22073" t="s">
        <v>43</v>
      </c>
    </row>
    <row r="22074" spans="1:1" x14ac:dyDescent="0.25">
      <c r="A22074" t="s">
        <v>10234</v>
      </c>
    </row>
    <row r="22075" spans="1:1" x14ac:dyDescent="0.25">
      <c r="A22075" t="s">
        <v>43</v>
      </c>
    </row>
    <row r="22076" spans="1:1" x14ac:dyDescent="0.25">
      <c r="A22076" t="s">
        <v>10235</v>
      </c>
    </row>
    <row r="22077" spans="1:1" x14ac:dyDescent="0.25">
      <c r="A22077" t="s">
        <v>43</v>
      </c>
    </row>
    <row r="22078" spans="1:1" x14ac:dyDescent="0.25">
      <c r="A22078" t="s">
        <v>10236</v>
      </c>
    </row>
    <row r="22079" spans="1:1" x14ac:dyDescent="0.25">
      <c r="A22079" t="s">
        <v>10237</v>
      </c>
    </row>
    <row r="22081" spans="1:1" x14ac:dyDescent="0.25">
      <c r="A22081" t="s">
        <v>92</v>
      </c>
    </row>
    <row r="22082" spans="1:1" x14ac:dyDescent="0.25">
      <c r="A22082" t="s">
        <v>4777</v>
      </c>
    </row>
    <row r="22083" spans="1:1" x14ac:dyDescent="0.25">
      <c r="A22083" t="s">
        <v>4778</v>
      </c>
    </row>
    <row r="22084" spans="1:1" x14ac:dyDescent="0.25">
      <c r="A22084" t="s">
        <v>10238</v>
      </c>
    </row>
    <row r="22085" spans="1:1" x14ac:dyDescent="0.25">
      <c r="A22085" t="s">
        <v>10239</v>
      </c>
    </row>
    <row r="22087" spans="1:1" x14ac:dyDescent="0.25">
      <c r="A22087" t="s">
        <v>10240</v>
      </c>
    </row>
    <row r="22089" spans="1:1" x14ac:dyDescent="0.25">
      <c r="A22089" t="s">
        <v>10241</v>
      </c>
    </row>
    <row r="22090" spans="1:1" x14ac:dyDescent="0.25">
      <c r="A22090" t="s">
        <v>10242</v>
      </c>
    </row>
    <row r="22091" spans="1:1" x14ac:dyDescent="0.25">
      <c r="A22091" t="s">
        <v>10243</v>
      </c>
    </row>
    <row r="22093" spans="1:1" x14ac:dyDescent="0.25">
      <c r="A22093" t="s">
        <v>10244</v>
      </c>
    </row>
    <row r="22095" spans="1:1" x14ac:dyDescent="0.25">
      <c r="A22095" t="s">
        <v>10245</v>
      </c>
    </row>
    <row r="22096" spans="1:1" x14ac:dyDescent="0.25">
      <c r="A22096" t="s">
        <v>10246</v>
      </c>
    </row>
    <row r="22098" spans="1:1" x14ac:dyDescent="0.25">
      <c r="A22098" t="s">
        <v>10244</v>
      </c>
    </row>
    <row r="22100" spans="1:1" x14ac:dyDescent="0.25">
      <c r="A22100" t="s">
        <v>10245</v>
      </c>
    </row>
    <row r="22101" spans="1:1" x14ac:dyDescent="0.25">
      <c r="A22101" t="s">
        <v>10247</v>
      </c>
    </row>
    <row r="22103" spans="1:1" x14ac:dyDescent="0.25">
      <c r="A22103" t="s">
        <v>10244</v>
      </c>
    </row>
    <row r="22105" spans="1:1" x14ac:dyDescent="0.25">
      <c r="A22105" t="s">
        <v>10245</v>
      </c>
    </row>
    <row r="22106" spans="1:1" x14ac:dyDescent="0.25">
      <c r="A22106" t="s">
        <v>10248</v>
      </c>
    </row>
    <row r="22108" spans="1:1" x14ac:dyDescent="0.25">
      <c r="A22108" t="s">
        <v>10244</v>
      </c>
    </row>
    <row r="22110" spans="1:1" x14ac:dyDescent="0.25">
      <c r="A22110" t="s">
        <v>10245</v>
      </c>
    </row>
    <row r="22111" spans="1:1" x14ac:dyDescent="0.25">
      <c r="A22111" t="s">
        <v>10249</v>
      </c>
    </row>
    <row r="22113" spans="1:1" x14ac:dyDescent="0.25">
      <c r="A22113" t="s">
        <v>10244</v>
      </c>
    </row>
    <row r="22115" spans="1:1" x14ac:dyDescent="0.25">
      <c r="A22115" t="s">
        <v>10245</v>
      </c>
    </row>
    <row r="22116" spans="1:1" x14ac:dyDescent="0.25">
      <c r="A22116" t="s">
        <v>10250</v>
      </c>
    </row>
    <row r="22118" spans="1:1" x14ac:dyDescent="0.25">
      <c r="A22118" t="s">
        <v>10251</v>
      </c>
    </row>
    <row r="22120" spans="1:1" x14ac:dyDescent="0.25">
      <c r="A22120" t="s">
        <v>10252</v>
      </c>
    </row>
    <row r="22121" spans="1:1" x14ac:dyDescent="0.25">
      <c r="A22121" t="s">
        <v>10253</v>
      </c>
    </row>
    <row r="22122" spans="1:1" x14ac:dyDescent="0.25">
      <c r="A22122" t="s">
        <v>10254</v>
      </c>
    </row>
    <row r="22124" spans="1:1" x14ac:dyDescent="0.25">
      <c r="A22124" t="s">
        <v>10251</v>
      </c>
    </row>
    <row r="22126" spans="1:1" x14ac:dyDescent="0.25">
      <c r="A22126" t="s">
        <v>10252</v>
      </c>
    </row>
    <row r="22127" spans="1:1" x14ac:dyDescent="0.25">
      <c r="A22127" t="s">
        <v>10253</v>
      </c>
    </row>
    <row r="22128" spans="1:1" x14ac:dyDescent="0.25">
      <c r="A22128" t="s">
        <v>10255</v>
      </c>
    </row>
    <row r="22130" spans="1:1" x14ac:dyDescent="0.25">
      <c r="A22130" t="s">
        <v>10251</v>
      </c>
    </row>
    <row r="22132" spans="1:1" x14ac:dyDescent="0.25">
      <c r="A22132" t="s">
        <v>10252</v>
      </c>
    </row>
    <row r="22133" spans="1:1" x14ac:dyDescent="0.25">
      <c r="A22133" t="s">
        <v>10253</v>
      </c>
    </row>
    <row r="22134" spans="1:1" x14ac:dyDescent="0.25">
      <c r="A22134" t="s">
        <v>10256</v>
      </c>
    </row>
    <row r="22135" spans="1:1" x14ac:dyDescent="0.25">
      <c r="A22135" t="s">
        <v>10257</v>
      </c>
    </row>
    <row r="22136" spans="1:1" x14ac:dyDescent="0.25">
      <c r="A22136" t="s">
        <v>43</v>
      </c>
    </row>
    <row r="22138" spans="1:1" x14ac:dyDescent="0.25">
      <c r="A22138" t="s">
        <v>43</v>
      </c>
    </row>
    <row r="22139" spans="1:1" x14ac:dyDescent="0.25">
      <c r="A22139" t="s">
        <v>10258</v>
      </c>
    </row>
    <row r="22140" spans="1:1" x14ac:dyDescent="0.25">
      <c r="A22140" t="s">
        <v>43</v>
      </c>
    </row>
    <row r="22141" spans="1:1" x14ac:dyDescent="0.25">
      <c r="A22141" t="e">
        <f>- Transfert de programme directement sur les machines de production.</f>
        <v>#NAME?</v>
      </c>
    </row>
    <row r="22142" spans="1:1" x14ac:dyDescent="0.25">
      <c r="A22142" t="s">
        <v>43</v>
      </c>
    </row>
    <row r="22143" spans="1:1" x14ac:dyDescent="0.25">
      <c r="A22143" t="s">
        <v>10259</v>
      </c>
    </row>
    <row r="22144" spans="1:1" x14ac:dyDescent="0.25">
      <c r="A22144" t="s">
        <v>43</v>
      </c>
    </row>
    <row r="22146" spans="1:1" x14ac:dyDescent="0.25">
      <c r="A22146" t="s">
        <v>43</v>
      </c>
    </row>
    <row r="22147" spans="1:1" x14ac:dyDescent="0.25">
      <c r="A22147" t="s">
        <v>10260</v>
      </c>
    </row>
    <row r="22148" spans="1:1" x14ac:dyDescent="0.25">
      <c r="A22148" t="s">
        <v>43</v>
      </c>
    </row>
    <row r="22149" spans="1:1" x14ac:dyDescent="0.25">
      <c r="A22149" t="s">
        <v>10261</v>
      </c>
    </row>
    <row r="22150" spans="1:1" x14ac:dyDescent="0.25">
      <c r="A22150" t="s">
        <v>10262</v>
      </c>
    </row>
    <row r="22152" spans="1:1" x14ac:dyDescent="0.25">
      <c r="A22152" t="s">
        <v>10263</v>
      </c>
    </row>
    <row r="22154" spans="1:1" x14ac:dyDescent="0.25">
      <c r="A22154" t="s">
        <v>10264</v>
      </c>
    </row>
    <row r="22155" spans="1:1" x14ac:dyDescent="0.25">
      <c r="A22155" t="s">
        <v>10265</v>
      </c>
    </row>
    <row r="22157" spans="1:1" x14ac:dyDescent="0.25">
      <c r="A22157" t="s">
        <v>10263</v>
      </c>
    </row>
    <row r="22159" spans="1:1" x14ac:dyDescent="0.25">
      <c r="A22159" t="s">
        <v>10264</v>
      </c>
    </row>
    <row r="22160" spans="1:1" x14ac:dyDescent="0.25">
      <c r="A22160" t="s">
        <v>10266</v>
      </c>
    </row>
    <row r="22161" spans="1:1" x14ac:dyDescent="0.25">
      <c r="A22161" t="s">
        <v>43</v>
      </c>
    </row>
    <row r="22162" spans="1:1" x14ac:dyDescent="0.25">
      <c r="A22162" t="s">
        <v>10267</v>
      </c>
    </row>
    <row r="22163" spans="1:1" x14ac:dyDescent="0.25">
      <c r="A22163" t="s">
        <v>10268</v>
      </c>
    </row>
    <row r="22164" spans="1:1" x14ac:dyDescent="0.25">
      <c r="A22164" t="s">
        <v>10269</v>
      </c>
    </row>
    <row r="22165" spans="1:1" x14ac:dyDescent="0.25">
      <c r="A22165" t="s">
        <v>43</v>
      </c>
    </row>
    <row r="22166" spans="1:1" x14ac:dyDescent="0.25">
      <c r="A22166" t="s">
        <v>10270</v>
      </c>
    </row>
    <row r="22167" spans="1:1" x14ac:dyDescent="0.25">
      <c r="A22167" t="s">
        <v>43</v>
      </c>
    </row>
    <row r="22168" spans="1:1" x14ac:dyDescent="0.25">
      <c r="A22168" t="s">
        <v>10271</v>
      </c>
    </row>
    <row r="22169" spans="1:1" x14ac:dyDescent="0.25">
      <c r="A22169" t="s">
        <v>10272</v>
      </c>
    </row>
    <row r="22170" spans="1:1" x14ac:dyDescent="0.25">
      <c r="A22170" t="s">
        <v>10273</v>
      </c>
    </row>
    <row r="22171" spans="1:1" x14ac:dyDescent="0.25">
      <c r="A22171" t="s">
        <v>10274</v>
      </c>
    </row>
    <row r="22172" spans="1:1" x14ac:dyDescent="0.25">
      <c r="A22172" t="s">
        <v>10275</v>
      </c>
    </row>
    <row r="22173" spans="1:1" x14ac:dyDescent="0.25">
      <c r="A22173" t="s">
        <v>10276</v>
      </c>
    </row>
    <row r="22174" spans="1:1" x14ac:dyDescent="0.25">
      <c r="A22174" t="s">
        <v>10277</v>
      </c>
    </row>
    <row r="22175" spans="1:1" x14ac:dyDescent="0.25">
      <c r="A22175" t="s">
        <v>10278</v>
      </c>
    </row>
    <row r="22176" spans="1:1" x14ac:dyDescent="0.25">
      <c r="A22176" t="s">
        <v>43</v>
      </c>
    </row>
    <row r="22177" spans="1:1" x14ac:dyDescent="0.25">
      <c r="A22177" t="s">
        <v>10267</v>
      </c>
    </row>
    <row r="22178" spans="1:1" x14ac:dyDescent="0.25">
      <c r="A22178" t="s">
        <v>43</v>
      </c>
    </row>
    <row r="22179" spans="1:1" x14ac:dyDescent="0.25">
      <c r="A22179" t="s">
        <v>10279</v>
      </c>
    </row>
    <row r="22180" spans="1:1" x14ac:dyDescent="0.25">
      <c r="A22180" t="s">
        <v>10280</v>
      </c>
    </row>
    <row r="22181" spans="1:1" x14ac:dyDescent="0.25">
      <c r="A22181" t="s">
        <v>43</v>
      </c>
    </row>
    <row r="22182" spans="1:1" x14ac:dyDescent="0.25">
      <c r="A22182" t="e">
        <f>- ContrÃ´ler quantitativement et qualitativement les produits reÃ§us</f>
        <v>#NAME?</v>
      </c>
    </row>
    <row r="22183" spans="1:1" x14ac:dyDescent="0.25">
      <c r="A22183" t="s">
        <v>43</v>
      </c>
    </row>
    <row r="22184" spans="1:1" x14ac:dyDescent="0.25">
      <c r="A22184" t="s">
        <v>10281</v>
      </c>
    </row>
    <row r="22185" spans="1:1" x14ac:dyDescent="0.25">
      <c r="A22185" t="s">
        <v>43</v>
      </c>
    </row>
    <row r="22186" spans="1:1" x14ac:dyDescent="0.25">
      <c r="A22186" t="s">
        <v>10282</v>
      </c>
    </row>
    <row r="22187" spans="1:1" x14ac:dyDescent="0.25">
      <c r="A22187" t="s">
        <v>1968</v>
      </c>
    </row>
    <row r="22188" spans="1:1" x14ac:dyDescent="0.25">
      <c r="A22188" t="s">
        <v>1969</v>
      </c>
    </row>
    <row r="22189" spans="1:1" x14ac:dyDescent="0.25">
      <c r="A22189" t="s">
        <v>43</v>
      </c>
    </row>
    <row r="22190" spans="1:1" x14ac:dyDescent="0.25">
      <c r="A22190" t="s">
        <v>10283</v>
      </c>
    </row>
    <row r="22191" spans="1:1" x14ac:dyDescent="0.25">
      <c r="A22191" t="s">
        <v>10284</v>
      </c>
    </row>
    <row r="22192" spans="1:1" x14ac:dyDescent="0.25">
      <c r="A22192" t="s">
        <v>43</v>
      </c>
    </row>
    <row r="22193" spans="1:1" x14ac:dyDescent="0.25">
      <c r="A22193" t="s">
        <v>10285</v>
      </c>
    </row>
    <row r="22194" spans="1:1" x14ac:dyDescent="0.25">
      <c r="A22194" t="s">
        <v>43</v>
      </c>
    </row>
    <row r="22195" spans="1:1" x14ac:dyDescent="0.25">
      <c r="A22195" t="s">
        <v>10286</v>
      </c>
    </row>
    <row r="22196" spans="1:1" x14ac:dyDescent="0.25">
      <c r="A22196" t="s">
        <v>43</v>
      </c>
    </row>
    <row r="22197" spans="1:1" x14ac:dyDescent="0.25">
      <c r="A22197" t="s">
        <v>10287</v>
      </c>
    </row>
    <row r="22198" spans="1:1" x14ac:dyDescent="0.25">
      <c r="A22198" t="s">
        <v>43</v>
      </c>
    </row>
    <row r="22199" spans="1:1" x14ac:dyDescent="0.25">
      <c r="A22199" t="s">
        <v>10288</v>
      </c>
    </row>
    <row r="22200" spans="1:1" x14ac:dyDescent="0.25">
      <c r="A22200" t="s">
        <v>43</v>
      </c>
    </row>
    <row r="22201" spans="1:1" x14ac:dyDescent="0.25">
      <c r="A22201" t="s">
        <v>10289</v>
      </c>
    </row>
    <row r="22202" spans="1:1" x14ac:dyDescent="0.25">
      <c r="A22202" t="s">
        <v>43</v>
      </c>
    </row>
    <row r="22203" spans="1:1" x14ac:dyDescent="0.25">
      <c r="A22203" t="s">
        <v>10290</v>
      </c>
    </row>
    <row r="22204" spans="1:1" x14ac:dyDescent="0.25">
      <c r="A22204" t="s">
        <v>1968</v>
      </c>
    </row>
    <row r="22205" spans="1:1" x14ac:dyDescent="0.25">
      <c r="A22205" t="s">
        <v>10291</v>
      </c>
    </row>
    <row r="22206" spans="1:1" x14ac:dyDescent="0.25">
      <c r="A22206" t="s">
        <v>10292</v>
      </c>
    </row>
    <row r="22207" spans="1:1" x14ac:dyDescent="0.25">
      <c r="A22207" t="s">
        <v>43</v>
      </c>
    </row>
    <row r="22208" spans="1:1" x14ac:dyDescent="0.25">
      <c r="A22208" t="s">
        <v>10293</v>
      </c>
    </row>
    <row r="22209" spans="1:1" x14ac:dyDescent="0.25">
      <c r="A22209" t="s">
        <v>10294</v>
      </c>
    </row>
    <row r="22210" spans="1:1" x14ac:dyDescent="0.25">
      <c r="A22210" t="s">
        <v>10295</v>
      </c>
    </row>
    <row r="22211" spans="1:1" x14ac:dyDescent="0.25">
      <c r="A22211" t="e">
        <f>- Mise a niveaux et points de contrÃ´le</f>
        <v>#NAME?</v>
      </c>
    </row>
    <row r="22212" spans="1:1" x14ac:dyDescent="0.25">
      <c r="A22212" t="s">
        <v>1968</v>
      </c>
    </row>
    <row r="22213" spans="1:1" x14ac:dyDescent="0.25">
      <c r="A22213" t="s">
        <v>1969</v>
      </c>
    </row>
    <row r="22214" spans="1:1" x14ac:dyDescent="0.25">
      <c r="A22214" t="s">
        <v>43</v>
      </c>
    </row>
    <row r="22215" spans="1:1" x14ac:dyDescent="0.25">
      <c r="A22215" t="s">
        <v>10296</v>
      </c>
    </row>
    <row r="22216" spans="1:1" x14ac:dyDescent="0.25">
      <c r="A22216" t="s">
        <v>10297</v>
      </c>
    </row>
    <row r="22217" spans="1:1" x14ac:dyDescent="0.25">
      <c r="A22217" t="s">
        <v>43</v>
      </c>
    </row>
    <row r="22218" spans="1:1" x14ac:dyDescent="0.25">
      <c r="A22218" t="s">
        <v>10298</v>
      </c>
    </row>
    <row r="22219" spans="1:1" x14ac:dyDescent="0.25">
      <c r="A22219" t="s">
        <v>43</v>
      </c>
    </row>
    <row r="22220" spans="1:1" x14ac:dyDescent="0.25">
      <c r="A22220" t="s">
        <v>10293</v>
      </c>
    </row>
    <row r="22221" spans="1:1" x14ac:dyDescent="0.25">
      <c r="A22221" t="s">
        <v>10294</v>
      </c>
    </row>
    <row r="22222" spans="1:1" x14ac:dyDescent="0.25">
      <c r="A22222" t="s">
        <v>10295</v>
      </c>
    </row>
    <row r="22223" spans="1:1" x14ac:dyDescent="0.25">
      <c r="A22223" t="s">
        <v>10299</v>
      </c>
    </row>
    <row r="22224" spans="1:1" x14ac:dyDescent="0.25">
      <c r="A22224" t="s">
        <v>10300</v>
      </c>
    </row>
    <row r="22225" spans="1:1" x14ac:dyDescent="0.25">
      <c r="A22225" t="s">
        <v>43</v>
      </c>
    </row>
    <row r="22226" spans="1:1" x14ac:dyDescent="0.25">
      <c r="A22226" t="s">
        <v>10301</v>
      </c>
    </row>
    <row r="22227" spans="1:1" x14ac:dyDescent="0.25">
      <c r="A22227" t="s">
        <v>43</v>
      </c>
    </row>
    <row r="22228" spans="1:1" x14ac:dyDescent="0.25">
      <c r="A22228" t="s">
        <v>10302</v>
      </c>
    </row>
    <row r="22229" spans="1:1" x14ac:dyDescent="0.25">
      <c r="A22229" t="s">
        <v>43</v>
      </c>
    </row>
    <row r="22230" spans="1:1" x14ac:dyDescent="0.25">
      <c r="A22230" t="s">
        <v>10303</v>
      </c>
    </row>
    <row r="22232" spans="1:1" x14ac:dyDescent="0.25">
      <c r="A22232" t="s">
        <v>43</v>
      </c>
    </row>
    <row r="22233" spans="1:1" x14ac:dyDescent="0.25">
      <c r="A22233" t="s">
        <v>10304</v>
      </c>
    </row>
    <row r="22235" spans="1:1" x14ac:dyDescent="0.25">
      <c r="A22235" t="s">
        <v>1968</v>
      </c>
    </row>
    <row r="22236" spans="1:1" x14ac:dyDescent="0.25">
      <c r="A22236" t="s">
        <v>1969</v>
      </c>
    </row>
    <row r="22237" spans="1:1" x14ac:dyDescent="0.25">
      <c r="A22237" t="s">
        <v>43</v>
      </c>
    </row>
    <row r="22238" spans="1:1" x14ac:dyDescent="0.25">
      <c r="A22238" t="s">
        <v>10305</v>
      </c>
    </row>
    <row r="22239" spans="1:1" x14ac:dyDescent="0.25">
      <c r="A22239" t="s">
        <v>43</v>
      </c>
    </row>
    <row r="22240" spans="1:1" x14ac:dyDescent="0.25">
      <c r="A22240" t="s">
        <v>941</v>
      </c>
    </row>
    <row r="22241" spans="1:1" x14ac:dyDescent="0.25">
      <c r="A22241" t="s">
        <v>10306</v>
      </c>
    </row>
    <row r="22244" spans="1:1" x14ac:dyDescent="0.25">
      <c r="A22244" t="s">
        <v>43</v>
      </c>
    </row>
    <row r="22245" spans="1:1" x14ac:dyDescent="0.25">
      <c r="A22245" t="s">
        <v>10307</v>
      </c>
    </row>
    <row r="22246" spans="1:1" x14ac:dyDescent="0.25">
      <c r="A22246" t="s">
        <v>10308</v>
      </c>
    </row>
    <row r="22247" spans="1:1" x14ac:dyDescent="0.25">
      <c r="A22247" t="s">
        <v>10309</v>
      </c>
    </row>
    <row r="22248" spans="1:1" x14ac:dyDescent="0.25">
      <c r="A22248" t="s">
        <v>10310</v>
      </c>
    </row>
    <row r="22249" spans="1:1" x14ac:dyDescent="0.25">
      <c r="A22249" t="s">
        <v>10311</v>
      </c>
    </row>
    <row r="22250" spans="1:1" x14ac:dyDescent="0.25">
      <c r="A22250" t="s">
        <v>43</v>
      </c>
    </row>
    <row r="22251" spans="1:1" x14ac:dyDescent="0.25">
      <c r="A22251" t="s">
        <v>10312</v>
      </c>
    </row>
    <row r="22252" spans="1:1" x14ac:dyDescent="0.25">
      <c r="A22252" t="s">
        <v>43</v>
      </c>
    </row>
    <row r="22253" spans="1:1" x14ac:dyDescent="0.25">
      <c r="A22253" t="s">
        <v>10313</v>
      </c>
    </row>
    <row r="22254" spans="1:1" x14ac:dyDescent="0.25">
      <c r="A22254" t="s">
        <v>43</v>
      </c>
    </row>
    <row r="22255" spans="1:1" x14ac:dyDescent="0.25">
      <c r="A22255" t="s">
        <v>5193</v>
      </c>
    </row>
    <row r="22256" spans="1:1" x14ac:dyDescent="0.25">
      <c r="A22256" t="s">
        <v>10314</v>
      </c>
    </row>
    <row r="22257" spans="1:2" x14ac:dyDescent="0.25">
      <c r="A22257" t="s">
        <v>1968</v>
      </c>
    </row>
    <row r="22258" spans="1:2" x14ac:dyDescent="0.25">
      <c r="A22258" t="s">
        <v>10315</v>
      </c>
      <c r="B22258" t="s">
        <v>10316</v>
      </c>
    </row>
    <row r="22259" spans="1:2" x14ac:dyDescent="0.25">
      <c r="A22259" t="s">
        <v>10317</v>
      </c>
    </row>
    <row r="22260" spans="1:2" x14ac:dyDescent="0.25">
      <c r="A22260" t="s">
        <v>10318</v>
      </c>
    </row>
    <row r="22261" spans="1:2" x14ac:dyDescent="0.25">
      <c r="A22261" t="s">
        <v>10319</v>
      </c>
    </row>
    <row r="22262" spans="1:2" x14ac:dyDescent="0.25">
      <c r="A22262" t="s">
        <v>10320</v>
      </c>
    </row>
    <row r="22263" spans="1:2" x14ac:dyDescent="0.25">
      <c r="A22263" t="s">
        <v>10321</v>
      </c>
    </row>
    <row r="22264" spans="1:2" x14ac:dyDescent="0.25">
      <c r="A22264" t="s">
        <v>10322</v>
      </c>
    </row>
    <row r="22265" spans="1:2" x14ac:dyDescent="0.25">
      <c r="A22265" t="s">
        <v>1968</v>
      </c>
    </row>
    <row r="22266" spans="1:2" x14ac:dyDescent="0.25">
      <c r="A22266" t="s">
        <v>10315</v>
      </c>
      <c r="B22266" t="s">
        <v>10316</v>
      </c>
    </row>
    <row r="22267" spans="1:2" x14ac:dyDescent="0.25">
      <c r="A22267" t="s">
        <v>10317</v>
      </c>
    </row>
    <row r="22268" spans="1:2" x14ac:dyDescent="0.25">
      <c r="A22268" t="s">
        <v>10318</v>
      </c>
    </row>
    <row r="22269" spans="1:2" x14ac:dyDescent="0.25">
      <c r="A22269" t="s">
        <v>10319</v>
      </c>
    </row>
    <row r="22270" spans="1:2" x14ac:dyDescent="0.25">
      <c r="A22270" t="s">
        <v>10320</v>
      </c>
    </row>
    <row r="22271" spans="1:2" x14ac:dyDescent="0.25">
      <c r="A22271" t="s">
        <v>10321</v>
      </c>
    </row>
    <row r="22272" spans="1:2" x14ac:dyDescent="0.25">
      <c r="A22272" t="s">
        <v>10323</v>
      </c>
    </row>
    <row r="22273" spans="1:1" x14ac:dyDescent="0.25">
      <c r="A22273" t="s">
        <v>43</v>
      </c>
    </row>
    <row r="22274" spans="1:1" x14ac:dyDescent="0.25">
      <c r="A22274" t="s">
        <v>10324</v>
      </c>
    </row>
    <row r="22276" spans="1:1" x14ac:dyDescent="0.25">
      <c r="A22276" t="s">
        <v>10325</v>
      </c>
    </row>
    <row r="22277" spans="1:1" x14ac:dyDescent="0.25">
      <c r="A22277" t="s">
        <v>10326</v>
      </c>
    </row>
    <row r="22278" spans="1:1" x14ac:dyDescent="0.25">
      <c r="A22278" t="s">
        <v>43</v>
      </c>
    </row>
    <row r="22279" spans="1:1" x14ac:dyDescent="0.25">
      <c r="A22279" t="s">
        <v>10327</v>
      </c>
    </row>
    <row r="22280" spans="1:1" x14ac:dyDescent="0.25">
      <c r="A22280" t="s">
        <v>43</v>
      </c>
    </row>
    <row r="22281" spans="1:1" x14ac:dyDescent="0.25">
      <c r="A22281" t="s">
        <v>10328</v>
      </c>
    </row>
    <row r="22282" spans="1:1" x14ac:dyDescent="0.25">
      <c r="A22282" t="s">
        <v>43</v>
      </c>
    </row>
    <row r="22283" spans="1:1" x14ac:dyDescent="0.25">
      <c r="A22283" t="s">
        <v>10329</v>
      </c>
    </row>
    <row r="22284" spans="1:1" x14ac:dyDescent="0.25">
      <c r="A22284" t="s">
        <v>43</v>
      </c>
    </row>
    <row r="22286" spans="1:1" x14ac:dyDescent="0.25">
      <c r="A22286" t="s">
        <v>43</v>
      </c>
    </row>
    <row r="22287" spans="1:1" x14ac:dyDescent="0.25">
      <c r="A22287" t="s">
        <v>10330</v>
      </c>
    </row>
    <row r="22288" spans="1:1" x14ac:dyDescent="0.25">
      <c r="A22288" t="s">
        <v>43</v>
      </c>
    </row>
    <row r="22289" spans="1:1" x14ac:dyDescent="0.25">
      <c r="A22289" t="s">
        <v>10331</v>
      </c>
    </row>
    <row r="22290" spans="1:1" x14ac:dyDescent="0.25">
      <c r="A22290" t="s">
        <v>10332</v>
      </c>
    </row>
    <row r="22291" spans="1:1" x14ac:dyDescent="0.25">
      <c r="A22291" t="s">
        <v>43</v>
      </c>
    </row>
    <row r="22292" spans="1:1" x14ac:dyDescent="0.25">
      <c r="A22292" t="s">
        <v>10333</v>
      </c>
    </row>
    <row r="22294" spans="1:1" x14ac:dyDescent="0.25">
      <c r="A22294" t="s">
        <v>43</v>
      </c>
    </row>
    <row r="22295" spans="1:1" x14ac:dyDescent="0.25">
      <c r="A22295" t="s">
        <v>10334</v>
      </c>
    </row>
    <row r="22296" spans="1:1" x14ac:dyDescent="0.25">
      <c r="A22296" t="s">
        <v>43</v>
      </c>
    </row>
    <row r="22297" spans="1:1" x14ac:dyDescent="0.25">
      <c r="A22297" t="s">
        <v>10335</v>
      </c>
    </row>
    <row r="22299" spans="1:1" x14ac:dyDescent="0.25">
      <c r="A22299" t="s">
        <v>10336</v>
      </c>
    </row>
    <row r="22300" spans="1:1" x14ac:dyDescent="0.25">
      <c r="A22300" t="s">
        <v>10337</v>
      </c>
    </row>
    <row r="22301" spans="1:1" x14ac:dyDescent="0.25">
      <c r="A22301" t="s">
        <v>43</v>
      </c>
    </row>
    <row r="22302" spans="1:1" x14ac:dyDescent="0.25">
      <c r="A22302" t="s">
        <v>10338</v>
      </c>
    </row>
    <row r="22303" spans="1:1" x14ac:dyDescent="0.25">
      <c r="A22303" t="s">
        <v>43</v>
      </c>
    </row>
    <row r="22304" spans="1:1" x14ac:dyDescent="0.25">
      <c r="A22304" t="s">
        <v>10339</v>
      </c>
    </row>
    <row r="22305" spans="1:1" x14ac:dyDescent="0.25">
      <c r="A22305" t="s">
        <v>43</v>
      </c>
    </row>
    <row r="22306" spans="1:1" x14ac:dyDescent="0.25">
      <c r="A22306" t="s">
        <v>10340</v>
      </c>
    </row>
    <row r="22307" spans="1:1" x14ac:dyDescent="0.25">
      <c r="A22307" t="s">
        <v>43</v>
      </c>
    </row>
    <row r="22308" spans="1:1" x14ac:dyDescent="0.25">
      <c r="A22308" t="s">
        <v>10341</v>
      </c>
    </row>
    <row r="22309" spans="1:1" x14ac:dyDescent="0.25">
      <c r="A22309" t="s">
        <v>1968</v>
      </c>
    </row>
    <row r="22310" spans="1:1" x14ac:dyDescent="0.25">
      <c r="A22310" t="s">
        <v>1969</v>
      </c>
    </row>
    <row r="22311" spans="1:1" x14ac:dyDescent="0.25">
      <c r="A22311" t="s">
        <v>43</v>
      </c>
    </row>
    <row r="22312" spans="1:1" x14ac:dyDescent="0.25">
      <c r="A22312" t="s">
        <v>10342</v>
      </c>
    </row>
    <row r="22313" spans="1:1" x14ac:dyDescent="0.25">
      <c r="A22313" t="s">
        <v>10343</v>
      </c>
    </row>
    <row r="22314" spans="1:1" x14ac:dyDescent="0.25">
      <c r="A22314" t="s">
        <v>43</v>
      </c>
    </row>
    <row r="22315" spans="1:1" x14ac:dyDescent="0.25">
      <c r="A22315" t="s">
        <v>10344</v>
      </c>
    </row>
    <row r="22316" spans="1:1" x14ac:dyDescent="0.25">
      <c r="A22316" t="s">
        <v>43</v>
      </c>
    </row>
    <row r="22317" spans="1:1" x14ac:dyDescent="0.25">
      <c r="A22317" t="e">
        <f>- monter les jeux de barres verticaux et horizontaux</f>
        <v>#NAME?</v>
      </c>
    </row>
    <row r="22318" spans="1:1" x14ac:dyDescent="0.25">
      <c r="A22318" t="s">
        <v>43</v>
      </c>
    </row>
    <row r="22319" spans="1:1" x14ac:dyDescent="0.25">
      <c r="A22319" t="s">
        <v>10345</v>
      </c>
    </row>
    <row r="22320" spans="1:1" x14ac:dyDescent="0.25">
      <c r="A22320" t="s">
        <v>43</v>
      </c>
    </row>
    <row r="22321" spans="1:1" x14ac:dyDescent="0.25">
      <c r="A22321" t="s">
        <v>10346</v>
      </c>
    </row>
    <row r="22322" spans="1:1" x14ac:dyDescent="0.25">
      <c r="A22322" t="s">
        <v>43</v>
      </c>
    </row>
    <row r="22323" spans="1:1" x14ac:dyDescent="0.25">
      <c r="A22323" t="s">
        <v>10347</v>
      </c>
    </row>
    <row r="22324" spans="1:1" x14ac:dyDescent="0.25">
      <c r="A22324" t="s">
        <v>1968</v>
      </c>
    </row>
    <row r="22325" spans="1:1" x14ac:dyDescent="0.25">
      <c r="A22325" t="s">
        <v>1969</v>
      </c>
    </row>
    <row r="22326" spans="1:1" x14ac:dyDescent="0.25">
      <c r="A22326" t="s">
        <v>43</v>
      </c>
    </row>
    <row r="22327" spans="1:1" x14ac:dyDescent="0.25">
      <c r="A22327" t="s">
        <v>10348</v>
      </c>
    </row>
    <row r="22328" spans="1:1" x14ac:dyDescent="0.25">
      <c r="A22328" t="s">
        <v>10349</v>
      </c>
    </row>
    <row r="22329" spans="1:1" x14ac:dyDescent="0.25">
      <c r="A22329" t="s">
        <v>43</v>
      </c>
    </row>
    <row r="22330" spans="1:1" x14ac:dyDescent="0.25">
      <c r="A22330" t="s">
        <v>10350</v>
      </c>
    </row>
    <row r="22331" spans="1:1" x14ac:dyDescent="0.25">
      <c r="A22331" t="s">
        <v>43</v>
      </c>
    </row>
    <row r="22332" spans="1:1" x14ac:dyDescent="0.25">
      <c r="A22332" t="s">
        <v>10351</v>
      </c>
    </row>
    <row r="22333" spans="1:1" x14ac:dyDescent="0.25">
      <c r="A22333" t="s">
        <v>43</v>
      </c>
    </row>
    <row r="22334" spans="1:1" x14ac:dyDescent="0.25">
      <c r="A22334" t="s">
        <v>10352</v>
      </c>
    </row>
    <row r="22335" spans="1:1" x14ac:dyDescent="0.25">
      <c r="A22335" t="s">
        <v>43</v>
      </c>
    </row>
    <row r="22336" spans="1:1" x14ac:dyDescent="0.25">
      <c r="A22336" t="s">
        <v>10353</v>
      </c>
    </row>
    <row r="22337" spans="1:1" x14ac:dyDescent="0.25">
      <c r="A22337" t="s">
        <v>43</v>
      </c>
    </row>
    <row r="22338" spans="1:1" x14ac:dyDescent="0.25">
      <c r="A22338" t="s">
        <v>10354</v>
      </c>
    </row>
    <row r="22339" spans="1:1" x14ac:dyDescent="0.25">
      <c r="A22339" t="s">
        <v>43</v>
      </c>
    </row>
    <row r="22340" spans="1:1" x14ac:dyDescent="0.25">
      <c r="A22340" t="s">
        <v>10355</v>
      </c>
    </row>
    <row r="22341" spans="1:1" x14ac:dyDescent="0.25">
      <c r="A22341" t="s">
        <v>10356</v>
      </c>
    </row>
    <row r="22342" spans="1:1" x14ac:dyDescent="0.25">
      <c r="A22342" t="s">
        <v>43</v>
      </c>
    </row>
    <row r="22343" spans="1:1" x14ac:dyDescent="0.25">
      <c r="A22343" t="s">
        <v>10357</v>
      </c>
    </row>
    <row r="22344" spans="1:1" x14ac:dyDescent="0.25">
      <c r="A22344" t="s">
        <v>10358</v>
      </c>
    </row>
    <row r="22345" spans="1:1" x14ac:dyDescent="0.25">
      <c r="A22345" t="e">
        <f>- Faire les jointements</f>
        <v>#NAME?</v>
      </c>
    </row>
    <row r="22346" spans="1:1" x14ac:dyDescent="0.25">
      <c r="A22346" t="e">
        <f>- ContrÃ´ler et rectifier votre Travail</f>
        <v>#NAME?</v>
      </c>
    </row>
    <row r="22347" spans="1:1" x14ac:dyDescent="0.25">
      <c r="A22347" t="s">
        <v>10359</v>
      </c>
    </row>
    <row r="22348" spans="1:1" x14ac:dyDescent="0.25">
      <c r="A22348" t="e">
        <f>- Ranger et Nettoyer le chantier</f>
        <v>#NAME?</v>
      </c>
    </row>
    <row r="22349" spans="1:1" x14ac:dyDescent="0.25">
      <c r="A22349" t="s">
        <v>1968</v>
      </c>
    </row>
    <row r="22350" spans="1:1" x14ac:dyDescent="0.25">
      <c r="A22350" t="s">
        <v>1969</v>
      </c>
    </row>
    <row r="22351" spans="1:1" x14ac:dyDescent="0.25">
      <c r="A22351" t="s">
        <v>43</v>
      </c>
    </row>
    <row r="22352" spans="1:1" x14ac:dyDescent="0.25">
      <c r="A22352" t="s">
        <v>10360</v>
      </c>
    </row>
    <row r="22353" spans="1:1" x14ac:dyDescent="0.25">
      <c r="A22353" t="s">
        <v>43</v>
      </c>
    </row>
    <row r="22354" spans="1:1" x14ac:dyDescent="0.25">
      <c r="A22354" t="s">
        <v>10361</v>
      </c>
    </row>
    <row r="22355" spans="1:1" x14ac:dyDescent="0.25">
      <c r="A22355" t="s">
        <v>10362</v>
      </c>
    </row>
    <row r="22357" spans="1:1" x14ac:dyDescent="0.25">
      <c r="A22357" t="s">
        <v>1968</v>
      </c>
    </row>
    <row r="22358" spans="1:1" x14ac:dyDescent="0.25">
      <c r="A22358" t="s">
        <v>10363</v>
      </c>
    </row>
    <row r="22359" spans="1:1" x14ac:dyDescent="0.25">
      <c r="A22359" t="s">
        <v>43</v>
      </c>
    </row>
    <row r="22360" spans="1:1" x14ac:dyDescent="0.25">
      <c r="A22360" t="s">
        <v>10364</v>
      </c>
    </row>
    <row r="22361" spans="1:1" x14ac:dyDescent="0.25">
      <c r="A22361" t="s">
        <v>1968</v>
      </c>
    </row>
    <row r="22362" spans="1:1" x14ac:dyDescent="0.25">
      <c r="A22362" t="s">
        <v>1969</v>
      </c>
    </row>
    <row r="22363" spans="1:1" x14ac:dyDescent="0.25">
      <c r="A22363" t="s">
        <v>43</v>
      </c>
    </row>
    <row r="22364" spans="1:1" x14ac:dyDescent="0.25">
      <c r="A22364" t="s">
        <v>10365</v>
      </c>
    </row>
    <row r="22365" spans="1:1" x14ac:dyDescent="0.25">
      <c r="A22365" t="s">
        <v>43</v>
      </c>
    </row>
    <row r="22366" spans="1:1" x14ac:dyDescent="0.25">
      <c r="A22366" t="s">
        <v>10366</v>
      </c>
    </row>
    <row r="22367" spans="1:1" x14ac:dyDescent="0.25">
      <c r="A22367" t="s">
        <v>10367</v>
      </c>
    </row>
    <row r="22369" spans="1:1" x14ac:dyDescent="0.25">
      <c r="A22369" t="s">
        <v>43</v>
      </c>
    </row>
    <row r="22370" spans="1:1" x14ac:dyDescent="0.25">
      <c r="A22370" t="s">
        <v>10368</v>
      </c>
    </row>
    <row r="22371" spans="1:1" x14ac:dyDescent="0.25">
      <c r="A22371" t="s">
        <v>43</v>
      </c>
    </row>
    <row r="22372" spans="1:1" x14ac:dyDescent="0.25">
      <c r="A22372" t="s">
        <v>10369</v>
      </c>
    </row>
    <row r="22373" spans="1:1" x14ac:dyDescent="0.25">
      <c r="A22373" t="s">
        <v>43</v>
      </c>
    </row>
    <row r="22374" spans="1:1" x14ac:dyDescent="0.25">
      <c r="A22374" t="s">
        <v>10370</v>
      </c>
    </row>
    <row r="22376" spans="1:1" x14ac:dyDescent="0.25">
      <c r="A22376" t="s">
        <v>1968</v>
      </c>
    </row>
    <row r="22377" spans="1:1" x14ac:dyDescent="0.25">
      <c r="A22377" t="s">
        <v>1969</v>
      </c>
    </row>
    <row r="22378" spans="1:1" x14ac:dyDescent="0.25">
      <c r="A22378" t="s">
        <v>43</v>
      </c>
    </row>
    <row r="22379" spans="1:1" x14ac:dyDescent="0.25">
      <c r="A22379" t="s">
        <v>10371</v>
      </c>
    </row>
    <row r="22380" spans="1:1" x14ac:dyDescent="0.25">
      <c r="A22380" t="s">
        <v>43</v>
      </c>
    </row>
    <row r="22381" spans="1:1" x14ac:dyDescent="0.25">
      <c r="A22381" t="s">
        <v>10372</v>
      </c>
    </row>
    <row r="22382" spans="1:1" x14ac:dyDescent="0.25">
      <c r="A22382" t="s">
        <v>43</v>
      </c>
    </row>
    <row r="22384" spans="1:1" x14ac:dyDescent="0.25">
      <c r="A22384" t="s">
        <v>43</v>
      </c>
    </row>
    <row r="22385" spans="1:1" x14ac:dyDescent="0.25">
      <c r="A22385" t="s">
        <v>10330</v>
      </c>
    </row>
    <row r="22386" spans="1:1" x14ac:dyDescent="0.25">
      <c r="A22386" t="s">
        <v>43</v>
      </c>
    </row>
    <row r="22387" spans="1:1" x14ac:dyDescent="0.25">
      <c r="A22387" t="s">
        <v>10331</v>
      </c>
    </row>
    <row r="22388" spans="1:1" x14ac:dyDescent="0.25">
      <c r="A22388" t="s">
        <v>10373</v>
      </c>
    </row>
    <row r="22389" spans="1:1" x14ac:dyDescent="0.25">
      <c r="A22389" t="s">
        <v>43</v>
      </c>
    </row>
    <row r="22390" spans="1:1" x14ac:dyDescent="0.25">
      <c r="A22390" t="s">
        <v>10374</v>
      </c>
    </row>
    <row r="22391" spans="1:1" x14ac:dyDescent="0.25">
      <c r="A22391" t="s">
        <v>43</v>
      </c>
    </row>
    <row r="22392" spans="1:1" x14ac:dyDescent="0.25">
      <c r="A22392" t="s">
        <v>10375</v>
      </c>
    </row>
    <row r="22393" spans="1:1" x14ac:dyDescent="0.25">
      <c r="A22393" t="s">
        <v>43</v>
      </c>
    </row>
    <row r="22394" spans="1:1" x14ac:dyDescent="0.25">
      <c r="A22394" t="s">
        <v>10376</v>
      </c>
    </row>
    <row r="22395" spans="1:1" x14ac:dyDescent="0.25">
      <c r="A22395" t="s">
        <v>43</v>
      </c>
    </row>
    <row r="22396" spans="1:1" x14ac:dyDescent="0.25">
      <c r="A22396" t="s">
        <v>10377</v>
      </c>
    </row>
    <row r="22397" spans="1:1" x14ac:dyDescent="0.25">
      <c r="A22397" t="s">
        <v>43</v>
      </c>
    </row>
    <row r="22398" spans="1:1" x14ac:dyDescent="0.25">
      <c r="A22398" t="s">
        <v>10378</v>
      </c>
    </row>
    <row r="22399" spans="1:1" x14ac:dyDescent="0.25">
      <c r="A22399" t="s">
        <v>10379</v>
      </c>
    </row>
    <row r="22400" spans="1:1" x14ac:dyDescent="0.25">
      <c r="A22400" t="s">
        <v>43</v>
      </c>
    </row>
    <row r="22401" spans="1:1" x14ac:dyDescent="0.25">
      <c r="A22401" t="s">
        <v>10380</v>
      </c>
    </row>
    <row r="22402" spans="1:1" x14ac:dyDescent="0.25">
      <c r="A22402" t="s">
        <v>43</v>
      </c>
    </row>
    <row r="22403" spans="1:1" x14ac:dyDescent="0.25">
      <c r="A22403" t="s">
        <v>10381</v>
      </c>
    </row>
    <row r="22404" spans="1:1" x14ac:dyDescent="0.25">
      <c r="A22404" t="s">
        <v>43</v>
      </c>
    </row>
    <row r="22405" spans="1:1" x14ac:dyDescent="0.25">
      <c r="A22405" t="s">
        <v>10382</v>
      </c>
    </row>
    <row r="22406" spans="1:1" x14ac:dyDescent="0.25">
      <c r="A22406" t="s">
        <v>43</v>
      </c>
    </row>
    <row r="22407" spans="1:1" x14ac:dyDescent="0.25">
      <c r="A22407" t="s">
        <v>10383</v>
      </c>
    </row>
    <row r="22408" spans="1:1" x14ac:dyDescent="0.25">
      <c r="A22408" t="s">
        <v>1968</v>
      </c>
    </row>
    <row r="22409" spans="1:1" x14ac:dyDescent="0.25">
      <c r="A22409" t="s">
        <v>10384</v>
      </c>
    </row>
    <row r="22410" spans="1:1" x14ac:dyDescent="0.25">
      <c r="A22410" t="s">
        <v>10385</v>
      </c>
    </row>
    <row r="22411" spans="1:1" x14ac:dyDescent="0.25">
      <c r="A22411" t="s">
        <v>43</v>
      </c>
    </row>
    <row r="22412" spans="1:1" x14ac:dyDescent="0.25">
      <c r="A22412" t="s">
        <v>10386</v>
      </c>
    </row>
    <row r="22413" spans="1:1" x14ac:dyDescent="0.25">
      <c r="A22413" t="s">
        <v>43</v>
      </c>
    </row>
    <row r="22414" spans="1:1" x14ac:dyDescent="0.25">
      <c r="A22414" t="s">
        <v>10387</v>
      </c>
    </row>
    <row r="22415" spans="1:1" x14ac:dyDescent="0.25">
      <c r="A22415" t="s">
        <v>43</v>
      </c>
    </row>
    <row r="22416" spans="1:1" x14ac:dyDescent="0.25">
      <c r="A22416" t="s">
        <v>10388</v>
      </c>
    </row>
    <row r="22417" spans="1:1" x14ac:dyDescent="0.25">
      <c r="A22417" t="s">
        <v>43</v>
      </c>
    </row>
    <row r="22419" spans="1:1" x14ac:dyDescent="0.25">
      <c r="A22419" t="s">
        <v>1968</v>
      </c>
    </row>
    <row r="22420" spans="1:1" x14ac:dyDescent="0.25">
      <c r="A22420" t="s">
        <v>1969</v>
      </c>
    </row>
    <row r="22421" spans="1:1" x14ac:dyDescent="0.25">
      <c r="A22421" t="s">
        <v>43</v>
      </c>
    </row>
    <row r="22422" spans="1:1" x14ac:dyDescent="0.25">
      <c r="A22422" t="s">
        <v>10389</v>
      </c>
    </row>
    <row r="22423" spans="1:1" x14ac:dyDescent="0.25">
      <c r="A22423" t="s">
        <v>43</v>
      </c>
    </row>
    <row r="22424" spans="1:1" x14ac:dyDescent="0.25">
      <c r="A22424" t="s">
        <v>10329</v>
      </c>
    </row>
    <row r="22425" spans="1:1" x14ac:dyDescent="0.25">
      <c r="A22425" t="s">
        <v>43</v>
      </c>
    </row>
    <row r="22426" spans="1:1" x14ac:dyDescent="0.25">
      <c r="A22426" t="s">
        <v>10390</v>
      </c>
    </row>
    <row r="22427" spans="1:1" x14ac:dyDescent="0.25">
      <c r="A22427" t="s">
        <v>43</v>
      </c>
    </row>
    <row r="22429" spans="1:1" x14ac:dyDescent="0.25">
      <c r="A22429" t="s">
        <v>43</v>
      </c>
    </row>
    <row r="22430" spans="1:1" x14ac:dyDescent="0.25">
      <c r="A22430" t="s">
        <v>10391</v>
      </c>
    </row>
    <row r="22431" spans="1:1" x14ac:dyDescent="0.25">
      <c r="A22431" t="s">
        <v>10392</v>
      </c>
    </row>
    <row r="22432" spans="1:1" x14ac:dyDescent="0.25">
      <c r="A22432" t="s">
        <v>43</v>
      </c>
    </row>
    <row r="22433" spans="1:1" x14ac:dyDescent="0.25">
      <c r="A22433" t="s">
        <v>10393</v>
      </c>
    </row>
    <row r="22434" spans="1:1" x14ac:dyDescent="0.25">
      <c r="A22434" t="s">
        <v>43</v>
      </c>
    </row>
    <row r="22435" spans="1:1" x14ac:dyDescent="0.25">
      <c r="A22435" t="s">
        <v>10394</v>
      </c>
    </row>
    <row r="22436" spans="1:1" x14ac:dyDescent="0.25">
      <c r="A22436" t="s">
        <v>43</v>
      </c>
    </row>
    <row r="22437" spans="1:1" x14ac:dyDescent="0.25">
      <c r="A22437" t="s">
        <v>10395</v>
      </c>
    </row>
    <row r="22438" spans="1:1" x14ac:dyDescent="0.25">
      <c r="A22438" t="s">
        <v>1968</v>
      </c>
    </row>
    <row r="22439" spans="1:1" x14ac:dyDescent="0.25">
      <c r="A22439" t="s">
        <v>10326</v>
      </c>
    </row>
    <row r="22440" spans="1:1" x14ac:dyDescent="0.25">
      <c r="A22440" t="s">
        <v>43</v>
      </c>
    </row>
    <row r="22441" spans="1:1" x14ac:dyDescent="0.25">
      <c r="A22441" t="s">
        <v>941</v>
      </c>
    </row>
    <row r="22442" spans="1:1" x14ac:dyDescent="0.25">
      <c r="A22442" t="s">
        <v>10396</v>
      </c>
    </row>
    <row r="22443" spans="1:1" x14ac:dyDescent="0.25">
      <c r="A22443" t="s">
        <v>43</v>
      </c>
    </row>
    <row r="22444" spans="1:1" x14ac:dyDescent="0.25">
      <c r="A22444" t="s">
        <v>10285</v>
      </c>
    </row>
    <row r="22445" spans="1:1" x14ac:dyDescent="0.25">
      <c r="A22445" t="s">
        <v>43</v>
      </c>
    </row>
    <row r="22446" spans="1:1" x14ac:dyDescent="0.25">
      <c r="A22446" t="s">
        <v>10286</v>
      </c>
    </row>
    <row r="22447" spans="1:1" x14ac:dyDescent="0.25">
      <c r="A22447" t="s">
        <v>43</v>
      </c>
    </row>
    <row r="22448" spans="1:1" x14ac:dyDescent="0.25">
      <c r="A22448" t="s">
        <v>10287</v>
      </c>
    </row>
    <row r="22449" spans="1:1" x14ac:dyDescent="0.25">
      <c r="A22449" t="s">
        <v>43</v>
      </c>
    </row>
    <row r="22450" spans="1:1" x14ac:dyDescent="0.25">
      <c r="A22450" t="s">
        <v>10288</v>
      </c>
    </row>
    <row r="22451" spans="1:1" x14ac:dyDescent="0.25">
      <c r="A22451" t="s">
        <v>43</v>
      </c>
    </row>
    <row r="22452" spans="1:1" x14ac:dyDescent="0.25">
      <c r="A22452" t="s">
        <v>10289</v>
      </c>
    </row>
    <row r="22453" spans="1:1" x14ac:dyDescent="0.25">
      <c r="A22453" t="s">
        <v>43</v>
      </c>
    </row>
    <row r="22454" spans="1:1" x14ac:dyDescent="0.25">
      <c r="A22454" t="s">
        <v>10290</v>
      </c>
    </row>
    <row r="22456" spans="1:1" x14ac:dyDescent="0.25">
      <c r="A22456" t="s">
        <v>1968</v>
      </c>
    </row>
    <row r="22457" spans="1:1" x14ac:dyDescent="0.25">
      <c r="A22457" t="s">
        <v>10291</v>
      </c>
    </row>
    <row r="22458" spans="1:1" x14ac:dyDescent="0.25">
      <c r="A22458" t="s">
        <v>10397</v>
      </c>
    </row>
    <row r="22459" spans="1:1" x14ac:dyDescent="0.25">
      <c r="A22459" t="s">
        <v>43</v>
      </c>
    </row>
    <row r="22460" spans="1:1" x14ac:dyDescent="0.25">
      <c r="A22460" t="s">
        <v>10398</v>
      </c>
    </row>
    <row r="22461" spans="1:1" x14ac:dyDescent="0.25">
      <c r="A22461" t="s">
        <v>43</v>
      </c>
    </row>
    <row r="22462" spans="1:1" x14ac:dyDescent="0.25">
      <c r="A22462" t="s">
        <v>10399</v>
      </c>
    </row>
    <row r="22463" spans="1:1" x14ac:dyDescent="0.25">
      <c r="A22463" t="s">
        <v>1968</v>
      </c>
    </row>
    <row r="22464" spans="1:1" x14ac:dyDescent="0.25">
      <c r="A22464" t="s">
        <v>10400</v>
      </c>
    </row>
    <row r="22465" spans="1:1" x14ac:dyDescent="0.25">
      <c r="A22465" t="s">
        <v>43</v>
      </c>
    </row>
    <row r="22466" spans="1:1" x14ac:dyDescent="0.25">
      <c r="A22466" t="s">
        <v>10401</v>
      </c>
    </row>
    <row r="22467" spans="1:1" x14ac:dyDescent="0.25">
      <c r="A22467" t="s">
        <v>10402</v>
      </c>
    </row>
    <row r="22468" spans="1:1" x14ac:dyDescent="0.25">
      <c r="A22468" t="s">
        <v>43</v>
      </c>
    </row>
    <row r="22469" spans="1:1" x14ac:dyDescent="0.25">
      <c r="A22469" t="s">
        <v>10403</v>
      </c>
    </row>
    <row r="22470" spans="1:1" x14ac:dyDescent="0.25">
      <c r="A22470" t="s">
        <v>43</v>
      </c>
    </row>
    <row r="22471" spans="1:1" x14ac:dyDescent="0.25">
      <c r="A22471" t="s">
        <v>10404</v>
      </c>
    </row>
    <row r="22472" spans="1:1" x14ac:dyDescent="0.25">
      <c r="A22472" t="s">
        <v>1968</v>
      </c>
    </row>
    <row r="22473" spans="1:1" x14ac:dyDescent="0.25">
      <c r="A22473" t="s">
        <v>10326</v>
      </c>
    </row>
    <row r="22474" spans="1:1" x14ac:dyDescent="0.25">
      <c r="A22474" t="s">
        <v>43</v>
      </c>
    </row>
    <row r="22475" spans="1:1" x14ac:dyDescent="0.25">
      <c r="A22475" t="s">
        <v>10327</v>
      </c>
    </row>
    <row r="22476" spans="1:1" x14ac:dyDescent="0.25">
      <c r="A22476" t="s">
        <v>43</v>
      </c>
    </row>
    <row r="22477" spans="1:1" x14ac:dyDescent="0.25">
      <c r="A22477" t="s">
        <v>10405</v>
      </c>
    </row>
    <row r="22478" spans="1:1" x14ac:dyDescent="0.25">
      <c r="A22478" t="s">
        <v>10406</v>
      </c>
    </row>
    <row r="22479" spans="1:1" x14ac:dyDescent="0.25">
      <c r="A22479" t="s">
        <v>43</v>
      </c>
    </row>
    <row r="22480" spans="1:1" x14ac:dyDescent="0.25">
      <c r="A22480" t="s">
        <v>10407</v>
      </c>
    </row>
    <row r="22481" spans="1:1" x14ac:dyDescent="0.25">
      <c r="A22481" t="s">
        <v>43</v>
      </c>
    </row>
    <row r="22482" spans="1:1" x14ac:dyDescent="0.25">
      <c r="A22482" t="e">
        <f>- Pose de tuyauteries</f>
        <v>#NAME?</v>
      </c>
    </row>
    <row r="22483" spans="1:1" x14ac:dyDescent="0.25">
      <c r="A22483" t="s">
        <v>43</v>
      </c>
    </row>
    <row r="22484" spans="1:1" x14ac:dyDescent="0.25">
      <c r="A22484" t="e">
        <f>- Raccordement des installations</f>
        <v>#NAME?</v>
      </c>
    </row>
    <row r="22485" spans="1:1" x14ac:dyDescent="0.25">
      <c r="A22485" t="s">
        <v>43</v>
      </c>
    </row>
    <row r="22486" spans="1:1" x14ac:dyDescent="0.25">
      <c r="A22486" t="e">
        <f>- Mise en eau et purges</f>
        <v>#NAME?</v>
      </c>
    </row>
    <row r="22487" spans="1:1" x14ac:dyDescent="0.25">
      <c r="A22487" t="s">
        <v>43</v>
      </c>
    </row>
    <row r="22488" spans="1:1" x14ac:dyDescent="0.25">
      <c r="A22488" t="s">
        <v>10408</v>
      </c>
    </row>
    <row r="22489" spans="1:1" x14ac:dyDescent="0.25">
      <c r="A22489" t="s">
        <v>43</v>
      </c>
    </row>
    <row r="22490" spans="1:1" x14ac:dyDescent="0.25">
      <c r="A22490" t="s">
        <v>1968</v>
      </c>
    </row>
    <row r="22491" spans="1:1" x14ac:dyDescent="0.25">
      <c r="A22491" t="s">
        <v>1969</v>
      </c>
    </row>
    <row r="22492" spans="1:1" x14ac:dyDescent="0.25">
      <c r="A22492" t="s">
        <v>43</v>
      </c>
    </row>
    <row r="22493" spans="1:1" x14ac:dyDescent="0.25">
      <c r="A22493" t="s">
        <v>10409</v>
      </c>
    </row>
    <row r="22494" spans="1:1" x14ac:dyDescent="0.25">
      <c r="A22494" t="s">
        <v>10410</v>
      </c>
    </row>
    <row r="22495" spans="1:1" x14ac:dyDescent="0.25">
      <c r="A22495" t="s">
        <v>43</v>
      </c>
    </row>
    <row r="22496" spans="1:1" x14ac:dyDescent="0.25">
      <c r="A22496" t="s">
        <v>10411</v>
      </c>
    </row>
    <row r="22497" spans="1:1" x14ac:dyDescent="0.25">
      <c r="A22497" t="s">
        <v>43</v>
      </c>
    </row>
    <row r="22498" spans="1:1" x14ac:dyDescent="0.25">
      <c r="A22498" t="s">
        <v>10412</v>
      </c>
    </row>
    <row r="22499" spans="1:1" x14ac:dyDescent="0.25">
      <c r="A22499" t="s">
        <v>10413</v>
      </c>
    </row>
    <row r="22500" spans="1:1" x14ac:dyDescent="0.25">
      <c r="A22500" t="s">
        <v>43</v>
      </c>
    </row>
    <row r="22501" spans="1:1" x14ac:dyDescent="0.25">
      <c r="A22501" t="s">
        <v>10414</v>
      </c>
    </row>
    <row r="22502" spans="1:1" x14ac:dyDescent="0.25">
      <c r="A22502" t="s">
        <v>43</v>
      </c>
    </row>
    <row r="22503" spans="1:1" x14ac:dyDescent="0.25">
      <c r="A22503" t="s">
        <v>10415</v>
      </c>
    </row>
    <row r="22504" spans="1:1" x14ac:dyDescent="0.25">
      <c r="A22504" t="s">
        <v>43</v>
      </c>
    </row>
    <row r="22505" spans="1:1" x14ac:dyDescent="0.25">
      <c r="A22505" t="s">
        <v>10416</v>
      </c>
    </row>
    <row r="22506" spans="1:1" x14ac:dyDescent="0.25">
      <c r="A22506" t="s">
        <v>43</v>
      </c>
    </row>
    <row r="22507" spans="1:1" x14ac:dyDescent="0.25">
      <c r="A22507" t="s">
        <v>10417</v>
      </c>
    </row>
    <row r="22508" spans="1:1" x14ac:dyDescent="0.25">
      <c r="A22508" t="s">
        <v>43</v>
      </c>
    </row>
    <row r="22509" spans="1:1" x14ac:dyDescent="0.25">
      <c r="A22509" t="s">
        <v>10418</v>
      </c>
    </row>
    <row r="22510" spans="1:1" x14ac:dyDescent="0.25">
      <c r="A22510" t="s">
        <v>1968</v>
      </c>
    </row>
    <row r="22511" spans="1:1" x14ac:dyDescent="0.25">
      <c r="A22511" t="s">
        <v>1969</v>
      </c>
    </row>
    <row r="22512" spans="1:1" x14ac:dyDescent="0.25">
      <c r="A22512" t="s">
        <v>43</v>
      </c>
    </row>
    <row r="22514" spans="1:1" x14ac:dyDescent="0.25">
      <c r="A22514" t="s">
        <v>43</v>
      </c>
    </row>
    <row r="22515" spans="1:1" x14ac:dyDescent="0.25">
      <c r="A22515" t="s">
        <v>10419</v>
      </c>
    </row>
    <row r="22516" spans="1:1" x14ac:dyDescent="0.25">
      <c r="A22516" t="s">
        <v>10420</v>
      </c>
    </row>
    <row r="22517" spans="1:1" x14ac:dyDescent="0.25">
      <c r="A22517" t="s">
        <v>43</v>
      </c>
    </row>
    <row r="22518" spans="1:1" x14ac:dyDescent="0.25">
      <c r="A22518" t="s">
        <v>10421</v>
      </c>
    </row>
    <row r="22519" spans="1:1" x14ac:dyDescent="0.25">
      <c r="A22519" t="s">
        <v>43</v>
      </c>
    </row>
    <row r="22520" spans="1:1" x14ac:dyDescent="0.25">
      <c r="A22520" t="e">
        <f>- vous maitrisez La couverture ardoise neuve</f>
        <v>#NAME?</v>
      </c>
    </row>
    <row r="22521" spans="1:1" x14ac:dyDescent="0.25">
      <c r="A22521" t="s">
        <v>43</v>
      </c>
    </row>
    <row r="22522" spans="1:1" x14ac:dyDescent="0.25">
      <c r="A22522" t="s">
        <v>10422</v>
      </c>
    </row>
    <row r="22523" spans="1:1" x14ac:dyDescent="0.25">
      <c r="A22523" t="s">
        <v>43</v>
      </c>
    </row>
    <row r="22524" spans="1:1" x14ac:dyDescent="0.25">
      <c r="A22524" t="s">
        <v>10423</v>
      </c>
    </row>
    <row r="22525" spans="1:1" x14ac:dyDescent="0.25">
      <c r="A22525" t="s">
        <v>43</v>
      </c>
    </row>
    <row r="22526" spans="1:1" x14ac:dyDescent="0.25">
      <c r="A22526" t="s">
        <v>10424</v>
      </c>
    </row>
    <row r="22527" spans="1:1" x14ac:dyDescent="0.25">
      <c r="A22527" t="s">
        <v>10425</v>
      </c>
    </row>
    <row r="22528" spans="1:1" x14ac:dyDescent="0.25">
      <c r="A22528" t="s">
        <v>43</v>
      </c>
    </row>
    <row r="22530" spans="1:1" x14ac:dyDescent="0.25">
      <c r="A22530" t="s">
        <v>43</v>
      </c>
    </row>
    <row r="22531" spans="1:1" x14ac:dyDescent="0.25">
      <c r="A22531" t="s">
        <v>10426</v>
      </c>
    </row>
    <row r="22532" spans="1:1" x14ac:dyDescent="0.25">
      <c r="A22532" t="s">
        <v>43</v>
      </c>
    </row>
    <row r="22533" spans="1:1" x14ac:dyDescent="0.25">
      <c r="A22533" t="s">
        <v>10427</v>
      </c>
    </row>
    <row r="22534" spans="1:1" x14ac:dyDescent="0.25">
      <c r="A22534" t="s">
        <v>43</v>
      </c>
    </row>
    <row r="22535" spans="1:1" x14ac:dyDescent="0.25">
      <c r="A22535" t="e">
        <f>- planification des travaux de chantiers et des ressources internes et externes.</f>
        <v>#NAME?</v>
      </c>
    </row>
    <row r="22536" spans="1:1" x14ac:dyDescent="0.25">
      <c r="A22536" t="s">
        <v>43</v>
      </c>
    </row>
    <row r="22537" spans="1:1" x14ac:dyDescent="0.25">
      <c r="A22537" t="s">
        <v>10355</v>
      </c>
    </row>
    <row r="22538" spans="1:1" x14ac:dyDescent="0.25">
      <c r="A22538" t="s">
        <v>10428</v>
      </c>
    </row>
    <row r="22539" spans="1:1" x14ac:dyDescent="0.25">
      <c r="A22539" t="s">
        <v>43</v>
      </c>
    </row>
    <row r="22540" spans="1:1" x14ac:dyDescent="0.25">
      <c r="A22540" t="s">
        <v>10429</v>
      </c>
    </row>
    <row r="22541" spans="1:1" x14ac:dyDescent="0.25">
      <c r="A22541" t="s">
        <v>43</v>
      </c>
    </row>
    <row r="22542" spans="1:1" x14ac:dyDescent="0.25">
      <c r="A22542" t="e">
        <f>- vous apportez une une Formation Techniques aux concessionnaires (nouvelles technologies)</f>
        <v>#NAME?</v>
      </c>
    </row>
    <row r="22543" spans="1:1" x14ac:dyDescent="0.25">
      <c r="A22543" t="s">
        <v>43</v>
      </c>
    </row>
    <row r="22544" spans="1:1" x14ac:dyDescent="0.25">
      <c r="A22544" t="e">
        <f>- vous Ãªtes en charge du SAV des machines auprÃ¨s des concessionnaires et des exploitations agricoles</f>
        <v>#NAME?</v>
      </c>
    </row>
    <row r="22545" spans="1:1" x14ac:dyDescent="0.25">
      <c r="A22545" t="s">
        <v>1968</v>
      </c>
    </row>
    <row r="22546" spans="1:1" x14ac:dyDescent="0.25">
      <c r="A22546" t="s">
        <v>10326</v>
      </c>
    </row>
    <row r="22547" spans="1:1" x14ac:dyDescent="0.25">
      <c r="A22547" t="s">
        <v>43</v>
      </c>
    </row>
    <row r="22548" spans="1:1" x14ac:dyDescent="0.25">
      <c r="A22548" t="s">
        <v>10430</v>
      </c>
    </row>
    <row r="22549" spans="1:1" x14ac:dyDescent="0.25">
      <c r="A22549" t="s">
        <v>10431</v>
      </c>
    </row>
    <row r="22550" spans="1:1" x14ac:dyDescent="0.25">
      <c r="A22550" t="s">
        <v>43</v>
      </c>
    </row>
    <row r="22551" spans="1:1" x14ac:dyDescent="0.25">
      <c r="A22551" t="s">
        <v>10432</v>
      </c>
    </row>
    <row r="22552" spans="1:1" x14ac:dyDescent="0.25">
      <c r="A22552" t="s">
        <v>43</v>
      </c>
    </row>
    <row r="22553" spans="1:1" x14ac:dyDescent="0.25">
      <c r="A22553" t="s">
        <v>10433</v>
      </c>
    </row>
    <row r="22554" spans="1:1" x14ac:dyDescent="0.25">
      <c r="A22554" t="s">
        <v>43</v>
      </c>
    </row>
    <row r="22555" spans="1:1" x14ac:dyDescent="0.25">
      <c r="A22555" t="s">
        <v>10434</v>
      </c>
    </row>
    <row r="22556" spans="1:1" x14ac:dyDescent="0.25">
      <c r="A22556" t="s">
        <v>10435</v>
      </c>
    </row>
    <row r="22557" spans="1:1" x14ac:dyDescent="0.25">
      <c r="A22557" t="s">
        <v>43</v>
      </c>
    </row>
    <row r="22558" spans="1:1" x14ac:dyDescent="0.25">
      <c r="A22558" t="s">
        <v>10436</v>
      </c>
    </row>
    <row r="22559" spans="1:1" x14ac:dyDescent="0.25">
      <c r="A22559" t="s">
        <v>43</v>
      </c>
    </row>
    <row r="22560" spans="1:1" x14ac:dyDescent="0.25">
      <c r="A22560" t="s">
        <v>10437</v>
      </c>
    </row>
    <row r="22561" spans="1:1" x14ac:dyDescent="0.25">
      <c r="A22561" t="s">
        <v>10438</v>
      </c>
    </row>
    <row r="22562" spans="1:1" x14ac:dyDescent="0.25">
      <c r="A22562" t="s">
        <v>10439</v>
      </c>
    </row>
    <row r="22563" spans="1:1" x14ac:dyDescent="0.25">
      <c r="A22563" t="s">
        <v>10440</v>
      </c>
    </row>
    <row r="22564" spans="1:1" x14ac:dyDescent="0.25">
      <c r="A22564" t="s">
        <v>10441</v>
      </c>
    </row>
    <row r="22566" spans="1:1" x14ac:dyDescent="0.25">
      <c r="A22566" t="s">
        <v>10442</v>
      </c>
    </row>
    <row r="22567" spans="1:1" x14ac:dyDescent="0.25">
      <c r="A22567" t="s">
        <v>10443</v>
      </c>
    </row>
    <row r="22568" spans="1:1" x14ac:dyDescent="0.25">
      <c r="A22568" t="s">
        <v>10444</v>
      </c>
    </row>
    <row r="22569" spans="1:1" x14ac:dyDescent="0.25">
      <c r="A22569" t="s">
        <v>10445</v>
      </c>
    </row>
    <row r="22570" spans="1:1" x14ac:dyDescent="0.25">
      <c r="A22570" t="s">
        <v>10446</v>
      </c>
    </row>
    <row r="22572" spans="1:1" x14ac:dyDescent="0.25">
      <c r="A22572" t="s">
        <v>1968</v>
      </c>
    </row>
    <row r="22573" spans="1:1" x14ac:dyDescent="0.25">
      <c r="A22573" t="s">
        <v>10363</v>
      </c>
    </row>
    <row r="22574" spans="1:1" x14ac:dyDescent="0.25">
      <c r="A22574" t="s">
        <v>43</v>
      </c>
    </row>
    <row r="22575" spans="1:1" x14ac:dyDescent="0.25">
      <c r="A22575" t="s">
        <v>10364</v>
      </c>
    </row>
    <row r="22576" spans="1:1" x14ac:dyDescent="0.25">
      <c r="A22576" t="s">
        <v>1968</v>
      </c>
    </row>
    <row r="22577" spans="1:1" x14ac:dyDescent="0.25">
      <c r="A22577" t="s">
        <v>1969</v>
      </c>
    </row>
    <row r="22578" spans="1:1" x14ac:dyDescent="0.25">
      <c r="A22578" t="s">
        <v>43</v>
      </c>
    </row>
    <row r="22579" spans="1:1" x14ac:dyDescent="0.25">
      <c r="A22579" t="s">
        <v>10365</v>
      </c>
    </row>
    <row r="22580" spans="1:1" x14ac:dyDescent="0.25">
      <c r="A22580" t="s">
        <v>43</v>
      </c>
    </row>
    <row r="22581" spans="1:1" x14ac:dyDescent="0.25">
      <c r="A22581" t="s">
        <v>10366</v>
      </c>
    </row>
    <row r="22582" spans="1:1" x14ac:dyDescent="0.25">
      <c r="A22582" t="s">
        <v>10447</v>
      </c>
    </row>
    <row r="22584" spans="1:1" x14ac:dyDescent="0.25">
      <c r="A22584" t="s">
        <v>43</v>
      </c>
    </row>
    <row r="22585" spans="1:1" x14ac:dyDescent="0.25">
      <c r="A22585" t="s">
        <v>10448</v>
      </c>
    </row>
    <row r="22586" spans="1:1" x14ac:dyDescent="0.25">
      <c r="A22586" t="s">
        <v>10449</v>
      </c>
    </row>
    <row r="22587" spans="1:1" x14ac:dyDescent="0.25">
      <c r="A22587" t="s">
        <v>10450</v>
      </c>
    </row>
    <row r="22588" spans="1:1" x14ac:dyDescent="0.25">
      <c r="A22588" t="s">
        <v>10451</v>
      </c>
    </row>
    <row r="22589" spans="1:1" x14ac:dyDescent="0.25">
      <c r="A22589" t="s">
        <v>10452</v>
      </c>
    </row>
    <row r="22590" spans="1:1" x14ac:dyDescent="0.25">
      <c r="A22590" t="s">
        <v>10453</v>
      </c>
    </row>
    <row r="22591" spans="1:1" x14ac:dyDescent="0.25">
      <c r="A22591" t="s">
        <v>2377</v>
      </c>
    </row>
    <row r="22592" spans="1:1" x14ac:dyDescent="0.25">
      <c r="A22592" t="s">
        <v>2378</v>
      </c>
    </row>
    <row r="22593" spans="1:1" x14ac:dyDescent="0.25">
      <c r="A22593" t="s">
        <v>10454</v>
      </c>
    </row>
    <row r="22594" spans="1:1" x14ac:dyDescent="0.25">
      <c r="A22594" t="s">
        <v>10455</v>
      </c>
    </row>
    <row r="22595" spans="1:1" x14ac:dyDescent="0.25">
      <c r="A22595" t="s">
        <v>43</v>
      </c>
    </row>
    <row r="22596" spans="1:1" x14ac:dyDescent="0.25">
      <c r="A22596" t="s">
        <v>10285</v>
      </c>
    </row>
    <row r="22597" spans="1:1" x14ac:dyDescent="0.25">
      <c r="A22597" t="s">
        <v>43</v>
      </c>
    </row>
    <row r="22598" spans="1:1" x14ac:dyDescent="0.25">
      <c r="A22598" t="s">
        <v>10286</v>
      </c>
    </row>
    <row r="22599" spans="1:1" x14ac:dyDescent="0.25">
      <c r="A22599" t="s">
        <v>43</v>
      </c>
    </row>
    <row r="22600" spans="1:1" x14ac:dyDescent="0.25">
      <c r="A22600" t="s">
        <v>10287</v>
      </c>
    </row>
    <row r="22601" spans="1:1" x14ac:dyDescent="0.25">
      <c r="A22601" t="s">
        <v>43</v>
      </c>
    </row>
    <row r="22602" spans="1:1" x14ac:dyDescent="0.25">
      <c r="A22602" t="s">
        <v>10456</v>
      </c>
    </row>
    <row r="22603" spans="1:1" x14ac:dyDescent="0.25">
      <c r="A22603" t="s">
        <v>43</v>
      </c>
    </row>
    <row r="22604" spans="1:1" x14ac:dyDescent="0.25">
      <c r="A22604" t="s">
        <v>10289</v>
      </c>
    </row>
    <row r="22605" spans="1:1" x14ac:dyDescent="0.25">
      <c r="A22605" t="s">
        <v>43</v>
      </c>
    </row>
    <row r="22606" spans="1:1" x14ac:dyDescent="0.25">
      <c r="A22606" t="s">
        <v>10457</v>
      </c>
    </row>
    <row r="22607" spans="1:1" x14ac:dyDescent="0.25">
      <c r="A22607" t="s">
        <v>10458</v>
      </c>
    </row>
    <row r="22608" spans="1:1" x14ac:dyDescent="0.25">
      <c r="A22608" t="s">
        <v>43</v>
      </c>
    </row>
    <row r="22609" spans="1:1" x14ac:dyDescent="0.25">
      <c r="A22609" t="s">
        <v>10459</v>
      </c>
    </row>
    <row r="22610" spans="1:1" x14ac:dyDescent="0.25">
      <c r="A22610" t="s">
        <v>43</v>
      </c>
    </row>
    <row r="22611" spans="1:1" x14ac:dyDescent="0.25">
      <c r="A22611" t="s">
        <v>10433</v>
      </c>
    </row>
    <row r="22612" spans="1:1" x14ac:dyDescent="0.25">
      <c r="A22612" t="s">
        <v>43</v>
      </c>
    </row>
    <row r="22613" spans="1:1" x14ac:dyDescent="0.25">
      <c r="A22613" t="s">
        <v>10460</v>
      </c>
    </row>
    <row r="22614" spans="1:1" x14ac:dyDescent="0.25">
      <c r="A22614" t="s">
        <v>10461</v>
      </c>
    </row>
    <row r="22615" spans="1:1" x14ac:dyDescent="0.25">
      <c r="A22615" t="s">
        <v>43</v>
      </c>
    </row>
    <row r="22616" spans="1:1" x14ac:dyDescent="0.25">
      <c r="A22616" t="s">
        <v>10462</v>
      </c>
    </row>
    <row r="22617" spans="1:1" x14ac:dyDescent="0.25">
      <c r="A22617" t="s">
        <v>43</v>
      </c>
    </row>
    <row r="22618" spans="1:1" x14ac:dyDescent="0.25">
      <c r="A22618" t="s">
        <v>10433</v>
      </c>
    </row>
    <row r="22619" spans="1:1" x14ac:dyDescent="0.25">
      <c r="A22619" t="s">
        <v>43</v>
      </c>
    </row>
    <row r="22620" spans="1:1" x14ac:dyDescent="0.25">
      <c r="A22620" t="s">
        <v>10463</v>
      </c>
    </row>
    <row r="22621" spans="1:1" x14ac:dyDescent="0.25">
      <c r="A22621" t="s">
        <v>10464</v>
      </c>
    </row>
    <row r="22622" spans="1:1" x14ac:dyDescent="0.25">
      <c r="A22622" t="s">
        <v>43</v>
      </c>
    </row>
    <row r="22623" spans="1:1" x14ac:dyDescent="0.25">
      <c r="A22623" t="s">
        <v>10465</v>
      </c>
    </row>
    <row r="22624" spans="1:1" x14ac:dyDescent="0.25">
      <c r="A22624" t="s">
        <v>43</v>
      </c>
    </row>
    <row r="22625" spans="1:1" x14ac:dyDescent="0.25">
      <c r="A22625" t="s">
        <v>10466</v>
      </c>
    </row>
    <row r="22626" spans="1:1" x14ac:dyDescent="0.25">
      <c r="A22626" t="s">
        <v>43</v>
      </c>
    </row>
    <row r="22627" spans="1:1" x14ac:dyDescent="0.25">
      <c r="A22627" t="s">
        <v>10467</v>
      </c>
    </row>
    <row r="22628" spans="1:1" x14ac:dyDescent="0.25">
      <c r="A22628" t="s">
        <v>43</v>
      </c>
    </row>
    <row r="22629" spans="1:1" x14ac:dyDescent="0.25">
      <c r="A22629" t="s">
        <v>10468</v>
      </c>
    </row>
    <row r="22630" spans="1:1" x14ac:dyDescent="0.25">
      <c r="A22630" t="s">
        <v>10469</v>
      </c>
    </row>
    <row r="22631" spans="1:1" x14ac:dyDescent="0.25">
      <c r="A22631" t="s">
        <v>43</v>
      </c>
    </row>
    <row r="22632" spans="1:1" x14ac:dyDescent="0.25">
      <c r="A22632" t="s">
        <v>10470</v>
      </c>
    </row>
    <row r="22634" spans="1:1" x14ac:dyDescent="0.25">
      <c r="A22634" t="s">
        <v>10471</v>
      </c>
    </row>
    <row r="22636" spans="1:1" x14ac:dyDescent="0.25">
      <c r="A22636" t="s">
        <v>10472</v>
      </c>
    </row>
    <row r="22638" spans="1:1" x14ac:dyDescent="0.25">
      <c r="A22638" t="s">
        <v>10473</v>
      </c>
    </row>
    <row r="22639" spans="1:1" x14ac:dyDescent="0.25">
      <c r="A22639" t="s">
        <v>10474</v>
      </c>
    </row>
    <row r="22640" spans="1:1" x14ac:dyDescent="0.25">
      <c r="A22640" t="s">
        <v>43</v>
      </c>
    </row>
    <row r="22641" spans="1:1" x14ac:dyDescent="0.25">
      <c r="A22641" t="s">
        <v>10475</v>
      </c>
    </row>
    <row r="22642" spans="1:1" x14ac:dyDescent="0.25">
      <c r="A22642" t="s">
        <v>10476</v>
      </c>
    </row>
    <row r="22643" spans="1:1" x14ac:dyDescent="0.25">
      <c r="A22643" t="s">
        <v>10477</v>
      </c>
    </row>
    <row r="22644" spans="1:1" x14ac:dyDescent="0.25">
      <c r="A22644" t="s">
        <v>10478</v>
      </c>
    </row>
    <row r="22645" spans="1:1" x14ac:dyDescent="0.25">
      <c r="A22645" t="s">
        <v>10479</v>
      </c>
    </row>
    <row r="22646" spans="1:1" x14ac:dyDescent="0.25">
      <c r="A22646" t="s">
        <v>10480</v>
      </c>
    </row>
    <row r="22647" spans="1:1" x14ac:dyDescent="0.25">
      <c r="A22647" t="s">
        <v>10481</v>
      </c>
    </row>
    <row r="22648" spans="1:1" x14ac:dyDescent="0.25">
      <c r="A22648" t="s">
        <v>10482</v>
      </c>
    </row>
    <row r="22649" spans="1:1" x14ac:dyDescent="0.25">
      <c r="A22649" t="s">
        <v>10483</v>
      </c>
    </row>
    <row r="22650" spans="1:1" x14ac:dyDescent="0.25">
      <c r="A22650" t="s">
        <v>10484</v>
      </c>
    </row>
    <row r="22651" spans="1:1" x14ac:dyDescent="0.25">
      <c r="A22651" t="s">
        <v>1968</v>
      </c>
    </row>
    <row r="22652" spans="1:1" x14ac:dyDescent="0.25">
      <c r="A22652" t="s">
        <v>10485</v>
      </c>
    </row>
    <row r="22653" spans="1:1" x14ac:dyDescent="0.25">
      <c r="A22653" t="s">
        <v>10486</v>
      </c>
    </row>
    <row r="22654" spans="1:1" x14ac:dyDescent="0.25">
      <c r="A22654" t="s">
        <v>43</v>
      </c>
    </row>
    <row r="22656" spans="1:1" x14ac:dyDescent="0.25">
      <c r="A22656" t="s">
        <v>43</v>
      </c>
    </row>
    <row r="22658" spans="1:1" x14ac:dyDescent="0.25">
      <c r="A22658" t="s">
        <v>43</v>
      </c>
    </row>
    <row r="22659" spans="1:1" x14ac:dyDescent="0.25">
      <c r="A22659" t="s">
        <v>10330</v>
      </c>
    </row>
    <row r="22660" spans="1:1" x14ac:dyDescent="0.25">
      <c r="A22660" t="s">
        <v>43</v>
      </c>
    </row>
    <row r="22661" spans="1:1" x14ac:dyDescent="0.25">
      <c r="A22661" t="s">
        <v>10487</v>
      </c>
    </row>
    <row r="22662" spans="1:1" x14ac:dyDescent="0.25">
      <c r="A22662" t="s">
        <v>10488</v>
      </c>
    </row>
    <row r="22663" spans="1:1" x14ac:dyDescent="0.25">
      <c r="A22663" t="s">
        <v>10489</v>
      </c>
    </row>
    <row r="22664" spans="1:1" x14ac:dyDescent="0.25">
      <c r="A22664" t="s">
        <v>6916</v>
      </c>
    </row>
    <row r="22665" spans="1:1" x14ac:dyDescent="0.25">
      <c r="A22665" t="s">
        <v>1968</v>
      </c>
    </row>
    <row r="22666" spans="1:1" x14ac:dyDescent="0.25">
      <c r="A22666" t="s">
        <v>10490</v>
      </c>
    </row>
    <row r="22667" spans="1:1" x14ac:dyDescent="0.25">
      <c r="A22667" t="s">
        <v>10491</v>
      </c>
    </row>
    <row r="22668" spans="1:1" x14ac:dyDescent="0.25">
      <c r="A22668" t="s">
        <v>43</v>
      </c>
    </row>
    <row r="22670" spans="1:1" x14ac:dyDescent="0.25">
      <c r="A22670" t="s">
        <v>43</v>
      </c>
    </row>
    <row r="22672" spans="1:1" x14ac:dyDescent="0.25">
      <c r="A22672" t="s">
        <v>43</v>
      </c>
    </row>
    <row r="22673" spans="1:1" x14ac:dyDescent="0.25">
      <c r="A22673" t="s">
        <v>10330</v>
      </c>
    </row>
    <row r="22674" spans="1:1" x14ac:dyDescent="0.25">
      <c r="A22674" t="s">
        <v>43</v>
      </c>
    </row>
    <row r="22675" spans="1:1" x14ac:dyDescent="0.25">
      <c r="A22675" t="s">
        <v>10492</v>
      </c>
    </row>
    <row r="22676" spans="1:1" x14ac:dyDescent="0.25">
      <c r="A22676" t="s">
        <v>10493</v>
      </c>
    </row>
    <row r="22677" spans="1:1" x14ac:dyDescent="0.25">
      <c r="A22677" t="s">
        <v>10494</v>
      </c>
    </row>
    <row r="22678" spans="1:1" x14ac:dyDescent="0.25">
      <c r="A22678" t="s">
        <v>1968</v>
      </c>
    </row>
    <row r="22679" spans="1:1" x14ac:dyDescent="0.25">
      <c r="A22679" t="s">
        <v>10490</v>
      </c>
    </row>
    <row r="22680" spans="1:1" x14ac:dyDescent="0.25">
      <c r="A22680" t="s">
        <v>10491</v>
      </c>
    </row>
    <row r="22681" spans="1:1" x14ac:dyDescent="0.25">
      <c r="A22681" t="s">
        <v>10495</v>
      </c>
    </row>
    <row r="22682" spans="1:1" x14ac:dyDescent="0.25">
      <c r="A22682" t="s">
        <v>43</v>
      </c>
    </row>
    <row r="22684" spans="1:1" x14ac:dyDescent="0.25">
      <c r="A22684" t="s">
        <v>43</v>
      </c>
    </row>
    <row r="22686" spans="1:1" x14ac:dyDescent="0.25">
      <c r="A22686" t="s">
        <v>43</v>
      </c>
    </row>
    <row r="22687" spans="1:1" x14ac:dyDescent="0.25">
      <c r="A22687" t="s">
        <v>10330</v>
      </c>
    </row>
    <row r="22688" spans="1:1" x14ac:dyDescent="0.25">
      <c r="A22688" t="s">
        <v>43</v>
      </c>
    </row>
    <row r="22689" spans="1:1" x14ac:dyDescent="0.25">
      <c r="A22689" t="s">
        <v>10492</v>
      </c>
    </row>
    <row r="22690" spans="1:1" x14ac:dyDescent="0.25">
      <c r="A22690" t="s">
        <v>10496</v>
      </c>
    </row>
    <row r="22691" spans="1:1" x14ac:dyDescent="0.25">
      <c r="A22691" t="s">
        <v>10497</v>
      </c>
    </row>
    <row r="22692" spans="1:1" x14ac:dyDescent="0.25">
      <c r="A22692" t="s">
        <v>1968</v>
      </c>
    </row>
    <row r="22693" spans="1:1" x14ac:dyDescent="0.25">
      <c r="A22693" t="s">
        <v>10490</v>
      </c>
    </row>
    <row r="22694" spans="1:1" x14ac:dyDescent="0.25">
      <c r="A22694" t="s">
        <v>10491</v>
      </c>
    </row>
    <row r="22695" spans="1:1" x14ac:dyDescent="0.25">
      <c r="A22695" t="s">
        <v>43</v>
      </c>
    </row>
    <row r="22697" spans="1:1" x14ac:dyDescent="0.25">
      <c r="A22697" t="s">
        <v>43</v>
      </c>
    </row>
    <row r="22699" spans="1:1" x14ac:dyDescent="0.25">
      <c r="A22699" t="s">
        <v>43</v>
      </c>
    </row>
    <row r="22701" spans="1:1" x14ac:dyDescent="0.25">
      <c r="A22701" t="s">
        <v>43</v>
      </c>
    </row>
    <row r="22702" spans="1:1" x14ac:dyDescent="0.25">
      <c r="A22702" t="s">
        <v>10330</v>
      </c>
    </row>
    <row r="22703" spans="1:1" x14ac:dyDescent="0.25">
      <c r="A22703" t="s">
        <v>43</v>
      </c>
    </row>
    <row r="22704" spans="1:1" x14ac:dyDescent="0.25">
      <c r="A22704" t="s">
        <v>10487</v>
      </c>
    </row>
    <row r="22705" spans="1:1" x14ac:dyDescent="0.25">
      <c r="A22705" t="s">
        <v>10498</v>
      </c>
    </row>
    <row r="22706" spans="1:1" x14ac:dyDescent="0.25">
      <c r="A22706" t="s">
        <v>10494</v>
      </c>
    </row>
    <row r="22707" spans="1:1" x14ac:dyDescent="0.25">
      <c r="A22707" t="s">
        <v>1968</v>
      </c>
    </row>
    <row r="22708" spans="1:1" x14ac:dyDescent="0.25">
      <c r="A22708" t="s">
        <v>10490</v>
      </c>
    </row>
    <row r="22709" spans="1:1" x14ac:dyDescent="0.25">
      <c r="A22709" t="s">
        <v>10491</v>
      </c>
    </row>
    <row r="22710" spans="1:1" x14ac:dyDescent="0.25">
      <c r="A22710" t="s">
        <v>43</v>
      </c>
    </row>
    <row r="22712" spans="1:1" x14ac:dyDescent="0.25">
      <c r="A22712" t="s">
        <v>43</v>
      </c>
    </row>
    <row r="22714" spans="1:1" x14ac:dyDescent="0.25">
      <c r="A22714" t="s">
        <v>43</v>
      </c>
    </row>
    <row r="22716" spans="1:1" x14ac:dyDescent="0.25">
      <c r="A22716" t="s">
        <v>43</v>
      </c>
    </row>
    <row r="22717" spans="1:1" x14ac:dyDescent="0.25">
      <c r="A22717" t="s">
        <v>10330</v>
      </c>
    </row>
    <row r="22718" spans="1:1" x14ac:dyDescent="0.25">
      <c r="A22718" t="s">
        <v>43</v>
      </c>
    </row>
    <row r="22719" spans="1:1" x14ac:dyDescent="0.25">
      <c r="A22719" t="s">
        <v>10487</v>
      </c>
    </row>
    <row r="22720" spans="1:1" x14ac:dyDescent="0.25">
      <c r="A22720" t="s">
        <v>10499</v>
      </c>
    </row>
    <row r="22721" spans="1:1" x14ac:dyDescent="0.25">
      <c r="A22721" t="s">
        <v>10500</v>
      </c>
    </row>
    <row r="22722" spans="1:1" x14ac:dyDescent="0.25">
      <c r="A22722" t="s">
        <v>10501</v>
      </c>
    </row>
    <row r="22723" spans="1:1" x14ac:dyDescent="0.25">
      <c r="A22723" t="s">
        <v>10502</v>
      </c>
    </row>
    <row r="22724" spans="1:1" x14ac:dyDescent="0.25">
      <c r="A22724" t="s">
        <v>10503</v>
      </c>
    </row>
    <row r="22725" spans="1:1" x14ac:dyDescent="0.25">
      <c r="A22725" t="s">
        <v>1968</v>
      </c>
    </row>
    <row r="22726" spans="1:1" x14ac:dyDescent="0.25">
      <c r="A22726" t="s">
        <v>10504</v>
      </c>
    </row>
    <row r="22727" spans="1:1" x14ac:dyDescent="0.25">
      <c r="A22727" t="s">
        <v>10505</v>
      </c>
    </row>
    <row r="22728" spans="1:1" x14ac:dyDescent="0.25">
      <c r="A22728" t="s">
        <v>43</v>
      </c>
    </row>
    <row r="22730" spans="1:1" x14ac:dyDescent="0.25">
      <c r="A22730" t="s">
        <v>43</v>
      </c>
    </row>
    <row r="22733" spans="1:1" x14ac:dyDescent="0.25">
      <c r="A22733" t="s">
        <v>43</v>
      </c>
    </row>
    <row r="22734" spans="1:1" x14ac:dyDescent="0.25">
      <c r="A22734" t="s">
        <v>10330</v>
      </c>
    </row>
    <row r="22735" spans="1:1" x14ac:dyDescent="0.25">
      <c r="A22735" t="s">
        <v>43</v>
      </c>
    </row>
    <row r="22736" spans="1:1" x14ac:dyDescent="0.25">
      <c r="A22736" t="s">
        <v>10506</v>
      </c>
    </row>
    <row r="22737" spans="1:1" x14ac:dyDescent="0.25">
      <c r="A22737" t="s">
        <v>43</v>
      </c>
    </row>
    <row r="22738" spans="1:1" x14ac:dyDescent="0.25">
      <c r="A22738" t="s">
        <v>10507</v>
      </c>
    </row>
    <row r="22739" spans="1:1" x14ac:dyDescent="0.25">
      <c r="A22739" t="s">
        <v>10508</v>
      </c>
    </row>
    <row r="22740" spans="1:1" x14ac:dyDescent="0.25">
      <c r="A22740" t="s">
        <v>43</v>
      </c>
    </row>
    <row r="22741" spans="1:1" x14ac:dyDescent="0.25">
      <c r="A22741" t="s">
        <v>10509</v>
      </c>
    </row>
    <row r="22742" spans="1:1" x14ac:dyDescent="0.25">
      <c r="A22742" t="s">
        <v>43</v>
      </c>
    </row>
    <row r="22743" spans="1:1" x14ac:dyDescent="0.25">
      <c r="A22743" t="s">
        <v>10510</v>
      </c>
    </row>
    <row r="22744" spans="1:1" x14ac:dyDescent="0.25">
      <c r="A22744" t="s">
        <v>1968</v>
      </c>
    </row>
    <row r="22745" spans="1:1" x14ac:dyDescent="0.25">
      <c r="A22745" t="s">
        <v>10326</v>
      </c>
    </row>
    <row r="22746" spans="1:1" x14ac:dyDescent="0.25">
      <c r="A22746" t="s">
        <v>43</v>
      </c>
    </row>
    <row r="22747" spans="1:1" x14ac:dyDescent="0.25">
      <c r="A22747" t="s">
        <v>10511</v>
      </c>
    </row>
    <row r="22748" spans="1:1" x14ac:dyDescent="0.25">
      <c r="A22748" t="s">
        <v>10512</v>
      </c>
    </row>
    <row r="22749" spans="1:1" x14ac:dyDescent="0.25">
      <c r="A22749" t="s">
        <v>10513</v>
      </c>
    </row>
    <row r="22750" spans="1:1" x14ac:dyDescent="0.25">
      <c r="A22750" t="s">
        <v>10514</v>
      </c>
    </row>
    <row r="22751" spans="1:1" x14ac:dyDescent="0.25">
      <c r="A22751" t="s">
        <v>1968</v>
      </c>
    </row>
    <row r="22752" spans="1:1" x14ac:dyDescent="0.25">
      <c r="A22752" t="s">
        <v>10515</v>
      </c>
    </row>
    <row r="22753" spans="1:1" x14ac:dyDescent="0.25">
      <c r="A22753" t="s">
        <v>10516</v>
      </c>
    </row>
    <row r="22754" spans="1:1" x14ac:dyDescent="0.25">
      <c r="A22754" t="s">
        <v>10517</v>
      </c>
    </row>
    <row r="22755" spans="1:1" x14ac:dyDescent="0.25">
      <c r="A22755" t="s">
        <v>10518</v>
      </c>
    </row>
    <row r="22756" spans="1:1" x14ac:dyDescent="0.25">
      <c r="A22756" t="s">
        <v>10519</v>
      </c>
    </row>
    <row r="22757" spans="1:1" x14ac:dyDescent="0.25">
      <c r="A22757" t="s">
        <v>10520</v>
      </c>
    </row>
    <row r="22758" spans="1:1" x14ac:dyDescent="0.25">
      <c r="A22758" t="s">
        <v>1968</v>
      </c>
    </row>
    <row r="22759" spans="1:1" x14ac:dyDescent="0.25">
      <c r="A22759" t="s">
        <v>10521</v>
      </c>
    </row>
    <row r="22760" spans="1:1" x14ac:dyDescent="0.25">
      <c r="A22760" t="s">
        <v>10522</v>
      </c>
    </row>
    <row r="22761" spans="1:1" x14ac:dyDescent="0.25">
      <c r="A22761" t="s">
        <v>10523</v>
      </c>
    </row>
    <row r="22762" spans="1:1" x14ac:dyDescent="0.25">
      <c r="A22762" t="s">
        <v>10524</v>
      </c>
    </row>
    <row r="22763" spans="1:1" x14ac:dyDescent="0.25">
      <c r="A22763" t="s">
        <v>10525</v>
      </c>
    </row>
    <row r="22764" spans="1:1" x14ac:dyDescent="0.25">
      <c r="A22764" t="s">
        <v>10526</v>
      </c>
    </row>
    <row r="22765" spans="1:1" x14ac:dyDescent="0.25">
      <c r="A22765" t="s">
        <v>10527</v>
      </c>
    </row>
    <row r="22767" spans="1:1" x14ac:dyDescent="0.25">
      <c r="A22767" t="s">
        <v>1968</v>
      </c>
    </row>
    <row r="22768" spans="1:1" x14ac:dyDescent="0.25">
      <c r="A22768" t="s">
        <v>10528</v>
      </c>
    </row>
    <row r="22769" spans="1:1" x14ac:dyDescent="0.25">
      <c r="A22769" t="s">
        <v>6918</v>
      </c>
    </row>
    <row r="22770" spans="1:1" x14ac:dyDescent="0.25">
      <c r="A22770" t="s">
        <v>6917</v>
      </c>
    </row>
    <row r="22771" spans="1:1" x14ac:dyDescent="0.25">
      <c r="A22771" t="s">
        <v>43</v>
      </c>
    </row>
    <row r="22773" spans="1:1" x14ac:dyDescent="0.25">
      <c r="A22773" t="s">
        <v>43</v>
      </c>
    </row>
    <row r="22775" spans="1:1" x14ac:dyDescent="0.25">
      <c r="A22775" t="s">
        <v>43</v>
      </c>
    </row>
    <row r="22777" spans="1:1" x14ac:dyDescent="0.25">
      <c r="A22777" t="s">
        <v>10330</v>
      </c>
    </row>
    <row r="22778" spans="1:1" x14ac:dyDescent="0.25">
      <c r="A22778" t="s">
        <v>43</v>
      </c>
    </row>
    <row r="22779" spans="1:1" x14ac:dyDescent="0.25">
      <c r="A22779" t="s">
        <v>10529</v>
      </c>
    </row>
    <row r="22780" spans="1:1" x14ac:dyDescent="0.25">
      <c r="A22780" t="s">
        <v>10530</v>
      </c>
    </row>
    <row r="22782" spans="1:1" x14ac:dyDescent="0.25">
      <c r="A22782" t="s">
        <v>10531</v>
      </c>
    </row>
    <row r="22783" spans="1:1" x14ac:dyDescent="0.25">
      <c r="A22783" t="s">
        <v>10532</v>
      </c>
    </row>
    <row r="22784" spans="1:1" x14ac:dyDescent="0.25">
      <c r="A22784" t="e">
        <f>- Faire du revÃªtement</f>
        <v>#NAME?</v>
      </c>
    </row>
    <row r="22785" spans="1:1" x14ac:dyDescent="0.25">
      <c r="A22785" t="s">
        <v>10533</v>
      </c>
    </row>
    <row r="22786" spans="1:1" x14ac:dyDescent="0.25">
      <c r="A22786" t="s">
        <v>10534</v>
      </c>
    </row>
    <row r="22788" spans="1:1" x14ac:dyDescent="0.25">
      <c r="A22788" t="s">
        <v>10535</v>
      </c>
    </row>
    <row r="22790" spans="1:1" x14ac:dyDescent="0.25">
      <c r="A22790" t="s">
        <v>10536</v>
      </c>
    </row>
    <row r="22791" spans="1:1" x14ac:dyDescent="0.25">
      <c r="A22791" t="s">
        <v>10537</v>
      </c>
    </row>
    <row r="22792" spans="1:1" x14ac:dyDescent="0.25">
      <c r="A22792" t="s">
        <v>10538</v>
      </c>
    </row>
    <row r="22793" spans="1:1" x14ac:dyDescent="0.25">
      <c r="A22793" t="s">
        <v>10539</v>
      </c>
    </row>
    <row r="22795" spans="1:1" x14ac:dyDescent="0.25">
      <c r="A22795" t="s">
        <v>10540</v>
      </c>
    </row>
    <row r="22796" spans="1:1" x14ac:dyDescent="0.25">
      <c r="A22796" t="s">
        <v>10541</v>
      </c>
    </row>
    <row r="22798" spans="1:1" x14ac:dyDescent="0.25">
      <c r="A22798" t="s">
        <v>10542</v>
      </c>
    </row>
    <row r="22800" spans="1:1" x14ac:dyDescent="0.25">
      <c r="A22800" t="s">
        <v>10543</v>
      </c>
    </row>
    <row r="22801" spans="1:1" x14ac:dyDescent="0.25">
      <c r="A22801" t="s">
        <v>10544</v>
      </c>
    </row>
    <row r="22802" spans="1:1" x14ac:dyDescent="0.25">
      <c r="A22802" t="s">
        <v>10545</v>
      </c>
    </row>
    <row r="22803" spans="1:1" x14ac:dyDescent="0.25">
      <c r="A22803" t="s">
        <v>10546</v>
      </c>
    </row>
    <row r="22804" spans="1:1" x14ac:dyDescent="0.25">
      <c r="A22804" t="e">
        <f>- Alimentation des machines</f>
        <v>#NAME?</v>
      </c>
    </row>
    <row r="22805" spans="1:1" x14ac:dyDescent="0.25">
      <c r="A22805" t="s">
        <v>10547</v>
      </c>
    </row>
    <row r="22807" spans="1:1" x14ac:dyDescent="0.25">
      <c r="A22807" t="s">
        <v>10548</v>
      </c>
    </row>
    <row r="22808" spans="1:1" x14ac:dyDescent="0.25">
      <c r="A22808" t="s">
        <v>10549</v>
      </c>
    </row>
    <row r="22810" spans="1:1" x14ac:dyDescent="0.25">
      <c r="A22810" t="s">
        <v>10550</v>
      </c>
    </row>
    <row r="22811" spans="1:1" x14ac:dyDescent="0.25">
      <c r="A22811" t="s">
        <v>10551</v>
      </c>
    </row>
    <row r="22812" spans="1:1" x14ac:dyDescent="0.25">
      <c r="A22812" t="s">
        <v>10552</v>
      </c>
    </row>
    <row r="22813" spans="1:1" x14ac:dyDescent="0.25">
      <c r="A22813" t="s">
        <v>10553</v>
      </c>
    </row>
    <row r="22814" spans="1:1" x14ac:dyDescent="0.25">
      <c r="A22814" t="s">
        <v>10554</v>
      </c>
    </row>
    <row r="22815" spans="1:1" x14ac:dyDescent="0.25">
      <c r="A22815" t="s">
        <v>10555</v>
      </c>
    </row>
    <row r="22816" spans="1:1" x14ac:dyDescent="0.25">
      <c r="A22816" t="s">
        <v>10556</v>
      </c>
    </row>
    <row r="22817" spans="1:1" x14ac:dyDescent="0.25">
      <c r="A22817" t="s">
        <v>10557</v>
      </c>
    </row>
    <row r="22818" spans="1:1" x14ac:dyDescent="0.25">
      <c r="A22818" t="s">
        <v>10558</v>
      </c>
    </row>
    <row r="22819" spans="1:1" x14ac:dyDescent="0.25">
      <c r="A22819" t="s">
        <v>10559</v>
      </c>
    </row>
    <row r="22821" spans="1:1" x14ac:dyDescent="0.25">
      <c r="A22821" t="s">
        <v>10560</v>
      </c>
    </row>
    <row r="22823" spans="1:1" x14ac:dyDescent="0.25">
      <c r="A22823" t="s">
        <v>10561</v>
      </c>
    </row>
    <row r="22824" spans="1:1" x14ac:dyDescent="0.25">
      <c r="A22824" t="s">
        <v>10562</v>
      </c>
    </row>
    <row r="22825" spans="1:1" x14ac:dyDescent="0.25">
      <c r="A22825" t="s">
        <v>10563</v>
      </c>
    </row>
    <row r="22826" spans="1:1" x14ac:dyDescent="0.25">
      <c r="A22826" t="s">
        <v>10564</v>
      </c>
    </row>
    <row r="22827" spans="1:1" x14ac:dyDescent="0.25">
      <c r="A22827" t="s">
        <v>10565</v>
      </c>
    </row>
    <row r="22829" spans="1:1" x14ac:dyDescent="0.25">
      <c r="A22829" t="s">
        <v>10566</v>
      </c>
    </row>
    <row r="22831" spans="1:1" x14ac:dyDescent="0.25">
      <c r="A22831" t="s">
        <v>10567</v>
      </c>
    </row>
    <row r="22832" spans="1:1" x14ac:dyDescent="0.25">
      <c r="A22832" t="s">
        <v>10568</v>
      </c>
    </row>
    <row r="22834" spans="1:1" x14ac:dyDescent="0.25">
      <c r="A22834" t="s">
        <v>10569</v>
      </c>
    </row>
    <row r="22836" spans="1:1" x14ac:dyDescent="0.25">
      <c r="A22836" t="s">
        <v>10570</v>
      </c>
    </row>
    <row r="22837" spans="1:1" x14ac:dyDescent="0.25">
      <c r="A22837" t="s">
        <v>10571</v>
      </c>
    </row>
    <row r="22838" spans="1:1" x14ac:dyDescent="0.25">
      <c r="A22838" t="s">
        <v>10572</v>
      </c>
    </row>
    <row r="22839" spans="1:1" x14ac:dyDescent="0.25">
      <c r="A22839" t="s">
        <v>10573</v>
      </c>
    </row>
    <row r="22841" spans="1:1" x14ac:dyDescent="0.25">
      <c r="A22841" t="s">
        <v>10574</v>
      </c>
    </row>
    <row r="22842" spans="1:1" x14ac:dyDescent="0.25">
      <c r="A22842" t="s">
        <v>10575</v>
      </c>
    </row>
    <row r="22843" spans="1:1" x14ac:dyDescent="0.25">
      <c r="A22843" t="s">
        <v>10576</v>
      </c>
    </row>
    <row r="22844" spans="1:1" x14ac:dyDescent="0.25">
      <c r="A22844" t="s">
        <v>10577</v>
      </c>
    </row>
    <row r="22845" spans="1:1" x14ac:dyDescent="0.25">
      <c r="A22845" t="s">
        <v>10578</v>
      </c>
    </row>
    <row r="22847" spans="1:1" x14ac:dyDescent="0.25">
      <c r="A22847" t="s">
        <v>10579</v>
      </c>
    </row>
    <row r="22848" spans="1:1" x14ac:dyDescent="0.25">
      <c r="A22848" t="s">
        <v>10580</v>
      </c>
    </row>
    <row r="22850" spans="1:1" x14ac:dyDescent="0.25">
      <c r="A22850" t="s">
        <v>10581</v>
      </c>
    </row>
    <row r="22852" spans="1:1" x14ac:dyDescent="0.25">
      <c r="A22852" t="s">
        <v>10582</v>
      </c>
    </row>
    <row r="22853" spans="1:1" x14ac:dyDescent="0.25">
      <c r="A22853" t="s">
        <v>10583</v>
      </c>
    </row>
    <row r="22855" spans="1:1" x14ac:dyDescent="0.25">
      <c r="A22855" t="s">
        <v>10584</v>
      </c>
    </row>
    <row r="22857" spans="1:1" x14ac:dyDescent="0.25">
      <c r="A22857" t="s">
        <v>10585</v>
      </c>
    </row>
    <row r="22858" spans="1:1" x14ac:dyDescent="0.25">
      <c r="A22858" t="s">
        <v>10586</v>
      </c>
    </row>
    <row r="22860" spans="1:1" x14ac:dyDescent="0.25">
      <c r="A22860" t="s">
        <v>10587</v>
      </c>
    </row>
    <row r="22862" spans="1:1" x14ac:dyDescent="0.25">
      <c r="A22862" t="s">
        <v>10588</v>
      </c>
    </row>
    <row r="22863" spans="1:1" x14ac:dyDescent="0.25">
      <c r="A22863" t="s">
        <v>10589</v>
      </c>
    </row>
    <row r="22865" spans="1:1" x14ac:dyDescent="0.25">
      <c r="A22865" t="s">
        <v>10581</v>
      </c>
    </row>
    <row r="22867" spans="1:1" x14ac:dyDescent="0.25">
      <c r="A22867" t="s">
        <v>10590</v>
      </c>
    </row>
    <row r="22868" spans="1:1" x14ac:dyDescent="0.25">
      <c r="A22868" t="s">
        <v>10591</v>
      </c>
    </row>
    <row r="22869" spans="1:1" x14ac:dyDescent="0.25">
      <c r="A22869" t="s">
        <v>10592</v>
      </c>
    </row>
    <row r="22870" spans="1:1" x14ac:dyDescent="0.25">
      <c r="A22870" t="s">
        <v>10593</v>
      </c>
    </row>
    <row r="22871" spans="1:1" x14ac:dyDescent="0.25">
      <c r="A22871" t="s">
        <v>10594</v>
      </c>
    </row>
    <row r="22872" spans="1:1" x14ac:dyDescent="0.25">
      <c r="A22872" t="s">
        <v>10595</v>
      </c>
    </row>
    <row r="22873" spans="1:1" x14ac:dyDescent="0.25">
      <c r="A22873" t="s">
        <v>10596</v>
      </c>
    </row>
    <row r="22874" spans="1:1" x14ac:dyDescent="0.25">
      <c r="A22874" t="s">
        <v>10597</v>
      </c>
    </row>
    <row r="22876" spans="1:1" x14ac:dyDescent="0.25">
      <c r="A22876" t="s">
        <v>10598</v>
      </c>
    </row>
    <row r="22877" spans="1:1" x14ac:dyDescent="0.25">
      <c r="A22877" t="s">
        <v>10599</v>
      </c>
    </row>
    <row r="22878" spans="1:1" x14ac:dyDescent="0.25">
      <c r="A22878" t="s">
        <v>10600</v>
      </c>
    </row>
    <row r="22879" spans="1:1" x14ac:dyDescent="0.25">
      <c r="A22879" t="s">
        <v>10601</v>
      </c>
    </row>
    <row r="22880" spans="1:1" x14ac:dyDescent="0.25">
      <c r="A22880" t="s">
        <v>10602</v>
      </c>
    </row>
    <row r="22881" spans="1:1" x14ac:dyDescent="0.25">
      <c r="A22881" t="s">
        <v>10603</v>
      </c>
    </row>
    <row r="22882" spans="1:1" x14ac:dyDescent="0.25">
      <c r="A22882" t="s">
        <v>10604</v>
      </c>
    </row>
    <row r="22883" spans="1:1" x14ac:dyDescent="0.25">
      <c r="A22883" t="s">
        <v>10605</v>
      </c>
    </row>
    <row r="22884" spans="1:1" x14ac:dyDescent="0.25">
      <c r="A22884" t="s">
        <v>10606</v>
      </c>
    </row>
    <row r="22886" spans="1:1" x14ac:dyDescent="0.25">
      <c r="A22886" t="s">
        <v>10607</v>
      </c>
    </row>
    <row r="22887" spans="1:1" x14ac:dyDescent="0.25">
      <c r="A22887" t="s">
        <v>10608</v>
      </c>
    </row>
    <row r="22888" spans="1:1" x14ac:dyDescent="0.25">
      <c r="A22888" t="s">
        <v>10609</v>
      </c>
    </row>
    <row r="22889" spans="1:1" x14ac:dyDescent="0.25">
      <c r="A22889" t="s">
        <v>10610</v>
      </c>
    </row>
    <row r="22890" spans="1:1" x14ac:dyDescent="0.25">
      <c r="A22890" t="s">
        <v>10611</v>
      </c>
    </row>
    <row r="22891" spans="1:1" x14ac:dyDescent="0.25">
      <c r="A22891" t="s">
        <v>10612</v>
      </c>
    </row>
    <row r="22893" spans="1:1" x14ac:dyDescent="0.25">
      <c r="A22893" t="s">
        <v>10613</v>
      </c>
    </row>
    <row r="22894" spans="1:1" x14ac:dyDescent="0.25">
      <c r="A22894" t="s">
        <v>10614</v>
      </c>
    </row>
    <row r="22895" spans="1:1" x14ac:dyDescent="0.25">
      <c r="A22895" t="s">
        <v>10615</v>
      </c>
    </row>
    <row r="22896" spans="1:1" x14ac:dyDescent="0.25">
      <c r="A22896" t="s">
        <v>10616</v>
      </c>
    </row>
    <row r="22897" spans="1:1" x14ac:dyDescent="0.25">
      <c r="A22897" t="s">
        <v>10617</v>
      </c>
    </row>
    <row r="22898" spans="1:1" x14ac:dyDescent="0.25">
      <c r="A22898" t="s">
        <v>10618</v>
      </c>
    </row>
    <row r="22899" spans="1:1" x14ac:dyDescent="0.25">
      <c r="A22899" t="s">
        <v>10619</v>
      </c>
    </row>
    <row r="22900" spans="1:1" x14ac:dyDescent="0.25">
      <c r="A22900" t="s">
        <v>10620</v>
      </c>
    </row>
    <row r="22901" spans="1:1" x14ac:dyDescent="0.25">
      <c r="A22901" t="s">
        <v>10621</v>
      </c>
    </row>
    <row r="22902" spans="1:1" x14ac:dyDescent="0.25">
      <c r="A22902" t="s">
        <v>10622</v>
      </c>
    </row>
    <row r="22904" spans="1:1" x14ac:dyDescent="0.25">
      <c r="A22904" t="s">
        <v>10623</v>
      </c>
    </row>
    <row r="22907" spans="1:1" x14ac:dyDescent="0.25">
      <c r="A22907" t="s">
        <v>10624</v>
      </c>
    </row>
    <row r="22909" spans="1:1" x14ac:dyDescent="0.25">
      <c r="A22909" t="s">
        <v>10625</v>
      </c>
    </row>
    <row r="22910" spans="1:1" x14ac:dyDescent="0.25">
      <c r="A22910" t="s">
        <v>10626</v>
      </c>
    </row>
    <row r="22912" spans="1:1" x14ac:dyDescent="0.25">
      <c r="A22912" t="s">
        <v>10623</v>
      </c>
    </row>
    <row r="22915" spans="1:1" x14ac:dyDescent="0.25">
      <c r="A22915" t="s">
        <v>10624</v>
      </c>
    </row>
    <row r="22917" spans="1:1" x14ac:dyDescent="0.25">
      <c r="A22917" t="s">
        <v>10625</v>
      </c>
    </row>
    <row r="22918" spans="1:1" x14ac:dyDescent="0.25">
      <c r="A22918" t="s">
        <v>10627</v>
      </c>
    </row>
    <row r="22921" spans="1:1" x14ac:dyDescent="0.25">
      <c r="A22921" t="s">
        <v>857</v>
      </c>
    </row>
    <row r="22923" spans="1:1" x14ac:dyDescent="0.25">
      <c r="A22923" t="s">
        <v>10628</v>
      </c>
    </row>
    <row r="22924" spans="1:1" x14ac:dyDescent="0.25">
      <c r="A22924" t="s">
        <v>10629</v>
      </c>
    </row>
    <row r="22925" spans="1:1" x14ac:dyDescent="0.25">
      <c r="A22925" t="s">
        <v>10630</v>
      </c>
    </row>
    <row r="22926" spans="1:1" x14ac:dyDescent="0.25">
      <c r="A22926" t="s">
        <v>10631</v>
      </c>
    </row>
    <row r="22927" spans="1:1" x14ac:dyDescent="0.25">
      <c r="A22927" t="s">
        <v>10632</v>
      </c>
    </row>
    <row r="22928" spans="1:1" x14ac:dyDescent="0.25">
      <c r="A22928" t="s">
        <v>10633</v>
      </c>
    </row>
    <row r="22930" spans="1:1" x14ac:dyDescent="0.25">
      <c r="A22930" t="s">
        <v>10634</v>
      </c>
    </row>
    <row r="22931" spans="1:1" x14ac:dyDescent="0.25">
      <c r="A22931" t="s">
        <v>10635</v>
      </c>
    </row>
    <row r="22932" spans="1:1" x14ac:dyDescent="0.25">
      <c r="A22932" t="s">
        <v>10636</v>
      </c>
    </row>
    <row r="22933" spans="1:1" x14ac:dyDescent="0.25">
      <c r="A22933" t="s">
        <v>10637</v>
      </c>
    </row>
    <row r="22935" spans="1:1" x14ac:dyDescent="0.25">
      <c r="A22935" t="s">
        <v>10638</v>
      </c>
    </row>
    <row r="22937" spans="1:1" x14ac:dyDescent="0.25">
      <c r="A22937" t="s">
        <v>10639</v>
      </c>
    </row>
    <row r="22938" spans="1:1" x14ac:dyDescent="0.25">
      <c r="A22938" t="s">
        <v>10640</v>
      </c>
    </row>
    <row r="22940" spans="1:1" x14ac:dyDescent="0.25">
      <c r="A22940" t="s">
        <v>10641</v>
      </c>
    </row>
    <row r="22941" spans="1:1" x14ac:dyDescent="0.25">
      <c r="A22941" t="s">
        <v>10642</v>
      </c>
    </row>
    <row r="22942" spans="1:1" x14ac:dyDescent="0.25">
      <c r="A22942" t="s">
        <v>10643</v>
      </c>
    </row>
    <row r="22943" spans="1:1" x14ac:dyDescent="0.25">
      <c r="A22943" t="s">
        <v>10644</v>
      </c>
    </row>
    <row r="22944" spans="1:1" x14ac:dyDescent="0.25">
      <c r="A22944" t="s">
        <v>10645</v>
      </c>
    </row>
    <row r="22945" spans="1:1" x14ac:dyDescent="0.25">
      <c r="A22945" t="s">
        <v>10646</v>
      </c>
    </row>
    <row r="22946" spans="1:1" x14ac:dyDescent="0.25">
      <c r="A22946" t="s">
        <v>1881</v>
      </c>
    </row>
    <row r="22947" spans="1:1" x14ac:dyDescent="0.25">
      <c r="A22947" t="s">
        <v>1881</v>
      </c>
    </row>
    <row r="22948" spans="1:1" x14ac:dyDescent="0.25">
      <c r="A22948" t="s">
        <v>10647</v>
      </c>
    </row>
    <row r="22949" spans="1:1" x14ac:dyDescent="0.25">
      <c r="A22949" t="s">
        <v>1881</v>
      </c>
    </row>
    <row r="22950" spans="1:1" x14ac:dyDescent="0.25">
      <c r="A22950" t="s">
        <v>8027</v>
      </c>
    </row>
    <row r="22951" spans="1:1" x14ac:dyDescent="0.25">
      <c r="A22951" t="s">
        <v>10648</v>
      </c>
    </row>
    <row r="22952" spans="1:1" x14ac:dyDescent="0.25">
      <c r="A22952" t="s">
        <v>10649</v>
      </c>
    </row>
    <row r="22953" spans="1:1" x14ac:dyDescent="0.25">
      <c r="A22953" t="e">
        <f>- Mise en rayon</f>
        <v>#NAME?</v>
      </c>
    </row>
    <row r="22954" spans="1:1" x14ac:dyDescent="0.25">
      <c r="A22954" t="e">
        <f>- Surveillance du magasin</f>
        <v>#NAME?</v>
      </c>
    </row>
    <row r="22955" spans="1:1" x14ac:dyDescent="0.25">
      <c r="A22955" t="e">
        <f>- Mise en place des vitrines</f>
        <v>#NAME?</v>
      </c>
    </row>
    <row r="22956" spans="1:1" x14ac:dyDescent="0.25">
      <c r="A22956" t="e">
        <f>- Encaissement des clients</f>
        <v>#NAME?</v>
      </c>
    </row>
    <row r="22957" spans="1:1" x14ac:dyDescent="0.25">
      <c r="A22957" t="s">
        <v>10650</v>
      </c>
    </row>
    <row r="22959" spans="1:1" x14ac:dyDescent="0.25">
      <c r="A22959" t="s">
        <v>10651</v>
      </c>
    </row>
    <row r="22961" spans="1:1" x14ac:dyDescent="0.25">
      <c r="A22961" t="s">
        <v>5289</v>
      </c>
    </row>
    <row r="22962" spans="1:1" x14ac:dyDescent="0.25">
      <c r="A22962" t="s">
        <v>10652</v>
      </c>
    </row>
    <row r="22963" spans="1:1" x14ac:dyDescent="0.25">
      <c r="A22963" t="s">
        <v>10653</v>
      </c>
    </row>
    <row r="22964" spans="1:1" x14ac:dyDescent="0.25">
      <c r="A22964" t="s">
        <v>10654</v>
      </c>
    </row>
    <row r="22966" spans="1:1" x14ac:dyDescent="0.25">
      <c r="A22966" t="s">
        <v>10655</v>
      </c>
    </row>
    <row r="22967" spans="1:1" x14ac:dyDescent="0.25">
      <c r="A22967" t="s">
        <v>10656</v>
      </c>
    </row>
    <row r="22968" spans="1:1" x14ac:dyDescent="0.25">
      <c r="A22968" t="s">
        <v>10657</v>
      </c>
    </row>
    <row r="22969" spans="1:1" x14ac:dyDescent="0.25">
      <c r="A22969" t="s">
        <v>10658</v>
      </c>
    </row>
    <row r="22970" spans="1:1" x14ac:dyDescent="0.25">
      <c r="A22970" t="s">
        <v>10659</v>
      </c>
    </row>
    <row r="22972" spans="1:1" x14ac:dyDescent="0.25">
      <c r="A22972" t="s">
        <v>10660</v>
      </c>
    </row>
    <row r="22973" spans="1:1" x14ac:dyDescent="0.25">
      <c r="A22973" t="s">
        <v>10661</v>
      </c>
    </row>
    <row r="22974" spans="1:1" x14ac:dyDescent="0.25">
      <c r="A22974" t="s">
        <v>10662</v>
      </c>
    </row>
    <row r="22976" spans="1:1" x14ac:dyDescent="0.25">
      <c r="A22976" t="s">
        <v>10663</v>
      </c>
    </row>
    <row r="22977" spans="1:1" x14ac:dyDescent="0.25">
      <c r="A22977" t="s">
        <v>10656</v>
      </c>
    </row>
    <row r="22978" spans="1:1" x14ac:dyDescent="0.25">
      <c r="A22978" t="s">
        <v>10664</v>
      </c>
    </row>
    <row r="22979" spans="1:1" x14ac:dyDescent="0.25">
      <c r="A22979" t="s">
        <v>10665</v>
      </c>
    </row>
    <row r="22980" spans="1:1" x14ac:dyDescent="0.25">
      <c r="A22980" t="s">
        <v>10666</v>
      </c>
    </row>
    <row r="22981" spans="1:1" x14ac:dyDescent="0.25">
      <c r="A22981" t="s">
        <v>10667</v>
      </c>
    </row>
    <row r="22983" spans="1:1" x14ac:dyDescent="0.25">
      <c r="A22983" t="s">
        <v>10663</v>
      </c>
    </row>
    <row r="22984" spans="1:1" x14ac:dyDescent="0.25">
      <c r="A22984" t="s">
        <v>10656</v>
      </c>
    </row>
    <row r="22985" spans="1:1" x14ac:dyDescent="0.25">
      <c r="A22985" t="s">
        <v>10668</v>
      </c>
    </row>
    <row r="22986" spans="1:1" x14ac:dyDescent="0.25">
      <c r="A22986" t="s">
        <v>10665</v>
      </c>
    </row>
    <row r="22987" spans="1:1" x14ac:dyDescent="0.25">
      <c r="A22987" t="s">
        <v>10666</v>
      </c>
    </row>
    <row r="22988" spans="1:1" x14ac:dyDescent="0.25">
      <c r="A22988" t="s">
        <v>10669</v>
      </c>
    </row>
    <row r="22990" spans="1:1" x14ac:dyDescent="0.25">
      <c r="A22990" t="s">
        <v>10670</v>
      </c>
    </row>
    <row r="22992" spans="1:1" x14ac:dyDescent="0.25">
      <c r="A22992" t="s">
        <v>10671</v>
      </c>
    </row>
    <row r="22993" spans="1:1" x14ac:dyDescent="0.25">
      <c r="A22993" t="s">
        <v>10672</v>
      </c>
    </row>
    <row r="22995" spans="1:1" x14ac:dyDescent="0.25">
      <c r="A22995" t="s">
        <v>10673</v>
      </c>
    </row>
    <row r="22996" spans="1:1" x14ac:dyDescent="0.25">
      <c r="A22996" t="s">
        <v>10656</v>
      </c>
    </row>
    <row r="22997" spans="1:1" x14ac:dyDescent="0.25">
      <c r="A22997" t="s">
        <v>10664</v>
      </c>
    </row>
    <row r="22998" spans="1:1" x14ac:dyDescent="0.25">
      <c r="A22998" t="s">
        <v>10674</v>
      </c>
    </row>
    <row r="22999" spans="1:1" x14ac:dyDescent="0.25">
      <c r="A22999" t="s">
        <v>10675</v>
      </c>
    </row>
    <row r="23000" spans="1:1" x14ac:dyDescent="0.25">
      <c r="A23000" t="s">
        <v>10676</v>
      </c>
    </row>
    <row r="23001" spans="1:1" x14ac:dyDescent="0.25">
      <c r="A23001" t="s">
        <v>10677</v>
      </c>
    </row>
    <row r="23002" spans="1:1" x14ac:dyDescent="0.25">
      <c r="A23002" t="s">
        <v>10678</v>
      </c>
    </row>
    <row r="23003" spans="1:1" x14ac:dyDescent="0.25">
      <c r="A23003" t="s">
        <v>10679</v>
      </c>
    </row>
    <row r="23004" spans="1:1" x14ac:dyDescent="0.25">
      <c r="A23004" t="s">
        <v>10680</v>
      </c>
    </row>
    <row r="23005" spans="1:1" x14ac:dyDescent="0.25">
      <c r="A23005" t="s">
        <v>10681</v>
      </c>
    </row>
    <row r="23006" spans="1:1" x14ac:dyDescent="0.25">
      <c r="A23006" t="s">
        <v>10682</v>
      </c>
    </row>
    <row r="23008" spans="1:1" x14ac:dyDescent="0.25">
      <c r="A23008" t="s">
        <v>10683</v>
      </c>
    </row>
    <row r="23009" spans="1:1" x14ac:dyDescent="0.25">
      <c r="A23009" t="s">
        <v>10656</v>
      </c>
    </row>
    <row r="23010" spans="1:1" x14ac:dyDescent="0.25">
      <c r="A23010" t="s">
        <v>10684</v>
      </c>
    </row>
    <row r="23011" spans="1:1" x14ac:dyDescent="0.25">
      <c r="A23011" t="s">
        <v>10685</v>
      </c>
    </row>
    <row r="23012" spans="1:1" x14ac:dyDescent="0.25">
      <c r="A23012" t="s">
        <v>10686</v>
      </c>
    </row>
    <row r="23013" spans="1:1" x14ac:dyDescent="0.25">
      <c r="A23013" t="s">
        <v>10687</v>
      </c>
    </row>
    <row r="23015" spans="1:1" x14ac:dyDescent="0.25">
      <c r="A23015" t="s">
        <v>10688</v>
      </c>
    </row>
    <row r="23016" spans="1:1" x14ac:dyDescent="0.25">
      <c r="A23016" t="s">
        <v>10689</v>
      </c>
    </row>
    <row r="23017" spans="1:1" x14ac:dyDescent="0.25">
      <c r="A23017" t="s">
        <v>10690</v>
      </c>
    </row>
    <row r="23018" spans="1:1" x14ac:dyDescent="0.25">
      <c r="A23018" t="s">
        <v>10691</v>
      </c>
    </row>
    <row r="23019" spans="1:1" x14ac:dyDescent="0.25">
      <c r="A23019" t="s">
        <v>10692</v>
      </c>
    </row>
    <row r="23020" spans="1:1" x14ac:dyDescent="0.25">
      <c r="A23020" t="s">
        <v>10693</v>
      </c>
    </row>
    <row r="23022" spans="1:1" x14ac:dyDescent="0.25">
      <c r="A23022" t="s">
        <v>10655</v>
      </c>
    </row>
    <row r="23023" spans="1:1" x14ac:dyDescent="0.25">
      <c r="A23023" t="s">
        <v>10656</v>
      </c>
    </row>
    <row r="23024" spans="1:1" x14ac:dyDescent="0.25">
      <c r="A23024" t="s">
        <v>10694</v>
      </c>
    </row>
    <row r="23025" spans="1:1" x14ac:dyDescent="0.25">
      <c r="A23025" t="s">
        <v>10695</v>
      </c>
    </row>
    <row r="23026" spans="1:1" x14ac:dyDescent="0.25">
      <c r="A23026" t="s">
        <v>10659</v>
      </c>
    </row>
    <row r="23027" spans="1:1" x14ac:dyDescent="0.25">
      <c r="A23027" t="s">
        <v>10696</v>
      </c>
    </row>
    <row r="23028" spans="1:1" x14ac:dyDescent="0.25">
      <c r="A23028" t="s">
        <v>10697</v>
      </c>
    </row>
    <row r="23029" spans="1:1" x14ac:dyDescent="0.25">
      <c r="A23029" t="s">
        <v>1881</v>
      </c>
    </row>
    <row r="23030" spans="1:1" x14ac:dyDescent="0.25">
      <c r="A23030" t="s">
        <v>10698</v>
      </c>
    </row>
    <row r="23031" spans="1:1" x14ac:dyDescent="0.25">
      <c r="A23031" t="s">
        <v>10699</v>
      </c>
    </row>
    <row r="23032" spans="1:1" x14ac:dyDescent="0.25">
      <c r="A23032" t="s">
        <v>10700</v>
      </c>
    </row>
    <row r="23033" spans="1:1" x14ac:dyDescent="0.25">
      <c r="A23033" t="s">
        <v>10701</v>
      </c>
    </row>
    <row r="23035" spans="1:1" x14ac:dyDescent="0.25">
      <c r="A23035" t="s">
        <v>10702</v>
      </c>
    </row>
    <row r="23036" spans="1:1" x14ac:dyDescent="0.25">
      <c r="A23036" t="s">
        <v>10656</v>
      </c>
    </row>
    <row r="23037" spans="1:1" x14ac:dyDescent="0.25">
      <c r="A23037" t="s">
        <v>10668</v>
      </c>
    </row>
    <row r="23038" spans="1:1" x14ac:dyDescent="0.25">
      <c r="A23038" t="s">
        <v>10703</v>
      </c>
    </row>
    <row r="23039" spans="1:1" x14ac:dyDescent="0.25">
      <c r="A23039" t="s">
        <v>10704</v>
      </c>
    </row>
    <row r="23041" spans="1:2" x14ac:dyDescent="0.25">
      <c r="A23041" t="s">
        <v>10705</v>
      </c>
      <c r="B23041" t="s">
        <v>10706</v>
      </c>
    </row>
    <row r="23043" spans="1:2" x14ac:dyDescent="0.25">
      <c r="A23043" t="s">
        <v>10707</v>
      </c>
    </row>
    <row r="23044" spans="1:2" x14ac:dyDescent="0.25">
      <c r="A23044" t="s">
        <v>10708</v>
      </c>
    </row>
    <row r="23046" spans="1:2" x14ac:dyDescent="0.25">
      <c r="A23046" t="s">
        <v>10709</v>
      </c>
    </row>
    <row r="23047" spans="1:2" x14ac:dyDescent="0.25">
      <c r="A23047" t="s">
        <v>10656</v>
      </c>
    </row>
    <row r="23048" spans="1:2" x14ac:dyDescent="0.25">
      <c r="A23048" t="s">
        <v>10657</v>
      </c>
    </row>
    <row r="23049" spans="1:2" x14ac:dyDescent="0.25">
      <c r="A23049" t="s">
        <v>10710</v>
      </c>
    </row>
    <row r="23050" spans="1:2" x14ac:dyDescent="0.25">
      <c r="A23050" t="s">
        <v>10711</v>
      </c>
    </row>
    <row r="23051" spans="1:2" x14ac:dyDescent="0.25">
      <c r="A23051" t="s">
        <v>10712</v>
      </c>
    </row>
    <row r="23053" spans="1:2" x14ac:dyDescent="0.25">
      <c r="A23053" t="s">
        <v>10713</v>
      </c>
    </row>
    <row r="23055" spans="1:2" x14ac:dyDescent="0.25">
      <c r="A23055" t="s">
        <v>10714</v>
      </c>
    </row>
    <row r="23056" spans="1:2" x14ac:dyDescent="0.25">
      <c r="A23056" t="s">
        <v>10715</v>
      </c>
    </row>
    <row r="23057" spans="1:2" x14ac:dyDescent="0.25">
      <c r="A23057" t="s">
        <v>10716</v>
      </c>
    </row>
    <row r="23058" spans="1:2" x14ac:dyDescent="0.25">
      <c r="A23058" t="s">
        <v>10717</v>
      </c>
    </row>
    <row r="23059" spans="1:2" x14ac:dyDescent="0.25">
      <c r="A23059" t="s">
        <v>10718</v>
      </c>
    </row>
    <row r="23060" spans="1:2" x14ac:dyDescent="0.25">
      <c r="A23060" t="s">
        <v>10719</v>
      </c>
    </row>
    <row r="23062" spans="1:2" x14ac:dyDescent="0.25">
      <c r="A23062" t="s">
        <v>10720</v>
      </c>
    </row>
    <row r="23063" spans="1:2" x14ac:dyDescent="0.25">
      <c r="A23063" t="s">
        <v>10556</v>
      </c>
    </row>
    <row r="23064" spans="1:2" x14ac:dyDescent="0.25">
      <c r="A23064" t="s">
        <v>10721</v>
      </c>
    </row>
    <row r="23065" spans="1:2" x14ac:dyDescent="0.25">
      <c r="A23065" t="s">
        <v>10722</v>
      </c>
    </row>
    <row r="23067" spans="1:2" x14ac:dyDescent="0.25">
      <c r="A23067" t="s">
        <v>10723</v>
      </c>
    </row>
    <row r="23069" spans="1:2" x14ac:dyDescent="0.25">
      <c r="A23069" t="s">
        <v>10724</v>
      </c>
    </row>
    <row r="23070" spans="1:2" x14ac:dyDescent="0.25">
      <c r="A23070" t="s">
        <v>10725</v>
      </c>
      <c r="B23070" t="s">
        <v>10726</v>
      </c>
    </row>
    <row r="23072" spans="1:2" x14ac:dyDescent="0.25">
      <c r="A23072" t="s">
        <v>10727</v>
      </c>
    </row>
    <row r="23073" spans="1:1" x14ac:dyDescent="0.25">
      <c r="A23073" t="s">
        <v>10728</v>
      </c>
    </row>
    <row r="23074" spans="1:1" x14ac:dyDescent="0.25">
      <c r="A23074" t="s">
        <v>10729</v>
      </c>
    </row>
    <row r="23075" spans="1:1" x14ac:dyDescent="0.25">
      <c r="A23075" t="s">
        <v>10730</v>
      </c>
    </row>
    <row r="23076" spans="1:1" x14ac:dyDescent="0.25">
      <c r="A23076" t="s">
        <v>10731</v>
      </c>
    </row>
    <row r="23077" spans="1:1" x14ac:dyDescent="0.25">
      <c r="A23077" t="e">
        <f>- Rapprochement bancaire.</f>
        <v>#NAME?</v>
      </c>
    </row>
    <row r="23078" spans="1:1" x14ac:dyDescent="0.25">
      <c r="A23078" t="s">
        <v>10732</v>
      </c>
    </row>
    <row r="23079" spans="1:1" x14ac:dyDescent="0.25">
      <c r="A23079" t="s">
        <v>10733</v>
      </c>
    </row>
    <row r="23081" spans="1:1" x14ac:dyDescent="0.25">
      <c r="A23081" t="s">
        <v>10734</v>
      </c>
    </row>
    <row r="23082" spans="1:1" x14ac:dyDescent="0.25">
      <c r="A23082" t="s">
        <v>10735</v>
      </c>
    </row>
    <row r="23083" spans="1:1" x14ac:dyDescent="0.25">
      <c r="A23083" t="s">
        <v>10736</v>
      </c>
    </row>
    <row r="23084" spans="1:1" x14ac:dyDescent="0.25">
      <c r="A23084" t="s">
        <v>10737</v>
      </c>
    </row>
    <row r="23086" spans="1:1" x14ac:dyDescent="0.25">
      <c r="A23086" t="s">
        <v>10738</v>
      </c>
    </row>
    <row r="23087" spans="1:1" x14ac:dyDescent="0.25">
      <c r="A23087" t="s">
        <v>10656</v>
      </c>
    </row>
    <row r="23088" spans="1:1" x14ac:dyDescent="0.25">
      <c r="A23088" t="s">
        <v>10684</v>
      </c>
    </row>
    <row r="23089" spans="1:1" x14ac:dyDescent="0.25">
      <c r="A23089" t="s">
        <v>10739</v>
      </c>
    </row>
    <row r="23090" spans="1:1" x14ac:dyDescent="0.25">
      <c r="A23090" t="s">
        <v>10660</v>
      </c>
    </row>
    <row r="23091" spans="1:1" x14ac:dyDescent="0.25">
      <c r="A23091" t="s">
        <v>10740</v>
      </c>
    </row>
    <row r="23092" spans="1:1" x14ac:dyDescent="0.25">
      <c r="A23092" t="s">
        <v>10741</v>
      </c>
    </row>
    <row r="23093" spans="1:1" x14ac:dyDescent="0.25">
      <c r="A23093" t="s">
        <v>10742</v>
      </c>
    </row>
    <row r="23094" spans="1:1" x14ac:dyDescent="0.25">
      <c r="A23094" t="s">
        <v>8654</v>
      </c>
    </row>
    <row r="23095" spans="1:1" x14ac:dyDescent="0.25">
      <c r="A23095" t="s">
        <v>10743</v>
      </c>
    </row>
    <row r="23097" spans="1:1" x14ac:dyDescent="0.25">
      <c r="A23097" t="s">
        <v>10744</v>
      </c>
    </row>
    <row r="23098" spans="1:1" x14ac:dyDescent="0.25">
      <c r="A23098" t="s">
        <v>10745</v>
      </c>
    </row>
    <row r="23099" spans="1:1" x14ac:dyDescent="0.25">
      <c r="A23099" t="s">
        <v>10746</v>
      </c>
    </row>
    <row r="23100" spans="1:1" x14ac:dyDescent="0.25">
      <c r="A23100" t="s">
        <v>10747</v>
      </c>
    </row>
    <row r="23101" spans="1:1" x14ac:dyDescent="0.25">
      <c r="A23101" t="s">
        <v>10748</v>
      </c>
    </row>
    <row r="23102" spans="1:1" x14ac:dyDescent="0.25">
      <c r="A23102" t="s">
        <v>10749</v>
      </c>
    </row>
    <row r="23103" spans="1:1" x14ac:dyDescent="0.25">
      <c r="A23103" t="s">
        <v>10750</v>
      </c>
    </row>
    <row r="23104" spans="1:1" x14ac:dyDescent="0.25">
      <c r="A23104" t="s">
        <v>10751</v>
      </c>
    </row>
    <row r="23106" spans="1:1" x14ac:dyDescent="0.25">
      <c r="A23106" t="s">
        <v>10752</v>
      </c>
    </row>
    <row r="23107" spans="1:1" x14ac:dyDescent="0.25">
      <c r="A23107" t="s">
        <v>10753</v>
      </c>
    </row>
    <row r="23109" spans="1:1" x14ac:dyDescent="0.25">
      <c r="A23109" t="s">
        <v>10754</v>
      </c>
    </row>
    <row r="23110" spans="1:1" x14ac:dyDescent="0.25">
      <c r="A23110" t="s">
        <v>10755</v>
      </c>
    </row>
    <row r="23111" spans="1:1" x14ac:dyDescent="0.25">
      <c r="A23111" t="s">
        <v>10756</v>
      </c>
    </row>
    <row r="23112" spans="1:1" x14ac:dyDescent="0.25">
      <c r="A23112" t="s">
        <v>10757</v>
      </c>
    </row>
    <row r="23113" spans="1:1" x14ac:dyDescent="0.25">
      <c r="A23113" t="s">
        <v>10758</v>
      </c>
    </row>
    <row r="23114" spans="1:1" x14ac:dyDescent="0.25">
      <c r="A23114" t="s">
        <v>10759</v>
      </c>
    </row>
    <row r="23115" spans="1:1" x14ac:dyDescent="0.25">
      <c r="A23115" t="s">
        <v>10760</v>
      </c>
    </row>
    <row r="23116" spans="1:1" x14ac:dyDescent="0.25">
      <c r="A23116" t="s">
        <v>10761</v>
      </c>
    </row>
    <row r="23117" spans="1:1" x14ac:dyDescent="0.25">
      <c r="A23117" t="s">
        <v>43</v>
      </c>
    </row>
    <row r="23118" spans="1:1" x14ac:dyDescent="0.25">
      <c r="A23118" t="s">
        <v>10762</v>
      </c>
    </row>
    <row r="23119" spans="1:1" x14ac:dyDescent="0.25">
      <c r="A23119" t="s">
        <v>10763</v>
      </c>
    </row>
    <row r="23120" spans="1:1" x14ac:dyDescent="0.25">
      <c r="A23120" t="s">
        <v>43</v>
      </c>
    </row>
    <row r="23121" spans="1:1" x14ac:dyDescent="0.25">
      <c r="A23121" t="s">
        <v>10764</v>
      </c>
    </row>
    <row r="23123" spans="1:1" x14ac:dyDescent="0.25">
      <c r="A23123" t="s">
        <v>10765</v>
      </c>
    </row>
    <row r="23124" spans="1:1" x14ac:dyDescent="0.25">
      <c r="A23124" t="s">
        <v>10766</v>
      </c>
    </row>
    <row r="23125" spans="1:1" x14ac:dyDescent="0.25">
      <c r="A23125" t="s">
        <v>10767</v>
      </c>
    </row>
    <row r="23126" spans="1:1" x14ac:dyDescent="0.25">
      <c r="A23126" t="s">
        <v>10768</v>
      </c>
    </row>
    <row r="23127" spans="1:1" x14ac:dyDescent="0.25">
      <c r="A23127" t="s">
        <v>10769</v>
      </c>
    </row>
    <row r="23128" spans="1:1" x14ac:dyDescent="0.25">
      <c r="A23128" t="s">
        <v>10770</v>
      </c>
    </row>
    <row r="23129" spans="1:1" x14ac:dyDescent="0.25">
      <c r="A23129" t="s">
        <v>10771</v>
      </c>
    </row>
    <row r="23130" spans="1:1" x14ac:dyDescent="0.25">
      <c r="A23130" t="s">
        <v>10772</v>
      </c>
    </row>
    <row r="23132" spans="1:1" x14ac:dyDescent="0.25">
      <c r="A23132" t="s">
        <v>10773</v>
      </c>
    </row>
    <row r="23133" spans="1:1" x14ac:dyDescent="0.25">
      <c r="A23133" t="s">
        <v>10774</v>
      </c>
    </row>
    <row r="23134" spans="1:1" x14ac:dyDescent="0.25">
      <c r="A23134" t="s">
        <v>10775</v>
      </c>
    </row>
    <row r="23135" spans="1:1" x14ac:dyDescent="0.25">
      <c r="A23135" t="s">
        <v>10776</v>
      </c>
    </row>
    <row r="23136" spans="1:1" x14ac:dyDescent="0.25">
      <c r="A23136" t="s">
        <v>10777</v>
      </c>
    </row>
    <row r="23137" spans="1:1" x14ac:dyDescent="0.25">
      <c r="A23137" t="s">
        <v>10778</v>
      </c>
    </row>
    <row r="23139" spans="1:1" x14ac:dyDescent="0.25">
      <c r="A23139" t="s">
        <v>10779</v>
      </c>
    </row>
    <row r="23141" spans="1:1" x14ac:dyDescent="0.25">
      <c r="A23141" t="s">
        <v>10780</v>
      </c>
    </row>
    <row r="23143" spans="1:1" x14ac:dyDescent="0.25">
      <c r="A23143" t="s">
        <v>10781</v>
      </c>
    </row>
    <row r="23145" spans="1:1" x14ac:dyDescent="0.25">
      <c r="A23145" t="s">
        <v>10782</v>
      </c>
    </row>
    <row r="23147" spans="1:1" x14ac:dyDescent="0.25">
      <c r="A23147" t="s">
        <v>10783</v>
      </c>
    </row>
    <row r="23148" spans="1:1" x14ac:dyDescent="0.25">
      <c r="A23148" t="s">
        <v>10784</v>
      </c>
    </row>
    <row r="23150" spans="1:1" x14ac:dyDescent="0.25">
      <c r="A23150" t="s">
        <v>4872</v>
      </c>
    </row>
    <row r="23152" spans="1:1" x14ac:dyDescent="0.25">
      <c r="A23152" t="s">
        <v>10785</v>
      </c>
    </row>
    <row r="23153" spans="1:1" x14ac:dyDescent="0.25">
      <c r="A23153" t="s">
        <v>10786</v>
      </c>
    </row>
    <row r="23155" spans="1:1" x14ac:dyDescent="0.25">
      <c r="A23155" t="s">
        <v>4872</v>
      </c>
    </row>
    <row r="23157" spans="1:1" x14ac:dyDescent="0.25">
      <c r="A23157" t="s">
        <v>10785</v>
      </c>
    </row>
    <row r="23158" spans="1:1" x14ac:dyDescent="0.25">
      <c r="A23158" t="s">
        <v>10787</v>
      </c>
    </row>
    <row r="23160" spans="1:1" x14ac:dyDescent="0.25">
      <c r="A23160" t="s">
        <v>10788</v>
      </c>
    </row>
    <row r="23163" spans="1:1" x14ac:dyDescent="0.25">
      <c r="A23163" t="s">
        <v>10789</v>
      </c>
    </row>
    <row r="23164" spans="1:1" x14ac:dyDescent="0.25">
      <c r="A23164" t="s">
        <v>10790</v>
      </c>
    </row>
    <row r="23166" spans="1:1" x14ac:dyDescent="0.25">
      <c r="A23166" t="s">
        <v>10788</v>
      </c>
    </row>
    <row r="23169" spans="1:1" x14ac:dyDescent="0.25">
      <c r="A23169" t="s">
        <v>10789</v>
      </c>
    </row>
    <row r="23170" spans="1:1" x14ac:dyDescent="0.25">
      <c r="A23170" t="s">
        <v>10791</v>
      </c>
    </row>
    <row r="23172" spans="1:1" x14ac:dyDescent="0.25">
      <c r="A23172" t="s">
        <v>10792</v>
      </c>
    </row>
    <row r="23173" spans="1:1" x14ac:dyDescent="0.25">
      <c r="A23173" t="s">
        <v>10793</v>
      </c>
    </row>
    <row r="23174" spans="1:1" x14ac:dyDescent="0.25">
      <c r="A23174" t="s">
        <v>10794</v>
      </c>
    </row>
    <row r="23175" spans="1:1" x14ac:dyDescent="0.25">
      <c r="A23175" t="s">
        <v>10795</v>
      </c>
    </row>
    <row r="23176" spans="1:1" x14ac:dyDescent="0.25">
      <c r="A23176" t="s">
        <v>10796</v>
      </c>
    </row>
    <row r="23177" spans="1:1" x14ac:dyDescent="0.25">
      <c r="A23177" t="s">
        <v>10797</v>
      </c>
    </row>
    <row r="23178" spans="1:1" x14ac:dyDescent="0.25">
      <c r="A23178" t="s">
        <v>10798</v>
      </c>
    </row>
    <row r="23179" spans="1:1" x14ac:dyDescent="0.25">
      <c r="A23179" t="s">
        <v>10799</v>
      </c>
    </row>
    <row r="23180" spans="1:1" x14ac:dyDescent="0.25">
      <c r="A23180" t="s">
        <v>10800</v>
      </c>
    </row>
    <row r="23181" spans="1:1" x14ac:dyDescent="0.25">
      <c r="A23181" t="s">
        <v>10801</v>
      </c>
    </row>
    <row r="23182" spans="1:1" x14ac:dyDescent="0.25">
      <c r="A23182" t="s">
        <v>10802</v>
      </c>
    </row>
    <row r="23184" spans="1:1" x14ac:dyDescent="0.25">
      <c r="A23184" t="s">
        <v>10800</v>
      </c>
    </row>
    <row r="23185" spans="1:1" x14ac:dyDescent="0.25">
      <c r="A23185" t="s">
        <v>10801</v>
      </c>
    </row>
    <row r="23186" spans="1:1" x14ac:dyDescent="0.25">
      <c r="A23186" t="s">
        <v>10803</v>
      </c>
    </row>
    <row r="23188" spans="1:1" x14ac:dyDescent="0.25">
      <c r="A23188" t="s">
        <v>10800</v>
      </c>
    </row>
    <row r="23189" spans="1:1" x14ac:dyDescent="0.25">
      <c r="A23189" t="s">
        <v>10801</v>
      </c>
    </row>
    <row r="23190" spans="1:1" x14ac:dyDescent="0.25">
      <c r="A23190" t="s">
        <v>10804</v>
      </c>
    </row>
    <row r="23192" spans="1:1" x14ac:dyDescent="0.25">
      <c r="A23192" t="s">
        <v>10800</v>
      </c>
    </row>
    <row r="23193" spans="1:1" x14ac:dyDescent="0.25">
      <c r="A23193" t="s">
        <v>10801</v>
      </c>
    </row>
    <row r="23194" spans="1:1" x14ac:dyDescent="0.25">
      <c r="A23194" t="s">
        <v>10805</v>
      </c>
    </row>
    <row r="23196" spans="1:1" x14ac:dyDescent="0.25">
      <c r="A23196" t="s">
        <v>10800</v>
      </c>
    </row>
    <row r="23197" spans="1:1" x14ac:dyDescent="0.25">
      <c r="A23197" t="s">
        <v>10801</v>
      </c>
    </row>
    <row r="23198" spans="1:1" x14ac:dyDescent="0.25">
      <c r="A23198" t="s">
        <v>10806</v>
      </c>
    </row>
    <row r="23199" spans="1:1" x14ac:dyDescent="0.25">
      <c r="A23199" t="s">
        <v>10807</v>
      </c>
    </row>
    <row r="23201" spans="1:1" x14ac:dyDescent="0.25">
      <c r="A23201" t="s">
        <v>941</v>
      </c>
    </row>
    <row r="23202" spans="1:1" x14ac:dyDescent="0.25">
      <c r="A23202" t="s">
        <v>10808</v>
      </c>
    </row>
    <row r="23204" spans="1:1" x14ac:dyDescent="0.25">
      <c r="A23204" t="s">
        <v>10809</v>
      </c>
    </row>
    <row r="23205" spans="1:1" x14ac:dyDescent="0.25">
      <c r="A23205" t="s">
        <v>10810</v>
      </c>
    </row>
    <row r="23206" spans="1:1" x14ac:dyDescent="0.25">
      <c r="A23206" t="s">
        <v>10811</v>
      </c>
    </row>
    <row r="23207" spans="1:1" x14ac:dyDescent="0.25">
      <c r="A23207" t="s">
        <v>10812</v>
      </c>
    </row>
    <row r="23208" spans="1:1" x14ac:dyDescent="0.25">
      <c r="A23208" t="s">
        <v>10813</v>
      </c>
    </row>
    <row r="23209" spans="1:1" x14ac:dyDescent="0.25">
      <c r="A23209" t="s">
        <v>10814</v>
      </c>
    </row>
    <row r="23210" spans="1:1" x14ac:dyDescent="0.25">
      <c r="A23210" t="s">
        <v>10815</v>
      </c>
    </row>
    <row r="23211" spans="1:1" x14ac:dyDescent="0.25">
      <c r="A23211" t="s">
        <v>10816</v>
      </c>
    </row>
    <row r="23213" spans="1:1" x14ac:dyDescent="0.25">
      <c r="A23213" t="s">
        <v>10817</v>
      </c>
    </row>
    <row r="23214" spans="1:1" x14ac:dyDescent="0.25">
      <c r="A23214" t="e">
        <f>- manutention de piÃ¨ces</f>
        <v>#NAME?</v>
      </c>
    </row>
    <row r="23215" spans="1:1" x14ac:dyDescent="0.25">
      <c r="A23215" t="e">
        <f>- Lecture de commandes</f>
        <v>#NAME?</v>
      </c>
    </row>
    <row r="23216" spans="1:1" x14ac:dyDescent="0.25">
      <c r="A23216" t="s">
        <v>10818</v>
      </c>
    </row>
    <row r="23217" spans="1:1" x14ac:dyDescent="0.25">
      <c r="A23217" t="s">
        <v>10819</v>
      </c>
    </row>
    <row r="23219" spans="1:1" x14ac:dyDescent="0.25">
      <c r="A23219" t="s">
        <v>10820</v>
      </c>
    </row>
    <row r="23221" spans="1:1" x14ac:dyDescent="0.25">
      <c r="A23221" t="s">
        <v>10821</v>
      </c>
    </row>
    <row r="23222" spans="1:1" x14ac:dyDescent="0.25">
      <c r="A23222" t="s">
        <v>10822</v>
      </c>
    </row>
    <row r="23223" spans="1:1" x14ac:dyDescent="0.25">
      <c r="A23223" t="s">
        <v>10823</v>
      </c>
    </row>
    <row r="23225" spans="1:1" x14ac:dyDescent="0.25">
      <c r="A23225" t="s">
        <v>10824</v>
      </c>
    </row>
    <row r="23226" spans="1:1" x14ac:dyDescent="0.25">
      <c r="A23226" t="s">
        <v>10825</v>
      </c>
    </row>
    <row r="23228" spans="1:1" x14ac:dyDescent="0.25">
      <c r="A23228" t="s">
        <v>10826</v>
      </c>
    </row>
    <row r="23230" spans="1:1" x14ac:dyDescent="0.25">
      <c r="A23230" t="s">
        <v>10827</v>
      </c>
    </row>
    <row r="23231" spans="1:1" x14ac:dyDescent="0.25">
      <c r="A23231" t="s">
        <v>10828</v>
      </c>
    </row>
    <row r="23232" spans="1:1" x14ac:dyDescent="0.25">
      <c r="A23232" t="s">
        <v>10829</v>
      </c>
    </row>
    <row r="23233" spans="1:1" x14ac:dyDescent="0.25">
      <c r="A23233" t="s">
        <v>10830</v>
      </c>
    </row>
    <row r="23234" spans="1:1" x14ac:dyDescent="0.25">
      <c r="A23234" t="s">
        <v>10831</v>
      </c>
    </row>
    <row r="23235" spans="1:1" x14ac:dyDescent="0.25">
      <c r="A23235" t="s">
        <v>10832</v>
      </c>
    </row>
    <row r="23237" spans="1:1" x14ac:dyDescent="0.25">
      <c r="A23237" t="s">
        <v>10833</v>
      </c>
    </row>
    <row r="23238" spans="1:1" x14ac:dyDescent="0.25">
      <c r="A23238" t="s">
        <v>10834</v>
      </c>
    </row>
    <row r="23239" spans="1:1" x14ac:dyDescent="0.25">
      <c r="A23239" t="s">
        <v>10835</v>
      </c>
    </row>
    <row r="23241" spans="1:1" x14ac:dyDescent="0.25">
      <c r="A23241" t="s">
        <v>10836</v>
      </c>
    </row>
    <row r="23242" spans="1:1" x14ac:dyDescent="0.25">
      <c r="A23242" t="s">
        <v>941</v>
      </c>
    </row>
    <row r="23243" spans="1:1" x14ac:dyDescent="0.25">
      <c r="A23243" t="s">
        <v>10837</v>
      </c>
    </row>
    <row r="23244" spans="1:1" x14ac:dyDescent="0.25">
      <c r="A23244" t="s">
        <v>10838</v>
      </c>
    </row>
    <row r="23245" spans="1:1" x14ac:dyDescent="0.25">
      <c r="A23245" t="s">
        <v>10839</v>
      </c>
    </row>
    <row r="23246" spans="1:1" x14ac:dyDescent="0.25">
      <c r="A23246" t="s">
        <v>10840</v>
      </c>
    </row>
    <row r="23247" spans="1:1" x14ac:dyDescent="0.25">
      <c r="A23247" t="s">
        <v>10841</v>
      </c>
    </row>
    <row r="23249" spans="1:1" x14ac:dyDescent="0.25">
      <c r="A23249" t="s">
        <v>10842</v>
      </c>
    </row>
    <row r="23250" spans="1:1" x14ac:dyDescent="0.25">
      <c r="A23250" t="s">
        <v>10843</v>
      </c>
    </row>
    <row r="23251" spans="1:1" x14ac:dyDescent="0.25">
      <c r="A23251" t="s">
        <v>10844</v>
      </c>
    </row>
    <row r="23252" spans="1:1" x14ac:dyDescent="0.25">
      <c r="A23252" t="s">
        <v>10845</v>
      </c>
    </row>
    <row r="23253" spans="1:1" x14ac:dyDescent="0.25">
      <c r="A23253" t="s">
        <v>10846</v>
      </c>
    </row>
    <row r="23254" spans="1:1" x14ac:dyDescent="0.25">
      <c r="A23254" t="s">
        <v>10847</v>
      </c>
    </row>
    <row r="23255" spans="1:1" x14ac:dyDescent="0.25">
      <c r="A23255" t="s">
        <v>10848</v>
      </c>
    </row>
    <row r="23256" spans="1:1" x14ac:dyDescent="0.25">
      <c r="A23256" t="s">
        <v>10849</v>
      </c>
    </row>
    <row r="23258" spans="1:1" x14ac:dyDescent="0.25">
      <c r="A23258" t="s">
        <v>10850</v>
      </c>
    </row>
    <row r="23259" spans="1:1" x14ac:dyDescent="0.25">
      <c r="A23259" t="s">
        <v>10851</v>
      </c>
    </row>
    <row r="23260" spans="1:1" x14ac:dyDescent="0.25">
      <c r="A23260" t="s">
        <v>10852</v>
      </c>
    </row>
    <row r="23261" spans="1:1" x14ac:dyDescent="0.25">
      <c r="A23261" t="s">
        <v>10853</v>
      </c>
    </row>
    <row r="23262" spans="1:1" x14ac:dyDescent="0.25">
      <c r="A23262" t="s">
        <v>10854</v>
      </c>
    </row>
    <row r="23263" spans="1:1" x14ac:dyDescent="0.25">
      <c r="A23263" t="s">
        <v>10855</v>
      </c>
    </row>
    <row r="23264" spans="1:1" x14ac:dyDescent="0.25">
      <c r="A23264" t="s">
        <v>10856</v>
      </c>
    </row>
    <row r="23266" spans="1:1" x14ac:dyDescent="0.25">
      <c r="A23266" t="s">
        <v>10857</v>
      </c>
    </row>
    <row r="23267" spans="1:1" x14ac:dyDescent="0.25">
      <c r="A23267" t="s">
        <v>10858</v>
      </c>
    </row>
    <row r="23268" spans="1:1" x14ac:dyDescent="0.25">
      <c r="A23268" t="s">
        <v>10859</v>
      </c>
    </row>
    <row r="23270" spans="1:1" x14ac:dyDescent="0.25">
      <c r="A23270" t="s">
        <v>5865</v>
      </c>
    </row>
    <row r="23271" spans="1:1" x14ac:dyDescent="0.25">
      <c r="A23271" t="s">
        <v>10860</v>
      </c>
    </row>
    <row r="23272" spans="1:1" x14ac:dyDescent="0.25">
      <c r="A23272" t="s">
        <v>10861</v>
      </c>
    </row>
    <row r="23273" spans="1:1" x14ac:dyDescent="0.25">
      <c r="A23273" t="s">
        <v>10862</v>
      </c>
    </row>
    <row r="23274" spans="1:1" x14ac:dyDescent="0.25">
      <c r="A23274" t="s">
        <v>10863</v>
      </c>
    </row>
    <row r="23275" spans="1:1" x14ac:dyDescent="0.25">
      <c r="A23275" t="s">
        <v>10864</v>
      </c>
    </row>
    <row r="23276" spans="1:1" x14ac:dyDescent="0.25">
      <c r="A23276" t="s">
        <v>1881</v>
      </c>
    </row>
    <row r="23277" spans="1:1" x14ac:dyDescent="0.25">
      <c r="A23277" t="s">
        <v>10865</v>
      </c>
    </row>
    <row r="23278" spans="1:1" x14ac:dyDescent="0.25">
      <c r="A23278" t="s">
        <v>10866</v>
      </c>
    </row>
    <row r="23279" spans="1:1" x14ac:dyDescent="0.25">
      <c r="A23279" t="s">
        <v>10867</v>
      </c>
    </row>
    <row r="23280" spans="1:1" x14ac:dyDescent="0.25">
      <c r="A23280" t="s">
        <v>10868</v>
      </c>
    </row>
    <row r="23281" spans="1:1" x14ac:dyDescent="0.25">
      <c r="A23281" t="s">
        <v>10869</v>
      </c>
    </row>
    <row r="23282" spans="1:1" x14ac:dyDescent="0.25">
      <c r="A23282" t="s">
        <v>10870</v>
      </c>
    </row>
    <row r="23283" spans="1:1" x14ac:dyDescent="0.25">
      <c r="A23283" t="s">
        <v>10871</v>
      </c>
    </row>
    <row r="23284" spans="1:1" x14ac:dyDescent="0.25">
      <c r="A23284" t="s">
        <v>10872</v>
      </c>
    </row>
    <row r="23285" spans="1:1" x14ac:dyDescent="0.25">
      <c r="A23285" t="s">
        <v>10873</v>
      </c>
    </row>
    <row r="23286" spans="1:1" x14ac:dyDescent="0.25">
      <c r="A23286" t="s">
        <v>10874</v>
      </c>
    </row>
    <row r="23288" spans="1:1" x14ac:dyDescent="0.25">
      <c r="A23288" t="s">
        <v>10875</v>
      </c>
    </row>
    <row r="23289" spans="1:1" x14ac:dyDescent="0.25">
      <c r="A23289" t="s">
        <v>10876</v>
      </c>
    </row>
    <row r="23291" spans="1:1" x14ac:dyDescent="0.25">
      <c r="A23291" t="s">
        <v>10877</v>
      </c>
    </row>
    <row r="23292" spans="1:1" x14ac:dyDescent="0.25">
      <c r="A23292" t="s">
        <v>10878</v>
      </c>
    </row>
    <row r="23293" spans="1:1" x14ac:dyDescent="0.25">
      <c r="A23293" t="s">
        <v>10879</v>
      </c>
    </row>
    <row r="23294" spans="1:1" x14ac:dyDescent="0.25">
      <c r="A23294" t="s">
        <v>10880</v>
      </c>
    </row>
    <row r="23296" spans="1:1" x14ac:dyDescent="0.25">
      <c r="A23296" t="s">
        <v>10881</v>
      </c>
    </row>
    <row r="23297" spans="1:1" x14ac:dyDescent="0.25">
      <c r="A23297" t="s">
        <v>10882</v>
      </c>
    </row>
    <row r="23298" spans="1:1" x14ac:dyDescent="0.25">
      <c r="A23298" t="s">
        <v>7485</v>
      </c>
    </row>
    <row r="23299" spans="1:1" x14ac:dyDescent="0.25">
      <c r="A23299" t="s">
        <v>10883</v>
      </c>
    </row>
    <row r="23301" spans="1:1" x14ac:dyDescent="0.25">
      <c r="A23301" t="s">
        <v>10884</v>
      </c>
    </row>
    <row r="23302" spans="1:1" x14ac:dyDescent="0.25">
      <c r="A23302" t="s">
        <v>10885</v>
      </c>
    </row>
    <row r="23303" spans="1:1" x14ac:dyDescent="0.25">
      <c r="A23303" t="s">
        <v>10886</v>
      </c>
    </row>
    <row r="23304" spans="1:1" x14ac:dyDescent="0.25">
      <c r="A23304" t="s">
        <v>10887</v>
      </c>
    </row>
    <row r="23305" spans="1:1" x14ac:dyDescent="0.25">
      <c r="A23305" t="s">
        <v>10888</v>
      </c>
    </row>
    <row r="23306" spans="1:1" x14ac:dyDescent="0.25">
      <c r="A23306" t="s">
        <v>10889</v>
      </c>
    </row>
    <row r="23307" spans="1:1" x14ac:dyDescent="0.25">
      <c r="A23307" t="s">
        <v>10890</v>
      </c>
    </row>
    <row r="23308" spans="1:1" x14ac:dyDescent="0.25">
      <c r="A23308" t="s">
        <v>1881</v>
      </c>
    </row>
    <row r="23309" spans="1:1" x14ac:dyDescent="0.25">
      <c r="A23309" t="s">
        <v>10891</v>
      </c>
    </row>
    <row r="23310" spans="1:1" x14ac:dyDescent="0.25">
      <c r="A23310" t="s">
        <v>10892</v>
      </c>
    </row>
    <row r="23311" spans="1:1" x14ac:dyDescent="0.25">
      <c r="A23311" t="s">
        <v>10893</v>
      </c>
    </row>
    <row r="23313" spans="1:1" x14ac:dyDescent="0.25">
      <c r="A23313" t="s">
        <v>10894</v>
      </c>
    </row>
    <row r="23314" spans="1:1" x14ac:dyDescent="0.25">
      <c r="A23314" t="s">
        <v>10656</v>
      </c>
    </row>
    <row r="23315" spans="1:1" x14ac:dyDescent="0.25">
      <c r="A23315" t="s">
        <v>10895</v>
      </c>
    </row>
    <row r="23316" spans="1:1" x14ac:dyDescent="0.25">
      <c r="A23316" t="s">
        <v>10896</v>
      </c>
    </row>
    <row r="23317" spans="1:1" x14ac:dyDescent="0.25">
      <c r="A23317" t="s">
        <v>10897</v>
      </c>
    </row>
    <row r="23318" spans="1:1" x14ac:dyDescent="0.25">
      <c r="A23318" t="s">
        <v>10898</v>
      </c>
    </row>
    <row r="23320" spans="1:1" x14ac:dyDescent="0.25">
      <c r="A23320" t="s">
        <v>10899</v>
      </c>
    </row>
    <row r="23321" spans="1:1" x14ac:dyDescent="0.25">
      <c r="A23321" t="s">
        <v>10900</v>
      </c>
    </row>
    <row r="23322" spans="1:1" x14ac:dyDescent="0.25">
      <c r="A23322" t="s">
        <v>10901</v>
      </c>
    </row>
    <row r="23324" spans="1:1" x14ac:dyDescent="0.25">
      <c r="A23324" t="s">
        <v>10902</v>
      </c>
    </row>
    <row r="23326" spans="1:1" x14ac:dyDescent="0.25">
      <c r="A23326" t="s">
        <v>10903</v>
      </c>
    </row>
    <row r="23327" spans="1:1" x14ac:dyDescent="0.25">
      <c r="A23327" t="s">
        <v>10904</v>
      </c>
    </row>
    <row r="23329" spans="1:1" x14ac:dyDescent="0.25">
      <c r="A23329" t="s">
        <v>10905</v>
      </c>
    </row>
    <row r="23330" spans="1:1" x14ac:dyDescent="0.25">
      <c r="A23330" t="s">
        <v>10656</v>
      </c>
    </row>
    <row r="23331" spans="1:1" x14ac:dyDescent="0.25">
      <c r="A23331" t="s">
        <v>10895</v>
      </c>
    </row>
    <row r="23332" spans="1:1" x14ac:dyDescent="0.25">
      <c r="A23332" t="s">
        <v>10906</v>
      </c>
    </row>
    <row r="23333" spans="1:1" x14ac:dyDescent="0.25">
      <c r="A23333" t="s">
        <v>10907</v>
      </c>
    </row>
    <row r="23334" spans="1:1" x14ac:dyDescent="0.25">
      <c r="A23334" t="s">
        <v>10908</v>
      </c>
    </row>
    <row r="23335" spans="1:1" x14ac:dyDescent="0.25">
      <c r="A23335" t="s">
        <v>10909</v>
      </c>
    </row>
    <row r="23337" spans="1:1" x14ac:dyDescent="0.25">
      <c r="A23337" t="s">
        <v>10910</v>
      </c>
    </row>
    <row r="23339" spans="1:1" x14ac:dyDescent="0.25">
      <c r="A23339" t="s">
        <v>10911</v>
      </c>
    </row>
    <row r="23340" spans="1:1" x14ac:dyDescent="0.25">
      <c r="A23340" t="s">
        <v>10912</v>
      </c>
    </row>
    <row r="23342" spans="1:1" x14ac:dyDescent="0.25">
      <c r="A23342" t="s">
        <v>10913</v>
      </c>
    </row>
    <row r="23344" spans="1:1" x14ac:dyDescent="0.25">
      <c r="A23344" t="s">
        <v>10914</v>
      </c>
    </row>
    <row r="23345" spans="1:2" x14ac:dyDescent="0.25">
      <c r="A23345" t="s">
        <v>10915</v>
      </c>
    </row>
    <row r="23346" spans="1:2" x14ac:dyDescent="0.25">
      <c r="A23346" t="s">
        <v>10916</v>
      </c>
    </row>
    <row r="23347" spans="1:2" x14ac:dyDescent="0.25">
      <c r="A23347" t="s">
        <v>10917</v>
      </c>
    </row>
    <row r="23349" spans="1:2" x14ac:dyDescent="0.25">
      <c r="A23349" t="s">
        <v>10918</v>
      </c>
    </row>
    <row r="23350" spans="1:2" x14ac:dyDescent="0.25">
      <c r="A23350" t="s">
        <v>1881</v>
      </c>
    </row>
    <row r="23351" spans="1:2" x14ac:dyDescent="0.25">
      <c r="A23351" t="s">
        <v>10919</v>
      </c>
    </row>
    <row r="23352" spans="1:2" x14ac:dyDescent="0.25">
      <c r="A23352" t="s">
        <v>10920</v>
      </c>
    </row>
    <row r="23353" spans="1:2" x14ac:dyDescent="0.25">
      <c r="A23353" t="s">
        <v>10921</v>
      </c>
    </row>
    <row r="23354" spans="1:2" x14ac:dyDescent="0.25">
      <c r="A23354" t="s">
        <v>10922</v>
      </c>
    </row>
    <row r="23355" spans="1:2" x14ac:dyDescent="0.25">
      <c r="A23355" t="s">
        <v>10923</v>
      </c>
    </row>
    <row r="23356" spans="1:2" x14ac:dyDescent="0.25">
      <c r="A23356" t="s">
        <v>10924</v>
      </c>
    </row>
    <row r="23358" spans="1:2" x14ac:dyDescent="0.25">
      <c r="A23358" t="s">
        <v>10925</v>
      </c>
      <c r="B23358" t="s">
        <v>1881</v>
      </c>
    </row>
    <row r="23359" spans="1:2" x14ac:dyDescent="0.25">
      <c r="A23359" t="s">
        <v>10926</v>
      </c>
    </row>
    <row r="23360" spans="1:2" x14ac:dyDescent="0.25">
      <c r="A23360" t="s">
        <v>10927</v>
      </c>
    </row>
    <row r="23361" spans="1:1" x14ac:dyDescent="0.25">
      <c r="A23361" t="s">
        <v>10928</v>
      </c>
    </row>
    <row r="23362" spans="1:1" x14ac:dyDescent="0.25">
      <c r="A23362" t="s">
        <v>10929</v>
      </c>
    </row>
    <row r="23364" spans="1:1" x14ac:dyDescent="0.25">
      <c r="A23364" t="s">
        <v>10930</v>
      </c>
    </row>
    <row r="23366" spans="1:1" x14ac:dyDescent="0.25">
      <c r="A23366" t="s">
        <v>10931</v>
      </c>
    </row>
    <row r="23367" spans="1:1" x14ac:dyDescent="0.25">
      <c r="A23367" t="s">
        <v>10932</v>
      </c>
    </row>
    <row r="23368" spans="1:1" x14ac:dyDescent="0.25">
      <c r="A23368" t="s">
        <v>10933</v>
      </c>
    </row>
    <row r="23369" spans="1:1" x14ac:dyDescent="0.25">
      <c r="A23369" t="s">
        <v>10934</v>
      </c>
    </row>
    <row r="23370" spans="1:1" x14ac:dyDescent="0.25">
      <c r="A23370" t="s">
        <v>10935</v>
      </c>
    </row>
    <row r="23371" spans="1:1" x14ac:dyDescent="0.25">
      <c r="A23371" t="s">
        <v>10936</v>
      </c>
    </row>
    <row r="23372" spans="1:1" x14ac:dyDescent="0.25">
      <c r="A23372" t="s">
        <v>10937</v>
      </c>
    </row>
    <row r="23373" spans="1:1" x14ac:dyDescent="0.25">
      <c r="A23373" t="s">
        <v>10938</v>
      </c>
    </row>
    <row r="23375" spans="1:1" x14ac:dyDescent="0.25">
      <c r="A23375" t="s">
        <v>10939</v>
      </c>
    </row>
    <row r="23377" spans="1:2" x14ac:dyDescent="0.25">
      <c r="A23377" t="s">
        <v>10940</v>
      </c>
    </row>
    <row r="23378" spans="1:2" x14ac:dyDescent="0.25">
      <c r="A23378" t="s">
        <v>10941</v>
      </c>
    </row>
    <row r="23379" spans="1:2" x14ac:dyDescent="0.25">
      <c r="A23379" t="s">
        <v>10942</v>
      </c>
    </row>
    <row r="23381" spans="1:2" x14ac:dyDescent="0.25">
      <c r="A23381" t="s">
        <v>10943</v>
      </c>
      <c r="B23381" t="s">
        <v>10944</v>
      </c>
    </row>
    <row r="23383" spans="1:2" x14ac:dyDescent="0.25">
      <c r="A23383" t="s">
        <v>10945</v>
      </c>
    </row>
    <row r="23385" spans="1:2" x14ac:dyDescent="0.25">
      <c r="A23385" t="s">
        <v>10946</v>
      </c>
    </row>
    <row r="23386" spans="1:2" x14ac:dyDescent="0.25">
      <c r="A23386" t="s">
        <v>10947</v>
      </c>
    </row>
    <row r="23387" spans="1:2" x14ac:dyDescent="0.25">
      <c r="A23387" t="s">
        <v>10948</v>
      </c>
    </row>
    <row r="23388" spans="1:2" x14ac:dyDescent="0.25">
      <c r="A23388" t="s">
        <v>10949</v>
      </c>
    </row>
    <row r="23389" spans="1:2" x14ac:dyDescent="0.25">
      <c r="A23389" t="s">
        <v>10950</v>
      </c>
    </row>
    <row r="23390" spans="1:2" x14ac:dyDescent="0.25">
      <c r="A23390" t="s">
        <v>10951</v>
      </c>
    </row>
    <row r="23392" spans="1:2" x14ac:dyDescent="0.25">
      <c r="A23392" t="s">
        <v>10952</v>
      </c>
    </row>
    <row r="23393" spans="1:1" x14ac:dyDescent="0.25">
      <c r="A23393" t="s">
        <v>10953</v>
      </c>
    </row>
    <row r="23395" spans="1:1" x14ac:dyDescent="0.25">
      <c r="A23395" t="s">
        <v>10954</v>
      </c>
    </row>
    <row r="23397" spans="1:1" x14ac:dyDescent="0.25">
      <c r="A23397" t="s">
        <v>92</v>
      </c>
    </row>
    <row r="23399" spans="1:1" x14ac:dyDescent="0.25">
      <c r="A23399" t="s">
        <v>10955</v>
      </c>
    </row>
    <row r="23400" spans="1:1" x14ac:dyDescent="0.25">
      <c r="A23400" t="e">
        <f>- Analyser les performances</f>
        <v>#NAME?</v>
      </c>
    </row>
    <row r="23401" spans="1:1" x14ac:dyDescent="0.25">
      <c r="A23401" t="s">
        <v>10956</v>
      </c>
    </row>
    <row r="23402" spans="1:1" x14ac:dyDescent="0.25">
      <c r="A23402" t="s">
        <v>10957</v>
      </c>
    </row>
    <row r="23403" spans="1:1" x14ac:dyDescent="0.25">
      <c r="A23403" t="s">
        <v>10958</v>
      </c>
    </row>
    <row r="23404" spans="1:1" x14ac:dyDescent="0.25">
      <c r="A23404" t="s">
        <v>10959</v>
      </c>
    </row>
    <row r="23405" spans="1:1" x14ac:dyDescent="0.25">
      <c r="A23405" t="s">
        <v>10960</v>
      </c>
    </row>
    <row r="23406" spans="1:1" x14ac:dyDescent="0.25">
      <c r="A23406" t="s">
        <v>10959</v>
      </c>
    </row>
    <row r="23407" spans="1:1" x14ac:dyDescent="0.25">
      <c r="A23407" t="s">
        <v>10961</v>
      </c>
    </row>
    <row r="23408" spans="1:1" x14ac:dyDescent="0.25">
      <c r="A23408" t="s">
        <v>10959</v>
      </c>
    </row>
    <row r="23409" spans="1:1" x14ac:dyDescent="0.25">
      <c r="A23409" t="s">
        <v>10962</v>
      </c>
    </row>
    <row r="23410" spans="1:1" x14ac:dyDescent="0.25">
      <c r="A23410" t="s">
        <v>10963</v>
      </c>
    </row>
    <row r="23411" spans="1:1" x14ac:dyDescent="0.25">
      <c r="A23411" t="s">
        <v>10964</v>
      </c>
    </row>
    <row r="23412" spans="1:1" x14ac:dyDescent="0.25">
      <c r="A23412" t="s">
        <v>10965</v>
      </c>
    </row>
    <row r="23413" spans="1:1" x14ac:dyDescent="0.25">
      <c r="A23413" t="s">
        <v>10966</v>
      </c>
    </row>
    <row r="23414" spans="1:1" x14ac:dyDescent="0.25">
      <c r="A23414" t="s">
        <v>10959</v>
      </c>
    </row>
    <row r="23415" spans="1:1" x14ac:dyDescent="0.25">
      <c r="A23415" t="s">
        <v>10967</v>
      </c>
    </row>
    <row r="23416" spans="1:1" x14ac:dyDescent="0.25">
      <c r="A23416" t="s">
        <v>10959</v>
      </c>
    </row>
    <row r="23417" spans="1:1" x14ac:dyDescent="0.25">
      <c r="A23417" t="s">
        <v>10968</v>
      </c>
    </row>
    <row r="23418" spans="1:1" x14ac:dyDescent="0.25">
      <c r="A23418" t="s">
        <v>10959</v>
      </c>
    </row>
    <row r="23419" spans="1:1" x14ac:dyDescent="0.25">
      <c r="A23419" t="s">
        <v>10969</v>
      </c>
    </row>
    <row r="23420" spans="1:1" x14ac:dyDescent="0.25">
      <c r="A23420" t="s">
        <v>10963</v>
      </c>
    </row>
    <row r="23421" spans="1:1" x14ac:dyDescent="0.25">
      <c r="A23421" t="s">
        <v>10970</v>
      </c>
    </row>
    <row r="23422" spans="1:1" x14ac:dyDescent="0.25">
      <c r="A23422" t="s">
        <v>10965</v>
      </c>
    </row>
    <row r="23423" spans="1:1" x14ac:dyDescent="0.25">
      <c r="A23423" t="s">
        <v>10971</v>
      </c>
    </row>
    <row r="23424" spans="1:1" x14ac:dyDescent="0.25">
      <c r="A23424" t="s">
        <v>10959</v>
      </c>
    </row>
    <row r="23425" spans="1:1" x14ac:dyDescent="0.25">
      <c r="A23425" t="s">
        <v>10972</v>
      </c>
    </row>
    <row r="23426" spans="1:1" x14ac:dyDescent="0.25">
      <c r="A23426" t="s">
        <v>10959</v>
      </c>
    </row>
    <row r="23427" spans="1:1" x14ac:dyDescent="0.25">
      <c r="A23427" t="s">
        <v>10973</v>
      </c>
    </row>
    <row r="23428" spans="1:1" x14ac:dyDescent="0.25">
      <c r="A23428" t="s">
        <v>10959</v>
      </c>
    </row>
    <row r="23429" spans="1:1" x14ac:dyDescent="0.25">
      <c r="A23429" t="s">
        <v>10974</v>
      </c>
    </row>
    <row r="23430" spans="1:1" x14ac:dyDescent="0.25">
      <c r="A23430" t="s">
        <v>10963</v>
      </c>
    </row>
    <row r="23431" spans="1:1" x14ac:dyDescent="0.25">
      <c r="A23431" t="s">
        <v>10975</v>
      </c>
    </row>
    <row r="23432" spans="1:1" x14ac:dyDescent="0.25">
      <c r="A23432" t="s">
        <v>10965</v>
      </c>
    </row>
    <row r="23433" spans="1:1" x14ac:dyDescent="0.25">
      <c r="A23433" t="s">
        <v>10976</v>
      </c>
    </row>
    <row r="23434" spans="1:1" x14ac:dyDescent="0.25">
      <c r="A23434" t="s">
        <v>10959</v>
      </c>
    </row>
    <row r="23435" spans="1:1" x14ac:dyDescent="0.25">
      <c r="A23435" t="s">
        <v>10977</v>
      </c>
    </row>
    <row r="23436" spans="1:1" x14ac:dyDescent="0.25">
      <c r="A23436" t="s">
        <v>10959</v>
      </c>
    </row>
    <row r="23437" spans="1:1" x14ac:dyDescent="0.25">
      <c r="A23437" t="s">
        <v>10978</v>
      </c>
    </row>
    <row r="23438" spans="1:1" x14ac:dyDescent="0.25">
      <c r="A23438" t="s">
        <v>10959</v>
      </c>
    </row>
    <row r="23439" spans="1:1" x14ac:dyDescent="0.25">
      <c r="A23439" t="s">
        <v>10979</v>
      </c>
    </row>
    <row r="23440" spans="1:1" x14ac:dyDescent="0.25">
      <c r="A23440" t="s">
        <v>10963</v>
      </c>
    </row>
    <row r="23441" spans="1:1" x14ac:dyDescent="0.25">
      <c r="A23441" t="s">
        <v>10980</v>
      </c>
    </row>
    <row r="23442" spans="1:1" x14ac:dyDescent="0.25">
      <c r="A23442" t="s">
        <v>10965</v>
      </c>
    </row>
    <row r="23443" spans="1:1" x14ac:dyDescent="0.25">
      <c r="A23443" t="s">
        <v>10981</v>
      </c>
    </row>
    <row r="23445" spans="1:1" x14ac:dyDescent="0.25">
      <c r="A23445" t="s">
        <v>4875</v>
      </c>
    </row>
    <row r="23447" spans="1:1" x14ac:dyDescent="0.25">
      <c r="A23447" t="s">
        <v>10982</v>
      </c>
    </row>
    <row r="23448" spans="1:1" x14ac:dyDescent="0.25">
      <c r="A23448" t="s">
        <v>10983</v>
      </c>
    </row>
    <row r="23449" spans="1:1" x14ac:dyDescent="0.25">
      <c r="A23449" t="s">
        <v>10984</v>
      </c>
    </row>
    <row r="23450" spans="1:1" x14ac:dyDescent="0.25">
      <c r="A23450" t="s">
        <v>10985</v>
      </c>
    </row>
    <row r="23451" spans="1:1" x14ac:dyDescent="0.25">
      <c r="A23451" t="s">
        <v>10959</v>
      </c>
    </row>
    <row r="23452" spans="1:1" x14ac:dyDescent="0.25">
      <c r="A23452" t="s">
        <v>10986</v>
      </c>
    </row>
    <row r="23453" spans="1:1" x14ac:dyDescent="0.25">
      <c r="A23453" t="s">
        <v>10959</v>
      </c>
    </row>
    <row r="23454" spans="1:1" x14ac:dyDescent="0.25">
      <c r="A23454" t="s">
        <v>10987</v>
      </c>
    </row>
    <row r="23455" spans="1:1" x14ac:dyDescent="0.25">
      <c r="A23455" t="s">
        <v>10963</v>
      </c>
    </row>
    <row r="23456" spans="1:1" x14ac:dyDescent="0.25">
      <c r="A23456" t="s">
        <v>10988</v>
      </c>
    </row>
    <row r="23457" spans="1:1" x14ac:dyDescent="0.25">
      <c r="A23457" t="s">
        <v>10959</v>
      </c>
    </row>
    <row r="23458" spans="1:1" x14ac:dyDescent="0.25">
      <c r="A23458" t="s">
        <v>10989</v>
      </c>
    </row>
    <row r="23459" spans="1:1" x14ac:dyDescent="0.25">
      <c r="A23459" t="s">
        <v>10959</v>
      </c>
    </row>
    <row r="23460" spans="1:1" x14ac:dyDescent="0.25">
      <c r="A23460" t="s">
        <v>10990</v>
      </c>
    </row>
    <row r="23461" spans="1:1" x14ac:dyDescent="0.25">
      <c r="A23461" t="s">
        <v>10963</v>
      </c>
    </row>
    <row r="23462" spans="1:1" x14ac:dyDescent="0.25">
      <c r="A23462" t="s">
        <v>10991</v>
      </c>
    </row>
    <row r="23463" spans="1:1" x14ac:dyDescent="0.25">
      <c r="A23463" t="s">
        <v>10959</v>
      </c>
    </row>
    <row r="23464" spans="1:1" x14ac:dyDescent="0.25">
      <c r="A23464" t="s">
        <v>10992</v>
      </c>
    </row>
    <row r="23465" spans="1:1" x14ac:dyDescent="0.25">
      <c r="A23465" t="s">
        <v>10959</v>
      </c>
    </row>
    <row r="23466" spans="1:1" x14ac:dyDescent="0.25">
      <c r="A23466" t="s">
        <v>10993</v>
      </c>
    </row>
    <row r="23467" spans="1:1" x14ac:dyDescent="0.25">
      <c r="A23467" t="s">
        <v>10963</v>
      </c>
    </row>
    <row r="23468" spans="1:1" x14ac:dyDescent="0.25">
      <c r="A23468" t="s">
        <v>10994</v>
      </c>
    </row>
    <row r="23469" spans="1:1" x14ac:dyDescent="0.25">
      <c r="A23469" t="s">
        <v>10959</v>
      </c>
    </row>
    <row r="23470" spans="1:1" x14ac:dyDescent="0.25">
      <c r="A23470" t="s">
        <v>10995</v>
      </c>
    </row>
    <row r="23471" spans="1:1" x14ac:dyDescent="0.25">
      <c r="A23471" t="s">
        <v>10959</v>
      </c>
    </row>
    <row r="23472" spans="1:1" x14ac:dyDescent="0.25">
      <c r="A23472" t="s">
        <v>10996</v>
      </c>
    </row>
    <row r="23473" spans="1:1" x14ac:dyDescent="0.25">
      <c r="A23473" t="s">
        <v>10959</v>
      </c>
    </row>
    <row r="23474" spans="1:1" x14ac:dyDescent="0.25">
      <c r="A23474" t="s">
        <v>10997</v>
      </c>
    </row>
    <row r="23475" spans="1:1" x14ac:dyDescent="0.25">
      <c r="A23475" t="s">
        <v>10963</v>
      </c>
    </row>
    <row r="23476" spans="1:1" x14ac:dyDescent="0.25">
      <c r="A23476" t="s">
        <v>10998</v>
      </c>
    </row>
    <row r="23477" spans="1:1" x14ac:dyDescent="0.25">
      <c r="A23477" t="s">
        <v>10965</v>
      </c>
    </row>
    <row r="23478" spans="1:1" x14ac:dyDescent="0.25">
      <c r="A23478" t="s">
        <v>10999</v>
      </c>
    </row>
    <row r="23479" spans="1:1" x14ac:dyDescent="0.25">
      <c r="A23479" t="s">
        <v>10959</v>
      </c>
    </row>
    <row r="23480" spans="1:1" x14ac:dyDescent="0.25">
      <c r="A23480" t="s">
        <v>11000</v>
      </c>
    </row>
    <row r="23481" spans="1:1" x14ac:dyDescent="0.25">
      <c r="A23481" t="s">
        <v>10959</v>
      </c>
    </row>
    <row r="23482" spans="1:1" x14ac:dyDescent="0.25">
      <c r="A23482" t="s">
        <v>11001</v>
      </c>
    </row>
    <row r="23483" spans="1:1" x14ac:dyDescent="0.25">
      <c r="A23483" t="s">
        <v>10959</v>
      </c>
    </row>
    <row r="23484" spans="1:1" x14ac:dyDescent="0.25">
      <c r="A23484" t="s">
        <v>11002</v>
      </c>
    </row>
    <row r="23485" spans="1:1" x14ac:dyDescent="0.25">
      <c r="A23485" t="s">
        <v>10963</v>
      </c>
    </row>
    <row r="23486" spans="1:1" x14ac:dyDescent="0.25">
      <c r="A23486" t="s">
        <v>11003</v>
      </c>
    </row>
    <row r="23487" spans="1:1" x14ac:dyDescent="0.25">
      <c r="A23487" t="s">
        <v>10965</v>
      </c>
    </row>
    <row r="23488" spans="1:1" x14ac:dyDescent="0.25">
      <c r="A23488" t="s">
        <v>11004</v>
      </c>
    </row>
    <row r="23489" spans="1:1" x14ac:dyDescent="0.25">
      <c r="A23489" t="s">
        <v>10959</v>
      </c>
    </row>
    <row r="23490" spans="1:1" x14ac:dyDescent="0.25">
      <c r="A23490" t="s">
        <v>11005</v>
      </c>
    </row>
    <row r="23491" spans="1:1" x14ac:dyDescent="0.25">
      <c r="A23491" t="s">
        <v>10959</v>
      </c>
    </row>
    <row r="23492" spans="1:1" x14ac:dyDescent="0.25">
      <c r="A23492" t="s">
        <v>11006</v>
      </c>
    </row>
    <row r="23493" spans="1:1" x14ac:dyDescent="0.25">
      <c r="A23493" t="s">
        <v>10963</v>
      </c>
    </row>
    <row r="23494" spans="1:1" x14ac:dyDescent="0.25">
      <c r="A23494" t="s">
        <v>11007</v>
      </c>
    </row>
    <row r="23495" spans="1:1" x14ac:dyDescent="0.25">
      <c r="A23495" t="s">
        <v>10959</v>
      </c>
    </row>
    <row r="23496" spans="1:1" x14ac:dyDescent="0.25">
      <c r="A23496" t="s">
        <v>11008</v>
      </c>
    </row>
    <row r="23497" spans="1:1" x14ac:dyDescent="0.25">
      <c r="A23497" t="s">
        <v>10959</v>
      </c>
    </row>
    <row r="23498" spans="1:1" x14ac:dyDescent="0.25">
      <c r="A23498" t="s">
        <v>11009</v>
      </c>
    </row>
    <row r="23499" spans="1:1" x14ac:dyDescent="0.25">
      <c r="A23499" t="s">
        <v>10963</v>
      </c>
    </row>
    <row r="23500" spans="1:1" x14ac:dyDescent="0.25">
      <c r="A23500" t="s">
        <v>11010</v>
      </c>
    </row>
    <row r="23501" spans="1:1" x14ac:dyDescent="0.25">
      <c r="A23501" t="s">
        <v>10959</v>
      </c>
    </row>
    <row r="23502" spans="1:1" x14ac:dyDescent="0.25">
      <c r="A23502" t="s">
        <v>11011</v>
      </c>
    </row>
    <row r="23503" spans="1:1" x14ac:dyDescent="0.25">
      <c r="A23503" t="s">
        <v>10959</v>
      </c>
    </row>
    <row r="23504" spans="1:1" x14ac:dyDescent="0.25">
      <c r="A23504" t="s">
        <v>11012</v>
      </c>
    </row>
    <row r="23505" spans="1:1" x14ac:dyDescent="0.25">
      <c r="A23505" t="s">
        <v>10963</v>
      </c>
    </row>
    <row r="23506" spans="1:1" x14ac:dyDescent="0.25">
      <c r="A23506" t="s">
        <v>11013</v>
      </c>
    </row>
    <row r="23507" spans="1:1" x14ac:dyDescent="0.25">
      <c r="A23507" t="s">
        <v>10959</v>
      </c>
    </row>
    <row r="23508" spans="1:1" x14ac:dyDescent="0.25">
      <c r="A23508" t="s">
        <v>11014</v>
      </c>
    </row>
    <row r="23509" spans="1:1" x14ac:dyDescent="0.25">
      <c r="A23509" t="s">
        <v>10959</v>
      </c>
    </row>
    <row r="23510" spans="1:1" x14ac:dyDescent="0.25">
      <c r="A23510" t="s">
        <v>11015</v>
      </c>
    </row>
    <row r="23511" spans="1:1" x14ac:dyDescent="0.25">
      <c r="A23511" t="s">
        <v>10959</v>
      </c>
    </row>
    <row r="23512" spans="1:1" x14ac:dyDescent="0.25">
      <c r="A23512" t="s">
        <v>11016</v>
      </c>
    </row>
    <row r="23513" spans="1:1" x14ac:dyDescent="0.25">
      <c r="A23513" t="s">
        <v>10963</v>
      </c>
    </row>
    <row r="23514" spans="1:1" x14ac:dyDescent="0.25">
      <c r="A23514" t="s">
        <v>11017</v>
      </c>
    </row>
    <row r="23515" spans="1:1" x14ac:dyDescent="0.25">
      <c r="A23515" t="s">
        <v>10965</v>
      </c>
    </row>
    <row r="23516" spans="1:1" x14ac:dyDescent="0.25">
      <c r="A23516" t="s">
        <v>11018</v>
      </c>
    </row>
    <row r="23517" spans="1:1" x14ac:dyDescent="0.25">
      <c r="A23517" t="s">
        <v>10959</v>
      </c>
    </row>
    <row r="23518" spans="1:1" x14ac:dyDescent="0.25">
      <c r="A23518" t="s">
        <v>11019</v>
      </c>
    </row>
    <row r="23519" spans="1:1" x14ac:dyDescent="0.25">
      <c r="A23519" t="s">
        <v>10959</v>
      </c>
    </row>
    <row r="23520" spans="1:1" x14ac:dyDescent="0.25">
      <c r="A23520" t="s">
        <v>11020</v>
      </c>
    </row>
    <row r="23521" spans="1:1" x14ac:dyDescent="0.25">
      <c r="A23521" t="s">
        <v>10963</v>
      </c>
    </row>
    <row r="23522" spans="1:1" x14ac:dyDescent="0.25">
      <c r="A23522" t="s">
        <v>11021</v>
      </c>
    </row>
    <row r="23523" spans="1:1" x14ac:dyDescent="0.25">
      <c r="A23523" t="s">
        <v>10959</v>
      </c>
    </row>
    <row r="23524" spans="1:1" x14ac:dyDescent="0.25">
      <c r="A23524" t="s">
        <v>11022</v>
      </c>
    </row>
    <row r="23525" spans="1:1" x14ac:dyDescent="0.25">
      <c r="A23525" t="s">
        <v>10959</v>
      </c>
    </row>
    <row r="23526" spans="1:1" x14ac:dyDescent="0.25">
      <c r="A23526" t="s">
        <v>11023</v>
      </c>
    </row>
    <row r="23527" spans="1:1" x14ac:dyDescent="0.25">
      <c r="A23527" t="s">
        <v>10959</v>
      </c>
    </row>
    <row r="23528" spans="1:1" x14ac:dyDescent="0.25">
      <c r="A23528" t="s">
        <v>11024</v>
      </c>
    </row>
    <row r="23529" spans="1:1" x14ac:dyDescent="0.25">
      <c r="A23529" t="s">
        <v>10963</v>
      </c>
    </row>
    <row r="23530" spans="1:1" x14ac:dyDescent="0.25">
      <c r="A23530" t="s">
        <v>11025</v>
      </c>
    </row>
    <row r="23531" spans="1:1" x14ac:dyDescent="0.25">
      <c r="A23531" t="s">
        <v>10965</v>
      </c>
    </row>
    <row r="23532" spans="1:1" x14ac:dyDescent="0.25">
      <c r="A23532" t="s">
        <v>11026</v>
      </c>
    </row>
    <row r="23533" spans="1:1" x14ac:dyDescent="0.25">
      <c r="A23533" t="s">
        <v>10959</v>
      </c>
    </row>
    <row r="23534" spans="1:1" x14ac:dyDescent="0.25">
      <c r="A23534" t="s">
        <v>11027</v>
      </c>
    </row>
    <row r="23535" spans="1:1" x14ac:dyDescent="0.25">
      <c r="A23535" t="s">
        <v>10959</v>
      </c>
    </row>
    <row r="23536" spans="1:1" x14ac:dyDescent="0.25">
      <c r="A23536" t="s">
        <v>11028</v>
      </c>
    </row>
    <row r="23537" spans="1:1" x14ac:dyDescent="0.25">
      <c r="A23537" t="s">
        <v>10959</v>
      </c>
    </row>
    <row r="23538" spans="1:1" x14ac:dyDescent="0.25">
      <c r="A23538" t="s">
        <v>11029</v>
      </c>
    </row>
    <row r="23539" spans="1:1" x14ac:dyDescent="0.25">
      <c r="A23539" t="s">
        <v>10963</v>
      </c>
    </row>
    <row r="23540" spans="1:1" x14ac:dyDescent="0.25">
      <c r="A23540" t="s">
        <v>11030</v>
      </c>
    </row>
    <row r="23541" spans="1:1" x14ac:dyDescent="0.25">
      <c r="A23541" t="s">
        <v>10965</v>
      </c>
    </row>
    <row r="23542" spans="1:1" x14ac:dyDescent="0.25">
      <c r="A23542" t="s">
        <v>11031</v>
      </c>
    </row>
    <row r="23543" spans="1:1" x14ac:dyDescent="0.25">
      <c r="A23543" t="s">
        <v>10959</v>
      </c>
    </row>
    <row r="23544" spans="1:1" x14ac:dyDescent="0.25">
      <c r="A23544" t="s">
        <v>11032</v>
      </c>
    </row>
    <row r="23545" spans="1:1" x14ac:dyDescent="0.25">
      <c r="A23545" t="s">
        <v>10959</v>
      </c>
    </row>
    <row r="23546" spans="1:1" x14ac:dyDescent="0.25">
      <c r="A23546" t="s">
        <v>11033</v>
      </c>
    </row>
    <row r="23547" spans="1:1" x14ac:dyDescent="0.25">
      <c r="A23547" t="s">
        <v>10963</v>
      </c>
    </row>
    <row r="23548" spans="1:1" x14ac:dyDescent="0.25">
      <c r="A23548" t="s">
        <v>11034</v>
      </c>
    </row>
    <row r="23549" spans="1:1" x14ac:dyDescent="0.25">
      <c r="A23549" t="s">
        <v>10959</v>
      </c>
    </row>
    <row r="23550" spans="1:1" x14ac:dyDescent="0.25">
      <c r="A23550" t="s">
        <v>11035</v>
      </c>
    </row>
    <row r="23551" spans="1:1" x14ac:dyDescent="0.25">
      <c r="A23551" t="s">
        <v>10959</v>
      </c>
    </row>
    <row r="23552" spans="1:1" x14ac:dyDescent="0.25">
      <c r="A23552" t="s">
        <v>11036</v>
      </c>
    </row>
    <row r="23553" spans="1:1" x14ac:dyDescent="0.25">
      <c r="A23553" t="s">
        <v>10963</v>
      </c>
    </row>
    <row r="23554" spans="1:1" x14ac:dyDescent="0.25">
      <c r="A23554" t="s">
        <v>11037</v>
      </c>
    </row>
    <row r="23555" spans="1:1" x14ac:dyDescent="0.25">
      <c r="A23555" t="s">
        <v>10959</v>
      </c>
    </row>
    <row r="23556" spans="1:1" x14ac:dyDescent="0.25">
      <c r="A23556" t="s">
        <v>11038</v>
      </c>
    </row>
    <row r="23557" spans="1:1" x14ac:dyDescent="0.25">
      <c r="A23557" t="s">
        <v>10959</v>
      </c>
    </row>
    <row r="23558" spans="1:1" x14ac:dyDescent="0.25">
      <c r="A23558" t="s">
        <v>11039</v>
      </c>
    </row>
    <row r="23559" spans="1:1" x14ac:dyDescent="0.25">
      <c r="A23559" t="s">
        <v>10963</v>
      </c>
    </row>
    <row r="23560" spans="1:1" x14ac:dyDescent="0.25">
      <c r="A23560" t="s">
        <v>11040</v>
      </c>
    </row>
    <row r="23561" spans="1:1" x14ac:dyDescent="0.25">
      <c r="A23561" t="s">
        <v>10959</v>
      </c>
    </row>
    <row r="23562" spans="1:1" x14ac:dyDescent="0.25">
      <c r="A23562" t="s">
        <v>11041</v>
      </c>
    </row>
    <row r="23563" spans="1:1" x14ac:dyDescent="0.25">
      <c r="A23563" t="s">
        <v>10959</v>
      </c>
    </row>
    <row r="23564" spans="1:1" x14ac:dyDescent="0.25">
      <c r="A23564" t="s">
        <v>11042</v>
      </c>
    </row>
    <row r="23565" spans="1:1" x14ac:dyDescent="0.25">
      <c r="A23565" t="s">
        <v>10963</v>
      </c>
    </row>
    <row r="23566" spans="1:1" x14ac:dyDescent="0.25">
      <c r="A23566" t="s">
        <v>11043</v>
      </c>
    </row>
    <row r="23567" spans="1:1" x14ac:dyDescent="0.25">
      <c r="A23567" t="s">
        <v>10959</v>
      </c>
    </row>
    <row r="23568" spans="1:1" x14ac:dyDescent="0.25">
      <c r="A23568" t="s">
        <v>11044</v>
      </c>
    </row>
    <row r="23569" spans="1:1" x14ac:dyDescent="0.25">
      <c r="A23569" t="s">
        <v>10959</v>
      </c>
    </row>
    <row r="23570" spans="1:1" x14ac:dyDescent="0.25">
      <c r="A23570" t="s">
        <v>11045</v>
      </c>
    </row>
    <row r="23571" spans="1:1" x14ac:dyDescent="0.25">
      <c r="A23571" t="s">
        <v>10959</v>
      </c>
    </row>
    <row r="23572" spans="1:1" x14ac:dyDescent="0.25">
      <c r="A23572" t="s">
        <v>11046</v>
      </c>
    </row>
    <row r="23573" spans="1:1" x14ac:dyDescent="0.25">
      <c r="A23573" t="s">
        <v>10963</v>
      </c>
    </row>
    <row r="23574" spans="1:1" x14ac:dyDescent="0.25">
      <c r="A23574" t="s">
        <v>11047</v>
      </c>
    </row>
    <row r="23575" spans="1:1" x14ac:dyDescent="0.25">
      <c r="A23575" t="s">
        <v>10965</v>
      </c>
    </row>
    <row r="23576" spans="1:1" x14ac:dyDescent="0.25">
      <c r="A23576" t="s">
        <v>11048</v>
      </c>
    </row>
    <row r="23577" spans="1:1" x14ac:dyDescent="0.25">
      <c r="A23577" t="s">
        <v>10959</v>
      </c>
    </row>
    <row r="23578" spans="1:1" x14ac:dyDescent="0.25">
      <c r="A23578" t="s">
        <v>11049</v>
      </c>
    </row>
    <row r="23579" spans="1:1" x14ac:dyDescent="0.25">
      <c r="A23579" t="s">
        <v>10959</v>
      </c>
    </row>
    <row r="23580" spans="1:1" x14ac:dyDescent="0.25">
      <c r="A23580" t="s">
        <v>11050</v>
      </c>
    </row>
    <row r="23581" spans="1:1" x14ac:dyDescent="0.25">
      <c r="A23581" t="s">
        <v>10963</v>
      </c>
    </row>
    <row r="23582" spans="1:1" x14ac:dyDescent="0.25">
      <c r="A23582" t="s">
        <v>11051</v>
      </c>
    </row>
    <row r="23583" spans="1:1" x14ac:dyDescent="0.25">
      <c r="A23583" t="s">
        <v>10959</v>
      </c>
    </row>
    <row r="23584" spans="1:1" x14ac:dyDescent="0.25">
      <c r="A23584" t="s">
        <v>11052</v>
      </c>
    </row>
    <row r="23585" spans="1:1" x14ac:dyDescent="0.25">
      <c r="A23585" t="s">
        <v>10959</v>
      </c>
    </row>
    <row r="23586" spans="1:1" x14ac:dyDescent="0.25">
      <c r="A23586" t="s">
        <v>11053</v>
      </c>
    </row>
    <row r="23587" spans="1:1" x14ac:dyDescent="0.25">
      <c r="A23587" t="s">
        <v>10963</v>
      </c>
    </row>
    <row r="23588" spans="1:1" x14ac:dyDescent="0.25">
      <c r="A23588" t="s">
        <v>11054</v>
      </c>
    </row>
    <row r="23589" spans="1:1" x14ac:dyDescent="0.25">
      <c r="A23589" t="s">
        <v>10959</v>
      </c>
    </row>
    <row r="23590" spans="1:1" x14ac:dyDescent="0.25">
      <c r="A23590" t="s">
        <v>11055</v>
      </c>
    </row>
    <row r="23591" spans="1:1" x14ac:dyDescent="0.25">
      <c r="A23591" t="s">
        <v>10959</v>
      </c>
    </row>
    <row r="23592" spans="1:1" x14ac:dyDescent="0.25">
      <c r="A23592" t="s">
        <v>11056</v>
      </c>
    </row>
    <row r="23593" spans="1:1" x14ac:dyDescent="0.25">
      <c r="A23593" t="s">
        <v>10963</v>
      </c>
    </row>
    <row r="23594" spans="1:1" x14ac:dyDescent="0.25">
      <c r="A23594" t="s">
        <v>11057</v>
      </c>
    </row>
    <row r="23595" spans="1:1" x14ac:dyDescent="0.25">
      <c r="A23595" t="s">
        <v>10959</v>
      </c>
    </row>
    <row r="23596" spans="1:1" x14ac:dyDescent="0.25">
      <c r="A23596" t="s">
        <v>11058</v>
      </c>
    </row>
    <row r="23597" spans="1:1" x14ac:dyDescent="0.25">
      <c r="A23597" t="s">
        <v>10959</v>
      </c>
    </row>
    <row r="23598" spans="1:1" x14ac:dyDescent="0.25">
      <c r="A23598" t="s">
        <v>11059</v>
      </c>
    </row>
    <row r="23599" spans="1:1" x14ac:dyDescent="0.25">
      <c r="A23599" t="s">
        <v>10963</v>
      </c>
    </row>
    <row r="23600" spans="1:1" x14ac:dyDescent="0.25">
      <c r="A23600" t="s">
        <v>11060</v>
      </c>
    </row>
    <row r="23601" spans="1:1" x14ac:dyDescent="0.25">
      <c r="A23601" t="s">
        <v>10959</v>
      </c>
    </row>
    <row r="23602" spans="1:1" x14ac:dyDescent="0.25">
      <c r="A23602" t="s">
        <v>11061</v>
      </c>
    </row>
    <row r="23603" spans="1:1" x14ac:dyDescent="0.25">
      <c r="A23603" t="s">
        <v>10959</v>
      </c>
    </row>
    <row r="23604" spans="1:1" x14ac:dyDescent="0.25">
      <c r="A23604" t="s">
        <v>11062</v>
      </c>
    </row>
    <row r="23605" spans="1:1" x14ac:dyDescent="0.25">
      <c r="A23605" t="s">
        <v>10959</v>
      </c>
    </row>
    <row r="23606" spans="1:1" x14ac:dyDescent="0.25">
      <c r="A23606" t="s">
        <v>11063</v>
      </c>
    </row>
    <row r="23607" spans="1:1" x14ac:dyDescent="0.25">
      <c r="A23607" t="s">
        <v>10963</v>
      </c>
    </row>
    <row r="23608" spans="1:1" x14ac:dyDescent="0.25">
      <c r="A23608" t="s">
        <v>11064</v>
      </c>
    </row>
    <row r="23609" spans="1:1" x14ac:dyDescent="0.25">
      <c r="A23609" t="s">
        <v>10965</v>
      </c>
    </row>
    <row r="23610" spans="1:1" x14ac:dyDescent="0.25">
      <c r="A23610" t="s">
        <v>11065</v>
      </c>
    </row>
    <row r="23611" spans="1:1" x14ac:dyDescent="0.25">
      <c r="A23611" t="s">
        <v>10959</v>
      </c>
    </row>
    <row r="23612" spans="1:1" x14ac:dyDescent="0.25">
      <c r="A23612" t="s">
        <v>11066</v>
      </c>
    </row>
    <row r="23613" spans="1:1" x14ac:dyDescent="0.25">
      <c r="A23613" t="s">
        <v>10959</v>
      </c>
    </row>
    <row r="23614" spans="1:1" x14ac:dyDescent="0.25">
      <c r="A23614" t="s">
        <v>11067</v>
      </c>
    </row>
    <row r="23615" spans="1:1" x14ac:dyDescent="0.25">
      <c r="A23615" t="s">
        <v>10963</v>
      </c>
    </row>
    <row r="23616" spans="1:1" x14ac:dyDescent="0.25">
      <c r="A23616" t="s">
        <v>11068</v>
      </c>
    </row>
    <row r="23617" spans="1:1" x14ac:dyDescent="0.25">
      <c r="A23617" t="s">
        <v>10959</v>
      </c>
    </row>
    <row r="23618" spans="1:1" x14ac:dyDescent="0.25">
      <c r="A23618" t="s">
        <v>11069</v>
      </c>
    </row>
    <row r="23619" spans="1:1" x14ac:dyDescent="0.25">
      <c r="A23619" t="s">
        <v>10959</v>
      </c>
    </row>
    <row r="23620" spans="1:1" x14ac:dyDescent="0.25">
      <c r="A23620" t="s">
        <v>11070</v>
      </c>
    </row>
    <row r="23621" spans="1:1" x14ac:dyDescent="0.25">
      <c r="A23621" t="s">
        <v>10963</v>
      </c>
    </row>
    <row r="23622" spans="1:1" x14ac:dyDescent="0.25">
      <c r="A23622" t="s">
        <v>11071</v>
      </c>
    </row>
    <row r="23623" spans="1:1" x14ac:dyDescent="0.25">
      <c r="A23623" t="s">
        <v>10959</v>
      </c>
    </row>
    <row r="23624" spans="1:1" x14ac:dyDescent="0.25">
      <c r="A23624" t="s">
        <v>11072</v>
      </c>
    </row>
    <row r="23625" spans="1:1" x14ac:dyDescent="0.25">
      <c r="A23625" t="s">
        <v>10959</v>
      </c>
    </row>
    <row r="23626" spans="1:1" x14ac:dyDescent="0.25">
      <c r="A23626" t="s">
        <v>11073</v>
      </c>
    </row>
    <row r="23627" spans="1:1" x14ac:dyDescent="0.25">
      <c r="A23627" t="s">
        <v>10959</v>
      </c>
    </row>
    <row r="23628" spans="1:1" x14ac:dyDescent="0.25">
      <c r="A23628" t="s">
        <v>11074</v>
      </c>
    </row>
    <row r="23629" spans="1:1" x14ac:dyDescent="0.25">
      <c r="A23629" t="s">
        <v>10963</v>
      </c>
    </row>
    <row r="23630" spans="1:1" x14ac:dyDescent="0.25">
      <c r="A23630" t="s">
        <v>11075</v>
      </c>
    </row>
    <row r="23631" spans="1:1" x14ac:dyDescent="0.25">
      <c r="A23631" t="s">
        <v>10965</v>
      </c>
    </row>
    <row r="23632" spans="1:1" x14ac:dyDescent="0.25">
      <c r="A23632" t="s">
        <v>11076</v>
      </c>
    </row>
    <row r="23633" spans="1:1" x14ac:dyDescent="0.25">
      <c r="A23633" t="s">
        <v>10959</v>
      </c>
    </row>
    <row r="23634" spans="1:1" x14ac:dyDescent="0.25">
      <c r="A23634" t="s">
        <v>11077</v>
      </c>
    </row>
    <row r="23635" spans="1:1" x14ac:dyDescent="0.25">
      <c r="A23635" t="s">
        <v>10959</v>
      </c>
    </row>
    <row r="23636" spans="1:1" x14ac:dyDescent="0.25">
      <c r="A23636" t="s">
        <v>11078</v>
      </c>
    </row>
    <row r="23637" spans="1:1" x14ac:dyDescent="0.25">
      <c r="A23637" t="s">
        <v>10963</v>
      </c>
    </row>
    <row r="23638" spans="1:1" x14ac:dyDescent="0.25">
      <c r="A23638" t="s">
        <v>11079</v>
      </c>
    </row>
    <row r="23639" spans="1:1" x14ac:dyDescent="0.25">
      <c r="A23639" t="s">
        <v>10959</v>
      </c>
    </row>
    <row r="23640" spans="1:1" x14ac:dyDescent="0.25">
      <c r="A23640" t="s">
        <v>11080</v>
      </c>
    </row>
    <row r="23641" spans="1:1" x14ac:dyDescent="0.25">
      <c r="A23641" t="s">
        <v>10959</v>
      </c>
    </row>
    <row r="23642" spans="1:1" x14ac:dyDescent="0.25">
      <c r="A23642" t="s">
        <v>11081</v>
      </c>
    </row>
    <row r="23643" spans="1:1" x14ac:dyDescent="0.25">
      <c r="A23643" t="s">
        <v>10959</v>
      </c>
    </row>
    <row r="23644" spans="1:1" x14ac:dyDescent="0.25">
      <c r="A23644" t="s">
        <v>11082</v>
      </c>
    </row>
    <row r="23645" spans="1:1" x14ac:dyDescent="0.25">
      <c r="A23645" t="s">
        <v>10963</v>
      </c>
    </row>
    <row r="23646" spans="1:1" x14ac:dyDescent="0.25">
      <c r="A23646" t="s">
        <v>11083</v>
      </c>
    </row>
    <row r="23647" spans="1:1" x14ac:dyDescent="0.25">
      <c r="A23647" t="s">
        <v>10965</v>
      </c>
    </row>
    <row r="23648" spans="1:1" x14ac:dyDescent="0.25">
      <c r="A23648" t="s">
        <v>11084</v>
      </c>
    </row>
    <row r="23649" spans="1:1" x14ac:dyDescent="0.25">
      <c r="A23649" t="s">
        <v>10959</v>
      </c>
    </row>
    <row r="23650" spans="1:1" x14ac:dyDescent="0.25">
      <c r="A23650" t="s">
        <v>11085</v>
      </c>
    </row>
    <row r="23651" spans="1:1" x14ac:dyDescent="0.25">
      <c r="A23651" t="s">
        <v>10959</v>
      </c>
    </row>
    <row r="23652" spans="1:1" x14ac:dyDescent="0.25">
      <c r="A23652" t="s">
        <v>11086</v>
      </c>
    </row>
    <row r="23653" spans="1:1" x14ac:dyDescent="0.25">
      <c r="A23653" t="s">
        <v>10963</v>
      </c>
    </row>
    <row r="23654" spans="1:1" x14ac:dyDescent="0.25">
      <c r="A23654" t="s">
        <v>11087</v>
      </c>
    </row>
    <row r="23655" spans="1:1" x14ac:dyDescent="0.25">
      <c r="A23655" t="s">
        <v>10959</v>
      </c>
    </row>
    <row r="23656" spans="1:1" x14ac:dyDescent="0.25">
      <c r="A23656" t="s">
        <v>11088</v>
      </c>
    </row>
    <row r="23657" spans="1:1" x14ac:dyDescent="0.25">
      <c r="A23657" t="s">
        <v>10959</v>
      </c>
    </row>
    <row r="23658" spans="1:1" x14ac:dyDescent="0.25">
      <c r="A23658" t="s">
        <v>11089</v>
      </c>
    </row>
    <row r="23659" spans="1:1" x14ac:dyDescent="0.25">
      <c r="A23659" t="s">
        <v>10963</v>
      </c>
    </row>
    <row r="23660" spans="1:1" x14ac:dyDescent="0.25">
      <c r="A23660" t="s">
        <v>11090</v>
      </c>
    </row>
    <row r="23661" spans="1:1" x14ac:dyDescent="0.25">
      <c r="A23661" t="s">
        <v>10959</v>
      </c>
    </row>
    <row r="23662" spans="1:1" x14ac:dyDescent="0.25">
      <c r="A23662" t="s">
        <v>11091</v>
      </c>
    </row>
    <row r="23663" spans="1:1" x14ac:dyDescent="0.25">
      <c r="A23663" t="s">
        <v>10959</v>
      </c>
    </row>
    <row r="23664" spans="1:1" x14ac:dyDescent="0.25">
      <c r="A23664" t="s">
        <v>11092</v>
      </c>
    </row>
    <row r="23665" spans="1:1" x14ac:dyDescent="0.25">
      <c r="A23665" t="s">
        <v>10963</v>
      </c>
    </row>
    <row r="23666" spans="1:1" x14ac:dyDescent="0.25">
      <c r="A23666" t="s">
        <v>11093</v>
      </c>
    </row>
    <row r="23667" spans="1:1" x14ac:dyDescent="0.25">
      <c r="A23667" t="s">
        <v>10959</v>
      </c>
    </row>
    <row r="23668" spans="1:1" x14ac:dyDescent="0.25">
      <c r="A23668" t="s">
        <v>11094</v>
      </c>
    </row>
    <row r="23669" spans="1:1" x14ac:dyDescent="0.25">
      <c r="A23669" t="s">
        <v>10959</v>
      </c>
    </row>
    <row r="23670" spans="1:1" x14ac:dyDescent="0.25">
      <c r="A23670" t="s">
        <v>11095</v>
      </c>
    </row>
    <row r="23671" spans="1:1" x14ac:dyDescent="0.25">
      <c r="A23671" t="s">
        <v>10963</v>
      </c>
    </row>
    <row r="23672" spans="1:1" x14ac:dyDescent="0.25">
      <c r="A23672" t="s">
        <v>11096</v>
      </c>
    </row>
    <row r="23673" spans="1:1" x14ac:dyDescent="0.25">
      <c r="A23673" t="s">
        <v>10959</v>
      </c>
    </row>
    <row r="23674" spans="1:1" x14ac:dyDescent="0.25">
      <c r="A23674" t="s">
        <v>11097</v>
      </c>
    </row>
    <row r="23675" spans="1:1" x14ac:dyDescent="0.25">
      <c r="A23675" t="s">
        <v>10959</v>
      </c>
    </row>
    <row r="23676" spans="1:1" x14ac:dyDescent="0.25">
      <c r="A23676" t="s">
        <v>11098</v>
      </c>
    </row>
    <row r="23677" spans="1:1" x14ac:dyDescent="0.25">
      <c r="A23677" t="s">
        <v>10959</v>
      </c>
    </row>
    <row r="23678" spans="1:1" x14ac:dyDescent="0.25">
      <c r="A23678" t="s">
        <v>11099</v>
      </c>
    </row>
    <row r="23679" spans="1:1" x14ac:dyDescent="0.25">
      <c r="A23679" t="s">
        <v>10963</v>
      </c>
    </row>
    <row r="23680" spans="1:1" x14ac:dyDescent="0.25">
      <c r="A23680" t="s">
        <v>11100</v>
      </c>
    </row>
    <row r="23681" spans="1:1" x14ac:dyDescent="0.25">
      <c r="A23681" t="s">
        <v>10965</v>
      </c>
    </row>
    <row r="23682" spans="1:1" x14ac:dyDescent="0.25">
      <c r="A23682" t="s">
        <v>11101</v>
      </c>
    </row>
    <row r="23683" spans="1:1" x14ac:dyDescent="0.25">
      <c r="A23683" t="s">
        <v>10959</v>
      </c>
    </row>
    <row r="23684" spans="1:1" x14ac:dyDescent="0.25">
      <c r="A23684" t="s">
        <v>11102</v>
      </c>
    </row>
    <row r="23685" spans="1:1" x14ac:dyDescent="0.25">
      <c r="A23685" t="s">
        <v>10959</v>
      </c>
    </row>
    <row r="23686" spans="1:1" x14ac:dyDescent="0.25">
      <c r="A23686" t="s">
        <v>11103</v>
      </c>
    </row>
    <row r="23687" spans="1:1" x14ac:dyDescent="0.25">
      <c r="A23687" t="s">
        <v>10963</v>
      </c>
    </row>
    <row r="23688" spans="1:1" x14ac:dyDescent="0.25">
      <c r="A23688" t="s">
        <v>11104</v>
      </c>
    </row>
    <row r="23689" spans="1:1" x14ac:dyDescent="0.25">
      <c r="A23689" t="s">
        <v>10959</v>
      </c>
    </row>
    <row r="23690" spans="1:1" x14ac:dyDescent="0.25">
      <c r="A23690" t="s">
        <v>11105</v>
      </c>
    </row>
    <row r="23691" spans="1:1" x14ac:dyDescent="0.25">
      <c r="A23691" t="s">
        <v>10959</v>
      </c>
    </row>
    <row r="23692" spans="1:1" x14ac:dyDescent="0.25">
      <c r="A23692" t="s">
        <v>11106</v>
      </c>
    </row>
    <row r="23693" spans="1:1" x14ac:dyDescent="0.25">
      <c r="A23693" t="s">
        <v>10959</v>
      </c>
    </row>
    <row r="23694" spans="1:1" x14ac:dyDescent="0.25">
      <c r="A23694" t="s">
        <v>11107</v>
      </c>
    </row>
    <row r="23695" spans="1:1" x14ac:dyDescent="0.25">
      <c r="A23695" t="s">
        <v>10963</v>
      </c>
    </row>
    <row r="23696" spans="1:1" x14ac:dyDescent="0.25">
      <c r="A23696" t="s">
        <v>11108</v>
      </c>
    </row>
    <row r="23697" spans="1:1" x14ac:dyDescent="0.25">
      <c r="A23697" t="s">
        <v>10965</v>
      </c>
    </row>
    <row r="23698" spans="1:1" x14ac:dyDescent="0.25">
      <c r="A23698" t="s">
        <v>11109</v>
      </c>
    </row>
    <row r="23699" spans="1:1" x14ac:dyDescent="0.25">
      <c r="A23699" t="s">
        <v>10959</v>
      </c>
    </row>
    <row r="23700" spans="1:1" x14ac:dyDescent="0.25">
      <c r="A23700" t="s">
        <v>11110</v>
      </c>
    </row>
    <row r="23701" spans="1:1" x14ac:dyDescent="0.25">
      <c r="A23701" t="s">
        <v>10959</v>
      </c>
    </row>
    <row r="23702" spans="1:1" x14ac:dyDescent="0.25">
      <c r="A23702" t="s">
        <v>11111</v>
      </c>
    </row>
    <row r="23703" spans="1:1" x14ac:dyDescent="0.25">
      <c r="A23703" t="s">
        <v>10963</v>
      </c>
    </row>
    <row r="23704" spans="1:1" x14ac:dyDescent="0.25">
      <c r="A23704" t="s">
        <v>11112</v>
      </c>
    </row>
    <row r="23705" spans="1:1" x14ac:dyDescent="0.25">
      <c r="A23705" t="s">
        <v>10959</v>
      </c>
    </row>
    <row r="23706" spans="1:1" x14ac:dyDescent="0.25">
      <c r="A23706" t="s">
        <v>11113</v>
      </c>
    </row>
    <row r="23707" spans="1:1" x14ac:dyDescent="0.25">
      <c r="A23707" t="s">
        <v>10959</v>
      </c>
    </row>
    <row r="23708" spans="1:1" x14ac:dyDescent="0.25">
      <c r="A23708" t="s">
        <v>11114</v>
      </c>
    </row>
    <row r="23709" spans="1:1" x14ac:dyDescent="0.25">
      <c r="A23709" t="s">
        <v>10959</v>
      </c>
    </row>
    <row r="23710" spans="1:1" x14ac:dyDescent="0.25">
      <c r="A23710" t="s">
        <v>11115</v>
      </c>
    </row>
    <row r="23711" spans="1:1" x14ac:dyDescent="0.25">
      <c r="A23711" t="s">
        <v>10963</v>
      </c>
    </row>
    <row r="23712" spans="1:1" x14ac:dyDescent="0.25">
      <c r="A23712" t="s">
        <v>11116</v>
      </c>
    </row>
    <row r="23713" spans="1:1" x14ac:dyDescent="0.25">
      <c r="A23713" t="s">
        <v>10965</v>
      </c>
    </row>
    <row r="23714" spans="1:1" x14ac:dyDescent="0.25">
      <c r="A23714" t="s">
        <v>11117</v>
      </c>
    </row>
    <row r="23715" spans="1:1" x14ac:dyDescent="0.25">
      <c r="A23715" t="s">
        <v>10959</v>
      </c>
    </row>
    <row r="23716" spans="1:1" x14ac:dyDescent="0.25">
      <c r="A23716" t="s">
        <v>11118</v>
      </c>
    </row>
    <row r="23717" spans="1:1" x14ac:dyDescent="0.25">
      <c r="A23717" t="s">
        <v>10959</v>
      </c>
    </row>
    <row r="23718" spans="1:1" x14ac:dyDescent="0.25">
      <c r="A23718" t="s">
        <v>11119</v>
      </c>
    </row>
    <row r="23719" spans="1:1" x14ac:dyDescent="0.25">
      <c r="A23719" t="s">
        <v>10959</v>
      </c>
    </row>
    <row r="23720" spans="1:1" x14ac:dyDescent="0.25">
      <c r="A23720" t="s">
        <v>11120</v>
      </c>
    </row>
    <row r="23721" spans="1:1" x14ac:dyDescent="0.25">
      <c r="A23721" t="s">
        <v>10963</v>
      </c>
    </row>
    <row r="23722" spans="1:1" x14ac:dyDescent="0.25">
      <c r="A23722" t="s">
        <v>11121</v>
      </c>
    </row>
    <row r="23723" spans="1:1" x14ac:dyDescent="0.25">
      <c r="A23723" t="s">
        <v>10965</v>
      </c>
    </row>
    <row r="23724" spans="1:1" x14ac:dyDescent="0.25">
      <c r="A23724" t="s">
        <v>11122</v>
      </c>
    </row>
    <row r="23725" spans="1:1" x14ac:dyDescent="0.25">
      <c r="A23725" t="s">
        <v>10959</v>
      </c>
    </row>
    <row r="23726" spans="1:1" x14ac:dyDescent="0.25">
      <c r="A23726" t="s">
        <v>11123</v>
      </c>
    </row>
    <row r="23727" spans="1:1" x14ac:dyDescent="0.25">
      <c r="A23727" t="s">
        <v>10959</v>
      </c>
    </row>
    <row r="23728" spans="1:1" x14ac:dyDescent="0.25">
      <c r="A23728" t="s">
        <v>11124</v>
      </c>
    </row>
    <row r="23729" spans="1:1" x14ac:dyDescent="0.25">
      <c r="A23729" t="s">
        <v>10959</v>
      </c>
    </row>
    <row r="23730" spans="1:1" x14ac:dyDescent="0.25">
      <c r="A23730" t="s">
        <v>11125</v>
      </c>
    </row>
    <row r="23731" spans="1:1" x14ac:dyDescent="0.25">
      <c r="A23731" t="s">
        <v>10963</v>
      </c>
    </row>
    <row r="23732" spans="1:1" x14ac:dyDescent="0.25">
      <c r="A23732" t="s">
        <v>11126</v>
      </c>
    </row>
    <row r="23733" spans="1:1" x14ac:dyDescent="0.25">
      <c r="A23733" t="s">
        <v>10965</v>
      </c>
    </row>
    <row r="23734" spans="1:1" x14ac:dyDescent="0.25">
      <c r="A23734" t="s">
        <v>11127</v>
      </c>
    </row>
    <row r="23735" spans="1:1" x14ac:dyDescent="0.25">
      <c r="A23735" t="s">
        <v>10959</v>
      </c>
    </row>
    <row r="23736" spans="1:1" x14ac:dyDescent="0.25">
      <c r="A23736" t="s">
        <v>11128</v>
      </c>
    </row>
    <row r="23737" spans="1:1" x14ac:dyDescent="0.25">
      <c r="A23737" t="s">
        <v>10959</v>
      </c>
    </row>
    <row r="23738" spans="1:1" x14ac:dyDescent="0.25">
      <c r="A23738" t="s">
        <v>11129</v>
      </c>
    </row>
    <row r="23739" spans="1:1" x14ac:dyDescent="0.25">
      <c r="A23739" t="s">
        <v>10963</v>
      </c>
    </row>
    <row r="23740" spans="1:1" x14ac:dyDescent="0.25">
      <c r="A23740" t="s">
        <v>11130</v>
      </c>
    </row>
    <row r="23741" spans="1:1" x14ac:dyDescent="0.25">
      <c r="A23741" t="s">
        <v>10959</v>
      </c>
    </row>
    <row r="23742" spans="1:1" x14ac:dyDescent="0.25">
      <c r="A23742" t="s">
        <v>11131</v>
      </c>
    </row>
    <row r="23743" spans="1:1" x14ac:dyDescent="0.25">
      <c r="A23743" t="s">
        <v>10959</v>
      </c>
    </row>
    <row r="23744" spans="1:1" x14ac:dyDescent="0.25">
      <c r="A23744" t="s">
        <v>11132</v>
      </c>
    </row>
    <row r="23745" spans="1:1" x14ac:dyDescent="0.25">
      <c r="A23745" t="s">
        <v>10963</v>
      </c>
    </row>
    <row r="23746" spans="1:1" x14ac:dyDescent="0.25">
      <c r="A23746" t="s">
        <v>11133</v>
      </c>
    </row>
    <row r="23747" spans="1:1" x14ac:dyDescent="0.25">
      <c r="A23747" t="s">
        <v>10959</v>
      </c>
    </row>
    <row r="23748" spans="1:1" x14ac:dyDescent="0.25">
      <c r="A23748" t="s">
        <v>11134</v>
      </c>
    </row>
    <row r="23749" spans="1:1" x14ac:dyDescent="0.25">
      <c r="A23749" t="s">
        <v>10959</v>
      </c>
    </row>
    <row r="23750" spans="1:1" x14ac:dyDescent="0.25">
      <c r="A23750" t="s">
        <v>11135</v>
      </c>
    </row>
    <row r="23751" spans="1:1" x14ac:dyDescent="0.25">
      <c r="A23751" t="s">
        <v>10959</v>
      </c>
    </row>
    <row r="23752" spans="1:1" x14ac:dyDescent="0.25">
      <c r="A23752" t="s">
        <v>11136</v>
      </c>
    </row>
    <row r="23753" spans="1:1" x14ac:dyDescent="0.25">
      <c r="A23753" t="s">
        <v>10963</v>
      </c>
    </row>
    <row r="23754" spans="1:1" x14ac:dyDescent="0.25">
      <c r="A23754" t="s">
        <v>11137</v>
      </c>
    </row>
    <row r="23755" spans="1:1" x14ac:dyDescent="0.25">
      <c r="A23755" t="s">
        <v>10965</v>
      </c>
    </row>
    <row r="23756" spans="1:1" x14ac:dyDescent="0.25">
      <c r="A23756" t="s">
        <v>11138</v>
      </c>
    </row>
    <row r="23757" spans="1:1" x14ac:dyDescent="0.25">
      <c r="A23757" t="s">
        <v>10959</v>
      </c>
    </row>
    <row r="23758" spans="1:1" x14ac:dyDescent="0.25">
      <c r="A23758" t="s">
        <v>11139</v>
      </c>
    </row>
    <row r="23759" spans="1:1" x14ac:dyDescent="0.25">
      <c r="A23759" t="s">
        <v>10959</v>
      </c>
    </row>
    <row r="23760" spans="1:1" x14ac:dyDescent="0.25">
      <c r="A23760" t="s">
        <v>11140</v>
      </c>
    </row>
    <row r="23761" spans="1:1" x14ac:dyDescent="0.25">
      <c r="A23761" t="s">
        <v>10963</v>
      </c>
    </row>
    <row r="23762" spans="1:1" x14ac:dyDescent="0.25">
      <c r="A23762" t="s">
        <v>11141</v>
      </c>
    </row>
    <row r="23763" spans="1:1" x14ac:dyDescent="0.25">
      <c r="A23763" t="s">
        <v>10959</v>
      </c>
    </row>
    <row r="23764" spans="1:1" x14ac:dyDescent="0.25">
      <c r="A23764" t="s">
        <v>11142</v>
      </c>
    </row>
    <row r="23765" spans="1:1" x14ac:dyDescent="0.25">
      <c r="A23765" t="s">
        <v>10959</v>
      </c>
    </row>
    <row r="23766" spans="1:1" x14ac:dyDescent="0.25">
      <c r="A23766" t="s">
        <v>11143</v>
      </c>
    </row>
    <row r="23767" spans="1:1" x14ac:dyDescent="0.25">
      <c r="A23767" t="s">
        <v>10963</v>
      </c>
    </row>
    <row r="23768" spans="1:1" x14ac:dyDescent="0.25">
      <c r="A23768" t="s">
        <v>11144</v>
      </c>
    </row>
    <row r="23769" spans="1:1" x14ac:dyDescent="0.25">
      <c r="A23769" t="s">
        <v>10959</v>
      </c>
    </row>
    <row r="23770" spans="1:1" x14ac:dyDescent="0.25">
      <c r="A23770" t="s">
        <v>11145</v>
      </c>
    </row>
    <row r="23771" spans="1:1" x14ac:dyDescent="0.25">
      <c r="A23771" t="s">
        <v>10959</v>
      </c>
    </row>
    <row r="23772" spans="1:1" x14ac:dyDescent="0.25">
      <c r="A23772" t="s">
        <v>11146</v>
      </c>
    </row>
    <row r="23773" spans="1:1" x14ac:dyDescent="0.25">
      <c r="A23773" t="s">
        <v>10963</v>
      </c>
    </row>
    <row r="23774" spans="1:1" x14ac:dyDescent="0.25">
      <c r="A23774" t="s">
        <v>11147</v>
      </c>
    </row>
    <row r="23775" spans="1:1" x14ac:dyDescent="0.25">
      <c r="A23775" t="s">
        <v>10959</v>
      </c>
    </row>
    <row r="23776" spans="1:1" x14ac:dyDescent="0.25">
      <c r="A23776" t="s">
        <v>11148</v>
      </c>
    </row>
    <row r="23777" spans="1:1" x14ac:dyDescent="0.25">
      <c r="A23777" t="s">
        <v>10959</v>
      </c>
    </row>
    <row r="23778" spans="1:1" x14ac:dyDescent="0.25">
      <c r="A23778" t="s">
        <v>11149</v>
      </c>
    </row>
    <row r="23779" spans="1:1" x14ac:dyDescent="0.25">
      <c r="A23779" t="s">
        <v>10959</v>
      </c>
    </row>
    <row r="23780" spans="1:1" x14ac:dyDescent="0.25">
      <c r="A23780" t="s">
        <v>11150</v>
      </c>
    </row>
    <row r="23781" spans="1:1" x14ac:dyDescent="0.25">
      <c r="A23781" t="s">
        <v>10963</v>
      </c>
    </row>
    <row r="23782" spans="1:1" x14ac:dyDescent="0.25">
      <c r="A23782" t="s">
        <v>11151</v>
      </c>
    </row>
    <row r="23783" spans="1:1" x14ac:dyDescent="0.25">
      <c r="A23783" t="s">
        <v>10965</v>
      </c>
    </row>
    <row r="23784" spans="1:1" x14ac:dyDescent="0.25">
      <c r="A23784" t="s">
        <v>11152</v>
      </c>
    </row>
    <row r="23785" spans="1:1" x14ac:dyDescent="0.25">
      <c r="A23785" t="s">
        <v>10959</v>
      </c>
    </row>
    <row r="23786" spans="1:1" x14ac:dyDescent="0.25">
      <c r="A23786" t="s">
        <v>11153</v>
      </c>
    </row>
    <row r="23787" spans="1:1" x14ac:dyDescent="0.25">
      <c r="A23787" t="s">
        <v>10959</v>
      </c>
    </row>
    <row r="23788" spans="1:1" x14ac:dyDescent="0.25">
      <c r="A23788" t="s">
        <v>11154</v>
      </c>
    </row>
    <row r="23789" spans="1:1" x14ac:dyDescent="0.25">
      <c r="A23789" t="s">
        <v>10963</v>
      </c>
    </row>
    <row r="23790" spans="1:1" x14ac:dyDescent="0.25">
      <c r="A23790" t="s">
        <v>11155</v>
      </c>
    </row>
    <row r="23791" spans="1:1" x14ac:dyDescent="0.25">
      <c r="A23791" t="s">
        <v>10959</v>
      </c>
    </row>
    <row r="23792" spans="1:1" x14ac:dyDescent="0.25">
      <c r="A23792" t="s">
        <v>11156</v>
      </c>
    </row>
    <row r="23793" spans="1:1" x14ac:dyDescent="0.25">
      <c r="A23793" t="s">
        <v>10959</v>
      </c>
    </row>
    <row r="23794" spans="1:1" x14ac:dyDescent="0.25">
      <c r="A23794" t="s">
        <v>11157</v>
      </c>
    </row>
    <row r="23795" spans="1:1" x14ac:dyDescent="0.25">
      <c r="A23795" t="s">
        <v>10963</v>
      </c>
    </row>
    <row r="23796" spans="1:1" x14ac:dyDescent="0.25">
      <c r="A23796" t="s">
        <v>11158</v>
      </c>
    </row>
    <row r="23797" spans="1:1" x14ac:dyDescent="0.25">
      <c r="A23797" t="s">
        <v>10959</v>
      </c>
    </row>
    <row r="23798" spans="1:1" x14ac:dyDescent="0.25">
      <c r="A23798" t="s">
        <v>11159</v>
      </c>
    </row>
    <row r="23799" spans="1:1" x14ac:dyDescent="0.25">
      <c r="A23799" t="s">
        <v>10959</v>
      </c>
    </row>
    <row r="23800" spans="1:1" x14ac:dyDescent="0.25">
      <c r="A23800" t="s">
        <v>11160</v>
      </c>
    </row>
    <row r="23801" spans="1:1" x14ac:dyDescent="0.25">
      <c r="A23801" t="s">
        <v>10959</v>
      </c>
    </row>
    <row r="23802" spans="1:1" x14ac:dyDescent="0.25">
      <c r="A23802" t="s">
        <v>11161</v>
      </c>
    </row>
    <row r="23803" spans="1:1" x14ac:dyDescent="0.25">
      <c r="A23803" t="s">
        <v>10963</v>
      </c>
    </row>
    <row r="23804" spans="1:1" x14ac:dyDescent="0.25">
      <c r="A23804" t="s">
        <v>11162</v>
      </c>
    </row>
    <row r="23805" spans="1:1" x14ac:dyDescent="0.25">
      <c r="A23805" t="s">
        <v>10965</v>
      </c>
    </row>
    <row r="23806" spans="1:1" x14ac:dyDescent="0.25">
      <c r="A23806" t="s">
        <v>11163</v>
      </c>
    </row>
    <row r="23807" spans="1:1" x14ac:dyDescent="0.25">
      <c r="A23807" t="s">
        <v>10959</v>
      </c>
    </row>
    <row r="23808" spans="1:1" x14ac:dyDescent="0.25">
      <c r="A23808" t="s">
        <v>11164</v>
      </c>
    </row>
    <row r="23809" spans="1:1" x14ac:dyDescent="0.25">
      <c r="A23809" t="s">
        <v>10959</v>
      </c>
    </row>
    <row r="23810" spans="1:1" x14ac:dyDescent="0.25">
      <c r="A23810" t="s">
        <v>11165</v>
      </c>
    </row>
    <row r="23811" spans="1:1" x14ac:dyDescent="0.25">
      <c r="A23811" t="s">
        <v>10963</v>
      </c>
    </row>
    <row r="23812" spans="1:1" x14ac:dyDescent="0.25">
      <c r="A23812" t="s">
        <v>11166</v>
      </c>
    </row>
    <row r="23813" spans="1:1" x14ac:dyDescent="0.25">
      <c r="A23813" t="s">
        <v>10959</v>
      </c>
    </row>
    <row r="23814" spans="1:1" x14ac:dyDescent="0.25">
      <c r="A23814" t="s">
        <v>11167</v>
      </c>
    </row>
    <row r="23815" spans="1:1" x14ac:dyDescent="0.25">
      <c r="A23815" t="s">
        <v>10959</v>
      </c>
    </row>
    <row r="23816" spans="1:1" x14ac:dyDescent="0.25">
      <c r="A23816" t="s">
        <v>11168</v>
      </c>
    </row>
    <row r="23817" spans="1:1" x14ac:dyDescent="0.25">
      <c r="A23817" t="s">
        <v>10963</v>
      </c>
    </row>
    <row r="23818" spans="1:1" x14ac:dyDescent="0.25">
      <c r="A23818" t="s">
        <v>11169</v>
      </c>
    </row>
    <row r="23819" spans="1:1" x14ac:dyDescent="0.25">
      <c r="A23819" t="s">
        <v>10959</v>
      </c>
    </row>
    <row r="23820" spans="1:1" x14ac:dyDescent="0.25">
      <c r="A23820" t="s">
        <v>11170</v>
      </c>
    </row>
    <row r="23821" spans="1:1" x14ac:dyDescent="0.25">
      <c r="A23821" t="s">
        <v>10959</v>
      </c>
    </row>
    <row r="23822" spans="1:1" x14ac:dyDescent="0.25">
      <c r="A23822" t="s">
        <v>11171</v>
      </c>
    </row>
    <row r="23823" spans="1:1" x14ac:dyDescent="0.25">
      <c r="A23823" t="s">
        <v>10963</v>
      </c>
    </row>
    <row r="23824" spans="1:1" x14ac:dyDescent="0.25">
      <c r="A23824" t="s">
        <v>11172</v>
      </c>
    </row>
    <row r="23825" spans="1:1" x14ac:dyDescent="0.25">
      <c r="A23825" t="s">
        <v>10959</v>
      </c>
    </row>
    <row r="23826" spans="1:1" x14ac:dyDescent="0.25">
      <c r="A23826" t="s">
        <v>11173</v>
      </c>
    </row>
    <row r="23827" spans="1:1" x14ac:dyDescent="0.25">
      <c r="A23827" t="s">
        <v>10959</v>
      </c>
    </row>
    <row r="23828" spans="1:1" x14ac:dyDescent="0.25">
      <c r="A23828" t="s">
        <v>11174</v>
      </c>
    </row>
    <row r="23829" spans="1:1" x14ac:dyDescent="0.25">
      <c r="A23829" t="s">
        <v>10959</v>
      </c>
    </row>
    <row r="23830" spans="1:1" x14ac:dyDescent="0.25">
      <c r="A23830" t="s">
        <v>11175</v>
      </c>
    </row>
    <row r="23831" spans="1:1" x14ac:dyDescent="0.25">
      <c r="A23831" t="s">
        <v>10963</v>
      </c>
    </row>
    <row r="23832" spans="1:1" x14ac:dyDescent="0.25">
      <c r="A23832" t="s">
        <v>11176</v>
      </c>
    </row>
    <row r="23833" spans="1:1" x14ac:dyDescent="0.25">
      <c r="A23833" t="s">
        <v>10965</v>
      </c>
    </row>
    <row r="23834" spans="1:1" x14ac:dyDescent="0.25">
      <c r="A23834" t="s">
        <v>11177</v>
      </c>
    </row>
    <row r="23835" spans="1:1" x14ac:dyDescent="0.25">
      <c r="A23835" t="s">
        <v>10959</v>
      </c>
    </row>
    <row r="23836" spans="1:1" x14ac:dyDescent="0.25">
      <c r="A23836" t="s">
        <v>11178</v>
      </c>
    </row>
    <row r="23837" spans="1:1" x14ac:dyDescent="0.25">
      <c r="A23837" t="s">
        <v>10959</v>
      </c>
    </row>
    <row r="23838" spans="1:1" x14ac:dyDescent="0.25">
      <c r="A23838" t="s">
        <v>11179</v>
      </c>
    </row>
    <row r="23839" spans="1:1" x14ac:dyDescent="0.25">
      <c r="A23839" t="s">
        <v>10959</v>
      </c>
    </row>
    <row r="23840" spans="1:1" x14ac:dyDescent="0.25">
      <c r="A23840" t="s">
        <v>11180</v>
      </c>
    </row>
    <row r="23841" spans="1:1" x14ac:dyDescent="0.25">
      <c r="A23841" t="s">
        <v>10963</v>
      </c>
    </row>
    <row r="23842" spans="1:1" x14ac:dyDescent="0.25">
      <c r="A23842" t="s">
        <v>11181</v>
      </c>
    </row>
    <row r="23843" spans="1:1" x14ac:dyDescent="0.25">
      <c r="A23843" t="s">
        <v>10965</v>
      </c>
    </row>
    <row r="23844" spans="1:1" x14ac:dyDescent="0.25">
      <c r="A23844" t="s">
        <v>11182</v>
      </c>
    </row>
    <row r="23845" spans="1:1" x14ac:dyDescent="0.25">
      <c r="A23845" t="s">
        <v>10959</v>
      </c>
    </row>
    <row r="23846" spans="1:1" x14ac:dyDescent="0.25">
      <c r="A23846" t="s">
        <v>11183</v>
      </c>
    </row>
    <row r="23847" spans="1:1" x14ac:dyDescent="0.25">
      <c r="A23847" t="s">
        <v>10959</v>
      </c>
    </row>
    <row r="23848" spans="1:1" x14ac:dyDescent="0.25">
      <c r="A23848" t="s">
        <v>11184</v>
      </c>
    </row>
    <row r="23849" spans="1:1" x14ac:dyDescent="0.25">
      <c r="A23849" t="s">
        <v>10959</v>
      </c>
    </row>
    <row r="23850" spans="1:1" x14ac:dyDescent="0.25">
      <c r="A23850" t="s">
        <v>11185</v>
      </c>
    </row>
    <row r="23851" spans="1:1" x14ac:dyDescent="0.25">
      <c r="A23851" t="s">
        <v>10963</v>
      </c>
    </row>
    <row r="23852" spans="1:1" x14ac:dyDescent="0.25">
      <c r="A23852" t="s">
        <v>11186</v>
      </c>
    </row>
    <row r="23853" spans="1:1" x14ac:dyDescent="0.25">
      <c r="A23853" t="s">
        <v>10965</v>
      </c>
    </row>
    <row r="23854" spans="1:1" x14ac:dyDescent="0.25">
      <c r="A23854" t="s">
        <v>11187</v>
      </c>
    </row>
    <row r="23855" spans="1:1" x14ac:dyDescent="0.25">
      <c r="A23855" t="s">
        <v>10959</v>
      </c>
    </row>
    <row r="23856" spans="1:1" x14ac:dyDescent="0.25">
      <c r="A23856" t="s">
        <v>11188</v>
      </c>
    </row>
    <row r="23857" spans="1:1" x14ac:dyDescent="0.25">
      <c r="A23857" t="s">
        <v>10959</v>
      </c>
    </row>
    <row r="23858" spans="1:1" x14ac:dyDescent="0.25">
      <c r="A23858" t="s">
        <v>11189</v>
      </c>
    </row>
    <row r="23859" spans="1:1" x14ac:dyDescent="0.25">
      <c r="A23859" t="s">
        <v>10963</v>
      </c>
    </row>
    <row r="23860" spans="1:1" x14ac:dyDescent="0.25">
      <c r="A23860" t="s">
        <v>11190</v>
      </c>
    </row>
    <row r="23861" spans="1:1" x14ac:dyDescent="0.25">
      <c r="A23861" t="s">
        <v>10959</v>
      </c>
    </row>
    <row r="23862" spans="1:1" x14ac:dyDescent="0.25">
      <c r="A23862" t="s">
        <v>11191</v>
      </c>
    </row>
    <row r="23863" spans="1:1" x14ac:dyDescent="0.25">
      <c r="A23863" t="s">
        <v>10959</v>
      </c>
    </row>
    <row r="23864" spans="1:1" x14ac:dyDescent="0.25">
      <c r="A23864" t="s">
        <v>11192</v>
      </c>
    </row>
    <row r="23865" spans="1:1" x14ac:dyDescent="0.25">
      <c r="A23865" t="s">
        <v>10963</v>
      </c>
    </row>
    <row r="23866" spans="1:1" x14ac:dyDescent="0.25">
      <c r="A23866" t="s">
        <v>11193</v>
      </c>
    </row>
    <row r="23867" spans="1:1" x14ac:dyDescent="0.25">
      <c r="A23867" t="s">
        <v>10959</v>
      </c>
    </row>
    <row r="23868" spans="1:1" x14ac:dyDescent="0.25">
      <c r="A23868" t="s">
        <v>11194</v>
      </c>
    </row>
    <row r="23869" spans="1:1" x14ac:dyDescent="0.25">
      <c r="A23869" t="s">
        <v>10959</v>
      </c>
    </row>
    <row r="23870" spans="1:1" x14ac:dyDescent="0.25">
      <c r="A23870" t="s">
        <v>11195</v>
      </c>
    </row>
    <row r="23871" spans="1:1" x14ac:dyDescent="0.25">
      <c r="A23871" t="s">
        <v>10959</v>
      </c>
    </row>
    <row r="23872" spans="1:1" x14ac:dyDescent="0.25">
      <c r="A23872" t="s">
        <v>11196</v>
      </c>
    </row>
    <row r="23873" spans="1:1" x14ac:dyDescent="0.25">
      <c r="A23873" t="s">
        <v>10963</v>
      </c>
    </row>
    <row r="23874" spans="1:1" x14ac:dyDescent="0.25">
      <c r="A23874" t="s">
        <v>11197</v>
      </c>
    </row>
    <row r="23875" spans="1:1" x14ac:dyDescent="0.25">
      <c r="A23875" t="s">
        <v>10965</v>
      </c>
    </row>
    <row r="23876" spans="1:1" x14ac:dyDescent="0.25">
      <c r="A23876" t="s">
        <v>11198</v>
      </c>
    </row>
    <row r="23877" spans="1:1" x14ac:dyDescent="0.25">
      <c r="A23877" t="s">
        <v>10959</v>
      </c>
    </row>
    <row r="23878" spans="1:1" x14ac:dyDescent="0.25">
      <c r="A23878" t="s">
        <v>11199</v>
      </c>
    </row>
    <row r="23879" spans="1:1" x14ac:dyDescent="0.25">
      <c r="A23879" t="s">
        <v>10959</v>
      </c>
    </row>
    <row r="23880" spans="1:1" x14ac:dyDescent="0.25">
      <c r="A23880" t="s">
        <v>11200</v>
      </c>
    </row>
    <row r="23881" spans="1:1" x14ac:dyDescent="0.25">
      <c r="A23881" t="s">
        <v>10963</v>
      </c>
    </row>
    <row r="23882" spans="1:1" x14ac:dyDescent="0.25">
      <c r="A23882" t="s">
        <v>11201</v>
      </c>
    </row>
    <row r="23883" spans="1:1" x14ac:dyDescent="0.25">
      <c r="A23883" t="s">
        <v>10959</v>
      </c>
    </row>
    <row r="23884" spans="1:1" x14ac:dyDescent="0.25">
      <c r="A23884" t="s">
        <v>11202</v>
      </c>
    </row>
    <row r="23885" spans="1:1" x14ac:dyDescent="0.25">
      <c r="A23885" t="s">
        <v>10959</v>
      </c>
    </row>
    <row r="23886" spans="1:1" x14ac:dyDescent="0.25">
      <c r="A23886" t="s">
        <v>11203</v>
      </c>
    </row>
    <row r="23887" spans="1:1" x14ac:dyDescent="0.25">
      <c r="A23887" t="s">
        <v>10959</v>
      </c>
    </row>
    <row r="23888" spans="1:1" x14ac:dyDescent="0.25">
      <c r="A23888" t="s">
        <v>11204</v>
      </c>
    </row>
    <row r="23889" spans="1:1" x14ac:dyDescent="0.25">
      <c r="A23889" t="s">
        <v>10963</v>
      </c>
    </row>
    <row r="23890" spans="1:1" x14ac:dyDescent="0.25">
      <c r="A23890" t="s">
        <v>11205</v>
      </c>
    </row>
    <row r="23891" spans="1:1" x14ac:dyDescent="0.25">
      <c r="A23891" t="s">
        <v>10965</v>
      </c>
    </row>
    <row r="23892" spans="1:1" x14ac:dyDescent="0.25">
      <c r="A23892" t="s">
        <v>11206</v>
      </c>
    </row>
    <row r="23893" spans="1:1" x14ac:dyDescent="0.25">
      <c r="A23893" t="s">
        <v>10959</v>
      </c>
    </row>
    <row r="23894" spans="1:1" x14ac:dyDescent="0.25">
      <c r="A23894" t="s">
        <v>11207</v>
      </c>
    </row>
    <row r="23895" spans="1:1" x14ac:dyDescent="0.25">
      <c r="A23895" t="s">
        <v>10959</v>
      </c>
    </row>
    <row r="23896" spans="1:1" x14ac:dyDescent="0.25">
      <c r="A23896" t="s">
        <v>11208</v>
      </c>
    </row>
    <row r="23897" spans="1:1" x14ac:dyDescent="0.25">
      <c r="A23897" t="s">
        <v>10959</v>
      </c>
    </row>
    <row r="23898" spans="1:1" x14ac:dyDescent="0.25">
      <c r="A23898" t="s">
        <v>11209</v>
      </c>
    </row>
    <row r="23899" spans="1:1" x14ac:dyDescent="0.25">
      <c r="A23899" t="s">
        <v>10963</v>
      </c>
    </row>
    <row r="23900" spans="1:1" x14ac:dyDescent="0.25">
      <c r="A23900" t="s">
        <v>11210</v>
      </c>
    </row>
    <row r="23901" spans="1:1" x14ac:dyDescent="0.25">
      <c r="A23901" t="s">
        <v>10965</v>
      </c>
    </row>
    <row r="23902" spans="1:1" x14ac:dyDescent="0.25">
      <c r="A23902" t="s">
        <v>11211</v>
      </c>
    </row>
    <row r="23903" spans="1:1" x14ac:dyDescent="0.25">
      <c r="A23903" t="s">
        <v>10959</v>
      </c>
    </row>
    <row r="23904" spans="1:1" x14ac:dyDescent="0.25">
      <c r="A23904" t="s">
        <v>11212</v>
      </c>
    </row>
    <row r="23905" spans="1:1" x14ac:dyDescent="0.25">
      <c r="A23905" t="s">
        <v>10959</v>
      </c>
    </row>
    <row r="23906" spans="1:1" x14ac:dyDescent="0.25">
      <c r="A23906" t="s">
        <v>11213</v>
      </c>
    </row>
    <row r="23907" spans="1:1" x14ac:dyDescent="0.25">
      <c r="A23907" t="s">
        <v>10959</v>
      </c>
    </row>
    <row r="23908" spans="1:1" x14ac:dyDescent="0.25">
      <c r="A23908" t="s">
        <v>11214</v>
      </c>
    </row>
    <row r="23909" spans="1:1" x14ac:dyDescent="0.25">
      <c r="A23909" t="s">
        <v>10963</v>
      </c>
    </row>
    <row r="23910" spans="1:1" x14ac:dyDescent="0.25">
      <c r="A23910" t="s">
        <v>11215</v>
      </c>
    </row>
    <row r="23911" spans="1:1" x14ac:dyDescent="0.25">
      <c r="A23911" t="s">
        <v>10965</v>
      </c>
    </row>
    <row r="23912" spans="1:1" x14ac:dyDescent="0.25">
      <c r="A23912" t="s">
        <v>11216</v>
      </c>
    </row>
    <row r="23913" spans="1:1" x14ac:dyDescent="0.25">
      <c r="A23913" t="s">
        <v>10959</v>
      </c>
    </row>
    <row r="23914" spans="1:1" x14ac:dyDescent="0.25">
      <c r="A23914" t="s">
        <v>11217</v>
      </c>
    </row>
    <row r="23915" spans="1:1" x14ac:dyDescent="0.25">
      <c r="A23915" t="s">
        <v>10959</v>
      </c>
    </row>
    <row r="23916" spans="1:1" x14ac:dyDescent="0.25">
      <c r="A23916" t="s">
        <v>11218</v>
      </c>
    </row>
    <row r="23917" spans="1:1" x14ac:dyDescent="0.25">
      <c r="A23917" t="s">
        <v>10959</v>
      </c>
    </row>
    <row r="23918" spans="1:1" x14ac:dyDescent="0.25">
      <c r="A23918" t="s">
        <v>11219</v>
      </c>
    </row>
    <row r="23919" spans="1:1" x14ac:dyDescent="0.25">
      <c r="A23919" t="s">
        <v>10963</v>
      </c>
    </row>
    <row r="23920" spans="1:1" x14ac:dyDescent="0.25">
      <c r="A23920" t="s">
        <v>11220</v>
      </c>
    </row>
    <row r="23921" spans="1:1" x14ac:dyDescent="0.25">
      <c r="A23921" t="s">
        <v>10965</v>
      </c>
    </row>
    <row r="23922" spans="1:1" x14ac:dyDescent="0.25">
      <c r="A23922" t="s">
        <v>11221</v>
      </c>
    </row>
    <row r="23923" spans="1:1" x14ac:dyDescent="0.25">
      <c r="A23923" t="s">
        <v>10959</v>
      </c>
    </row>
    <row r="23924" spans="1:1" x14ac:dyDescent="0.25">
      <c r="A23924" t="s">
        <v>11222</v>
      </c>
    </row>
    <row r="23925" spans="1:1" x14ac:dyDescent="0.25">
      <c r="A23925" t="s">
        <v>10959</v>
      </c>
    </row>
    <row r="23926" spans="1:1" x14ac:dyDescent="0.25">
      <c r="A23926" t="s">
        <v>11223</v>
      </c>
    </row>
    <row r="23927" spans="1:1" x14ac:dyDescent="0.25">
      <c r="A23927" t="s">
        <v>10959</v>
      </c>
    </row>
    <row r="23928" spans="1:1" x14ac:dyDescent="0.25">
      <c r="A23928" t="s">
        <v>11224</v>
      </c>
    </row>
    <row r="23929" spans="1:1" x14ac:dyDescent="0.25">
      <c r="A23929" t="s">
        <v>10963</v>
      </c>
    </row>
    <row r="23930" spans="1:1" x14ac:dyDescent="0.25">
      <c r="A23930" t="s">
        <v>11225</v>
      </c>
    </row>
    <row r="23931" spans="1:1" x14ac:dyDescent="0.25">
      <c r="A23931" t="s">
        <v>10965</v>
      </c>
    </row>
    <row r="23932" spans="1:1" x14ac:dyDescent="0.25">
      <c r="A23932" t="s">
        <v>11226</v>
      </c>
    </row>
    <row r="23933" spans="1:1" x14ac:dyDescent="0.25">
      <c r="A23933" t="s">
        <v>10959</v>
      </c>
    </row>
    <row r="23934" spans="1:1" x14ac:dyDescent="0.25">
      <c r="A23934" t="s">
        <v>11227</v>
      </c>
    </row>
    <row r="23935" spans="1:1" x14ac:dyDescent="0.25">
      <c r="A23935" t="s">
        <v>10959</v>
      </c>
    </row>
    <row r="23936" spans="1:1" x14ac:dyDescent="0.25">
      <c r="A23936" t="s">
        <v>11228</v>
      </c>
    </row>
    <row r="23937" spans="1:1" x14ac:dyDescent="0.25">
      <c r="A23937" t="s">
        <v>10963</v>
      </c>
    </row>
    <row r="23938" spans="1:1" x14ac:dyDescent="0.25">
      <c r="A23938" t="s">
        <v>11229</v>
      </c>
    </row>
    <row r="23939" spans="1:1" x14ac:dyDescent="0.25">
      <c r="A23939" t="s">
        <v>10959</v>
      </c>
    </row>
    <row r="23940" spans="1:1" x14ac:dyDescent="0.25">
      <c r="A23940" t="s">
        <v>11230</v>
      </c>
    </row>
    <row r="23941" spans="1:1" x14ac:dyDescent="0.25">
      <c r="A23941" t="s">
        <v>10959</v>
      </c>
    </row>
    <row r="23942" spans="1:1" x14ac:dyDescent="0.25">
      <c r="A23942" t="s">
        <v>11231</v>
      </c>
    </row>
    <row r="23943" spans="1:1" x14ac:dyDescent="0.25">
      <c r="A23943" t="s">
        <v>10959</v>
      </c>
    </row>
    <row r="23944" spans="1:1" x14ac:dyDescent="0.25">
      <c r="A23944" t="s">
        <v>11232</v>
      </c>
    </row>
    <row r="23945" spans="1:1" x14ac:dyDescent="0.25">
      <c r="A23945" t="s">
        <v>10963</v>
      </c>
    </row>
    <row r="23946" spans="1:1" x14ac:dyDescent="0.25">
      <c r="A23946" t="s">
        <v>11233</v>
      </c>
    </row>
    <row r="23947" spans="1:1" x14ac:dyDescent="0.25">
      <c r="A23947" t="s">
        <v>10965</v>
      </c>
    </row>
    <row r="23948" spans="1:1" x14ac:dyDescent="0.25">
      <c r="A23948" t="s">
        <v>11234</v>
      </c>
    </row>
    <row r="23949" spans="1:1" x14ac:dyDescent="0.25">
      <c r="A23949" t="s">
        <v>10959</v>
      </c>
    </row>
    <row r="23950" spans="1:1" x14ac:dyDescent="0.25">
      <c r="A23950" t="s">
        <v>11235</v>
      </c>
    </row>
    <row r="23951" spans="1:1" x14ac:dyDescent="0.25">
      <c r="A23951" t="s">
        <v>10959</v>
      </c>
    </row>
    <row r="23952" spans="1:1" x14ac:dyDescent="0.25">
      <c r="A23952" t="s">
        <v>11236</v>
      </c>
    </row>
    <row r="23953" spans="1:1" x14ac:dyDescent="0.25">
      <c r="A23953" t="s">
        <v>10959</v>
      </c>
    </row>
    <row r="23954" spans="1:1" x14ac:dyDescent="0.25">
      <c r="A23954" t="s">
        <v>11237</v>
      </c>
    </row>
    <row r="23955" spans="1:1" x14ac:dyDescent="0.25">
      <c r="A23955" t="s">
        <v>10963</v>
      </c>
    </row>
    <row r="23956" spans="1:1" x14ac:dyDescent="0.25">
      <c r="A23956" t="s">
        <v>11238</v>
      </c>
    </row>
    <row r="23957" spans="1:1" x14ac:dyDescent="0.25">
      <c r="A23957" t="s">
        <v>10965</v>
      </c>
    </row>
    <row r="23958" spans="1:1" x14ac:dyDescent="0.25">
      <c r="A23958" t="s">
        <v>11239</v>
      </c>
    </row>
    <row r="23959" spans="1:1" x14ac:dyDescent="0.25">
      <c r="A23959" t="s">
        <v>10959</v>
      </c>
    </row>
    <row r="23960" spans="1:1" x14ac:dyDescent="0.25">
      <c r="A23960" t="s">
        <v>11240</v>
      </c>
    </row>
    <row r="23961" spans="1:1" x14ac:dyDescent="0.25">
      <c r="A23961" t="s">
        <v>10959</v>
      </c>
    </row>
    <row r="23962" spans="1:1" x14ac:dyDescent="0.25">
      <c r="A23962" t="s">
        <v>11241</v>
      </c>
    </row>
    <row r="23963" spans="1:1" x14ac:dyDescent="0.25">
      <c r="A23963" t="s">
        <v>10963</v>
      </c>
    </row>
    <row r="23964" spans="1:1" x14ac:dyDescent="0.25">
      <c r="A23964" t="s">
        <v>11242</v>
      </c>
    </row>
    <row r="23965" spans="1:1" x14ac:dyDescent="0.25">
      <c r="A23965" t="s">
        <v>10959</v>
      </c>
    </row>
    <row r="23966" spans="1:1" x14ac:dyDescent="0.25">
      <c r="A23966" t="s">
        <v>11243</v>
      </c>
    </row>
    <row r="23967" spans="1:1" x14ac:dyDescent="0.25">
      <c r="A23967" t="s">
        <v>10959</v>
      </c>
    </row>
    <row r="23968" spans="1:1" x14ac:dyDescent="0.25">
      <c r="A23968" t="s">
        <v>11244</v>
      </c>
    </row>
    <row r="23969" spans="1:1" x14ac:dyDescent="0.25">
      <c r="A23969" t="s">
        <v>10959</v>
      </c>
    </row>
    <row r="23970" spans="1:1" x14ac:dyDescent="0.25">
      <c r="A23970" t="s">
        <v>11245</v>
      </c>
    </row>
    <row r="23971" spans="1:1" x14ac:dyDescent="0.25">
      <c r="A23971" t="s">
        <v>10963</v>
      </c>
    </row>
    <row r="23972" spans="1:1" x14ac:dyDescent="0.25">
      <c r="A23972" t="s">
        <v>11246</v>
      </c>
    </row>
    <row r="23973" spans="1:1" x14ac:dyDescent="0.25">
      <c r="A23973" t="s">
        <v>10965</v>
      </c>
    </row>
    <row r="23974" spans="1:1" x14ac:dyDescent="0.25">
      <c r="A23974" t="s">
        <v>11247</v>
      </c>
    </row>
    <row r="23975" spans="1:1" x14ac:dyDescent="0.25">
      <c r="A23975" t="s">
        <v>10959</v>
      </c>
    </row>
    <row r="23976" spans="1:1" x14ac:dyDescent="0.25">
      <c r="A23976" t="s">
        <v>11248</v>
      </c>
    </row>
    <row r="23977" spans="1:1" x14ac:dyDescent="0.25">
      <c r="A23977" t="s">
        <v>10959</v>
      </c>
    </row>
    <row r="23978" spans="1:1" x14ac:dyDescent="0.25">
      <c r="A23978" t="s">
        <v>11249</v>
      </c>
    </row>
    <row r="23979" spans="1:1" x14ac:dyDescent="0.25">
      <c r="A23979" t="s">
        <v>10959</v>
      </c>
    </row>
    <row r="23980" spans="1:1" x14ac:dyDescent="0.25">
      <c r="A23980" t="s">
        <v>11250</v>
      </c>
    </row>
    <row r="23981" spans="1:1" x14ac:dyDescent="0.25">
      <c r="A23981" t="s">
        <v>10963</v>
      </c>
    </row>
    <row r="23982" spans="1:1" x14ac:dyDescent="0.25">
      <c r="A23982" t="s">
        <v>11251</v>
      </c>
    </row>
    <row r="23983" spans="1:1" x14ac:dyDescent="0.25">
      <c r="A23983" t="s">
        <v>10965</v>
      </c>
    </row>
    <row r="23984" spans="1:1" x14ac:dyDescent="0.25">
      <c r="A23984" t="s">
        <v>11252</v>
      </c>
    </row>
    <row r="23985" spans="1:1" x14ac:dyDescent="0.25">
      <c r="A23985" t="s">
        <v>10959</v>
      </c>
    </row>
    <row r="23986" spans="1:1" x14ac:dyDescent="0.25">
      <c r="A23986" t="s">
        <v>11253</v>
      </c>
    </row>
    <row r="23987" spans="1:1" x14ac:dyDescent="0.25">
      <c r="A23987" t="s">
        <v>10959</v>
      </c>
    </row>
    <row r="23988" spans="1:1" x14ac:dyDescent="0.25">
      <c r="A23988" t="s">
        <v>11254</v>
      </c>
    </row>
    <row r="23989" spans="1:1" x14ac:dyDescent="0.25">
      <c r="A23989" t="s">
        <v>10959</v>
      </c>
    </row>
    <row r="23990" spans="1:1" x14ac:dyDescent="0.25">
      <c r="A23990" t="s">
        <v>11255</v>
      </c>
    </row>
    <row r="23991" spans="1:1" x14ac:dyDescent="0.25">
      <c r="A23991" t="s">
        <v>10963</v>
      </c>
    </row>
    <row r="23992" spans="1:1" x14ac:dyDescent="0.25">
      <c r="A23992" t="s">
        <v>11256</v>
      </c>
    </row>
    <row r="23993" spans="1:1" x14ac:dyDescent="0.25">
      <c r="A23993" t="s">
        <v>10965</v>
      </c>
    </row>
    <row r="23994" spans="1:1" x14ac:dyDescent="0.25">
      <c r="A23994" t="s">
        <v>11257</v>
      </c>
    </row>
    <row r="23995" spans="1:1" x14ac:dyDescent="0.25">
      <c r="A23995" t="s">
        <v>10959</v>
      </c>
    </row>
    <row r="23996" spans="1:1" x14ac:dyDescent="0.25">
      <c r="A23996" t="s">
        <v>11258</v>
      </c>
    </row>
    <row r="23997" spans="1:1" x14ac:dyDescent="0.25">
      <c r="A23997" t="s">
        <v>10959</v>
      </c>
    </row>
    <row r="23998" spans="1:1" x14ac:dyDescent="0.25">
      <c r="A23998" t="s">
        <v>11259</v>
      </c>
    </row>
    <row r="23999" spans="1:1" x14ac:dyDescent="0.25">
      <c r="A23999" t="s">
        <v>10959</v>
      </c>
    </row>
    <row r="24000" spans="1:1" x14ac:dyDescent="0.25">
      <c r="A24000" t="s">
        <v>11260</v>
      </c>
    </row>
    <row r="24001" spans="1:1" x14ac:dyDescent="0.25">
      <c r="A24001" t="s">
        <v>10963</v>
      </c>
    </row>
    <row r="24002" spans="1:1" x14ac:dyDescent="0.25">
      <c r="A24002" t="s">
        <v>11261</v>
      </c>
    </row>
    <row r="24003" spans="1:1" x14ac:dyDescent="0.25">
      <c r="A24003" t="s">
        <v>10965</v>
      </c>
    </row>
    <row r="24004" spans="1:1" x14ac:dyDescent="0.25">
      <c r="A24004" t="s">
        <v>11262</v>
      </c>
    </row>
    <row r="24005" spans="1:1" x14ac:dyDescent="0.25">
      <c r="A24005" t="s">
        <v>10959</v>
      </c>
    </row>
    <row r="24006" spans="1:1" x14ac:dyDescent="0.25">
      <c r="A24006" t="s">
        <v>11263</v>
      </c>
    </row>
    <row r="24007" spans="1:1" x14ac:dyDescent="0.25">
      <c r="A24007" t="s">
        <v>10959</v>
      </c>
    </row>
    <row r="24008" spans="1:1" x14ac:dyDescent="0.25">
      <c r="A24008" t="s">
        <v>11264</v>
      </c>
    </row>
    <row r="24009" spans="1:1" x14ac:dyDescent="0.25">
      <c r="A24009" t="s">
        <v>10959</v>
      </c>
    </row>
    <row r="24010" spans="1:1" x14ac:dyDescent="0.25">
      <c r="A24010" t="s">
        <v>11265</v>
      </c>
    </row>
    <row r="24011" spans="1:1" x14ac:dyDescent="0.25">
      <c r="A24011" t="s">
        <v>10963</v>
      </c>
    </row>
    <row r="24012" spans="1:1" x14ac:dyDescent="0.25">
      <c r="A24012" t="s">
        <v>11266</v>
      </c>
    </row>
    <row r="24013" spans="1:1" x14ac:dyDescent="0.25">
      <c r="A24013" t="s">
        <v>10965</v>
      </c>
    </row>
    <row r="24014" spans="1:1" x14ac:dyDescent="0.25">
      <c r="A24014" t="s">
        <v>11267</v>
      </c>
    </row>
    <row r="24015" spans="1:1" x14ac:dyDescent="0.25">
      <c r="A24015" t="s">
        <v>10959</v>
      </c>
    </row>
    <row r="24016" spans="1:1" x14ac:dyDescent="0.25">
      <c r="A24016" t="s">
        <v>11268</v>
      </c>
    </row>
    <row r="24017" spans="1:1" x14ac:dyDescent="0.25">
      <c r="A24017" t="s">
        <v>10959</v>
      </c>
    </row>
    <row r="24018" spans="1:1" x14ac:dyDescent="0.25">
      <c r="A24018" t="s">
        <v>11269</v>
      </c>
    </row>
    <row r="24019" spans="1:1" x14ac:dyDescent="0.25">
      <c r="A24019" t="s">
        <v>10959</v>
      </c>
    </row>
    <row r="24020" spans="1:1" x14ac:dyDescent="0.25">
      <c r="A24020" t="s">
        <v>11270</v>
      </c>
    </row>
    <row r="24021" spans="1:1" x14ac:dyDescent="0.25">
      <c r="A24021" t="s">
        <v>10963</v>
      </c>
    </row>
    <row r="24022" spans="1:1" x14ac:dyDescent="0.25">
      <c r="A24022" t="s">
        <v>11271</v>
      </c>
    </row>
    <row r="24023" spans="1:1" x14ac:dyDescent="0.25">
      <c r="A24023" t="s">
        <v>10965</v>
      </c>
    </row>
    <row r="24024" spans="1:1" x14ac:dyDescent="0.25">
      <c r="A24024" t="s">
        <v>11272</v>
      </c>
    </row>
    <row r="24025" spans="1:1" x14ac:dyDescent="0.25">
      <c r="A24025" t="s">
        <v>10959</v>
      </c>
    </row>
    <row r="24026" spans="1:1" x14ac:dyDescent="0.25">
      <c r="A24026" t="s">
        <v>11273</v>
      </c>
    </row>
    <row r="24027" spans="1:1" x14ac:dyDescent="0.25">
      <c r="A24027" t="s">
        <v>10959</v>
      </c>
    </row>
    <row r="24028" spans="1:1" x14ac:dyDescent="0.25">
      <c r="A24028" t="s">
        <v>11274</v>
      </c>
    </row>
    <row r="24029" spans="1:1" x14ac:dyDescent="0.25">
      <c r="A24029" t="s">
        <v>10959</v>
      </c>
    </row>
    <row r="24030" spans="1:1" x14ac:dyDescent="0.25">
      <c r="A24030" t="s">
        <v>11275</v>
      </c>
    </row>
    <row r="24031" spans="1:1" x14ac:dyDescent="0.25">
      <c r="A24031" t="s">
        <v>10963</v>
      </c>
    </row>
    <row r="24032" spans="1:1" x14ac:dyDescent="0.25">
      <c r="A24032" t="s">
        <v>11276</v>
      </c>
    </row>
    <row r="24033" spans="1:1" x14ac:dyDescent="0.25">
      <c r="A24033" t="s">
        <v>10965</v>
      </c>
    </row>
    <row r="24034" spans="1:1" x14ac:dyDescent="0.25">
      <c r="A24034" t="s">
        <v>11277</v>
      </c>
    </row>
    <row r="24035" spans="1:1" x14ac:dyDescent="0.25">
      <c r="A24035" t="s">
        <v>10959</v>
      </c>
    </row>
    <row r="24036" spans="1:1" x14ac:dyDescent="0.25">
      <c r="A24036" t="s">
        <v>11278</v>
      </c>
    </row>
    <row r="24037" spans="1:1" x14ac:dyDescent="0.25">
      <c r="A24037" t="s">
        <v>10959</v>
      </c>
    </row>
    <row r="24038" spans="1:1" x14ac:dyDescent="0.25">
      <c r="A24038" t="s">
        <v>11279</v>
      </c>
    </row>
    <row r="24039" spans="1:1" x14ac:dyDescent="0.25">
      <c r="A24039" t="s">
        <v>10959</v>
      </c>
    </row>
    <row r="24040" spans="1:1" x14ac:dyDescent="0.25">
      <c r="A24040" t="s">
        <v>11280</v>
      </c>
    </row>
    <row r="24041" spans="1:1" x14ac:dyDescent="0.25">
      <c r="A24041" t="s">
        <v>10963</v>
      </c>
    </row>
    <row r="24042" spans="1:1" x14ac:dyDescent="0.25">
      <c r="A24042" t="s">
        <v>11281</v>
      </c>
    </row>
    <row r="24043" spans="1:1" x14ac:dyDescent="0.25">
      <c r="A24043" t="s">
        <v>10965</v>
      </c>
    </row>
    <row r="24044" spans="1:1" x14ac:dyDescent="0.25">
      <c r="A24044" t="s">
        <v>11282</v>
      </c>
    </row>
    <row r="24045" spans="1:1" x14ac:dyDescent="0.25">
      <c r="A24045" t="s">
        <v>10959</v>
      </c>
    </row>
    <row r="24046" spans="1:1" x14ac:dyDescent="0.25">
      <c r="A24046" t="s">
        <v>11283</v>
      </c>
    </row>
    <row r="24047" spans="1:1" x14ac:dyDescent="0.25">
      <c r="A24047" t="s">
        <v>10959</v>
      </c>
    </row>
    <row r="24048" spans="1:1" x14ac:dyDescent="0.25">
      <c r="A24048" t="s">
        <v>11284</v>
      </c>
    </row>
    <row r="24049" spans="1:1" x14ac:dyDescent="0.25">
      <c r="A24049" t="s">
        <v>10963</v>
      </c>
    </row>
    <row r="24050" spans="1:1" x14ac:dyDescent="0.25">
      <c r="A24050" t="s">
        <v>11285</v>
      </c>
    </row>
    <row r="24051" spans="1:1" x14ac:dyDescent="0.25">
      <c r="A24051" t="s">
        <v>10959</v>
      </c>
    </row>
    <row r="24052" spans="1:1" x14ac:dyDescent="0.25">
      <c r="A24052" t="s">
        <v>11286</v>
      </c>
    </row>
    <row r="24053" spans="1:1" x14ac:dyDescent="0.25">
      <c r="A24053" t="s">
        <v>10959</v>
      </c>
    </row>
    <row r="24054" spans="1:1" x14ac:dyDescent="0.25">
      <c r="A24054" t="s">
        <v>11287</v>
      </c>
    </row>
    <row r="24055" spans="1:1" x14ac:dyDescent="0.25">
      <c r="A24055" t="s">
        <v>10963</v>
      </c>
    </row>
    <row r="24056" spans="1:1" x14ac:dyDescent="0.25">
      <c r="A24056" t="s">
        <v>11288</v>
      </c>
    </row>
    <row r="24057" spans="1:1" x14ac:dyDescent="0.25">
      <c r="A24057" t="s">
        <v>10959</v>
      </c>
    </row>
    <row r="24058" spans="1:1" x14ac:dyDescent="0.25">
      <c r="A24058" t="s">
        <v>11289</v>
      </c>
    </row>
    <row r="24059" spans="1:1" x14ac:dyDescent="0.25">
      <c r="A24059" t="s">
        <v>10959</v>
      </c>
    </row>
    <row r="24060" spans="1:1" x14ac:dyDescent="0.25">
      <c r="A24060" t="s">
        <v>11290</v>
      </c>
    </row>
    <row r="24061" spans="1:1" x14ac:dyDescent="0.25">
      <c r="A24061" t="s">
        <v>10959</v>
      </c>
    </row>
    <row r="24062" spans="1:1" x14ac:dyDescent="0.25">
      <c r="A24062" t="s">
        <v>11291</v>
      </c>
    </row>
    <row r="24063" spans="1:1" x14ac:dyDescent="0.25">
      <c r="A24063" t="s">
        <v>10963</v>
      </c>
    </row>
    <row r="24064" spans="1:1" x14ac:dyDescent="0.25">
      <c r="A24064" t="s">
        <v>11292</v>
      </c>
    </row>
    <row r="24065" spans="1:1" x14ac:dyDescent="0.25">
      <c r="A24065" t="s">
        <v>10965</v>
      </c>
    </row>
    <row r="24066" spans="1:1" x14ac:dyDescent="0.25">
      <c r="A24066" t="s">
        <v>11293</v>
      </c>
    </row>
    <row r="24067" spans="1:1" x14ac:dyDescent="0.25">
      <c r="A24067" t="s">
        <v>10959</v>
      </c>
    </row>
    <row r="24068" spans="1:1" x14ac:dyDescent="0.25">
      <c r="A24068" t="s">
        <v>11294</v>
      </c>
    </row>
    <row r="24069" spans="1:1" x14ac:dyDescent="0.25">
      <c r="A24069" t="s">
        <v>10959</v>
      </c>
    </row>
    <row r="24070" spans="1:1" x14ac:dyDescent="0.25">
      <c r="A24070" t="s">
        <v>11295</v>
      </c>
    </row>
    <row r="24071" spans="1:1" x14ac:dyDescent="0.25">
      <c r="A24071" t="s">
        <v>10959</v>
      </c>
    </row>
    <row r="24072" spans="1:1" x14ac:dyDescent="0.25">
      <c r="A24072" t="s">
        <v>11296</v>
      </c>
    </row>
    <row r="24073" spans="1:1" x14ac:dyDescent="0.25">
      <c r="A24073" t="s">
        <v>10963</v>
      </c>
    </row>
    <row r="24074" spans="1:1" x14ac:dyDescent="0.25">
      <c r="A24074" t="s">
        <v>11297</v>
      </c>
    </row>
    <row r="24075" spans="1:1" x14ac:dyDescent="0.25">
      <c r="A24075" t="s">
        <v>10965</v>
      </c>
    </row>
    <row r="24076" spans="1:1" x14ac:dyDescent="0.25">
      <c r="A24076" t="s">
        <v>11298</v>
      </c>
    </row>
    <row r="24077" spans="1:1" x14ac:dyDescent="0.25">
      <c r="A24077" t="s">
        <v>10959</v>
      </c>
    </row>
    <row r="24078" spans="1:1" x14ac:dyDescent="0.25">
      <c r="A24078" t="s">
        <v>11299</v>
      </c>
    </row>
    <row r="24079" spans="1:1" x14ac:dyDescent="0.25">
      <c r="A24079" t="s">
        <v>10959</v>
      </c>
    </row>
    <row r="24080" spans="1:1" x14ac:dyDescent="0.25">
      <c r="A24080" t="s">
        <v>11300</v>
      </c>
    </row>
    <row r="24081" spans="1:1" x14ac:dyDescent="0.25">
      <c r="A24081" t="s">
        <v>10959</v>
      </c>
    </row>
    <row r="24082" spans="1:1" x14ac:dyDescent="0.25">
      <c r="A24082" t="s">
        <v>11301</v>
      </c>
    </row>
    <row r="24083" spans="1:1" x14ac:dyDescent="0.25">
      <c r="A24083" t="s">
        <v>10963</v>
      </c>
    </row>
    <row r="24084" spans="1:1" x14ac:dyDescent="0.25">
      <c r="A24084" t="s">
        <v>11302</v>
      </c>
    </row>
    <row r="24085" spans="1:1" x14ac:dyDescent="0.25">
      <c r="A24085" t="s">
        <v>10965</v>
      </c>
    </row>
    <row r="24086" spans="1:1" x14ac:dyDescent="0.25">
      <c r="A24086" t="s">
        <v>11303</v>
      </c>
    </row>
    <row r="24087" spans="1:1" x14ac:dyDescent="0.25">
      <c r="A24087" t="s">
        <v>10959</v>
      </c>
    </row>
    <row r="24088" spans="1:1" x14ac:dyDescent="0.25">
      <c r="A24088" t="s">
        <v>11304</v>
      </c>
    </row>
    <row r="24089" spans="1:1" x14ac:dyDescent="0.25">
      <c r="A24089" t="s">
        <v>10959</v>
      </c>
    </row>
    <row r="24090" spans="1:1" x14ac:dyDescent="0.25">
      <c r="A24090" t="s">
        <v>11305</v>
      </c>
    </row>
    <row r="24091" spans="1:1" x14ac:dyDescent="0.25">
      <c r="A24091" t="s">
        <v>10959</v>
      </c>
    </row>
    <row r="24092" spans="1:1" x14ac:dyDescent="0.25">
      <c r="A24092" t="s">
        <v>11306</v>
      </c>
    </row>
    <row r="24093" spans="1:1" x14ac:dyDescent="0.25">
      <c r="A24093" t="s">
        <v>10963</v>
      </c>
    </row>
    <row r="24094" spans="1:1" x14ac:dyDescent="0.25">
      <c r="A24094" t="s">
        <v>11307</v>
      </c>
    </row>
    <row r="24095" spans="1:1" x14ac:dyDescent="0.25">
      <c r="A24095" t="s">
        <v>10965</v>
      </c>
    </row>
    <row r="24096" spans="1:1" x14ac:dyDescent="0.25">
      <c r="A24096" t="s">
        <v>11308</v>
      </c>
    </row>
    <row r="24097" spans="1:1" x14ac:dyDescent="0.25">
      <c r="A24097" t="s">
        <v>10959</v>
      </c>
    </row>
    <row r="24098" spans="1:1" x14ac:dyDescent="0.25">
      <c r="A24098" t="s">
        <v>11309</v>
      </c>
    </row>
    <row r="24099" spans="1:1" x14ac:dyDescent="0.25">
      <c r="A24099" t="s">
        <v>10959</v>
      </c>
    </row>
    <row r="24100" spans="1:1" x14ac:dyDescent="0.25">
      <c r="A24100" t="s">
        <v>11310</v>
      </c>
    </row>
    <row r="24101" spans="1:1" x14ac:dyDescent="0.25">
      <c r="A24101" t="s">
        <v>10963</v>
      </c>
    </row>
    <row r="24102" spans="1:1" x14ac:dyDescent="0.25">
      <c r="A24102" t="s">
        <v>11311</v>
      </c>
    </row>
    <row r="24103" spans="1:1" x14ac:dyDescent="0.25">
      <c r="A24103" t="s">
        <v>10959</v>
      </c>
    </row>
    <row r="24104" spans="1:1" x14ac:dyDescent="0.25">
      <c r="A24104" t="s">
        <v>11312</v>
      </c>
    </row>
    <row r="24105" spans="1:1" x14ac:dyDescent="0.25">
      <c r="A24105" t="s">
        <v>10959</v>
      </c>
    </row>
    <row r="24106" spans="1:1" x14ac:dyDescent="0.25">
      <c r="A24106" t="s">
        <v>11313</v>
      </c>
    </row>
    <row r="24107" spans="1:1" x14ac:dyDescent="0.25">
      <c r="A24107" t="s">
        <v>10959</v>
      </c>
    </row>
    <row r="24108" spans="1:1" x14ac:dyDescent="0.25">
      <c r="A24108" t="s">
        <v>11314</v>
      </c>
    </row>
    <row r="24109" spans="1:1" x14ac:dyDescent="0.25">
      <c r="A24109" t="s">
        <v>10963</v>
      </c>
    </row>
    <row r="24110" spans="1:1" x14ac:dyDescent="0.25">
      <c r="A24110" t="s">
        <v>11315</v>
      </c>
    </row>
    <row r="24111" spans="1:1" x14ac:dyDescent="0.25">
      <c r="A24111" t="s">
        <v>10965</v>
      </c>
    </row>
    <row r="24112" spans="1:1" x14ac:dyDescent="0.25">
      <c r="A24112" t="s">
        <v>11316</v>
      </c>
    </row>
    <row r="24113" spans="1:1" x14ac:dyDescent="0.25">
      <c r="A24113" t="s">
        <v>10959</v>
      </c>
    </row>
    <row r="24114" spans="1:1" x14ac:dyDescent="0.25">
      <c r="A24114" t="s">
        <v>11317</v>
      </c>
    </row>
    <row r="24115" spans="1:1" x14ac:dyDescent="0.25">
      <c r="A24115" t="s">
        <v>10959</v>
      </c>
    </row>
    <row r="24116" spans="1:1" x14ac:dyDescent="0.25">
      <c r="A24116" t="s">
        <v>11318</v>
      </c>
    </row>
    <row r="24117" spans="1:1" x14ac:dyDescent="0.25">
      <c r="A24117" t="s">
        <v>10959</v>
      </c>
    </row>
    <row r="24118" spans="1:1" x14ac:dyDescent="0.25">
      <c r="A24118" t="s">
        <v>11319</v>
      </c>
    </row>
    <row r="24119" spans="1:1" x14ac:dyDescent="0.25">
      <c r="A24119" t="s">
        <v>10963</v>
      </c>
    </row>
    <row r="24120" spans="1:1" x14ac:dyDescent="0.25">
      <c r="A24120" t="s">
        <v>11320</v>
      </c>
    </row>
    <row r="24121" spans="1:1" x14ac:dyDescent="0.25">
      <c r="A24121" t="s">
        <v>10965</v>
      </c>
    </row>
    <row r="24122" spans="1:1" x14ac:dyDescent="0.25">
      <c r="A24122" t="s">
        <v>11321</v>
      </c>
    </row>
    <row r="24123" spans="1:1" x14ac:dyDescent="0.25">
      <c r="A24123" t="s">
        <v>10959</v>
      </c>
    </row>
    <row r="24124" spans="1:1" x14ac:dyDescent="0.25">
      <c r="A24124" t="s">
        <v>11322</v>
      </c>
    </row>
    <row r="24125" spans="1:1" x14ac:dyDescent="0.25">
      <c r="A24125" t="s">
        <v>10959</v>
      </c>
    </row>
    <row r="24126" spans="1:1" x14ac:dyDescent="0.25">
      <c r="A24126" t="s">
        <v>11323</v>
      </c>
    </row>
    <row r="24127" spans="1:1" x14ac:dyDescent="0.25">
      <c r="A24127" t="s">
        <v>10963</v>
      </c>
    </row>
    <row r="24128" spans="1:1" x14ac:dyDescent="0.25">
      <c r="A24128" t="s">
        <v>11324</v>
      </c>
    </row>
    <row r="24129" spans="1:1" x14ac:dyDescent="0.25">
      <c r="A24129" t="s">
        <v>10959</v>
      </c>
    </row>
    <row r="24130" spans="1:1" x14ac:dyDescent="0.25">
      <c r="A24130" t="s">
        <v>11325</v>
      </c>
    </row>
    <row r="24131" spans="1:1" x14ac:dyDescent="0.25">
      <c r="A24131" t="s">
        <v>10959</v>
      </c>
    </row>
    <row r="24132" spans="1:1" x14ac:dyDescent="0.25">
      <c r="A24132" t="s">
        <v>11326</v>
      </c>
    </row>
    <row r="24133" spans="1:1" x14ac:dyDescent="0.25">
      <c r="A24133" t="s">
        <v>10959</v>
      </c>
    </row>
    <row r="24134" spans="1:1" x14ac:dyDescent="0.25">
      <c r="A24134" t="s">
        <v>11327</v>
      </c>
    </row>
    <row r="24135" spans="1:1" x14ac:dyDescent="0.25">
      <c r="A24135" t="s">
        <v>10963</v>
      </c>
    </row>
    <row r="24136" spans="1:1" x14ac:dyDescent="0.25">
      <c r="A24136" t="s">
        <v>11328</v>
      </c>
    </row>
    <row r="24137" spans="1:1" x14ac:dyDescent="0.25">
      <c r="A24137" t="s">
        <v>10965</v>
      </c>
    </row>
    <row r="24138" spans="1:1" x14ac:dyDescent="0.25">
      <c r="A24138" t="s">
        <v>11329</v>
      </c>
    </row>
    <row r="24139" spans="1:1" x14ac:dyDescent="0.25">
      <c r="A24139" t="s">
        <v>10959</v>
      </c>
    </row>
    <row r="24140" spans="1:1" x14ac:dyDescent="0.25">
      <c r="A24140" t="s">
        <v>11330</v>
      </c>
    </row>
    <row r="24141" spans="1:1" x14ac:dyDescent="0.25">
      <c r="A24141" t="s">
        <v>10959</v>
      </c>
    </row>
    <row r="24142" spans="1:1" x14ac:dyDescent="0.25">
      <c r="A24142" t="s">
        <v>11331</v>
      </c>
    </row>
    <row r="24143" spans="1:1" x14ac:dyDescent="0.25">
      <c r="A24143" t="s">
        <v>10959</v>
      </c>
    </row>
    <row r="24144" spans="1:1" x14ac:dyDescent="0.25">
      <c r="A24144" t="s">
        <v>11332</v>
      </c>
    </row>
    <row r="24145" spans="1:1" x14ac:dyDescent="0.25">
      <c r="A24145" t="s">
        <v>10963</v>
      </c>
    </row>
    <row r="24146" spans="1:1" x14ac:dyDescent="0.25">
      <c r="A24146" t="s">
        <v>11333</v>
      </c>
    </row>
    <row r="24147" spans="1:1" x14ac:dyDescent="0.25">
      <c r="A24147" t="s">
        <v>10965</v>
      </c>
    </row>
    <row r="24148" spans="1:1" x14ac:dyDescent="0.25">
      <c r="A24148" t="s">
        <v>11334</v>
      </c>
    </row>
    <row r="24149" spans="1:1" x14ac:dyDescent="0.25">
      <c r="A24149" t="s">
        <v>10959</v>
      </c>
    </row>
    <row r="24150" spans="1:1" x14ac:dyDescent="0.25">
      <c r="A24150" t="s">
        <v>11335</v>
      </c>
    </row>
    <row r="24151" spans="1:1" x14ac:dyDescent="0.25">
      <c r="A24151" t="s">
        <v>10959</v>
      </c>
    </row>
    <row r="24152" spans="1:1" x14ac:dyDescent="0.25">
      <c r="A24152" t="s">
        <v>11336</v>
      </c>
    </row>
    <row r="24153" spans="1:1" x14ac:dyDescent="0.25">
      <c r="A24153" t="s">
        <v>10963</v>
      </c>
    </row>
    <row r="24154" spans="1:1" x14ac:dyDescent="0.25">
      <c r="A24154" t="s">
        <v>11337</v>
      </c>
    </row>
    <row r="24155" spans="1:1" x14ac:dyDescent="0.25">
      <c r="A24155" t="s">
        <v>10959</v>
      </c>
    </row>
    <row r="24156" spans="1:1" x14ac:dyDescent="0.25">
      <c r="A24156" t="s">
        <v>11338</v>
      </c>
    </row>
    <row r="24157" spans="1:1" x14ac:dyDescent="0.25">
      <c r="A24157" t="s">
        <v>10959</v>
      </c>
    </row>
    <row r="24158" spans="1:1" x14ac:dyDescent="0.25">
      <c r="A24158" t="s">
        <v>11339</v>
      </c>
    </row>
    <row r="24159" spans="1:1" x14ac:dyDescent="0.25">
      <c r="A24159" t="s">
        <v>10959</v>
      </c>
    </row>
    <row r="24160" spans="1:1" x14ac:dyDescent="0.25">
      <c r="A24160" t="s">
        <v>11340</v>
      </c>
    </row>
    <row r="24161" spans="1:1" x14ac:dyDescent="0.25">
      <c r="A24161" t="s">
        <v>10963</v>
      </c>
    </row>
    <row r="24162" spans="1:1" x14ac:dyDescent="0.25">
      <c r="A24162" t="s">
        <v>11341</v>
      </c>
    </row>
    <row r="24163" spans="1:1" x14ac:dyDescent="0.25">
      <c r="A24163" t="s">
        <v>10965</v>
      </c>
    </row>
    <row r="24164" spans="1:1" x14ac:dyDescent="0.25">
      <c r="A24164" t="s">
        <v>11342</v>
      </c>
    </row>
    <row r="24165" spans="1:1" x14ac:dyDescent="0.25">
      <c r="A24165" t="s">
        <v>10959</v>
      </c>
    </row>
    <row r="24166" spans="1:1" x14ac:dyDescent="0.25">
      <c r="A24166" t="s">
        <v>11343</v>
      </c>
    </row>
    <row r="24167" spans="1:1" x14ac:dyDescent="0.25">
      <c r="A24167" t="s">
        <v>10959</v>
      </c>
    </row>
    <row r="24168" spans="1:1" x14ac:dyDescent="0.25">
      <c r="A24168" t="s">
        <v>11344</v>
      </c>
    </row>
    <row r="24169" spans="1:1" x14ac:dyDescent="0.25">
      <c r="A24169" t="s">
        <v>10963</v>
      </c>
    </row>
    <row r="24170" spans="1:1" x14ac:dyDescent="0.25">
      <c r="A24170" t="s">
        <v>11345</v>
      </c>
    </row>
    <row r="24171" spans="1:1" x14ac:dyDescent="0.25">
      <c r="A24171" t="s">
        <v>10959</v>
      </c>
    </row>
    <row r="24172" spans="1:1" x14ac:dyDescent="0.25">
      <c r="A24172" t="s">
        <v>11346</v>
      </c>
    </row>
    <row r="24173" spans="1:1" x14ac:dyDescent="0.25">
      <c r="A24173" t="s">
        <v>10959</v>
      </c>
    </row>
    <row r="24174" spans="1:1" x14ac:dyDescent="0.25">
      <c r="A24174" t="s">
        <v>11347</v>
      </c>
    </row>
    <row r="24175" spans="1:1" x14ac:dyDescent="0.25">
      <c r="A24175" t="s">
        <v>10959</v>
      </c>
    </row>
    <row r="24176" spans="1:1" x14ac:dyDescent="0.25">
      <c r="A24176" t="s">
        <v>11348</v>
      </c>
    </row>
    <row r="24177" spans="1:1" x14ac:dyDescent="0.25">
      <c r="A24177" t="s">
        <v>10963</v>
      </c>
    </row>
    <row r="24178" spans="1:1" x14ac:dyDescent="0.25">
      <c r="A24178" t="s">
        <v>11349</v>
      </c>
    </row>
    <row r="24179" spans="1:1" x14ac:dyDescent="0.25">
      <c r="A24179" t="s">
        <v>10965</v>
      </c>
    </row>
    <row r="24180" spans="1:1" x14ac:dyDescent="0.25">
      <c r="A24180" t="s">
        <v>11350</v>
      </c>
    </row>
    <row r="24181" spans="1:1" x14ac:dyDescent="0.25">
      <c r="A24181" t="s">
        <v>10959</v>
      </c>
    </row>
    <row r="24182" spans="1:1" x14ac:dyDescent="0.25">
      <c r="A24182" t="s">
        <v>11351</v>
      </c>
    </row>
    <row r="24183" spans="1:1" x14ac:dyDescent="0.25">
      <c r="A24183" t="s">
        <v>10959</v>
      </c>
    </row>
    <row r="24184" spans="1:1" x14ac:dyDescent="0.25">
      <c r="A24184" t="s">
        <v>11352</v>
      </c>
    </row>
    <row r="24185" spans="1:1" x14ac:dyDescent="0.25">
      <c r="A24185" t="s">
        <v>10959</v>
      </c>
    </row>
    <row r="24186" spans="1:1" x14ac:dyDescent="0.25">
      <c r="A24186" t="s">
        <v>11353</v>
      </c>
    </row>
    <row r="24187" spans="1:1" x14ac:dyDescent="0.25">
      <c r="A24187" t="s">
        <v>10963</v>
      </c>
    </row>
    <row r="24188" spans="1:1" x14ac:dyDescent="0.25">
      <c r="A24188" t="s">
        <v>11354</v>
      </c>
    </row>
    <row r="24189" spans="1:1" x14ac:dyDescent="0.25">
      <c r="A24189" t="s">
        <v>10965</v>
      </c>
    </row>
    <row r="24190" spans="1:1" x14ac:dyDescent="0.25">
      <c r="A24190" t="s">
        <v>11355</v>
      </c>
    </row>
    <row r="24191" spans="1:1" x14ac:dyDescent="0.25">
      <c r="A24191" t="s">
        <v>10959</v>
      </c>
    </row>
    <row r="24192" spans="1:1" x14ac:dyDescent="0.25">
      <c r="A24192" t="s">
        <v>11356</v>
      </c>
    </row>
    <row r="24193" spans="1:1" x14ac:dyDescent="0.25">
      <c r="A24193" t="s">
        <v>10959</v>
      </c>
    </row>
    <row r="24194" spans="1:1" x14ac:dyDescent="0.25">
      <c r="A24194" t="s">
        <v>11357</v>
      </c>
    </row>
    <row r="24195" spans="1:1" x14ac:dyDescent="0.25">
      <c r="A24195" t="s">
        <v>10959</v>
      </c>
    </row>
    <row r="24196" spans="1:1" x14ac:dyDescent="0.25">
      <c r="A24196" t="s">
        <v>11358</v>
      </c>
    </row>
    <row r="24197" spans="1:1" x14ac:dyDescent="0.25">
      <c r="A24197" t="s">
        <v>10963</v>
      </c>
    </row>
    <row r="24198" spans="1:1" x14ac:dyDescent="0.25">
      <c r="A24198" t="s">
        <v>11359</v>
      </c>
    </row>
    <row r="24199" spans="1:1" x14ac:dyDescent="0.25">
      <c r="A24199" t="s">
        <v>10965</v>
      </c>
    </row>
    <row r="24200" spans="1:1" x14ac:dyDescent="0.25">
      <c r="A24200" t="s">
        <v>11360</v>
      </c>
    </row>
    <row r="24201" spans="1:1" x14ac:dyDescent="0.25">
      <c r="A24201" t="s">
        <v>10959</v>
      </c>
    </row>
    <row r="24202" spans="1:1" x14ac:dyDescent="0.25">
      <c r="A24202" t="s">
        <v>11361</v>
      </c>
    </row>
    <row r="24203" spans="1:1" x14ac:dyDescent="0.25">
      <c r="A24203" t="s">
        <v>10959</v>
      </c>
    </row>
    <row r="24204" spans="1:1" x14ac:dyDescent="0.25">
      <c r="A24204" t="s">
        <v>11362</v>
      </c>
    </row>
    <row r="24205" spans="1:1" x14ac:dyDescent="0.25">
      <c r="A24205" t="s">
        <v>10963</v>
      </c>
    </row>
    <row r="24206" spans="1:1" x14ac:dyDescent="0.25">
      <c r="A24206" t="s">
        <v>11363</v>
      </c>
    </row>
    <row r="24207" spans="1:1" x14ac:dyDescent="0.25">
      <c r="A24207" t="s">
        <v>10959</v>
      </c>
    </row>
    <row r="24208" spans="1:1" x14ac:dyDescent="0.25">
      <c r="A24208" t="s">
        <v>11364</v>
      </c>
    </row>
    <row r="24209" spans="1:1" x14ac:dyDescent="0.25">
      <c r="A24209" t="s">
        <v>10959</v>
      </c>
    </row>
    <row r="24210" spans="1:1" x14ac:dyDescent="0.25">
      <c r="A24210" t="s">
        <v>11365</v>
      </c>
    </row>
    <row r="24211" spans="1:1" x14ac:dyDescent="0.25">
      <c r="A24211" t="s">
        <v>10963</v>
      </c>
    </row>
    <row r="24212" spans="1:1" x14ac:dyDescent="0.25">
      <c r="A24212" t="s">
        <v>11366</v>
      </c>
    </row>
    <row r="24213" spans="1:1" x14ac:dyDescent="0.25">
      <c r="A24213" t="s">
        <v>10959</v>
      </c>
    </row>
    <row r="24214" spans="1:1" x14ac:dyDescent="0.25">
      <c r="A24214" t="s">
        <v>11367</v>
      </c>
    </row>
    <row r="24215" spans="1:1" x14ac:dyDescent="0.25">
      <c r="A24215" t="s">
        <v>10959</v>
      </c>
    </row>
    <row r="24216" spans="1:1" x14ac:dyDescent="0.25">
      <c r="A24216" t="s">
        <v>11368</v>
      </c>
    </row>
    <row r="24217" spans="1:1" x14ac:dyDescent="0.25">
      <c r="A24217" t="s">
        <v>10959</v>
      </c>
    </row>
    <row r="24218" spans="1:1" x14ac:dyDescent="0.25">
      <c r="A24218" t="s">
        <v>11369</v>
      </c>
    </row>
    <row r="24219" spans="1:1" x14ac:dyDescent="0.25">
      <c r="A24219" t="s">
        <v>10963</v>
      </c>
    </row>
    <row r="24220" spans="1:1" x14ac:dyDescent="0.25">
      <c r="A24220" t="s">
        <v>11370</v>
      </c>
    </row>
    <row r="24221" spans="1:1" x14ac:dyDescent="0.25">
      <c r="A24221" t="s">
        <v>10965</v>
      </c>
    </row>
    <row r="24222" spans="1:1" x14ac:dyDescent="0.25">
      <c r="A24222" t="s">
        <v>11371</v>
      </c>
    </row>
    <row r="24223" spans="1:1" x14ac:dyDescent="0.25">
      <c r="A24223" t="s">
        <v>10959</v>
      </c>
    </row>
    <row r="24224" spans="1:1" x14ac:dyDescent="0.25">
      <c r="A24224" t="s">
        <v>11372</v>
      </c>
    </row>
    <row r="24225" spans="1:1" x14ac:dyDescent="0.25">
      <c r="A24225" t="s">
        <v>10959</v>
      </c>
    </row>
    <row r="24226" spans="1:1" x14ac:dyDescent="0.25">
      <c r="A24226" t="s">
        <v>11373</v>
      </c>
    </row>
    <row r="24227" spans="1:1" x14ac:dyDescent="0.25">
      <c r="A24227" t="s">
        <v>10963</v>
      </c>
    </row>
    <row r="24228" spans="1:1" x14ac:dyDescent="0.25">
      <c r="A24228" t="s">
        <v>11374</v>
      </c>
    </row>
    <row r="24229" spans="1:1" x14ac:dyDescent="0.25">
      <c r="A24229" t="s">
        <v>10959</v>
      </c>
    </row>
    <row r="24230" spans="1:1" x14ac:dyDescent="0.25">
      <c r="A24230" t="s">
        <v>11375</v>
      </c>
    </row>
    <row r="24231" spans="1:1" x14ac:dyDescent="0.25">
      <c r="A24231" t="s">
        <v>10959</v>
      </c>
    </row>
    <row r="24232" spans="1:1" x14ac:dyDescent="0.25">
      <c r="A24232" t="s">
        <v>11376</v>
      </c>
    </row>
    <row r="24233" spans="1:1" x14ac:dyDescent="0.25">
      <c r="A24233" t="s">
        <v>10963</v>
      </c>
    </row>
    <row r="24234" spans="1:1" x14ac:dyDescent="0.25">
      <c r="A24234" t="s">
        <v>11377</v>
      </c>
    </row>
    <row r="24235" spans="1:1" x14ac:dyDescent="0.25">
      <c r="A24235" t="s">
        <v>10959</v>
      </c>
    </row>
    <row r="24236" spans="1:1" x14ac:dyDescent="0.25">
      <c r="A24236" t="s">
        <v>11378</v>
      </c>
    </row>
    <row r="24237" spans="1:1" x14ac:dyDescent="0.25">
      <c r="A24237" t="s">
        <v>10959</v>
      </c>
    </row>
    <row r="24238" spans="1:1" x14ac:dyDescent="0.25">
      <c r="A24238" t="s">
        <v>11379</v>
      </c>
    </row>
    <row r="24239" spans="1:1" x14ac:dyDescent="0.25">
      <c r="A24239" t="s">
        <v>10963</v>
      </c>
    </row>
    <row r="24240" spans="1:1" x14ac:dyDescent="0.25">
      <c r="A24240" t="s">
        <v>11380</v>
      </c>
    </row>
    <row r="24241" spans="1:1" x14ac:dyDescent="0.25">
      <c r="A24241" t="s">
        <v>10959</v>
      </c>
    </row>
    <row r="24242" spans="1:1" x14ac:dyDescent="0.25">
      <c r="A24242" t="s">
        <v>11381</v>
      </c>
    </row>
    <row r="24243" spans="1:1" x14ac:dyDescent="0.25">
      <c r="A24243" t="s">
        <v>10959</v>
      </c>
    </row>
    <row r="24244" spans="1:1" x14ac:dyDescent="0.25">
      <c r="A24244" t="s">
        <v>11382</v>
      </c>
    </row>
    <row r="24245" spans="1:1" x14ac:dyDescent="0.25">
      <c r="A24245" t="s">
        <v>10963</v>
      </c>
    </row>
    <row r="24246" spans="1:1" x14ac:dyDescent="0.25">
      <c r="A24246" t="s">
        <v>11383</v>
      </c>
    </row>
    <row r="24247" spans="1:1" x14ac:dyDescent="0.25">
      <c r="A24247" t="s">
        <v>10959</v>
      </c>
    </row>
    <row r="24248" spans="1:1" x14ac:dyDescent="0.25">
      <c r="A24248" t="s">
        <v>11384</v>
      </c>
    </row>
    <row r="24249" spans="1:1" x14ac:dyDescent="0.25">
      <c r="A24249" t="s">
        <v>10959</v>
      </c>
    </row>
    <row r="24250" spans="1:1" x14ac:dyDescent="0.25">
      <c r="A24250" t="s">
        <v>11385</v>
      </c>
    </row>
    <row r="24251" spans="1:1" x14ac:dyDescent="0.25">
      <c r="A24251" t="s">
        <v>10959</v>
      </c>
    </row>
    <row r="24252" spans="1:1" x14ac:dyDescent="0.25">
      <c r="A24252" t="s">
        <v>11386</v>
      </c>
    </row>
    <row r="24253" spans="1:1" x14ac:dyDescent="0.25">
      <c r="A24253" t="s">
        <v>10963</v>
      </c>
    </row>
    <row r="24254" spans="1:1" x14ac:dyDescent="0.25">
      <c r="A24254" t="s">
        <v>11387</v>
      </c>
    </row>
    <row r="24255" spans="1:1" x14ac:dyDescent="0.25">
      <c r="A24255" t="s">
        <v>10965</v>
      </c>
    </row>
    <row r="24256" spans="1:1" x14ac:dyDescent="0.25">
      <c r="A24256" t="s">
        <v>11388</v>
      </c>
    </row>
    <row r="24257" spans="1:1" x14ac:dyDescent="0.25">
      <c r="A24257" t="s">
        <v>10959</v>
      </c>
    </row>
    <row r="24258" spans="1:1" x14ac:dyDescent="0.25">
      <c r="A24258" t="s">
        <v>11389</v>
      </c>
    </row>
    <row r="24259" spans="1:1" x14ac:dyDescent="0.25">
      <c r="A24259" t="s">
        <v>10959</v>
      </c>
    </row>
    <row r="24260" spans="1:1" x14ac:dyDescent="0.25">
      <c r="A24260" t="s">
        <v>11390</v>
      </c>
    </row>
    <row r="24261" spans="1:1" x14ac:dyDescent="0.25">
      <c r="A24261" t="s">
        <v>10959</v>
      </c>
    </row>
    <row r="24262" spans="1:1" x14ac:dyDescent="0.25">
      <c r="A24262" t="s">
        <v>11391</v>
      </c>
    </row>
    <row r="24263" spans="1:1" x14ac:dyDescent="0.25">
      <c r="A24263" t="s">
        <v>10963</v>
      </c>
    </row>
    <row r="24264" spans="1:1" x14ac:dyDescent="0.25">
      <c r="A24264" t="s">
        <v>11392</v>
      </c>
    </row>
    <row r="24265" spans="1:1" x14ac:dyDescent="0.25">
      <c r="A24265" t="s">
        <v>10965</v>
      </c>
    </row>
    <row r="24266" spans="1:1" x14ac:dyDescent="0.25">
      <c r="A24266" t="s">
        <v>11393</v>
      </c>
    </row>
    <row r="24267" spans="1:1" x14ac:dyDescent="0.25">
      <c r="A24267" t="s">
        <v>10959</v>
      </c>
    </row>
    <row r="24268" spans="1:1" x14ac:dyDescent="0.25">
      <c r="A24268" t="s">
        <v>11394</v>
      </c>
    </row>
    <row r="24269" spans="1:1" x14ac:dyDescent="0.25">
      <c r="A24269" t="s">
        <v>10959</v>
      </c>
    </row>
    <row r="24270" spans="1:1" x14ac:dyDescent="0.25">
      <c r="A24270" t="s">
        <v>11395</v>
      </c>
    </row>
    <row r="24271" spans="1:1" x14ac:dyDescent="0.25">
      <c r="A24271" t="s">
        <v>10959</v>
      </c>
    </row>
    <row r="24272" spans="1:1" x14ac:dyDescent="0.25">
      <c r="A24272" t="s">
        <v>11396</v>
      </c>
    </row>
    <row r="24273" spans="1:1" x14ac:dyDescent="0.25">
      <c r="A24273" t="s">
        <v>10963</v>
      </c>
    </row>
    <row r="24274" spans="1:1" x14ac:dyDescent="0.25">
      <c r="A24274" t="s">
        <v>11397</v>
      </c>
    </row>
    <row r="24275" spans="1:1" x14ac:dyDescent="0.25">
      <c r="A24275" t="s">
        <v>10965</v>
      </c>
    </row>
    <row r="24276" spans="1:1" x14ac:dyDescent="0.25">
      <c r="A24276" t="s">
        <v>11398</v>
      </c>
    </row>
    <row r="24277" spans="1:1" x14ac:dyDescent="0.25">
      <c r="A24277" t="s">
        <v>10959</v>
      </c>
    </row>
    <row r="24278" spans="1:1" x14ac:dyDescent="0.25">
      <c r="A24278" t="s">
        <v>11399</v>
      </c>
    </row>
    <row r="24279" spans="1:1" x14ac:dyDescent="0.25">
      <c r="A24279" t="s">
        <v>10959</v>
      </c>
    </row>
    <row r="24280" spans="1:1" x14ac:dyDescent="0.25">
      <c r="A24280" t="s">
        <v>11400</v>
      </c>
    </row>
    <row r="24281" spans="1:1" x14ac:dyDescent="0.25">
      <c r="A24281" t="s">
        <v>10959</v>
      </c>
    </row>
    <row r="24282" spans="1:1" x14ac:dyDescent="0.25">
      <c r="A24282" t="s">
        <v>11401</v>
      </c>
    </row>
    <row r="24283" spans="1:1" x14ac:dyDescent="0.25">
      <c r="A24283" t="s">
        <v>10963</v>
      </c>
    </row>
    <row r="24284" spans="1:1" x14ac:dyDescent="0.25">
      <c r="A24284" t="s">
        <v>11402</v>
      </c>
    </row>
    <row r="24285" spans="1:1" x14ac:dyDescent="0.25">
      <c r="A24285" t="s">
        <v>10965</v>
      </c>
    </row>
    <row r="24286" spans="1:1" x14ac:dyDescent="0.25">
      <c r="A24286" t="s">
        <v>11403</v>
      </c>
    </row>
    <row r="24287" spans="1:1" x14ac:dyDescent="0.25">
      <c r="A24287" t="s">
        <v>10959</v>
      </c>
    </row>
    <row r="24288" spans="1:1" x14ac:dyDescent="0.25">
      <c r="A24288" t="s">
        <v>11404</v>
      </c>
    </row>
    <row r="24289" spans="1:1" x14ac:dyDescent="0.25">
      <c r="A24289" t="s">
        <v>10959</v>
      </c>
    </row>
    <row r="24290" spans="1:1" x14ac:dyDescent="0.25">
      <c r="A24290" t="s">
        <v>11405</v>
      </c>
    </row>
    <row r="24291" spans="1:1" x14ac:dyDescent="0.25">
      <c r="A24291" t="s">
        <v>10959</v>
      </c>
    </row>
    <row r="24292" spans="1:1" x14ac:dyDescent="0.25">
      <c r="A24292" t="s">
        <v>11406</v>
      </c>
    </row>
    <row r="24293" spans="1:1" x14ac:dyDescent="0.25">
      <c r="A24293" t="s">
        <v>10963</v>
      </c>
    </row>
    <row r="24294" spans="1:1" x14ac:dyDescent="0.25">
      <c r="A24294" t="s">
        <v>11407</v>
      </c>
    </row>
    <row r="24295" spans="1:1" x14ac:dyDescent="0.25">
      <c r="A24295" t="s">
        <v>10965</v>
      </c>
    </row>
    <row r="24296" spans="1:1" x14ac:dyDescent="0.25">
      <c r="A24296" t="s">
        <v>11408</v>
      </c>
    </row>
    <row r="24297" spans="1:1" x14ac:dyDescent="0.25">
      <c r="A24297" t="s">
        <v>10959</v>
      </c>
    </row>
    <row r="24298" spans="1:1" x14ac:dyDescent="0.25">
      <c r="A24298" t="s">
        <v>11409</v>
      </c>
    </row>
    <row r="24299" spans="1:1" x14ac:dyDescent="0.25">
      <c r="A24299" t="s">
        <v>10959</v>
      </c>
    </row>
    <row r="24300" spans="1:1" x14ac:dyDescent="0.25">
      <c r="A24300" t="s">
        <v>11410</v>
      </c>
    </row>
    <row r="24301" spans="1:1" x14ac:dyDescent="0.25">
      <c r="A24301" t="s">
        <v>10959</v>
      </c>
    </row>
    <row r="24302" spans="1:1" x14ac:dyDescent="0.25">
      <c r="A24302" t="s">
        <v>11411</v>
      </c>
    </row>
    <row r="24303" spans="1:1" x14ac:dyDescent="0.25">
      <c r="A24303" t="s">
        <v>10963</v>
      </c>
    </row>
    <row r="24304" spans="1:1" x14ac:dyDescent="0.25">
      <c r="A24304" t="s">
        <v>11412</v>
      </c>
    </row>
    <row r="24305" spans="1:1" x14ac:dyDescent="0.25">
      <c r="A24305" t="s">
        <v>10965</v>
      </c>
    </row>
    <row r="24306" spans="1:1" x14ac:dyDescent="0.25">
      <c r="A24306" t="s">
        <v>11413</v>
      </c>
    </row>
    <row r="24307" spans="1:1" x14ac:dyDescent="0.25">
      <c r="A24307" t="s">
        <v>10959</v>
      </c>
    </row>
    <row r="24308" spans="1:1" x14ac:dyDescent="0.25">
      <c r="A24308" t="s">
        <v>11414</v>
      </c>
    </row>
    <row r="24309" spans="1:1" x14ac:dyDescent="0.25">
      <c r="A24309" t="s">
        <v>10959</v>
      </c>
    </row>
    <row r="24310" spans="1:1" x14ac:dyDescent="0.25">
      <c r="A24310" t="s">
        <v>11415</v>
      </c>
    </row>
    <row r="24311" spans="1:1" x14ac:dyDescent="0.25">
      <c r="A24311" t="s">
        <v>10959</v>
      </c>
    </row>
    <row r="24312" spans="1:1" x14ac:dyDescent="0.25">
      <c r="A24312" t="s">
        <v>11416</v>
      </c>
    </row>
    <row r="24313" spans="1:1" x14ac:dyDescent="0.25">
      <c r="A24313" t="s">
        <v>10963</v>
      </c>
    </row>
    <row r="24314" spans="1:1" x14ac:dyDescent="0.25">
      <c r="A24314" t="s">
        <v>11417</v>
      </c>
    </row>
    <row r="24315" spans="1:1" x14ac:dyDescent="0.25">
      <c r="A24315" t="s">
        <v>10965</v>
      </c>
    </row>
    <row r="24316" spans="1:1" x14ac:dyDescent="0.25">
      <c r="A24316" t="s">
        <v>11418</v>
      </c>
    </row>
    <row r="24317" spans="1:1" x14ac:dyDescent="0.25">
      <c r="A24317" t="s">
        <v>10959</v>
      </c>
    </row>
    <row r="24318" spans="1:1" x14ac:dyDescent="0.25">
      <c r="A24318" t="s">
        <v>11419</v>
      </c>
    </row>
    <row r="24319" spans="1:1" x14ac:dyDescent="0.25">
      <c r="A24319" t="s">
        <v>10959</v>
      </c>
    </row>
    <row r="24320" spans="1:1" x14ac:dyDescent="0.25">
      <c r="A24320" t="s">
        <v>11420</v>
      </c>
    </row>
    <row r="24321" spans="1:1" x14ac:dyDescent="0.25">
      <c r="A24321" t="s">
        <v>10959</v>
      </c>
    </row>
    <row r="24322" spans="1:1" x14ac:dyDescent="0.25">
      <c r="A24322" t="s">
        <v>11421</v>
      </c>
    </row>
    <row r="24323" spans="1:1" x14ac:dyDescent="0.25">
      <c r="A24323" t="s">
        <v>10963</v>
      </c>
    </row>
    <row r="24324" spans="1:1" x14ac:dyDescent="0.25">
      <c r="A24324" t="s">
        <v>11422</v>
      </c>
    </row>
    <row r="24325" spans="1:1" x14ac:dyDescent="0.25">
      <c r="A24325" t="s">
        <v>10965</v>
      </c>
    </row>
    <row r="24326" spans="1:1" x14ac:dyDescent="0.25">
      <c r="A24326" t="s">
        <v>11423</v>
      </c>
    </row>
    <row r="24327" spans="1:1" x14ac:dyDescent="0.25">
      <c r="A24327" t="s">
        <v>10959</v>
      </c>
    </row>
    <row r="24328" spans="1:1" x14ac:dyDescent="0.25">
      <c r="A24328" t="s">
        <v>11424</v>
      </c>
    </row>
    <row r="24329" spans="1:1" x14ac:dyDescent="0.25">
      <c r="A24329" t="s">
        <v>10959</v>
      </c>
    </row>
    <row r="24330" spans="1:1" x14ac:dyDescent="0.25">
      <c r="A24330" t="s">
        <v>11425</v>
      </c>
    </row>
    <row r="24331" spans="1:1" x14ac:dyDescent="0.25">
      <c r="A24331" t="s">
        <v>10959</v>
      </c>
    </row>
    <row r="24332" spans="1:1" x14ac:dyDescent="0.25">
      <c r="A24332" t="s">
        <v>11426</v>
      </c>
    </row>
    <row r="24333" spans="1:1" x14ac:dyDescent="0.25">
      <c r="A24333" t="s">
        <v>10963</v>
      </c>
    </row>
    <row r="24334" spans="1:1" x14ac:dyDescent="0.25">
      <c r="A24334" t="s">
        <v>11427</v>
      </c>
    </row>
    <row r="24335" spans="1:1" x14ac:dyDescent="0.25">
      <c r="A24335" t="s">
        <v>10965</v>
      </c>
    </row>
    <row r="24336" spans="1:1" x14ac:dyDescent="0.25">
      <c r="A24336" t="s">
        <v>11428</v>
      </c>
    </row>
    <row r="24337" spans="1:1" x14ac:dyDescent="0.25">
      <c r="A24337" t="s">
        <v>10959</v>
      </c>
    </row>
    <row r="24338" spans="1:1" x14ac:dyDescent="0.25">
      <c r="A24338" t="s">
        <v>11429</v>
      </c>
    </row>
    <row r="24339" spans="1:1" x14ac:dyDescent="0.25">
      <c r="A24339" t="s">
        <v>10959</v>
      </c>
    </row>
    <row r="24340" spans="1:1" x14ac:dyDescent="0.25">
      <c r="A24340" t="s">
        <v>11430</v>
      </c>
    </row>
    <row r="24341" spans="1:1" x14ac:dyDescent="0.25">
      <c r="A24341" t="s">
        <v>10959</v>
      </c>
    </row>
    <row r="24342" spans="1:1" x14ac:dyDescent="0.25">
      <c r="A24342" t="s">
        <v>11431</v>
      </c>
    </row>
    <row r="24343" spans="1:1" x14ac:dyDescent="0.25">
      <c r="A24343" t="s">
        <v>10963</v>
      </c>
    </row>
    <row r="24344" spans="1:1" x14ac:dyDescent="0.25">
      <c r="A24344" t="s">
        <v>11432</v>
      </c>
    </row>
    <row r="24345" spans="1:1" x14ac:dyDescent="0.25">
      <c r="A24345" t="s">
        <v>10965</v>
      </c>
    </row>
    <row r="24346" spans="1:1" x14ac:dyDescent="0.25">
      <c r="A24346" t="s">
        <v>11433</v>
      </c>
    </row>
    <row r="24347" spans="1:1" x14ac:dyDescent="0.25">
      <c r="A24347" t="s">
        <v>10959</v>
      </c>
    </row>
    <row r="24348" spans="1:1" x14ac:dyDescent="0.25">
      <c r="A24348" t="s">
        <v>11434</v>
      </c>
    </row>
    <row r="24349" spans="1:1" x14ac:dyDescent="0.25">
      <c r="A24349" t="s">
        <v>10959</v>
      </c>
    </row>
    <row r="24350" spans="1:1" x14ac:dyDescent="0.25">
      <c r="A24350" t="s">
        <v>11435</v>
      </c>
    </row>
    <row r="24351" spans="1:1" x14ac:dyDescent="0.25">
      <c r="A24351" t="s">
        <v>10959</v>
      </c>
    </row>
    <row r="24352" spans="1:1" x14ac:dyDescent="0.25">
      <c r="A24352" t="s">
        <v>11436</v>
      </c>
    </row>
    <row r="24353" spans="1:1" x14ac:dyDescent="0.25">
      <c r="A24353" t="s">
        <v>10963</v>
      </c>
    </row>
    <row r="24354" spans="1:1" x14ac:dyDescent="0.25">
      <c r="A24354" t="s">
        <v>11437</v>
      </c>
    </row>
    <row r="24355" spans="1:1" x14ac:dyDescent="0.25">
      <c r="A24355" t="s">
        <v>10965</v>
      </c>
    </row>
    <row r="24356" spans="1:1" x14ac:dyDescent="0.25">
      <c r="A24356" t="s">
        <v>11438</v>
      </c>
    </row>
    <row r="24357" spans="1:1" x14ac:dyDescent="0.25">
      <c r="A24357" t="s">
        <v>10959</v>
      </c>
    </row>
    <row r="24358" spans="1:1" x14ac:dyDescent="0.25">
      <c r="A24358" t="s">
        <v>11439</v>
      </c>
    </row>
    <row r="24359" spans="1:1" x14ac:dyDescent="0.25">
      <c r="A24359" t="s">
        <v>10959</v>
      </c>
    </row>
    <row r="24360" spans="1:1" x14ac:dyDescent="0.25">
      <c r="A24360" t="s">
        <v>11440</v>
      </c>
    </row>
    <row r="24361" spans="1:1" x14ac:dyDescent="0.25">
      <c r="A24361" t="s">
        <v>10963</v>
      </c>
    </row>
    <row r="24362" spans="1:1" x14ac:dyDescent="0.25">
      <c r="A24362" t="s">
        <v>11441</v>
      </c>
    </row>
    <row r="24364" spans="1:1" x14ac:dyDescent="0.25">
      <c r="A24364" t="s">
        <v>10788</v>
      </c>
    </row>
    <row r="24367" spans="1:1" x14ac:dyDescent="0.25">
      <c r="A24367" t="s">
        <v>10789</v>
      </c>
    </row>
    <row r="24368" spans="1:1" x14ac:dyDescent="0.25">
      <c r="A24368" t="s">
        <v>11442</v>
      </c>
    </row>
    <row r="24370" spans="1:1" x14ac:dyDescent="0.25">
      <c r="A24370" t="s">
        <v>10788</v>
      </c>
    </row>
    <row r="24373" spans="1:1" x14ac:dyDescent="0.25">
      <c r="A24373" t="s">
        <v>10789</v>
      </c>
    </row>
    <row r="24374" spans="1:1" x14ac:dyDescent="0.25">
      <c r="A24374" t="s">
        <v>11443</v>
      </c>
    </row>
    <row r="24376" spans="1:1" x14ac:dyDescent="0.25">
      <c r="A24376" t="s">
        <v>10788</v>
      </c>
    </row>
    <row r="24379" spans="1:1" x14ac:dyDescent="0.25">
      <c r="A24379" t="s">
        <v>10789</v>
      </c>
    </row>
    <row r="24380" spans="1:1" x14ac:dyDescent="0.25">
      <c r="A24380" t="s">
        <v>11444</v>
      </c>
    </row>
    <row r="24382" spans="1:1" x14ac:dyDescent="0.25">
      <c r="A24382" t="s">
        <v>10788</v>
      </c>
    </row>
    <row r="24385" spans="1:1" x14ac:dyDescent="0.25">
      <c r="A24385" t="s">
        <v>10789</v>
      </c>
    </row>
    <row r="24386" spans="1:1" x14ac:dyDescent="0.25">
      <c r="A24386" t="s">
        <v>11445</v>
      </c>
    </row>
    <row r="24388" spans="1:1" x14ac:dyDescent="0.25">
      <c r="A24388" t="s">
        <v>10788</v>
      </c>
    </row>
    <row r="24391" spans="1:1" x14ac:dyDescent="0.25">
      <c r="A24391" t="s">
        <v>10789</v>
      </c>
    </row>
    <row r="24392" spans="1:1" x14ac:dyDescent="0.25">
      <c r="A24392" t="s">
        <v>11446</v>
      </c>
    </row>
    <row r="24394" spans="1:1" x14ac:dyDescent="0.25">
      <c r="A24394" t="s">
        <v>10788</v>
      </c>
    </row>
    <row r="24397" spans="1:1" x14ac:dyDescent="0.25">
      <c r="A24397" t="s">
        <v>10789</v>
      </c>
    </row>
    <row r="24398" spans="1:1" x14ac:dyDescent="0.25">
      <c r="A24398" t="s">
        <v>11447</v>
      </c>
    </row>
    <row r="24400" spans="1:1" x14ac:dyDescent="0.25">
      <c r="A24400" t="s">
        <v>10788</v>
      </c>
    </row>
    <row r="24403" spans="1:1" x14ac:dyDescent="0.25">
      <c r="A24403" t="s">
        <v>10789</v>
      </c>
    </row>
    <row r="24404" spans="1:1" x14ac:dyDescent="0.25">
      <c r="A24404" t="s">
        <v>11448</v>
      </c>
    </row>
    <row r="24406" spans="1:1" x14ac:dyDescent="0.25">
      <c r="A24406" t="s">
        <v>10788</v>
      </c>
    </row>
    <row r="24409" spans="1:1" x14ac:dyDescent="0.25">
      <c r="A24409" t="s">
        <v>10789</v>
      </c>
    </row>
    <row r="24410" spans="1:1" x14ac:dyDescent="0.25">
      <c r="A24410" t="s">
        <v>11449</v>
      </c>
    </row>
    <row r="24412" spans="1:1" x14ac:dyDescent="0.25">
      <c r="A24412" t="s">
        <v>10788</v>
      </c>
    </row>
    <row r="24415" spans="1:1" x14ac:dyDescent="0.25">
      <c r="A24415" t="s">
        <v>10789</v>
      </c>
    </row>
    <row r="24416" spans="1:1" x14ac:dyDescent="0.25">
      <c r="A24416" t="s">
        <v>11450</v>
      </c>
    </row>
    <row r="24418" spans="1:1" x14ac:dyDescent="0.25">
      <c r="A24418" t="s">
        <v>10788</v>
      </c>
    </row>
    <row r="24421" spans="1:1" x14ac:dyDescent="0.25">
      <c r="A24421" t="s">
        <v>10789</v>
      </c>
    </row>
    <row r="24422" spans="1:1" x14ac:dyDescent="0.25">
      <c r="A24422" t="s">
        <v>11451</v>
      </c>
    </row>
    <row r="24424" spans="1:1" x14ac:dyDescent="0.25">
      <c r="A24424" t="s">
        <v>10788</v>
      </c>
    </row>
    <row r="24427" spans="1:1" x14ac:dyDescent="0.25">
      <c r="A24427" t="s">
        <v>10789</v>
      </c>
    </row>
    <row r="24428" spans="1:1" x14ac:dyDescent="0.25">
      <c r="A24428" t="s">
        <v>11452</v>
      </c>
    </row>
    <row r="24430" spans="1:1" x14ac:dyDescent="0.25">
      <c r="A24430" t="s">
        <v>10788</v>
      </c>
    </row>
    <row r="24433" spans="1:1" x14ac:dyDescent="0.25">
      <c r="A24433" t="s">
        <v>10789</v>
      </c>
    </row>
    <row r="24434" spans="1:1" x14ac:dyDescent="0.25">
      <c r="A24434" t="s">
        <v>11453</v>
      </c>
    </row>
    <row r="24436" spans="1:1" x14ac:dyDescent="0.25">
      <c r="A24436" t="s">
        <v>10788</v>
      </c>
    </row>
    <row r="24439" spans="1:1" x14ac:dyDescent="0.25">
      <c r="A24439" t="s">
        <v>10789</v>
      </c>
    </row>
    <row r="24440" spans="1:1" x14ac:dyDescent="0.25">
      <c r="A24440" t="s">
        <v>11454</v>
      </c>
    </row>
    <row r="24442" spans="1:1" x14ac:dyDescent="0.25">
      <c r="A24442" t="s">
        <v>10788</v>
      </c>
    </row>
    <row r="24445" spans="1:1" x14ac:dyDescent="0.25">
      <c r="A24445" t="s">
        <v>10789</v>
      </c>
    </row>
    <row r="24446" spans="1:1" x14ac:dyDescent="0.25">
      <c r="A24446" t="s">
        <v>11455</v>
      </c>
    </row>
    <row r="24448" spans="1:1" x14ac:dyDescent="0.25">
      <c r="A24448" t="s">
        <v>10788</v>
      </c>
    </row>
    <row r="24451" spans="1:1" x14ac:dyDescent="0.25">
      <c r="A24451" t="s">
        <v>10789</v>
      </c>
    </row>
    <row r="24452" spans="1:1" x14ac:dyDescent="0.25">
      <c r="A24452" t="s">
        <v>11456</v>
      </c>
    </row>
    <row r="24454" spans="1:1" x14ac:dyDescent="0.25">
      <c r="A24454" t="s">
        <v>10788</v>
      </c>
    </row>
    <row r="24457" spans="1:1" x14ac:dyDescent="0.25">
      <c r="A24457" t="s">
        <v>10789</v>
      </c>
    </row>
    <row r="24458" spans="1:1" x14ac:dyDescent="0.25">
      <c r="A24458" t="s">
        <v>11457</v>
      </c>
    </row>
    <row r="24460" spans="1:1" x14ac:dyDescent="0.25">
      <c r="A24460" t="s">
        <v>10788</v>
      </c>
    </row>
    <row r="24463" spans="1:1" x14ac:dyDescent="0.25">
      <c r="A24463" t="s">
        <v>10789</v>
      </c>
    </row>
    <row r="24464" spans="1:1" x14ac:dyDescent="0.25">
      <c r="A24464" t="s">
        <v>11458</v>
      </c>
    </row>
    <row r="24466" spans="1:1" x14ac:dyDescent="0.25">
      <c r="A24466" t="s">
        <v>10788</v>
      </c>
    </row>
    <row r="24469" spans="1:1" x14ac:dyDescent="0.25">
      <c r="A24469" t="s">
        <v>10789</v>
      </c>
    </row>
    <row r="24470" spans="1:1" x14ac:dyDescent="0.25">
      <c r="A24470" t="s">
        <v>11459</v>
      </c>
    </row>
    <row r="24472" spans="1:1" x14ac:dyDescent="0.25">
      <c r="A24472" t="s">
        <v>10788</v>
      </c>
    </row>
    <row r="24475" spans="1:1" x14ac:dyDescent="0.25">
      <c r="A24475" t="s">
        <v>10789</v>
      </c>
    </row>
    <row r="24476" spans="1:1" x14ac:dyDescent="0.25">
      <c r="A24476" t="s">
        <v>11460</v>
      </c>
    </row>
    <row r="24478" spans="1:1" x14ac:dyDescent="0.25">
      <c r="A24478" t="s">
        <v>10788</v>
      </c>
    </row>
    <row r="24481" spans="1:1" x14ac:dyDescent="0.25">
      <c r="A24481" t="s">
        <v>10789</v>
      </c>
    </row>
    <row r="24482" spans="1:1" x14ac:dyDescent="0.25">
      <c r="A24482" t="s">
        <v>11461</v>
      </c>
    </row>
    <row r="24484" spans="1:1" x14ac:dyDescent="0.25">
      <c r="A24484" t="s">
        <v>10788</v>
      </c>
    </row>
    <row r="24487" spans="1:1" x14ac:dyDescent="0.25">
      <c r="A24487" t="s">
        <v>10789</v>
      </c>
    </row>
    <row r="24488" spans="1:1" x14ac:dyDescent="0.25">
      <c r="A24488" t="s">
        <v>11462</v>
      </c>
    </row>
    <row r="24490" spans="1:1" x14ac:dyDescent="0.25">
      <c r="A24490" t="s">
        <v>10788</v>
      </c>
    </row>
    <row r="24493" spans="1:1" x14ac:dyDescent="0.25">
      <c r="A24493" t="s">
        <v>10789</v>
      </c>
    </row>
    <row r="24494" spans="1:1" x14ac:dyDescent="0.25">
      <c r="A24494" t="s">
        <v>11463</v>
      </c>
    </row>
    <row r="24496" spans="1:1" x14ac:dyDescent="0.25">
      <c r="A24496" t="s">
        <v>10788</v>
      </c>
    </row>
    <row r="24499" spans="1:1" x14ac:dyDescent="0.25">
      <c r="A24499" t="s">
        <v>10789</v>
      </c>
    </row>
    <row r="24500" spans="1:1" x14ac:dyDescent="0.25">
      <c r="A24500" t="s">
        <v>11464</v>
      </c>
    </row>
    <row r="24502" spans="1:1" x14ac:dyDescent="0.25">
      <c r="A24502" t="s">
        <v>10788</v>
      </c>
    </row>
    <row r="24505" spans="1:1" x14ac:dyDescent="0.25">
      <c r="A24505" t="s">
        <v>10789</v>
      </c>
    </row>
    <row r="24506" spans="1:1" x14ac:dyDescent="0.25">
      <c r="A24506" t="s">
        <v>11465</v>
      </c>
    </row>
    <row r="24508" spans="1:1" x14ac:dyDescent="0.25">
      <c r="A24508" t="s">
        <v>10788</v>
      </c>
    </row>
    <row r="24511" spans="1:1" x14ac:dyDescent="0.25">
      <c r="A24511" t="s">
        <v>10789</v>
      </c>
    </row>
    <row r="24512" spans="1:1" x14ac:dyDescent="0.25">
      <c r="A24512" t="s">
        <v>11466</v>
      </c>
    </row>
    <row r="24514" spans="1:1" x14ac:dyDescent="0.25">
      <c r="A24514" t="s">
        <v>10788</v>
      </c>
    </row>
    <row r="24517" spans="1:1" x14ac:dyDescent="0.25">
      <c r="A24517" t="s">
        <v>10789</v>
      </c>
    </row>
    <row r="24518" spans="1:1" x14ac:dyDescent="0.25">
      <c r="A24518" t="s">
        <v>11467</v>
      </c>
    </row>
    <row r="24520" spans="1:1" x14ac:dyDescent="0.25">
      <c r="A24520" t="s">
        <v>10788</v>
      </c>
    </row>
    <row r="24523" spans="1:1" x14ac:dyDescent="0.25">
      <c r="A24523" t="s">
        <v>10789</v>
      </c>
    </row>
    <row r="24524" spans="1:1" x14ac:dyDescent="0.25">
      <c r="A24524" t="s">
        <v>11468</v>
      </c>
    </row>
    <row r="24526" spans="1:1" x14ac:dyDescent="0.25">
      <c r="A24526" t="s">
        <v>10788</v>
      </c>
    </row>
    <row r="24529" spans="1:1" x14ac:dyDescent="0.25">
      <c r="A24529" t="s">
        <v>10789</v>
      </c>
    </row>
    <row r="24530" spans="1:1" x14ac:dyDescent="0.25">
      <c r="A24530" t="s">
        <v>11469</v>
      </c>
    </row>
    <row r="24532" spans="1:1" x14ac:dyDescent="0.25">
      <c r="A24532" t="s">
        <v>10788</v>
      </c>
    </row>
    <row r="24535" spans="1:1" x14ac:dyDescent="0.25">
      <c r="A24535" t="s">
        <v>10789</v>
      </c>
    </row>
    <row r="24536" spans="1:1" x14ac:dyDescent="0.25">
      <c r="A24536" t="s">
        <v>11470</v>
      </c>
    </row>
    <row r="24538" spans="1:1" x14ac:dyDescent="0.25">
      <c r="A24538" t="s">
        <v>10788</v>
      </c>
    </row>
    <row r="24541" spans="1:1" x14ac:dyDescent="0.25">
      <c r="A24541" t="s">
        <v>10789</v>
      </c>
    </row>
    <row r="24542" spans="1:1" x14ac:dyDescent="0.25">
      <c r="A24542" t="s">
        <v>11471</v>
      </c>
    </row>
    <row r="24544" spans="1:1" x14ac:dyDescent="0.25">
      <c r="A24544" t="s">
        <v>10788</v>
      </c>
    </row>
    <row r="24547" spans="1:1" x14ac:dyDescent="0.25">
      <c r="A24547" t="s">
        <v>10789</v>
      </c>
    </row>
    <row r="24548" spans="1:1" x14ac:dyDescent="0.25">
      <c r="A24548" t="s">
        <v>11472</v>
      </c>
    </row>
    <row r="24550" spans="1:1" x14ac:dyDescent="0.25">
      <c r="A24550" t="s">
        <v>10788</v>
      </c>
    </row>
    <row r="24553" spans="1:1" x14ac:dyDescent="0.25">
      <c r="A24553" t="s">
        <v>10789</v>
      </c>
    </row>
    <row r="24554" spans="1:1" x14ac:dyDescent="0.25">
      <c r="A24554" t="s">
        <v>11473</v>
      </c>
    </row>
    <row r="24556" spans="1:1" x14ac:dyDescent="0.25">
      <c r="A24556" t="s">
        <v>10788</v>
      </c>
    </row>
    <row r="24559" spans="1:1" x14ac:dyDescent="0.25">
      <c r="A24559" t="s">
        <v>10789</v>
      </c>
    </row>
    <row r="24560" spans="1:1" x14ac:dyDescent="0.25">
      <c r="A24560" t="s">
        <v>11474</v>
      </c>
    </row>
    <row r="24562" spans="1:1" x14ac:dyDescent="0.25">
      <c r="A24562" t="s">
        <v>10788</v>
      </c>
    </row>
    <row r="24565" spans="1:1" x14ac:dyDescent="0.25">
      <c r="A24565" t="s">
        <v>10789</v>
      </c>
    </row>
    <row r="24566" spans="1:1" x14ac:dyDescent="0.25">
      <c r="A24566" t="s">
        <v>11475</v>
      </c>
    </row>
    <row r="24568" spans="1:1" x14ac:dyDescent="0.25">
      <c r="A24568" t="s">
        <v>10788</v>
      </c>
    </row>
    <row r="24571" spans="1:1" x14ac:dyDescent="0.25">
      <c r="A24571" t="s">
        <v>10789</v>
      </c>
    </row>
    <row r="24572" spans="1:1" x14ac:dyDescent="0.25">
      <c r="A24572" t="s">
        <v>11476</v>
      </c>
    </row>
    <row r="24574" spans="1:1" x14ac:dyDescent="0.25">
      <c r="A24574" t="s">
        <v>10788</v>
      </c>
    </row>
    <row r="24577" spans="1:1" x14ac:dyDescent="0.25">
      <c r="A24577" t="s">
        <v>10789</v>
      </c>
    </row>
    <row r="24578" spans="1:1" x14ac:dyDescent="0.25">
      <c r="A24578" t="s">
        <v>11477</v>
      </c>
    </row>
    <row r="24580" spans="1:1" x14ac:dyDescent="0.25">
      <c r="A24580" t="s">
        <v>10788</v>
      </c>
    </row>
    <row r="24583" spans="1:1" x14ac:dyDescent="0.25">
      <c r="A24583" t="s">
        <v>10789</v>
      </c>
    </row>
    <row r="24584" spans="1:1" x14ac:dyDescent="0.25">
      <c r="A24584" t="s">
        <v>11478</v>
      </c>
    </row>
    <row r="24586" spans="1:1" x14ac:dyDescent="0.25">
      <c r="A24586" t="s">
        <v>10788</v>
      </c>
    </row>
    <row r="24589" spans="1:1" x14ac:dyDescent="0.25">
      <c r="A24589" t="s">
        <v>10789</v>
      </c>
    </row>
    <row r="24590" spans="1:1" x14ac:dyDescent="0.25">
      <c r="A24590" t="s">
        <v>11479</v>
      </c>
    </row>
    <row r="24592" spans="1:1" x14ac:dyDescent="0.25">
      <c r="A24592" t="s">
        <v>10788</v>
      </c>
    </row>
    <row r="24595" spans="1:1" x14ac:dyDescent="0.25">
      <c r="A24595" t="s">
        <v>10789</v>
      </c>
    </row>
    <row r="24596" spans="1:1" x14ac:dyDescent="0.25">
      <c r="A24596" t="s">
        <v>11480</v>
      </c>
    </row>
    <row r="24598" spans="1:1" x14ac:dyDescent="0.25">
      <c r="A24598" t="s">
        <v>10788</v>
      </c>
    </row>
    <row r="24601" spans="1:1" x14ac:dyDescent="0.25">
      <c r="A24601" t="s">
        <v>10789</v>
      </c>
    </row>
    <row r="24602" spans="1:1" x14ac:dyDescent="0.25">
      <c r="A24602" t="s">
        <v>11481</v>
      </c>
    </row>
    <row r="24604" spans="1:1" x14ac:dyDescent="0.25">
      <c r="A24604" t="s">
        <v>10788</v>
      </c>
    </row>
    <row r="24607" spans="1:1" x14ac:dyDescent="0.25">
      <c r="A24607" t="s">
        <v>10789</v>
      </c>
    </row>
    <row r="24608" spans="1:1" x14ac:dyDescent="0.25">
      <c r="A24608" t="s">
        <v>11482</v>
      </c>
    </row>
    <row r="24610" spans="1:1" x14ac:dyDescent="0.25">
      <c r="A24610" t="s">
        <v>10788</v>
      </c>
    </row>
    <row r="24613" spans="1:1" x14ac:dyDescent="0.25">
      <c r="A24613" t="s">
        <v>10789</v>
      </c>
    </row>
    <row r="24614" spans="1:1" x14ac:dyDescent="0.25">
      <c r="A24614" t="s">
        <v>11483</v>
      </c>
    </row>
    <row r="24616" spans="1:1" x14ac:dyDescent="0.25">
      <c r="A24616" t="s">
        <v>10788</v>
      </c>
    </row>
    <row r="24619" spans="1:1" x14ac:dyDescent="0.25">
      <c r="A24619" t="s">
        <v>10789</v>
      </c>
    </row>
    <row r="24620" spans="1:1" x14ac:dyDescent="0.25">
      <c r="A24620" t="s">
        <v>11484</v>
      </c>
    </row>
    <row r="24622" spans="1:1" x14ac:dyDescent="0.25">
      <c r="A24622" t="s">
        <v>10788</v>
      </c>
    </row>
    <row r="24625" spans="1:1" x14ac:dyDescent="0.25">
      <c r="A24625" t="s">
        <v>10789</v>
      </c>
    </row>
    <row r="24626" spans="1:1" x14ac:dyDescent="0.25">
      <c r="A24626" t="s">
        <v>11485</v>
      </c>
    </row>
    <row r="24628" spans="1:1" x14ac:dyDescent="0.25">
      <c r="A24628" t="s">
        <v>10788</v>
      </c>
    </row>
    <row r="24631" spans="1:1" x14ac:dyDescent="0.25">
      <c r="A24631" t="s">
        <v>10789</v>
      </c>
    </row>
    <row r="24632" spans="1:1" x14ac:dyDescent="0.25">
      <c r="A24632" t="s">
        <v>11486</v>
      </c>
    </row>
    <row r="24634" spans="1:1" x14ac:dyDescent="0.25">
      <c r="A24634" t="s">
        <v>10788</v>
      </c>
    </row>
    <row r="24637" spans="1:1" x14ac:dyDescent="0.25">
      <c r="A24637" t="s">
        <v>10789</v>
      </c>
    </row>
    <row r="24638" spans="1:1" x14ac:dyDescent="0.25">
      <c r="A24638" t="s">
        <v>11487</v>
      </c>
    </row>
    <row r="24640" spans="1:1" x14ac:dyDescent="0.25">
      <c r="A24640" t="s">
        <v>10788</v>
      </c>
    </row>
    <row r="24643" spans="1:1" x14ac:dyDescent="0.25">
      <c r="A24643" t="s">
        <v>10789</v>
      </c>
    </row>
    <row r="24644" spans="1:1" x14ac:dyDescent="0.25">
      <c r="A24644" t="s">
        <v>11488</v>
      </c>
    </row>
    <row r="24646" spans="1:1" x14ac:dyDescent="0.25">
      <c r="A24646" t="s">
        <v>10788</v>
      </c>
    </row>
    <row r="24649" spans="1:1" x14ac:dyDescent="0.25">
      <c r="A24649" t="s">
        <v>10789</v>
      </c>
    </row>
    <row r="24650" spans="1:1" x14ac:dyDescent="0.25">
      <c r="A24650" t="s">
        <v>11489</v>
      </c>
    </row>
    <row r="24652" spans="1:1" x14ac:dyDescent="0.25">
      <c r="A24652" t="s">
        <v>10788</v>
      </c>
    </row>
    <row r="24655" spans="1:1" x14ac:dyDescent="0.25">
      <c r="A24655" t="s">
        <v>10789</v>
      </c>
    </row>
    <row r="24656" spans="1:1" x14ac:dyDescent="0.25">
      <c r="A24656" t="s">
        <v>11490</v>
      </c>
    </row>
    <row r="24658" spans="1:1" x14ac:dyDescent="0.25">
      <c r="A24658" t="s">
        <v>10788</v>
      </c>
    </row>
    <row r="24661" spans="1:1" x14ac:dyDescent="0.25">
      <c r="A24661" t="s">
        <v>10789</v>
      </c>
    </row>
    <row r="24662" spans="1:1" x14ac:dyDescent="0.25">
      <c r="A24662" t="s">
        <v>11491</v>
      </c>
    </row>
    <row r="24664" spans="1:1" x14ac:dyDescent="0.25">
      <c r="A24664" t="s">
        <v>10788</v>
      </c>
    </row>
    <row r="24667" spans="1:1" x14ac:dyDescent="0.25">
      <c r="A24667" t="s">
        <v>10789</v>
      </c>
    </row>
    <row r="24668" spans="1:1" x14ac:dyDescent="0.25">
      <c r="A24668" t="s">
        <v>11492</v>
      </c>
    </row>
    <row r="24670" spans="1:1" x14ac:dyDescent="0.25">
      <c r="A24670" t="s">
        <v>10788</v>
      </c>
    </row>
    <row r="24673" spans="1:1" x14ac:dyDescent="0.25">
      <c r="A24673" t="s">
        <v>10789</v>
      </c>
    </row>
    <row r="24674" spans="1:1" x14ac:dyDescent="0.25">
      <c r="A24674" t="s">
        <v>11493</v>
      </c>
    </row>
    <row r="24676" spans="1:1" x14ac:dyDescent="0.25">
      <c r="A24676" t="s">
        <v>10788</v>
      </c>
    </row>
    <row r="24679" spans="1:1" x14ac:dyDescent="0.25">
      <c r="A24679" t="s">
        <v>10789</v>
      </c>
    </row>
    <row r="24680" spans="1:1" x14ac:dyDescent="0.25">
      <c r="A24680" t="s">
        <v>11494</v>
      </c>
    </row>
    <row r="24682" spans="1:1" x14ac:dyDescent="0.25">
      <c r="A24682" t="s">
        <v>10788</v>
      </c>
    </row>
    <row r="24685" spans="1:1" x14ac:dyDescent="0.25">
      <c r="A24685" t="s">
        <v>10789</v>
      </c>
    </row>
    <row r="24686" spans="1:1" x14ac:dyDescent="0.25">
      <c r="A24686" t="s">
        <v>11495</v>
      </c>
    </row>
    <row r="24688" spans="1:1" x14ac:dyDescent="0.25">
      <c r="A24688" t="s">
        <v>10788</v>
      </c>
    </row>
    <row r="24691" spans="1:1" x14ac:dyDescent="0.25">
      <c r="A24691" t="s">
        <v>10789</v>
      </c>
    </row>
    <row r="24692" spans="1:1" x14ac:dyDescent="0.25">
      <c r="A24692" t="s">
        <v>11496</v>
      </c>
    </row>
    <row r="24694" spans="1:1" x14ac:dyDescent="0.25">
      <c r="A24694" t="s">
        <v>10788</v>
      </c>
    </row>
    <row r="24697" spans="1:1" x14ac:dyDescent="0.25">
      <c r="A24697" t="s">
        <v>10789</v>
      </c>
    </row>
    <row r="24698" spans="1:1" x14ac:dyDescent="0.25">
      <c r="A24698" t="s">
        <v>11497</v>
      </c>
    </row>
    <row r="24700" spans="1:1" x14ac:dyDescent="0.25">
      <c r="A24700" t="s">
        <v>10788</v>
      </c>
    </row>
    <row r="24703" spans="1:1" x14ac:dyDescent="0.25">
      <c r="A24703" t="s">
        <v>10789</v>
      </c>
    </row>
    <row r="24704" spans="1:1" x14ac:dyDescent="0.25">
      <c r="A24704" t="s">
        <v>11498</v>
      </c>
    </row>
    <row r="24706" spans="1:1" x14ac:dyDescent="0.25">
      <c r="A24706" t="s">
        <v>10788</v>
      </c>
    </row>
    <row r="24709" spans="1:1" x14ac:dyDescent="0.25">
      <c r="A24709" t="s">
        <v>10789</v>
      </c>
    </row>
    <row r="24710" spans="1:1" x14ac:dyDescent="0.25">
      <c r="A24710" t="s">
        <v>11499</v>
      </c>
    </row>
    <row r="24712" spans="1:1" x14ac:dyDescent="0.25">
      <c r="A24712" t="s">
        <v>10788</v>
      </c>
    </row>
    <row r="24715" spans="1:1" x14ac:dyDescent="0.25">
      <c r="A24715" t="s">
        <v>10789</v>
      </c>
    </row>
    <row r="24716" spans="1:1" x14ac:dyDescent="0.25">
      <c r="A24716" t="s">
        <v>11500</v>
      </c>
    </row>
    <row r="24718" spans="1:1" x14ac:dyDescent="0.25">
      <c r="A24718" t="s">
        <v>10788</v>
      </c>
    </row>
    <row r="24721" spans="1:1" x14ac:dyDescent="0.25">
      <c r="A24721" t="s">
        <v>10789</v>
      </c>
    </row>
    <row r="24722" spans="1:1" x14ac:dyDescent="0.25">
      <c r="A24722" t="s">
        <v>11501</v>
      </c>
    </row>
    <row r="24724" spans="1:1" x14ac:dyDescent="0.25">
      <c r="A24724" t="s">
        <v>10788</v>
      </c>
    </row>
    <row r="24727" spans="1:1" x14ac:dyDescent="0.25">
      <c r="A24727" t="s">
        <v>10789</v>
      </c>
    </row>
    <row r="24728" spans="1:1" x14ac:dyDescent="0.25">
      <c r="A24728" t="s">
        <v>11502</v>
      </c>
    </row>
    <row r="24730" spans="1:1" x14ac:dyDescent="0.25">
      <c r="A24730" t="s">
        <v>10788</v>
      </c>
    </row>
    <row r="24733" spans="1:1" x14ac:dyDescent="0.25">
      <c r="A24733" t="s">
        <v>10789</v>
      </c>
    </row>
    <row r="24734" spans="1:1" x14ac:dyDescent="0.25">
      <c r="A24734" t="s">
        <v>11503</v>
      </c>
    </row>
    <row r="24736" spans="1:1" x14ac:dyDescent="0.25">
      <c r="A24736" t="s">
        <v>10788</v>
      </c>
    </row>
    <row r="24739" spans="1:1" x14ac:dyDescent="0.25">
      <c r="A24739" t="s">
        <v>10789</v>
      </c>
    </row>
    <row r="24740" spans="1:1" x14ac:dyDescent="0.25">
      <c r="A24740" t="s">
        <v>11504</v>
      </c>
    </row>
    <row r="24742" spans="1:1" x14ac:dyDescent="0.25">
      <c r="A24742" t="s">
        <v>10788</v>
      </c>
    </row>
    <row r="24745" spans="1:1" x14ac:dyDescent="0.25">
      <c r="A24745" t="s">
        <v>10789</v>
      </c>
    </row>
    <row r="24746" spans="1:1" x14ac:dyDescent="0.25">
      <c r="A24746" t="s">
        <v>11505</v>
      </c>
    </row>
    <row r="24748" spans="1:1" x14ac:dyDescent="0.25">
      <c r="A24748" t="s">
        <v>10788</v>
      </c>
    </row>
    <row r="24751" spans="1:1" x14ac:dyDescent="0.25">
      <c r="A24751" t="s">
        <v>10789</v>
      </c>
    </row>
    <row r="24752" spans="1:1" x14ac:dyDescent="0.25">
      <c r="A24752" t="s">
        <v>11506</v>
      </c>
    </row>
    <row r="24754" spans="1:1" x14ac:dyDescent="0.25">
      <c r="A24754" t="s">
        <v>10788</v>
      </c>
    </row>
    <row r="24757" spans="1:1" x14ac:dyDescent="0.25">
      <c r="A24757" t="s">
        <v>10789</v>
      </c>
    </row>
    <row r="24758" spans="1:1" x14ac:dyDescent="0.25">
      <c r="A24758" t="s">
        <v>11507</v>
      </c>
    </row>
    <row r="24760" spans="1:1" x14ac:dyDescent="0.25">
      <c r="A24760" t="s">
        <v>10788</v>
      </c>
    </row>
    <row r="24763" spans="1:1" x14ac:dyDescent="0.25">
      <c r="A24763" t="s">
        <v>10789</v>
      </c>
    </row>
    <row r="24764" spans="1:1" x14ac:dyDescent="0.25">
      <c r="A24764" t="s">
        <v>11508</v>
      </c>
    </row>
    <row r="24766" spans="1:1" x14ac:dyDescent="0.25">
      <c r="A24766" t="s">
        <v>10788</v>
      </c>
    </row>
    <row r="24769" spans="1:1" x14ac:dyDescent="0.25">
      <c r="A24769" t="s">
        <v>10789</v>
      </c>
    </row>
    <row r="24770" spans="1:1" x14ac:dyDescent="0.25">
      <c r="A24770" t="s">
        <v>11509</v>
      </c>
    </row>
    <row r="24772" spans="1:1" x14ac:dyDescent="0.25">
      <c r="A24772" t="s">
        <v>10788</v>
      </c>
    </row>
    <row r="24775" spans="1:1" x14ac:dyDescent="0.25">
      <c r="A24775" t="s">
        <v>10789</v>
      </c>
    </row>
    <row r="24776" spans="1:1" x14ac:dyDescent="0.25">
      <c r="A24776" t="s">
        <v>11510</v>
      </c>
    </row>
    <row r="24778" spans="1:1" x14ac:dyDescent="0.25">
      <c r="A24778" t="s">
        <v>10788</v>
      </c>
    </row>
    <row r="24781" spans="1:1" x14ac:dyDescent="0.25">
      <c r="A24781" t="s">
        <v>10789</v>
      </c>
    </row>
    <row r="24782" spans="1:1" x14ac:dyDescent="0.25">
      <c r="A24782" t="s">
        <v>11511</v>
      </c>
    </row>
    <row r="24784" spans="1:1" x14ac:dyDescent="0.25">
      <c r="A24784" t="s">
        <v>10788</v>
      </c>
    </row>
    <row r="24787" spans="1:1" x14ac:dyDescent="0.25">
      <c r="A24787" t="s">
        <v>10789</v>
      </c>
    </row>
    <row r="24788" spans="1:1" x14ac:dyDescent="0.25">
      <c r="A24788" t="s">
        <v>11512</v>
      </c>
    </row>
    <row r="24790" spans="1:1" x14ac:dyDescent="0.25">
      <c r="A24790" t="s">
        <v>10788</v>
      </c>
    </row>
    <row r="24793" spans="1:1" x14ac:dyDescent="0.25">
      <c r="A24793" t="s">
        <v>10789</v>
      </c>
    </row>
    <row r="24794" spans="1:1" x14ac:dyDescent="0.25">
      <c r="A24794" t="s">
        <v>11513</v>
      </c>
    </row>
    <row r="24796" spans="1:1" x14ac:dyDescent="0.25">
      <c r="A24796" t="s">
        <v>10788</v>
      </c>
    </row>
    <row r="24799" spans="1:1" x14ac:dyDescent="0.25">
      <c r="A24799" t="s">
        <v>10789</v>
      </c>
    </row>
    <row r="24800" spans="1:1" x14ac:dyDescent="0.25">
      <c r="A24800" t="s">
        <v>11514</v>
      </c>
    </row>
    <row r="24802" spans="1:1" x14ac:dyDescent="0.25">
      <c r="A24802" t="s">
        <v>10788</v>
      </c>
    </row>
    <row r="24805" spans="1:1" x14ac:dyDescent="0.25">
      <c r="A24805" t="s">
        <v>10789</v>
      </c>
    </row>
    <row r="24806" spans="1:1" x14ac:dyDescent="0.25">
      <c r="A24806" t="s">
        <v>11515</v>
      </c>
    </row>
    <row r="24808" spans="1:1" x14ac:dyDescent="0.25">
      <c r="A24808" t="s">
        <v>10788</v>
      </c>
    </row>
    <row r="24811" spans="1:1" x14ac:dyDescent="0.25">
      <c r="A24811" t="s">
        <v>10789</v>
      </c>
    </row>
    <row r="24812" spans="1:1" x14ac:dyDescent="0.25">
      <c r="A24812" t="s">
        <v>11516</v>
      </c>
    </row>
    <row r="24814" spans="1:1" x14ac:dyDescent="0.25">
      <c r="A24814" t="s">
        <v>10788</v>
      </c>
    </row>
    <row r="24817" spans="1:1" x14ac:dyDescent="0.25">
      <c r="A24817" t="s">
        <v>10789</v>
      </c>
    </row>
    <row r="24818" spans="1:1" x14ac:dyDescent="0.25">
      <c r="A24818" t="s">
        <v>11517</v>
      </c>
    </row>
    <row r="24820" spans="1:1" x14ac:dyDescent="0.25">
      <c r="A24820" t="s">
        <v>10788</v>
      </c>
    </row>
    <row r="24823" spans="1:1" x14ac:dyDescent="0.25">
      <c r="A24823" t="s">
        <v>10789</v>
      </c>
    </row>
    <row r="24824" spans="1:1" x14ac:dyDescent="0.25">
      <c r="A24824" t="s">
        <v>11518</v>
      </c>
    </row>
    <row r="24826" spans="1:1" x14ac:dyDescent="0.25">
      <c r="A24826" t="s">
        <v>10788</v>
      </c>
    </row>
    <row r="24829" spans="1:1" x14ac:dyDescent="0.25">
      <c r="A24829" t="s">
        <v>10789</v>
      </c>
    </row>
    <row r="24830" spans="1:1" x14ac:dyDescent="0.25">
      <c r="A24830" t="s">
        <v>11519</v>
      </c>
    </row>
    <row r="24832" spans="1:1" x14ac:dyDescent="0.25">
      <c r="A24832" t="s">
        <v>10788</v>
      </c>
    </row>
    <row r="24835" spans="1:1" x14ac:dyDescent="0.25">
      <c r="A24835" t="s">
        <v>10789</v>
      </c>
    </row>
    <row r="24836" spans="1:1" x14ac:dyDescent="0.25">
      <c r="A24836" t="s">
        <v>11520</v>
      </c>
    </row>
    <row r="24838" spans="1:1" x14ac:dyDescent="0.25">
      <c r="A24838" t="s">
        <v>10788</v>
      </c>
    </row>
    <row r="24841" spans="1:1" x14ac:dyDescent="0.25">
      <c r="A24841" t="s">
        <v>10789</v>
      </c>
    </row>
    <row r="24842" spans="1:1" x14ac:dyDescent="0.25">
      <c r="A24842" t="s">
        <v>11521</v>
      </c>
    </row>
    <row r="24844" spans="1:1" x14ac:dyDescent="0.25">
      <c r="A24844" t="s">
        <v>10788</v>
      </c>
    </row>
    <row r="24847" spans="1:1" x14ac:dyDescent="0.25">
      <c r="A24847" t="s">
        <v>10789</v>
      </c>
    </row>
    <row r="24848" spans="1:1" x14ac:dyDescent="0.25">
      <c r="A24848" t="s">
        <v>11522</v>
      </c>
    </row>
    <row r="24850" spans="1:1" x14ac:dyDescent="0.25">
      <c r="A24850" t="s">
        <v>10788</v>
      </c>
    </row>
    <row r="24853" spans="1:1" x14ac:dyDescent="0.25">
      <c r="A24853" t="s">
        <v>10789</v>
      </c>
    </row>
    <row r="24854" spans="1:1" x14ac:dyDescent="0.25">
      <c r="A24854" t="s">
        <v>11523</v>
      </c>
    </row>
    <row r="24856" spans="1:1" x14ac:dyDescent="0.25">
      <c r="A24856" t="s">
        <v>10788</v>
      </c>
    </row>
    <row r="24859" spans="1:1" x14ac:dyDescent="0.25">
      <c r="A24859" t="s">
        <v>10789</v>
      </c>
    </row>
    <row r="24860" spans="1:1" x14ac:dyDescent="0.25">
      <c r="A24860" t="s">
        <v>11524</v>
      </c>
    </row>
    <row r="24862" spans="1:1" x14ac:dyDescent="0.25">
      <c r="A24862" t="s">
        <v>10788</v>
      </c>
    </row>
    <row r="24865" spans="1:1" x14ac:dyDescent="0.25">
      <c r="A24865" t="s">
        <v>10789</v>
      </c>
    </row>
    <row r="24866" spans="1:1" x14ac:dyDescent="0.25">
      <c r="A24866" t="s">
        <v>11525</v>
      </c>
    </row>
    <row r="24868" spans="1:1" x14ac:dyDescent="0.25">
      <c r="A24868" t="s">
        <v>10788</v>
      </c>
    </row>
    <row r="24871" spans="1:1" x14ac:dyDescent="0.25">
      <c r="A24871" t="s">
        <v>10789</v>
      </c>
    </row>
    <row r="24872" spans="1:1" x14ac:dyDescent="0.25">
      <c r="A24872" t="s">
        <v>11526</v>
      </c>
    </row>
    <row r="24874" spans="1:1" x14ac:dyDescent="0.25">
      <c r="A24874" t="s">
        <v>10788</v>
      </c>
    </row>
    <row r="24877" spans="1:1" x14ac:dyDescent="0.25">
      <c r="A24877" t="s">
        <v>10789</v>
      </c>
    </row>
    <row r="24878" spans="1:1" x14ac:dyDescent="0.25">
      <c r="A24878" t="s">
        <v>11527</v>
      </c>
    </row>
    <row r="24880" spans="1:1" x14ac:dyDescent="0.25">
      <c r="A24880" t="s">
        <v>10788</v>
      </c>
    </row>
    <row r="24883" spans="1:1" x14ac:dyDescent="0.25">
      <c r="A24883" t="s">
        <v>10789</v>
      </c>
    </row>
    <row r="24884" spans="1:1" x14ac:dyDescent="0.25">
      <c r="A24884" t="s">
        <v>11528</v>
      </c>
    </row>
    <row r="24886" spans="1:1" x14ac:dyDescent="0.25">
      <c r="A24886" t="s">
        <v>10788</v>
      </c>
    </row>
    <row r="24889" spans="1:1" x14ac:dyDescent="0.25">
      <c r="A24889" t="s">
        <v>10789</v>
      </c>
    </row>
    <row r="24890" spans="1:1" x14ac:dyDescent="0.25">
      <c r="A24890" t="s">
        <v>11529</v>
      </c>
    </row>
    <row r="24892" spans="1:1" x14ac:dyDescent="0.25">
      <c r="A24892" t="s">
        <v>10788</v>
      </c>
    </row>
    <row r="24895" spans="1:1" x14ac:dyDescent="0.25">
      <c r="A24895" t="s">
        <v>10789</v>
      </c>
    </row>
    <row r="24896" spans="1:1" x14ac:dyDescent="0.25">
      <c r="A24896" t="s">
        <v>11530</v>
      </c>
    </row>
    <row r="24898" spans="1:1" x14ac:dyDescent="0.25">
      <c r="A24898" t="s">
        <v>10788</v>
      </c>
    </row>
    <row r="24901" spans="1:1" x14ac:dyDescent="0.25">
      <c r="A24901" t="s">
        <v>10789</v>
      </c>
    </row>
    <row r="24902" spans="1:1" x14ac:dyDescent="0.25">
      <c r="A24902" t="s">
        <v>11531</v>
      </c>
    </row>
    <row r="24904" spans="1:1" x14ac:dyDescent="0.25">
      <c r="A24904" t="s">
        <v>10788</v>
      </c>
    </row>
    <row r="24907" spans="1:1" x14ac:dyDescent="0.25">
      <c r="A24907" t="s">
        <v>10789</v>
      </c>
    </row>
    <row r="24908" spans="1:1" x14ac:dyDescent="0.25">
      <c r="A24908" t="s">
        <v>11532</v>
      </c>
    </row>
    <row r="24910" spans="1:1" x14ac:dyDescent="0.25">
      <c r="A24910" t="s">
        <v>10788</v>
      </c>
    </row>
    <row r="24913" spans="1:1" x14ac:dyDescent="0.25">
      <c r="A24913" t="s">
        <v>10789</v>
      </c>
    </row>
    <row r="24914" spans="1:1" x14ac:dyDescent="0.25">
      <c r="A24914" t="s">
        <v>11533</v>
      </c>
    </row>
    <row r="24916" spans="1:1" x14ac:dyDescent="0.25">
      <c r="A24916" t="s">
        <v>10788</v>
      </c>
    </row>
    <row r="24919" spans="1:1" x14ac:dyDescent="0.25">
      <c r="A24919" t="s">
        <v>10789</v>
      </c>
    </row>
    <row r="24920" spans="1:1" x14ac:dyDescent="0.25">
      <c r="A24920" t="s">
        <v>11534</v>
      </c>
    </row>
    <row r="24922" spans="1:1" x14ac:dyDescent="0.25">
      <c r="A24922" t="s">
        <v>10788</v>
      </c>
    </row>
    <row r="24925" spans="1:1" x14ac:dyDescent="0.25">
      <c r="A24925" t="s">
        <v>10789</v>
      </c>
    </row>
    <row r="24926" spans="1:1" x14ac:dyDescent="0.25">
      <c r="A24926" t="s">
        <v>11535</v>
      </c>
    </row>
    <row r="24928" spans="1:1" x14ac:dyDescent="0.25">
      <c r="A24928" t="s">
        <v>10788</v>
      </c>
    </row>
    <row r="24931" spans="1:1" x14ac:dyDescent="0.25">
      <c r="A24931" t="s">
        <v>10789</v>
      </c>
    </row>
    <row r="24932" spans="1:1" x14ac:dyDescent="0.25">
      <c r="A24932" t="s">
        <v>11536</v>
      </c>
    </row>
    <row r="24934" spans="1:1" x14ac:dyDescent="0.25">
      <c r="A24934" t="s">
        <v>10788</v>
      </c>
    </row>
    <row r="24937" spans="1:1" x14ac:dyDescent="0.25">
      <c r="A24937" t="s">
        <v>10789</v>
      </c>
    </row>
    <row r="24938" spans="1:1" x14ac:dyDescent="0.25">
      <c r="A24938" t="s">
        <v>11537</v>
      </c>
    </row>
    <row r="24940" spans="1:1" x14ac:dyDescent="0.25">
      <c r="A24940" t="s">
        <v>10788</v>
      </c>
    </row>
    <row r="24943" spans="1:1" x14ac:dyDescent="0.25">
      <c r="A24943" t="s">
        <v>10789</v>
      </c>
    </row>
    <row r="24944" spans="1:1" x14ac:dyDescent="0.25">
      <c r="A24944" t="s">
        <v>11538</v>
      </c>
    </row>
    <row r="24946" spans="1:1" x14ac:dyDescent="0.25">
      <c r="A24946" t="s">
        <v>10788</v>
      </c>
    </row>
    <row r="24949" spans="1:1" x14ac:dyDescent="0.25">
      <c r="A24949" t="s">
        <v>10789</v>
      </c>
    </row>
    <row r="24950" spans="1:1" x14ac:dyDescent="0.25">
      <c r="A24950" t="s">
        <v>11539</v>
      </c>
    </row>
    <row r="24952" spans="1:1" x14ac:dyDescent="0.25">
      <c r="A24952" t="s">
        <v>10788</v>
      </c>
    </row>
    <row r="24955" spans="1:1" x14ac:dyDescent="0.25">
      <c r="A24955" t="s">
        <v>10789</v>
      </c>
    </row>
    <row r="24956" spans="1:1" x14ac:dyDescent="0.25">
      <c r="A24956" t="s">
        <v>11540</v>
      </c>
    </row>
    <row r="24958" spans="1:1" x14ac:dyDescent="0.25">
      <c r="A24958" t="s">
        <v>10788</v>
      </c>
    </row>
    <row r="24961" spans="1:1" x14ac:dyDescent="0.25">
      <c r="A24961" t="s">
        <v>10789</v>
      </c>
    </row>
    <row r="24962" spans="1:1" x14ac:dyDescent="0.25">
      <c r="A24962" t="s">
        <v>11541</v>
      </c>
    </row>
    <row r="24964" spans="1:1" x14ac:dyDescent="0.25">
      <c r="A24964" t="s">
        <v>10788</v>
      </c>
    </row>
    <row r="24967" spans="1:1" x14ac:dyDescent="0.25">
      <c r="A24967" t="s">
        <v>10789</v>
      </c>
    </row>
    <row r="24968" spans="1:1" x14ac:dyDescent="0.25">
      <c r="A24968" t="s">
        <v>11542</v>
      </c>
    </row>
    <row r="24970" spans="1:1" x14ac:dyDescent="0.25">
      <c r="A24970" t="s">
        <v>10788</v>
      </c>
    </row>
    <row r="24973" spans="1:1" x14ac:dyDescent="0.25">
      <c r="A24973" t="s">
        <v>10789</v>
      </c>
    </row>
    <row r="24974" spans="1:1" x14ac:dyDescent="0.25">
      <c r="A24974" t="s">
        <v>11543</v>
      </c>
    </row>
    <row r="24976" spans="1:1" x14ac:dyDescent="0.25">
      <c r="A24976" t="s">
        <v>10788</v>
      </c>
    </row>
    <row r="24979" spans="1:1" x14ac:dyDescent="0.25">
      <c r="A24979" t="s">
        <v>10789</v>
      </c>
    </row>
    <row r="24980" spans="1:1" x14ac:dyDescent="0.25">
      <c r="A24980" t="s">
        <v>11544</v>
      </c>
    </row>
    <row r="24982" spans="1:1" x14ac:dyDescent="0.25">
      <c r="A24982" t="s">
        <v>10788</v>
      </c>
    </row>
    <row r="24985" spans="1:1" x14ac:dyDescent="0.25">
      <c r="A24985" t="s">
        <v>10789</v>
      </c>
    </row>
    <row r="24986" spans="1:1" x14ac:dyDescent="0.25">
      <c r="A24986" t="s">
        <v>11545</v>
      </c>
    </row>
    <row r="24988" spans="1:1" x14ac:dyDescent="0.25">
      <c r="A24988" t="s">
        <v>10788</v>
      </c>
    </row>
    <row r="24991" spans="1:1" x14ac:dyDescent="0.25">
      <c r="A24991" t="s">
        <v>10789</v>
      </c>
    </row>
    <row r="24992" spans="1:1" x14ac:dyDescent="0.25">
      <c r="A24992" t="s">
        <v>11546</v>
      </c>
    </row>
    <row r="24994" spans="1:1" x14ac:dyDescent="0.25">
      <c r="A24994" t="s">
        <v>10788</v>
      </c>
    </row>
    <row r="24997" spans="1:1" x14ac:dyDescent="0.25">
      <c r="A24997" t="s">
        <v>10789</v>
      </c>
    </row>
    <row r="24998" spans="1:1" x14ac:dyDescent="0.25">
      <c r="A24998" t="s">
        <v>11547</v>
      </c>
    </row>
    <row r="25000" spans="1:1" x14ac:dyDescent="0.25">
      <c r="A25000" t="s">
        <v>10788</v>
      </c>
    </row>
    <row r="25003" spans="1:1" x14ac:dyDescent="0.25">
      <c r="A25003" t="s">
        <v>10789</v>
      </c>
    </row>
    <row r="25004" spans="1:1" x14ac:dyDescent="0.25">
      <c r="A25004" t="s">
        <v>11548</v>
      </c>
    </row>
    <row r="25006" spans="1:1" x14ac:dyDescent="0.25">
      <c r="A25006" t="s">
        <v>10788</v>
      </c>
    </row>
    <row r="25009" spans="1:1" x14ac:dyDescent="0.25">
      <c r="A25009" t="s">
        <v>10789</v>
      </c>
    </row>
    <row r="25010" spans="1:1" x14ac:dyDescent="0.25">
      <c r="A25010" t="s">
        <v>11549</v>
      </c>
    </row>
    <row r="25012" spans="1:1" x14ac:dyDescent="0.25">
      <c r="A25012" t="s">
        <v>10788</v>
      </c>
    </row>
    <row r="25015" spans="1:1" x14ac:dyDescent="0.25">
      <c r="A25015" t="s">
        <v>10789</v>
      </c>
    </row>
    <row r="25016" spans="1:1" x14ac:dyDescent="0.25">
      <c r="A25016" t="s">
        <v>11550</v>
      </c>
    </row>
    <row r="25018" spans="1:1" x14ac:dyDescent="0.25">
      <c r="A25018" t="s">
        <v>10788</v>
      </c>
    </row>
    <row r="25021" spans="1:1" x14ac:dyDescent="0.25">
      <c r="A25021" t="s">
        <v>10789</v>
      </c>
    </row>
    <row r="25022" spans="1:1" x14ac:dyDescent="0.25">
      <c r="A25022" t="s">
        <v>11551</v>
      </c>
    </row>
    <row r="25024" spans="1:1" x14ac:dyDescent="0.25">
      <c r="A25024" t="s">
        <v>10788</v>
      </c>
    </row>
    <row r="25027" spans="1:1" x14ac:dyDescent="0.25">
      <c r="A25027" t="s">
        <v>10789</v>
      </c>
    </row>
    <row r="25028" spans="1:1" x14ac:dyDescent="0.25">
      <c r="A25028" t="s">
        <v>11552</v>
      </c>
    </row>
    <row r="25030" spans="1:1" x14ac:dyDescent="0.25">
      <c r="A25030" t="s">
        <v>10788</v>
      </c>
    </row>
    <row r="25033" spans="1:1" x14ac:dyDescent="0.25">
      <c r="A25033" t="s">
        <v>10789</v>
      </c>
    </row>
    <row r="25034" spans="1:1" x14ac:dyDescent="0.25">
      <c r="A25034" t="s">
        <v>11553</v>
      </c>
    </row>
    <row r="25036" spans="1:1" x14ac:dyDescent="0.25">
      <c r="A25036" t="s">
        <v>10788</v>
      </c>
    </row>
    <row r="25039" spans="1:1" x14ac:dyDescent="0.25">
      <c r="A25039" t="s">
        <v>10789</v>
      </c>
    </row>
    <row r="25040" spans="1:1" x14ac:dyDescent="0.25">
      <c r="A25040" t="s">
        <v>11554</v>
      </c>
    </row>
    <row r="25042" spans="1:1" x14ac:dyDescent="0.25">
      <c r="A25042" t="s">
        <v>10788</v>
      </c>
    </row>
    <row r="25045" spans="1:1" x14ac:dyDescent="0.25">
      <c r="A25045" t="s">
        <v>10789</v>
      </c>
    </row>
    <row r="25046" spans="1:1" x14ac:dyDescent="0.25">
      <c r="A25046" t="s">
        <v>11555</v>
      </c>
    </row>
    <row r="25048" spans="1:1" x14ac:dyDescent="0.25">
      <c r="A25048" t="s">
        <v>10788</v>
      </c>
    </row>
    <row r="25051" spans="1:1" x14ac:dyDescent="0.25">
      <c r="A25051" t="s">
        <v>10789</v>
      </c>
    </row>
    <row r="25052" spans="1:1" x14ac:dyDescent="0.25">
      <c r="A25052" t="s">
        <v>11556</v>
      </c>
    </row>
    <row r="25054" spans="1:1" x14ac:dyDescent="0.25">
      <c r="A25054" t="s">
        <v>10788</v>
      </c>
    </row>
    <row r="25057" spans="1:1" x14ac:dyDescent="0.25">
      <c r="A25057" t="s">
        <v>10789</v>
      </c>
    </row>
    <row r="25058" spans="1:1" x14ac:dyDescent="0.25">
      <c r="A25058" t="s">
        <v>11557</v>
      </c>
    </row>
    <row r="25060" spans="1:1" x14ac:dyDescent="0.25">
      <c r="A25060" t="s">
        <v>10788</v>
      </c>
    </row>
    <row r="25063" spans="1:1" x14ac:dyDescent="0.25">
      <c r="A25063" t="s">
        <v>10789</v>
      </c>
    </row>
    <row r="25064" spans="1:1" x14ac:dyDescent="0.25">
      <c r="A25064" t="s">
        <v>11558</v>
      </c>
    </row>
    <row r="25066" spans="1:1" x14ac:dyDescent="0.25">
      <c r="A25066" t="s">
        <v>10788</v>
      </c>
    </row>
    <row r="25069" spans="1:1" x14ac:dyDescent="0.25">
      <c r="A25069" t="s">
        <v>10789</v>
      </c>
    </row>
    <row r="25070" spans="1:1" x14ac:dyDescent="0.25">
      <c r="A25070" t="s">
        <v>11559</v>
      </c>
    </row>
    <row r="25072" spans="1:1" x14ac:dyDescent="0.25">
      <c r="A25072" t="s">
        <v>10788</v>
      </c>
    </row>
    <row r="25075" spans="1:1" x14ac:dyDescent="0.25">
      <c r="A25075" t="s">
        <v>10789</v>
      </c>
    </row>
    <row r="25076" spans="1:1" x14ac:dyDescent="0.25">
      <c r="A25076" t="s">
        <v>11560</v>
      </c>
    </row>
    <row r="25078" spans="1:1" x14ac:dyDescent="0.25">
      <c r="A25078" t="s">
        <v>10788</v>
      </c>
    </row>
    <row r="25081" spans="1:1" x14ac:dyDescent="0.25">
      <c r="A25081" t="s">
        <v>10789</v>
      </c>
    </row>
    <row r="25082" spans="1:1" x14ac:dyDescent="0.25">
      <c r="A25082" t="s">
        <v>11561</v>
      </c>
    </row>
    <row r="25084" spans="1:1" x14ac:dyDescent="0.25">
      <c r="A25084" t="s">
        <v>10788</v>
      </c>
    </row>
    <row r="25087" spans="1:1" x14ac:dyDescent="0.25">
      <c r="A25087" t="s">
        <v>10789</v>
      </c>
    </row>
    <row r="25088" spans="1:1" x14ac:dyDescent="0.25">
      <c r="A25088" t="s">
        <v>11562</v>
      </c>
    </row>
    <row r="25090" spans="1:1" x14ac:dyDescent="0.25">
      <c r="A25090" t="s">
        <v>10788</v>
      </c>
    </row>
    <row r="25093" spans="1:1" x14ac:dyDescent="0.25">
      <c r="A25093" t="s">
        <v>10789</v>
      </c>
    </row>
    <row r="25094" spans="1:1" x14ac:dyDescent="0.25">
      <c r="A25094" t="s">
        <v>11563</v>
      </c>
    </row>
    <row r="25096" spans="1:1" x14ac:dyDescent="0.25">
      <c r="A25096" t="s">
        <v>10788</v>
      </c>
    </row>
    <row r="25099" spans="1:1" x14ac:dyDescent="0.25">
      <c r="A25099" t="s">
        <v>10789</v>
      </c>
    </row>
    <row r="25100" spans="1:1" x14ac:dyDescent="0.25">
      <c r="A25100" t="s">
        <v>11564</v>
      </c>
    </row>
    <row r="25102" spans="1:1" x14ac:dyDescent="0.25">
      <c r="A25102" t="s">
        <v>10788</v>
      </c>
    </row>
    <row r="25105" spans="1:1" x14ac:dyDescent="0.25">
      <c r="A25105" t="s">
        <v>10789</v>
      </c>
    </row>
    <row r="25106" spans="1:1" x14ac:dyDescent="0.25">
      <c r="A25106" t="s">
        <v>11565</v>
      </c>
    </row>
    <row r="25108" spans="1:1" x14ac:dyDescent="0.25">
      <c r="A25108" t="s">
        <v>10788</v>
      </c>
    </row>
    <row r="25111" spans="1:1" x14ac:dyDescent="0.25">
      <c r="A25111" t="s">
        <v>10789</v>
      </c>
    </row>
    <row r="25112" spans="1:1" x14ac:dyDescent="0.25">
      <c r="A25112" t="s">
        <v>11566</v>
      </c>
    </row>
    <row r="25114" spans="1:1" x14ac:dyDescent="0.25">
      <c r="A25114" t="s">
        <v>10788</v>
      </c>
    </row>
    <row r="25117" spans="1:1" x14ac:dyDescent="0.25">
      <c r="A25117" t="s">
        <v>10789</v>
      </c>
    </row>
    <row r="25118" spans="1:1" x14ac:dyDescent="0.25">
      <c r="A25118" t="s">
        <v>11567</v>
      </c>
    </row>
    <row r="25120" spans="1:1" x14ac:dyDescent="0.25">
      <c r="A25120" t="s">
        <v>10788</v>
      </c>
    </row>
    <row r="25123" spans="1:1" x14ac:dyDescent="0.25">
      <c r="A25123" t="s">
        <v>10789</v>
      </c>
    </row>
    <row r="25124" spans="1:1" x14ac:dyDescent="0.25">
      <c r="A25124" t="s">
        <v>11568</v>
      </c>
    </row>
    <row r="25126" spans="1:1" x14ac:dyDescent="0.25">
      <c r="A25126" t="s">
        <v>10788</v>
      </c>
    </row>
    <row r="25129" spans="1:1" x14ac:dyDescent="0.25">
      <c r="A25129" t="s">
        <v>10789</v>
      </c>
    </row>
    <row r="25130" spans="1:1" x14ac:dyDescent="0.25">
      <c r="A25130" t="s">
        <v>11569</v>
      </c>
    </row>
    <row r="25132" spans="1:1" x14ac:dyDescent="0.25">
      <c r="A25132" t="s">
        <v>10788</v>
      </c>
    </row>
    <row r="25135" spans="1:1" x14ac:dyDescent="0.25">
      <c r="A25135" t="s">
        <v>10789</v>
      </c>
    </row>
    <row r="25136" spans="1:1" x14ac:dyDescent="0.25">
      <c r="A25136" t="s">
        <v>11570</v>
      </c>
    </row>
    <row r="25138" spans="1:1" x14ac:dyDescent="0.25">
      <c r="A25138" t="s">
        <v>10788</v>
      </c>
    </row>
    <row r="25141" spans="1:1" x14ac:dyDescent="0.25">
      <c r="A25141" t="s">
        <v>10789</v>
      </c>
    </row>
    <row r="25142" spans="1:1" x14ac:dyDescent="0.25">
      <c r="A25142" t="s">
        <v>11571</v>
      </c>
    </row>
    <row r="25144" spans="1:1" x14ac:dyDescent="0.25">
      <c r="A25144" t="s">
        <v>10788</v>
      </c>
    </row>
    <row r="25147" spans="1:1" x14ac:dyDescent="0.25">
      <c r="A25147" t="s">
        <v>10789</v>
      </c>
    </row>
    <row r="25148" spans="1:1" x14ac:dyDescent="0.25">
      <c r="A25148" t="s">
        <v>11572</v>
      </c>
    </row>
    <row r="25150" spans="1:1" x14ac:dyDescent="0.25">
      <c r="A25150" t="s">
        <v>10788</v>
      </c>
    </row>
    <row r="25153" spans="1:1" x14ac:dyDescent="0.25">
      <c r="A25153" t="s">
        <v>10789</v>
      </c>
    </row>
    <row r="25154" spans="1:1" x14ac:dyDescent="0.25">
      <c r="A25154" t="s">
        <v>11573</v>
      </c>
    </row>
    <row r="25156" spans="1:1" x14ac:dyDescent="0.25">
      <c r="A25156" t="s">
        <v>10788</v>
      </c>
    </row>
    <row r="25159" spans="1:1" x14ac:dyDescent="0.25">
      <c r="A25159" t="s">
        <v>10789</v>
      </c>
    </row>
    <row r="25160" spans="1:1" x14ac:dyDescent="0.25">
      <c r="A25160" t="s">
        <v>11574</v>
      </c>
    </row>
    <row r="25162" spans="1:1" x14ac:dyDescent="0.25">
      <c r="A25162" t="s">
        <v>10788</v>
      </c>
    </row>
    <row r="25165" spans="1:1" x14ac:dyDescent="0.25">
      <c r="A25165" t="s">
        <v>10789</v>
      </c>
    </row>
    <row r="25166" spans="1:1" x14ac:dyDescent="0.25">
      <c r="A25166" t="s">
        <v>11575</v>
      </c>
    </row>
    <row r="25168" spans="1:1" x14ac:dyDescent="0.25">
      <c r="A25168" t="s">
        <v>10788</v>
      </c>
    </row>
    <row r="25171" spans="1:1" x14ac:dyDescent="0.25">
      <c r="A25171" t="s">
        <v>10789</v>
      </c>
    </row>
    <row r="25172" spans="1:1" x14ac:dyDescent="0.25">
      <c r="A25172" t="s">
        <v>11576</v>
      </c>
    </row>
    <row r="25174" spans="1:1" x14ac:dyDescent="0.25">
      <c r="A25174" t="s">
        <v>10788</v>
      </c>
    </row>
    <row r="25177" spans="1:1" x14ac:dyDescent="0.25">
      <c r="A25177" t="s">
        <v>10789</v>
      </c>
    </row>
    <row r="25178" spans="1:1" x14ac:dyDescent="0.25">
      <c r="A25178" t="s">
        <v>11577</v>
      </c>
    </row>
    <row r="25180" spans="1:1" x14ac:dyDescent="0.25">
      <c r="A25180" t="s">
        <v>10788</v>
      </c>
    </row>
    <row r="25183" spans="1:1" x14ac:dyDescent="0.25">
      <c r="A25183" t="s">
        <v>10789</v>
      </c>
    </row>
    <row r="25184" spans="1:1" x14ac:dyDescent="0.25">
      <c r="A25184" t="s">
        <v>11578</v>
      </c>
    </row>
    <row r="25186" spans="1:1" x14ac:dyDescent="0.25">
      <c r="A25186" t="s">
        <v>10788</v>
      </c>
    </row>
    <row r="25189" spans="1:1" x14ac:dyDescent="0.25">
      <c r="A25189" t="s">
        <v>10789</v>
      </c>
    </row>
    <row r="25190" spans="1:1" x14ac:dyDescent="0.25">
      <c r="A25190" t="s">
        <v>11579</v>
      </c>
    </row>
    <row r="25192" spans="1:1" x14ac:dyDescent="0.25">
      <c r="A25192" t="s">
        <v>10788</v>
      </c>
    </row>
    <row r="25195" spans="1:1" x14ac:dyDescent="0.25">
      <c r="A25195" t="s">
        <v>10789</v>
      </c>
    </row>
    <row r="25196" spans="1:1" x14ac:dyDescent="0.25">
      <c r="A25196" t="s">
        <v>11580</v>
      </c>
    </row>
    <row r="25198" spans="1:1" x14ac:dyDescent="0.25">
      <c r="A25198" t="s">
        <v>10788</v>
      </c>
    </row>
    <row r="25201" spans="1:1" x14ac:dyDescent="0.25">
      <c r="A25201" t="s">
        <v>10789</v>
      </c>
    </row>
    <row r="25202" spans="1:1" x14ac:dyDescent="0.25">
      <c r="A25202" t="s">
        <v>11581</v>
      </c>
    </row>
    <row r="25204" spans="1:1" x14ac:dyDescent="0.25">
      <c r="A25204" t="s">
        <v>10788</v>
      </c>
    </row>
    <row r="25207" spans="1:1" x14ac:dyDescent="0.25">
      <c r="A25207" t="s">
        <v>10789</v>
      </c>
    </row>
    <row r="25208" spans="1:1" x14ac:dyDescent="0.25">
      <c r="A25208" t="s">
        <v>11582</v>
      </c>
    </row>
    <row r="25210" spans="1:1" x14ac:dyDescent="0.25">
      <c r="A25210" t="s">
        <v>10788</v>
      </c>
    </row>
    <row r="25213" spans="1:1" x14ac:dyDescent="0.25">
      <c r="A25213" t="s">
        <v>10789</v>
      </c>
    </row>
    <row r="25214" spans="1:1" x14ac:dyDescent="0.25">
      <c r="A25214" t="s">
        <v>11583</v>
      </c>
    </row>
    <row r="25216" spans="1:1" x14ac:dyDescent="0.25">
      <c r="A25216" t="s">
        <v>10788</v>
      </c>
    </row>
    <row r="25219" spans="1:1" x14ac:dyDescent="0.25">
      <c r="A25219" t="s">
        <v>10789</v>
      </c>
    </row>
    <row r="25220" spans="1:1" x14ac:dyDescent="0.25">
      <c r="A25220" t="s">
        <v>11584</v>
      </c>
    </row>
    <row r="25222" spans="1:1" x14ac:dyDescent="0.25">
      <c r="A25222" t="s">
        <v>10788</v>
      </c>
    </row>
    <row r="25225" spans="1:1" x14ac:dyDescent="0.25">
      <c r="A25225" t="s">
        <v>10789</v>
      </c>
    </row>
    <row r="25226" spans="1:1" x14ac:dyDescent="0.25">
      <c r="A25226" t="s">
        <v>11585</v>
      </c>
    </row>
    <row r="25228" spans="1:1" x14ac:dyDescent="0.25">
      <c r="A25228" t="s">
        <v>10788</v>
      </c>
    </row>
    <row r="25231" spans="1:1" x14ac:dyDescent="0.25">
      <c r="A25231" t="s">
        <v>10789</v>
      </c>
    </row>
    <row r="25232" spans="1:1" x14ac:dyDescent="0.25">
      <c r="A25232" t="s">
        <v>11586</v>
      </c>
    </row>
    <row r="25234" spans="1:1" x14ac:dyDescent="0.25">
      <c r="A25234" t="s">
        <v>10788</v>
      </c>
    </row>
    <row r="25237" spans="1:1" x14ac:dyDescent="0.25">
      <c r="A25237" t="s">
        <v>10789</v>
      </c>
    </row>
    <row r="25238" spans="1:1" x14ac:dyDescent="0.25">
      <c r="A25238" t="s">
        <v>11587</v>
      </c>
    </row>
    <row r="25240" spans="1:1" x14ac:dyDescent="0.25">
      <c r="A25240" t="s">
        <v>10788</v>
      </c>
    </row>
    <row r="25243" spans="1:1" x14ac:dyDescent="0.25">
      <c r="A25243" t="s">
        <v>10789</v>
      </c>
    </row>
    <row r="25244" spans="1:1" x14ac:dyDescent="0.25">
      <c r="A25244" t="s">
        <v>11588</v>
      </c>
    </row>
    <row r="25246" spans="1:1" x14ac:dyDescent="0.25">
      <c r="A25246" t="s">
        <v>10788</v>
      </c>
    </row>
    <row r="25249" spans="1:1" x14ac:dyDescent="0.25">
      <c r="A25249" t="s">
        <v>10789</v>
      </c>
    </row>
    <row r="25250" spans="1:1" x14ac:dyDescent="0.25">
      <c r="A25250" t="s">
        <v>11589</v>
      </c>
    </row>
    <row r="25252" spans="1:1" x14ac:dyDescent="0.25">
      <c r="A25252" t="s">
        <v>10788</v>
      </c>
    </row>
    <row r="25255" spans="1:1" x14ac:dyDescent="0.25">
      <c r="A25255" t="s">
        <v>10789</v>
      </c>
    </row>
    <row r="25256" spans="1:1" x14ac:dyDescent="0.25">
      <c r="A25256" t="s">
        <v>11590</v>
      </c>
    </row>
    <row r="25258" spans="1:1" x14ac:dyDescent="0.25">
      <c r="A25258" t="s">
        <v>10788</v>
      </c>
    </row>
    <row r="25261" spans="1:1" x14ac:dyDescent="0.25">
      <c r="A25261" t="s">
        <v>10789</v>
      </c>
    </row>
    <row r="25262" spans="1:1" x14ac:dyDescent="0.25">
      <c r="A25262" t="s">
        <v>11591</v>
      </c>
    </row>
    <row r="25264" spans="1:1" x14ac:dyDescent="0.25">
      <c r="A25264" t="s">
        <v>10788</v>
      </c>
    </row>
    <row r="25267" spans="1:1" x14ac:dyDescent="0.25">
      <c r="A25267" t="s">
        <v>10789</v>
      </c>
    </row>
    <row r="25268" spans="1:1" x14ac:dyDescent="0.25">
      <c r="A25268" t="s">
        <v>11592</v>
      </c>
    </row>
    <row r="25270" spans="1:1" x14ac:dyDescent="0.25">
      <c r="A25270" t="s">
        <v>10792</v>
      </c>
    </row>
    <row r="25271" spans="1:1" x14ac:dyDescent="0.25">
      <c r="A25271" t="s">
        <v>11593</v>
      </c>
    </row>
    <row r="25273" spans="1:1" x14ac:dyDescent="0.25">
      <c r="A25273" t="s">
        <v>10792</v>
      </c>
    </row>
    <row r="25274" spans="1:1" x14ac:dyDescent="0.25">
      <c r="A25274" t="s">
        <v>11594</v>
      </c>
    </row>
    <row r="25276" spans="1:1" x14ac:dyDescent="0.25">
      <c r="A25276" t="s">
        <v>10792</v>
      </c>
    </row>
    <row r="25277" spans="1:1" x14ac:dyDescent="0.25">
      <c r="A25277" t="s">
        <v>11595</v>
      </c>
    </row>
    <row r="25279" spans="1:1" x14ac:dyDescent="0.25">
      <c r="A25279" t="s">
        <v>10792</v>
      </c>
    </row>
    <row r="25280" spans="1:1" x14ac:dyDescent="0.25">
      <c r="A25280" t="s">
        <v>11596</v>
      </c>
    </row>
    <row r="25282" spans="1:1" x14ac:dyDescent="0.25">
      <c r="A25282" t="s">
        <v>10792</v>
      </c>
    </row>
    <row r="25283" spans="1:1" x14ac:dyDescent="0.25">
      <c r="A25283" t="s">
        <v>11597</v>
      </c>
    </row>
    <row r="25285" spans="1:1" x14ac:dyDescent="0.25">
      <c r="A25285" t="s">
        <v>10792</v>
      </c>
    </row>
    <row r="25286" spans="1:1" x14ac:dyDescent="0.25">
      <c r="A25286" t="s">
        <v>11598</v>
      </c>
    </row>
    <row r="25288" spans="1:1" x14ac:dyDescent="0.25">
      <c r="A25288" t="s">
        <v>10792</v>
      </c>
    </row>
    <row r="25289" spans="1:1" x14ac:dyDescent="0.25">
      <c r="A25289" t="s">
        <v>11599</v>
      </c>
    </row>
    <row r="25291" spans="1:1" x14ac:dyDescent="0.25">
      <c r="A25291" t="s">
        <v>10792</v>
      </c>
    </row>
    <row r="25292" spans="1:1" x14ac:dyDescent="0.25">
      <c r="A25292" t="s">
        <v>11600</v>
      </c>
    </row>
    <row r="25294" spans="1:1" x14ac:dyDescent="0.25">
      <c r="A25294" t="s">
        <v>10792</v>
      </c>
    </row>
    <row r="25295" spans="1:1" x14ac:dyDescent="0.25">
      <c r="A25295" t="s">
        <v>11601</v>
      </c>
    </row>
    <row r="25297" spans="1:1" x14ac:dyDescent="0.25">
      <c r="A25297" t="s">
        <v>10792</v>
      </c>
    </row>
    <row r="25298" spans="1:1" x14ac:dyDescent="0.25">
      <c r="A25298" t="s">
        <v>11602</v>
      </c>
    </row>
    <row r="25300" spans="1:1" x14ac:dyDescent="0.25">
      <c r="A25300" t="s">
        <v>10792</v>
      </c>
    </row>
    <row r="25301" spans="1:1" x14ac:dyDescent="0.25">
      <c r="A25301" t="s">
        <v>11603</v>
      </c>
    </row>
    <row r="25303" spans="1:1" x14ac:dyDescent="0.25">
      <c r="A25303" t="s">
        <v>10792</v>
      </c>
    </row>
    <row r="25304" spans="1:1" x14ac:dyDescent="0.25">
      <c r="A25304" t="s">
        <v>11604</v>
      </c>
    </row>
    <row r="25306" spans="1:1" x14ac:dyDescent="0.25">
      <c r="A25306" t="s">
        <v>10792</v>
      </c>
    </row>
    <row r="25307" spans="1:1" x14ac:dyDescent="0.25">
      <c r="A25307" t="s">
        <v>11605</v>
      </c>
    </row>
    <row r="25309" spans="1:1" x14ac:dyDescent="0.25">
      <c r="A25309" t="s">
        <v>10792</v>
      </c>
    </row>
    <row r="25310" spans="1:1" x14ac:dyDescent="0.25">
      <c r="A25310" t="s">
        <v>11606</v>
      </c>
    </row>
    <row r="25312" spans="1:1" x14ac:dyDescent="0.25">
      <c r="A25312" t="s">
        <v>10792</v>
      </c>
    </row>
    <row r="25313" spans="1:1" x14ac:dyDescent="0.25">
      <c r="A25313" t="s">
        <v>11607</v>
      </c>
    </row>
    <row r="25315" spans="1:1" x14ac:dyDescent="0.25">
      <c r="A25315" t="s">
        <v>10792</v>
      </c>
    </row>
    <row r="25316" spans="1:1" x14ac:dyDescent="0.25">
      <c r="A25316" t="s">
        <v>11608</v>
      </c>
    </row>
    <row r="25318" spans="1:1" x14ac:dyDescent="0.25">
      <c r="A25318" t="s">
        <v>10792</v>
      </c>
    </row>
    <row r="25319" spans="1:1" x14ac:dyDescent="0.25">
      <c r="A25319" t="s">
        <v>11609</v>
      </c>
    </row>
    <row r="25321" spans="1:1" x14ac:dyDescent="0.25">
      <c r="A25321" t="s">
        <v>10792</v>
      </c>
    </row>
    <row r="25322" spans="1:1" x14ac:dyDescent="0.25">
      <c r="A25322" t="s">
        <v>11610</v>
      </c>
    </row>
    <row r="25324" spans="1:1" x14ac:dyDescent="0.25">
      <c r="A25324" t="s">
        <v>10792</v>
      </c>
    </row>
    <row r="25325" spans="1:1" x14ac:dyDescent="0.25">
      <c r="A25325" t="s">
        <v>11611</v>
      </c>
    </row>
    <row r="25327" spans="1:1" x14ac:dyDescent="0.25">
      <c r="A25327" t="s">
        <v>10792</v>
      </c>
    </row>
    <row r="25328" spans="1:1" x14ac:dyDescent="0.25">
      <c r="A25328" t="s">
        <v>11612</v>
      </c>
    </row>
    <row r="25330" spans="1:1" x14ac:dyDescent="0.25">
      <c r="A25330" t="s">
        <v>10792</v>
      </c>
    </row>
    <row r="25331" spans="1:1" x14ac:dyDescent="0.25">
      <c r="A25331" t="s">
        <v>11613</v>
      </c>
    </row>
    <row r="25333" spans="1:1" x14ac:dyDescent="0.25">
      <c r="A25333" t="s">
        <v>10792</v>
      </c>
    </row>
    <row r="25334" spans="1:1" x14ac:dyDescent="0.25">
      <c r="A25334" t="s">
        <v>11614</v>
      </c>
    </row>
    <row r="25336" spans="1:1" x14ac:dyDescent="0.25">
      <c r="A25336" t="s">
        <v>10792</v>
      </c>
    </row>
    <row r="25337" spans="1:1" x14ac:dyDescent="0.25">
      <c r="A25337" t="s">
        <v>11615</v>
      </c>
    </row>
    <row r="25339" spans="1:1" x14ac:dyDescent="0.25">
      <c r="A25339" t="s">
        <v>10792</v>
      </c>
    </row>
    <row r="25340" spans="1:1" x14ac:dyDescent="0.25">
      <c r="A25340" t="s">
        <v>11616</v>
      </c>
    </row>
    <row r="25342" spans="1:1" x14ac:dyDescent="0.25">
      <c r="A25342" t="s">
        <v>10792</v>
      </c>
    </row>
    <row r="25343" spans="1:1" x14ac:dyDescent="0.25">
      <c r="A25343" t="s">
        <v>11617</v>
      </c>
    </row>
    <row r="25345" spans="1:1" x14ac:dyDescent="0.25">
      <c r="A25345" t="s">
        <v>10792</v>
      </c>
    </row>
    <row r="25346" spans="1:1" x14ac:dyDescent="0.25">
      <c r="A25346" t="s">
        <v>11618</v>
      </c>
    </row>
    <row r="25348" spans="1:1" x14ac:dyDescent="0.25">
      <c r="A25348" t="s">
        <v>10792</v>
      </c>
    </row>
    <row r="25349" spans="1:1" x14ac:dyDescent="0.25">
      <c r="A25349" t="s">
        <v>11619</v>
      </c>
    </row>
    <row r="25351" spans="1:1" x14ac:dyDescent="0.25">
      <c r="A25351" t="s">
        <v>10792</v>
      </c>
    </row>
    <row r="25352" spans="1:1" x14ac:dyDescent="0.25">
      <c r="A25352" t="s">
        <v>11620</v>
      </c>
    </row>
    <row r="25354" spans="1:1" x14ac:dyDescent="0.25">
      <c r="A25354" t="s">
        <v>10792</v>
      </c>
    </row>
    <row r="25355" spans="1:1" x14ac:dyDescent="0.25">
      <c r="A25355" t="s">
        <v>11621</v>
      </c>
    </row>
    <row r="25357" spans="1:1" x14ac:dyDescent="0.25">
      <c r="A25357" t="s">
        <v>10792</v>
      </c>
    </row>
    <row r="25358" spans="1:1" x14ac:dyDescent="0.25">
      <c r="A25358" t="s">
        <v>11622</v>
      </c>
    </row>
    <row r="25360" spans="1:1" x14ac:dyDescent="0.25">
      <c r="A25360" t="s">
        <v>10792</v>
      </c>
    </row>
    <row r="25361" spans="1:1" x14ac:dyDescent="0.25">
      <c r="A25361" t="s">
        <v>11623</v>
      </c>
    </row>
    <row r="25363" spans="1:1" x14ac:dyDescent="0.25">
      <c r="A25363" t="s">
        <v>10792</v>
      </c>
    </row>
    <row r="25364" spans="1:1" x14ac:dyDescent="0.25">
      <c r="A25364" t="s">
        <v>11624</v>
      </c>
    </row>
    <row r="25366" spans="1:1" x14ac:dyDescent="0.25">
      <c r="A25366" t="s">
        <v>10792</v>
      </c>
    </row>
    <row r="25367" spans="1:1" x14ac:dyDescent="0.25">
      <c r="A25367" t="s">
        <v>11625</v>
      </c>
    </row>
    <row r="25369" spans="1:1" x14ac:dyDescent="0.25">
      <c r="A25369" t="s">
        <v>10792</v>
      </c>
    </row>
    <row r="25370" spans="1:1" x14ac:dyDescent="0.25">
      <c r="A25370" t="s">
        <v>11626</v>
      </c>
    </row>
    <row r="25372" spans="1:1" x14ac:dyDescent="0.25">
      <c r="A25372" t="s">
        <v>10792</v>
      </c>
    </row>
    <row r="25373" spans="1:1" x14ac:dyDescent="0.25">
      <c r="A25373" t="s">
        <v>11627</v>
      </c>
    </row>
    <row r="25375" spans="1:1" x14ac:dyDescent="0.25">
      <c r="A25375" t="s">
        <v>10792</v>
      </c>
    </row>
    <row r="25376" spans="1:1" x14ac:dyDescent="0.25">
      <c r="A25376" t="s">
        <v>11628</v>
      </c>
    </row>
    <row r="25378" spans="1:1" x14ac:dyDescent="0.25">
      <c r="A25378" t="s">
        <v>10792</v>
      </c>
    </row>
    <row r="25379" spans="1:1" x14ac:dyDescent="0.25">
      <c r="A25379" t="s">
        <v>11629</v>
      </c>
    </row>
    <row r="25381" spans="1:1" x14ac:dyDescent="0.25">
      <c r="A25381" t="s">
        <v>10792</v>
      </c>
    </row>
    <row r="25382" spans="1:1" x14ac:dyDescent="0.25">
      <c r="A25382" t="s">
        <v>11630</v>
      </c>
    </row>
    <row r="25384" spans="1:1" x14ac:dyDescent="0.25">
      <c r="A25384" t="s">
        <v>10792</v>
      </c>
    </row>
    <row r="25385" spans="1:1" x14ac:dyDescent="0.25">
      <c r="A25385" t="s">
        <v>11631</v>
      </c>
    </row>
    <row r="25387" spans="1:1" x14ac:dyDescent="0.25">
      <c r="A25387" t="s">
        <v>10792</v>
      </c>
    </row>
    <row r="25388" spans="1:1" x14ac:dyDescent="0.25">
      <c r="A25388" t="s">
        <v>11632</v>
      </c>
    </row>
    <row r="25390" spans="1:1" x14ac:dyDescent="0.25">
      <c r="A25390" t="s">
        <v>10792</v>
      </c>
    </row>
    <row r="25391" spans="1:1" x14ac:dyDescent="0.25">
      <c r="A25391" t="s">
        <v>11633</v>
      </c>
    </row>
    <row r="25393" spans="1:1" x14ac:dyDescent="0.25">
      <c r="A25393" t="s">
        <v>10792</v>
      </c>
    </row>
    <row r="25394" spans="1:1" x14ac:dyDescent="0.25">
      <c r="A25394" t="s">
        <v>11634</v>
      </c>
    </row>
    <row r="25396" spans="1:1" x14ac:dyDescent="0.25">
      <c r="A25396" t="s">
        <v>10792</v>
      </c>
    </row>
    <row r="25397" spans="1:1" x14ac:dyDescent="0.25">
      <c r="A25397" t="s">
        <v>11635</v>
      </c>
    </row>
    <row r="25399" spans="1:1" x14ac:dyDescent="0.25">
      <c r="A25399" t="s">
        <v>10792</v>
      </c>
    </row>
    <row r="25400" spans="1:1" x14ac:dyDescent="0.25">
      <c r="A25400" t="s">
        <v>11636</v>
      </c>
    </row>
    <row r="25402" spans="1:1" x14ac:dyDescent="0.25">
      <c r="A25402" t="s">
        <v>10792</v>
      </c>
    </row>
    <row r="25403" spans="1:1" x14ac:dyDescent="0.25">
      <c r="A25403" t="s">
        <v>11637</v>
      </c>
    </row>
    <row r="25405" spans="1:1" x14ac:dyDescent="0.25">
      <c r="A25405" t="s">
        <v>10792</v>
      </c>
    </row>
    <row r="25406" spans="1:1" x14ac:dyDescent="0.25">
      <c r="A25406" t="s">
        <v>11638</v>
      </c>
    </row>
    <row r="25408" spans="1:1" x14ac:dyDescent="0.25">
      <c r="A25408" t="s">
        <v>10792</v>
      </c>
    </row>
    <row r="25409" spans="1:1" x14ac:dyDescent="0.25">
      <c r="A25409" t="s">
        <v>11639</v>
      </c>
    </row>
    <row r="25411" spans="1:1" x14ac:dyDescent="0.25">
      <c r="A25411" t="s">
        <v>10792</v>
      </c>
    </row>
    <row r="25412" spans="1:1" x14ac:dyDescent="0.25">
      <c r="A25412" t="s">
        <v>11640</v>
      </c>
    </row>
    <row r="25414" spans="1:1" x14ac:dyDescent="0.25">
      <c r="A25414" t="s">
        <v>10792</v>
      </c>
    </row>
    <row r="25415" spans="1:1" x14ac:dyDescent="0.25">
      <c r="A25415" t="s">
        <v>11641</v>
      </c>
    </row>
    <row r="25417" spans="1:1" x14ac:dyDescent="0.25">
      <c r="A25417" t="s">
        <v>10792</v>
      </c>
    </row>
    <row r="25418" spans="1:1" x14ac:dyDescent="0.25">
      <c r="A25418" t="s">
        <v>11642</v>
      </c>
    </row>
    <row r="25420" spans="1:1" x14ac:dyDescent="0.25">
      <c r="A25420" t="s">
        <v>10792</v>
      </c>
    </row>
    <row r="25421" spans="1:1" x14ac:dyDescent="0.25">
      <c r="A25421" t="s">
        <v>11643</v>
      </c>
    </row>
    <row r="25423" spans="1:1" x14ac:dyDescent="0.25">
      <c r="A25423" t="s">
        <v>10792</v>
      </c>
    </row>
    <row r="25424" spans="1:1" x14ac:dyDescent="0.25">
      <c r="A25424" t="s">
        <v>11644</v>
      </c>
    </row>
    <row r="25426" spans="1:1" x14ac:dyDescent="0.25">
      <c r="A25426" t="s">
        <v>10792</v>
      </c>
    </row>
    <row r="25427" spans="1:1" x14ac:dyDescent="0.25">
      <c r="A25427" t="s">
        <v>11645</v>
      </c>
    </row>
    <row r="25429" spans="1:1" x14ac:dyDescent="0.25">
      <c r="A25429" t="s">
        <v>10792</v>
      </c>
    </row>
    <row r="25430" spans="1:1" x14ac:dyDescent="0.25">
      <c r="A25430" t="s">
        <v>11646</v>
      </c>
    </row>
    <row r="25432" spans="1:1" x14ac:dyDescent="0.25">
      <c r="A25432" t="s">
        <v>10792</v>
      </c>
    </row>
    <row r="25433" spans="1:1" x14ac:dyDescent="0.25">
      <c r="A25433" t="s">
        <v>11647</v>
      </c>
    </row>
    <row r="25435" spans="1:1" x14ac:dyDescent="0.25">
      <c r="A25435" t="s">
        <v>10792</v>
      </c>
    </row>
    <row r="25436" spans="1:1" x14ac:dyDescent="0.25">
      <c r="A25436" t="s">
        <v>11648</v>
      </c>
    </row>
    <row r="25438" spans="1:1" x14ac:dyDescent="0.25">
      <c r="A25438" t="s">
        <v>10792</v>
      </c>
    </row>
    <row r="25439" spans="1:1" x14ac:dyDescent="0.25">
      <c r="A25439" t="s">
        <v>11649</v>
      </c>
    </row>
    <row r="25441" spans="1:1" x14ac:dyDescent="0.25">
      <c r="A25441" t="s">
        <v>10792</v>
      </c>
    </row>
    <row r="25442" spans="1:1" x14ac:dyDescent="0.25">
      <c r="A25442" t="s">
        <v>11650</v>
      </c>
    </row>
    <row r="25444" spans="1:1" x14ac:dyDescent="0.25">
      <c r="A25444" t="s">
        <v>10792</v>
      </c>
    </row>
    <row r="25445" spans="1:1" x14ac:dyDescent="0.25">
      <c r="A25445" t="s">
        <v>11651</v>
      </c>
    </row>
    <row r="25447" spans="1:1" x14ac:dyDescent="0.25">
      <c r="A25447" t="s">
        <v>10792</v>
      </c>
    </row>
    <row r="25448" spans="1:1" x14ac:dyDescent="0.25">
      <c r="A25448" t="s">
        <v>11652</v>
      </c>
    </row>
    <row r="25450" spans="1:1" x14ac:dyDescent="0.25">
      <c r="A25450" t="s">
        <v>10792</v>
      </c>
    </row>
    <row r="25451" spans="1:1" x14ac:dyDescent="0.25">
      <c r="A25451" t="s">
        <v>11653</v>
      </c>
    </row>
    <row r="25453" spans="1:1" x14ac:dyDescent="0.25">
      <c r="A25453" t="s">
        <v>10792</v>
      </c>
    </row>
    <row r="25454" spans="1:1" x14ac:dyDescent="0.25">
      <c r="A25454" t="s">
        <v>11654</v>
      </c>
    </row>
    <row r="25456" spans="1:1" x14ac:dyDescent="0.25">
      <c r="A25456" t="s">
        <v>10792</v>
      </c>
    </row>
    <row r="25457" spans="1:1" x14ac:dyDescent="0.25">
      <c r="A25457" t="s">
        <v>11655</v>
      </c>
    </row>
    <row r="25459" spans="1:1" x14ac:dyDescent="0.25">
      <c r="A25459" t="s">
        <v>10792</v>
      </c>
    </row>
    <row r="25460" spans="1:1" x14ac:dyDescent="0.25">
      <c r="A25460" t="s">
        <v>11656</v>
      </c>
    </row>
    <row r="25462" spans="1:1" x14ac:dyDescent="0.25">
      <c r="A25462" t="s">
        <v>10792</v>
      </c>
    </row>
    <row r="25463" spans="1:1" x14ac:dyDescent="0.25">
      <c r="A25463" t="s">
        <v>11657</v>
      </c>
    </row>
    <row r="25465" spans="1:1" x14ac:dyDescent="0.25">
      <c r="A25465" t="s">
        <v>10792</v>
      </c>
    </row>
    <row r="25466" spans="1:1" x14ac:dyDescent="0.25">
      <c r="A25466" t="s">
        <v>11658</v>
      </c>
    </row>
    <row r="25468" spans="1:1" x14ac:dyDescent="0.25">
      <c r="A25468" t="s">
        <v>10792</v>
      </c>
    </row>
    <row r="25469" spans="1:1" x14ac:dyDescent="0.25">
      <c r="A25469" t="s">
        <v>11659</v>
      </c>
    </row>
    <row r="25471" spans="1:1" x14ac:dyDescent="0.25">
      <c r="A25471" t="s">
        <v>10792</v>
      </c>
    </row>
    <row r="25472" spans="1:1" x14ac:dyDescent="0.25">
      <c r="A25472" t="s">
        <v>11660</v>
      </c>
    </row>
    <row r="25474" spans="1:1" x14ac:dyDescent="0.25">
      <c r="A25474" t="s">
        <v>10792</v>
      </c>
    </row>
    <row r="25475" spans="1:1" x14ac:dyDescent="0.25">
      <c r="A25475" t="s">
        <v>11661</v>
      </c>
    </row>
    <row r="25477" spans="1:1" x14ac:dyDescent="0.25">
      <c r="A25477" t="s">
        <v>10792</v>
      </c>
    </row>
    <row r="25478" spans="1:1" x14ac:dyDescent="0.25">
      <c r="A25478" t="s">
        <v>11662</v>
      </c>
    </row>
    <row r="25480" spans="1:1" x14ac:dyDescent="0.25">
      <c r="A25480" t="s">
        <v>10792</v>
      </c>
    </row>
    <row r="25481" spans="1:1" x14ac:dyDescent="0.25">
      <c r="A25481" t="s">
        <v>11663</v>
      </c>
    </row>
    <row r="25483" spans="1:1" x14ac:dyDescent="0.25">
      <c r="A25483" t="s">
        <v>10792</v>
      </c>
    </row>
    <row r="25484" spans="1:1" x14ac:dyDescent="0.25">
      <c r="A25484" t="s">
        <v>11664</v>
      </c>
    </row>
    <row r="25486" spans="1:1" x14ac:dyDescent="0.25">
      <c r="A25486" t="s">
        <v>10792</v>
      </c>
    </row>
    <row r="25487" spans="1:1" x14ac:dyDescent="0.25">
      <c r="A25487" t="s">
        <v>11665</v>
      </c>
    </row>
    <row r="25489" spans="1:1" x14ac:dyDescent="0.25">
      <c r="A25489" t="s">
        <v>10792</v>
      </c>
    </row>
    <row r="25490" spans="1:1" x14ac:dyDescent="0.25">
      <c r="A25490" t="s">
        <v>11666</v>
      </c>
    </row>
    <row r="25492" spans="1:1" x14ac:dyDescent="0.25">
      <c r="A25492" t="s">
        <v>10792</v>
      </c>
    </row>
    <row r="25493" spans="1:1" x14ac:dyDescent="0.25">
      <c r="A25493" t="s">
        <v>11667</v>
      </c>
    </row>
    <row r="25495" spans="1:1" x14ac:dyDescent="0.25">
      <c r="A25495" t="s">
        <v>10792</v>
      </c>
    </row>
    <row r="25496" spans="1:1" x14ac:dyDescent="0.25">
      <c r="A25496" t="s">
        <v>11668</v>
      </c>
    </row>
    <row r="25498" spans="1:1" x14ac:dyDescent="0.25">
      <c r="A25498" t="s">
        <v>10792</v>
      </c>
    </row>
    <row r="25499" spans="1:1" x14ac:dyDescent="0.25">
      <c r="A25499" t="s">
        <v>11669</v>
      </c>
    </row>
    <row r="25501" spans="1:1" x14ac:dyDescent="0.25">
      <c r="A25501" t="s">
        <v>10792</v>
      </c>
    </row>
    <row r="25502" spans="1:1" x14ac:dyDescent="0.25">
      <c r="A25502" t="s">
        <v>11670</v>
      </c>
    </row>
    <row r="25504" spans="1:1" x14ac:dyDescent="0.25">
      <c r="A25504" t="s">
        <v>10792</v>
      </c>
    </row>
    <row r="25505" spans="1:1" x14ac:dyDescent="0.25">
      <c r="A25505" t="s">
        <v>11671</v>
      </c>
    </row>
    <row r="25507" spans="1:1" x14ac:dyDescent="0.25">
      <c r="A25507" t="s">
        <v>10792</v>
      </c>
    </row>
    <row r="25508" spans="1:1" x14ac:dyDescent="0.25">
      <c r="A25508" t="s">
        <v>11672</v>
      </c>
    </row>
    <row r="25510" spans="1:1" x14ac:dyDescent="0.25">
      <c r="A25510" t="s">
        <v>10792</v>
      </c>
    </row>
    <row r="25511" spans="1:1" x14ac:dyDescent="0.25">
      <c r="A25511" t="s">
        <v>11673</v>
      </c>
    </row>
    <row r="25513" spans="1:1" x14ac:dyDescent="0.25">
      <c r="A25513" t="s">
        <v>10792</v>
      </c>
    </row>
    <row r="25514" spans="1:1" x14ac:dyDescent="0.25">
      <c r="A25514" t="s">
        <v>11674</v>
      </c>
    </row>
    <row r="25516" spans="1:1" x14ac:dyDescent="0.25">
      <c r="A25516" t="s">
        <v>10792</v>
      </c>
    </row>
    <row r="25517" spans="1:1" x14ac:dyDescent="0.25">
      <c r="A25517" t="s">
        <v>11675</v>
      </c>
    </row>
    <row r="25519" spans="1:1" x14ac:dyDescent="0.25">
      <c r="A25519" t="s">
        <v>10792</v>
      </c>
    </row>
    <row r="25520" spans="1:1" x14ac:dyDescent="0.25">
      <c r="A25520" t="s">
        <v>11676</v>
      </c>
    </row>
    <row r="25522" spans="1:1" x14ac:dyDescent="0.25">
      <c r="A25522" t="s">
        <v>10792</v>
      </c>
    </row>
    <row r="25523" spans="1:1" x14ac:dyDescent="0.25">
      <c r="A25523" t="s">
        <v>11677</v>
      </c>
    </row>
    <row r="25525" spans="1:1" x14ac:dyDescent="0.25">
      <c r="A25525" t="s">
        <v>10792</v>
      </c>
    </row>
    <row r="25526" spans="1:1" x14ac:dyDescent="0.25">
      <c r="A25526" t="s">
        <v>11678</v>
      </c>
    </row>
    <row r="25528" spans="1:1" x14ac:dyDescent="0.25">
      <c r="A25528" t="s">
        <v>10792</v>
      </c>
    </row>
    <row r="25529" spans="1:1" x14ac:dyDescent="0.25">
      <c r="A25529" t="s">
        <v>11679</v>
      </c>
    </row>
    <row r="25531" spans="1:1" x14ac:dyDescent="0.25">
      <c r="A25531" t="s">
        <v>10792</v>
      </c>
    </row>
    <row r="25532" spans="1:1" x14ac:dyDescent="0.25">
      <c r="A25532" t="s">
        <v>11680</v>
      </c>
    </row>
    <row r="25534" spans="1:1" x14ac:dyDescent="0.25">
      <c r="A25534" t="s">
        <v>10792</v>
      </c>
    </row>
    <row r="25535" spans="1:1" x14ac:dyDescent="0.25">
      <c r="A25535" t="s">
        <v>11681</v>
      </c>
    </row>
    <row r="25537" spans="1:1" x14ac:dyDescent="0.25">
      <c r="A25537" t="s">
        <v>10792</v>
      </c>
    </row>
    <row r="25538" spans="1:1" x14ac:dyDescent="0.25">
      <c r="A25538" t="s">
        <v>11682</v>
      </c>
    </row>
    <row r="25540" spans="1:1" x14ac:dyDescent="0.25">
      <c r="A25540" t="s">
        <v>10792</v>
      </c>
    </row>
    <row r="25541" spans="1:1" x14ac:dyDescent="0.25">
      <c r="A25541" t="s">
        <v>11683</v>
      </c>
    </row>
    <row r="25543" spans="1:1" x14ac:dyDescent="0.25">
      <c r="A25543" t="s">
        <v>10792</v>
      </c>
    </row>
    <row r="25544" spans="1:1" x14ac:dyDescent="0.25">
      <c r="A25544" t="s">
        <v>11684</v>
      </c>
    </row>
    <row r="25546" spans="1:1" x14ac:dyDescent="0.25">
      <c r="A25546" t="s">
        <v>10792</v>
      </c>
    </row>
    <row r="25547" spans="1:1" x14ac:dyDescent="0.25">
      <c r="A25547" t="s">
        <v>11685</v>
      </c>
    </row>
    <row r="25549" spans="1:1" x14ac:dyDescent="0.25">
      <c r="A25549" t="s">
        <v>10792</v>
      </c>
    </row>
    <row r="25550" spans="1:1" x14ac:dyDescent="0.25">
      <c r="A25550" t="s">
        <v>11686</v>
      </c>
    </row>
    <row r="25552" spans="1:1" x14ac:dyDescent="0.25">
      <c r="A25552" t="s">
        <v>10792</v>
      </c>
    </row>
    <row r="25553" spans="1:1" x14ac:dyDescent="0.25">
      <c r="A25553" t="s">
        <v>11687</v>
      </c>
    </row>
    <row r="25555" spans="1:1" x14ac:dyDescent="0.25">
      <c r="A25555" t="s">
        <v>10792</v>
      </c>
    </row>
    <row r="25556" spans="1:1" x14ac:dyDescent="0.25">
      <c r="A25556" t="s">
        <v>11688</v>
      </c>
    </row>
    <row r="25558" spans="1:1" x14ac:dyDescent="0.25">
      <c r="A25558" t="s">
        <v>10792</v>
      </c>
    </row>
    <row r="25559" spans="1:1" x14ac:dyDescent="0.25">
      <c r="A25559" t="s">
        <v>11689</v>
      </c>
    </row>
    <row r="25561" spans="1:1" x14ac:dyDescent="0.25">
      <c r="A25561" t="s">
        <v>10792</v>
      </c>
    </row>
    <row r="25562" spans="1:1" x14ac:dyDescent="0.25">
      <c r="A25562" t="s">
        <v>11690</v>
      </c>
    </row>
    <row r="25564" spans="1:1" x14ac:dyDescent="0.25">
      <c r="A25564" t="s">
        <v>10792</v>
      </c>
    </row>
    <row r="25565" spans="1:1" x14ac:dyDescent="0.25">
      <c r="A25565" t="s">
        <v>11691</v>
      </c>
    </row>
    <row r="25567" spans="1:1" x14ac:dyDescent="0.25">
      <c r="A25567" t="s">
        <v>10792</v>
      </c>
    </row>
    <row r="25568" spans="1:1" x14ac:dyDescent="0.25">
      <c r="A25568" t="s">
        <v>11692</v>
      </c>
    </row>
    <row r="25570" spans="1:1" x14ac:dyDescent="0.25">
      <c r="A25570" t="s">
        <v>10792</v>
      </c>
    </row>
    <row r="25571" spans="1:1" x14ac:dyDescent="0.25">
      <c r="A25571" t="s">
        <v>11693</v>
      </c>
    </row>
    <row r="25572" spans="1:1" x14ac:dyDescent="0.25">
      <c r="A25572" t="s">
        <v>11694</v>
      </c>
    </row>
    <row r="25573" spans="1:1" x14ac:dyDescent="0.25">
      <c r="A25573" t="s">
        <v>11695</v>
      </c>
    </row>
    <row r="25575" spans="1:1" x14ac:dyDescent="0.25">
      <c r="A25575" t="s">
        <v>11696</v>
      </c>
    </row>
    <row r="25577" spans="1:1" x14ac:dyDescent="0.25">
      <c r="A25577" t="s">
        <v>11697</v>
      </c>
    </row>
    <row r="25578" spans="1:1" x14ac:dyDescent="0.25">
      <c r="A25578" t="s">
        <v>11698</v>
      </c>
    </row>
    <row r="25579" spans="1:1" x14ac:dyDescent="0.25">
      <c r="A25579" t="s">
        <v>10959</v>
      </c>
    </row>
    <row r="25580" spans="1:1" x14ac:dyDescent="0.25">
      <c r="A25580" t="s">
        <v>11699</v>
      </c>
    </row>
    <row r="25581" spans="1:1" x14ac:dyDescent="0.25">
      <c r="A25581" t="s">
        <v>10965</v>
      </c>
    </row>
    <row r="25582" spans="1:1" x14ac:dyDescent="0.25">
      <c r="A25582" t="s">
        <v>11700</v>
      </c>
    </row>
    <row r="25584" spans="1:1" x14ac:dyDescent="0.25">
      <c r="A25584" t="s">
        <v>10788</v>
      </c>
    </row>
    <row r="25587" spans="1:1" x14ac:dyDescent="0.25">
      <c r="A25587" t="s">
        <v>10789</v>
      </c>
    </row>
    <row r="25588" spans="1:1" x14ac:dyDescent="0.25">
      <c r="A25588" t="s">
        <v>11701</v>
      </c>
    </row>
    <row r="25590" spans="1:1" x14ac:dyDescent="0.25">
      <c r="A25590" t="s">
        <v>10788</v>
      </c>
    </row>
    <row r="25593" spans="1:1" x14ac:dyDescent="0.25">
      <c r="A25593" t="s">
        <v>10789</v>
      </c>
    </row>
    <row r="25594" spans="1:1" x14ac:dyDescent="0.25">
      <c r="A25594" t="s">
        <v>11702</v>
      </c>
    </row>
    <row r="25596" spans="1:1" x14ac:dyDescent="0.25">
      <c r="A25596" t="s">
        <v>10788</v>
      </c>
    </row>
    <row r="25599" spans="1:1" x14ac:dyDescent="0.25">
      <c r="A25599" t="s">
        <v>10789</v>
      </c>
    </row>
    <row r="25600" spans="1:1" x14ac:dyDescent="0.25">
      <c r="A25600" t="s">
        <v>11703</v>
      </c>
    </row>
    <row r="25602" spans="1:1" x14ac:dyDescent="0.25">
      <c r="A25602" t="s">
        <v>10788</v>
      </c>
    </row>
    <row r="25605" spans="1:1" x14ac:dyDescent="0.25">
      <c r="A25605" t="s">
        <v>10789</v>
      </c>
    </row>
    <row r="25606" spans="1:1" x14ac:dyDescent="0.25">
      <c r="A25606" t="s">
        <v>11704</v>
      </c>
    </row>
    <row r="25608" spans="1:1" x14ac:dyDescent="0.25">
      <c r="A25608" t="s">
        <v>10788</v>
      </c>
    </row>
    <row r="25611" spans="1:1" x14ac:dyDescent="0.25">
      <c r="A25611" t="s">
        <v>10789</v>
      </c>
    </row>
    <row r="25612" spans="1:1" x14ac:dyDescent="0.25">
      <c r="A25612" t="s">
        <v>11705</v>
      </c>
    </row>
    <row r="25614" spans="1:1" x14ac:dyDescent="0.25">
      <c r="A25614" t="s">
        <v>10788</v>
      </c>
    </row>
    <row r="25617" spans="1:1" x14ac:dyDescent="0.25">
      <c r="A25617" t="s">
        <v>10789</v>
      </c>
    </row>
    <row r="25618" spans="1:1" x14ac:dyDescent="0.25">
      <c r="A25618" t="s">
        <v>11706</v>
      </c>
    </row>
    <row r="25620" spans="1:1" x14ac:dyDescent="0.25">
      <c r="A25620" t="s">
        <v>10788</v>
      </c>
    </row>
    <row r="25623" spans="1:1" x14ac:dyDescent="0.25">
      <c r="A25623" t="s">
        <v>10789</v>
      </c>
    </row>
    <row r="25624" spans="1:1" x14ac:dyDescent="0.25">
      <c r="A25624" t="s">
        <v>11707</v>
      </c>
    </row>
    <row r="25626" spans="1:1" x14ac:dyDescent="0.25">
      <c r="A25626" t="s">
        <v>10788</v>
      </c>
    </row>
    <row r="25629" spans="1:1" x14ac:dyDescent="0.25">
      <c r="A25629" t="s">
        <v>10789</v>
      </c>
    </row>
    <row r="25630" spans="1:1" x14ac:dyDescent="0.25">
      <c r="A25630" t="s">
        <v>11708</v>
      </c>
    </row>
    <row r="25632" spans="1:1" x14ac:dyDescent="0.25">
      <c r="A25632" t="s">
        <v>10788</v>
      </c>
    </row>
    <row r="25635" spans="1:1" x14ac:dyDescent="0.25">
      <c r="A25635" t="s">
        <v>10789</v>
      </c>
    </row>
    <row r="25636" spans="1:1" x14ac:dyDescent="0.25">
      <c r="A25636" t="s">
        <v>11709</v>
      </c>
    </row>
    <row r="25638" spans="1:1" x14ac:dyDescent="0.25">
      <c r="A25638" t="s">
        <v>10788</v>
      </c>
    </row>
    <row r="25641" spans="1:1" x14ac:dyDescent="0.25">
      <c r="A25641" t="s">
        <v>10789</v>
      </c>
    </row>
    <row r="25642" spans="1:1" x14ac:dyDescent="0.25">
      <c r="A25642" t="s">
        <v>11710</v>
      </c>
    </row>
    <row r="25644" spans="1:1" x14ac:dyDescent="0.25">
      <c r="A25644" t="s">
        <v>10788</v>
      </c>
    </row>
    <row r="25647" spans="1:1" x14ac:dyDescent="0.25">
      <c r="A25647" t="s">
        <v>10789</v>
      </c>
    </row>
    <row r="25648" spans="1:1" x14ac:dyDescent="0.25">
      <c r="A25648" t="s">
        <v>11711</v>
      </c>
    </row>
    <row r="25650" spans="1:1" x14ac:dyDescent="0.25">
      <c r="A25650" t="s">
        <v>10788</v>
      </c>
    </row>
    <row r="25653" spans="1:1" x14ac:dyDescent="0.25">
      <c r="A25653" t="s">
        <v>10789</v>
      </c>
    </row>
    <row r="25654" spans="1:1" x14ac:dyDescent="0.25">
      <c r="A25654" t="s">
        <v>11712</v>
      </c>
    </row>
    <row r="25656" spans="1:1" x14ac:dyDescent="0.25">
      <c r="A25656" t="s">
        <v>10788</v>
      </c>
    </row>
    <row r="25659" spans="1:1" x14ac:dyDescent="0.25">
      <c r="A25659" t="s">
        <v>10789</v>
      </c>
    </row>
    <row r="25660" spans="1:1" x14ac:dyDescent="0.25">
      <c r="A25660" t="s">
        <v>11713</v>
      </c>
    </row>
    <row r="25662" spans="1:1" x14ac:dyDescent="0.25">
      <c r="A25662" t="s">
        <v>10788</v>
      </c>
    </row>
    <row r="25665" spans="1:1" x14ac:dyDescent="0.25">
      <c r="A25665" t="s">
        <v>10789</v>
      </c>
    </row>
    <row r="25666" spans="1:1" x14ac:dyDescent="0.25">
      <c r="A25666" t="s">
        <v>11714</v>
      </c>
    </row>
    <row r="25668" spans="1:1" x14ac:dyDescent="0.25">
      <c r="A25668" t="s">
        <v>10788</v>
      </c>
    </row>
    <row r="25671" spans="1:1" x14ac:dyDescent="0.25">
      <c r="A25671" t="s">
        <v>10789</v>
      </c>
    </row>
    <row r="25672" spans="1:1" x14ac:dyDescent="0.25">
      <c r="A25672" t="s">
        <v>11715</v>
      </c>
    </row>
    <row r="25674" spans="1:1" x14ac:dyDescent="0.25">
      <c r="A25674" t="s">
        <v>10788</v>
      </c>
    </row>
    <row r="25677" spans="1:1" x14ac:dyDescent="0.25">
      <c r="A25677" t="s">
        <v>10789</v>
      </c>
    </row>
    <row r="25678" spans="1:1" x14ac:dyDescent="0.25">
      <c r="A25678" t="s">
        <v>11716</v>
      </c>
    </row>
    <row r="25680" spans="1:1" x14ac:dyDescent="0.25">
      <c r="A25680" t="s">
        <v>10788</v>
      </c>
    </row>
    <row r="25683" spans="1:1" x14ac:dyDescent="0.25">
      <c r="A25683" t="s">
        <v>10789</v>
      </c>
    </row>
    <row r="25684" spans="1:1" x14ac:dyDescent="0.25">
      <c r="A25684" t="s">
        <v>11717</v>
      </c>
    </row>
    <row r="25686" spans="1:1" x14ac:dyDescent="0.25">
      <c r="A25686" t="s">
        <v>10788</v>
      </c>
    </row>
    <row r="25689" spans="1:1" x14ac:dyDescent="0.25">
      <c r="A25689" t="s">
        <v>10789</v>
      </c>
    </row>
    <row r="25690" spans="1:1" x14ac:dyDescent="0.25">
      <c r="A25690" t="s">
        <v>11718</v>
      </c>
    </row>
    <row r="25692" spans="1:1" x14ac:dyDescent="0.25">
      <c r="A25692" t="s">
        <v>10788</v>
      </c>
    </row>
    <row r="25695" spans="1:1" x14ac:dyDescent="0.25">
      <c r="A25695" t="s">
        <v>10789</v>
      </c>
    </row>
    <row r="25696" spans="1:1" x14ac:dyDescent="0.25">
      <c r="A25696" t="s">
        <v>11719</v>
      </c>
    </row>
    <row r="25698" spans="1:1" x14ac:dyDescent="0.25">
      <c r="A25698" t="s">
        <v>10788</v>
      </c>
    </row>
    <row r="25701" spans="1:1" x14ac:dyDescent="0.25">
      <c r="A25701" t="s">
        <v>10789</v>
      </c>
    </row>
    <row r="25702" spans="1:1" x14ac:dyDescent="0.25">
      <c r="A25702" t="s">
        <v>11720</v>
      </c>
    </row>
    <row r="25704" spans="1:1" x14ac:dyDescent="0.25">
      <c r="A25704" t="s">
        <v>10788</v>
      </c>
    </row>
    <row r="25707" spans="1:1" x14ac:dyDescent="0.25">
      <c r="A25707" t="s">
        <v>10789</v>
      </c>
    </row>
    <row r="25708" spans="1:1" x14ac:dyDescent="0.25">
      <c r="A25708" t="s">
        <v>11721</v>
      </c>
    </row>
    <row r="25710" spans="1:1" x14ac:dyDescent="0.25">
      <c r="A25710" t="s">
        <v>10788</v>
      </c>
    </row>
    <row r="25713" spans="1:1" x14ac:dyDescent="0.25">
      <c r="A25713" t="s">
        <v>10789</v>
      </c>
    </row>
    <row r="25714" spans="1:1" x14ac:dyDescent="0.25">
      <c r="A25714" t="s">
        <v>11722</v>
      </c>
    </row>
    <row r="25716" spans="1:1" x14ac:dyDescent="0.25">
      <c r="A25716" t="s">
        <v>10788</v>
      </c>
    </row>
    <row r="25719" spans="1:1" x14ac:dyDescent="0.25">
      <c r="A25719" t="s">
        <v>10789</v>
      </c>
    </row>
    <row r="25720" spans="1:1" x14ac:dyDescent="0.25">
      <c r="A25720" t="s">
        <v>11723</v>
      </c>
    </row>
    <row r="25722" spans="1:1" x14ac:dyDescent="0.25">
      <c r="A25722" t="s">
        <v>10788</v>
      </c>
    </row>
    <row r="25725" spans="1:1" x14ac:dyDescent="0.25">
      <c r="A25725" t="s">
        <v>10789</v>
      </c>
    </row>
    <row r="25726" spans="1:1" x14ac:dyDescent="0.25">
      <c r="A25726" t="s">
        <v>11724</v>
      </c>
    </row>
    <row r="25728" spans="1:1" x14ac:dyDescent="0.25">
      <c r="A25728" t="s">
        <v>10788</v>
      </c>
    </row>
    <row r="25731" spans="1:1" x14ac:dyDescent="0.25">
      <c r="A25731" t="s">
        <v>10789</v>
      </c>
    </row>
    <row r="25732" spans="1:1" x14ac:dyDescent="0.25">
      <c r="A25732" t="s">
        <v>11725</v>
      </c>
    </row>
    <row r="25734" spans="1:1" x14ac:dyDescent="0.25">
      <c r="A25734" t="s">
        <v>10788</v>
      </c>
    </row>
    <row r="25737" spans="1:1" x14ac:dyDescent="0.25">
      <c r="A25737" t="s">
        <v>10789</v>
      </c>
    </row>
    <row r="25738" spans="1:1" x14ac:dyDescent="0.25">
      <c r="A25738" t="s">
        <v>11726</v>
      </c>
    </row>
    <row r="25740" spans="1:1" x14ac:dyDescent="0.25">
      <c r="A25740" t="s">
        <v>10788</v>
      </c>
    </row>
    <row r="25743" spans="1:1" x14ac:dyDescent="0.25">
      <c r="A25743" t="s">
        <v>10789</v>
      </c>
    </row>
    <row r="25744" spans="1:1" x14ac:dyDescent="0.25">
      <c r="A25744" t="s">
        <v>11727</v>
      </c>
    </row>
    <row r="25746" spans="1:1" x14ac:dyDescent="0.25">
      <c r="A25746" t="s">
        <v>10788</v>
      </c>
    </row>
    <row r="25749" spans="1:1" x14ac:dyDescent="0.25">
      <c r="A25749" t="s">
        <v>10789</v>
      </c>
    </row>
    <row r="25750" spans="1:1" x14ac:dyDescent="0.25">
      <c r="A25750" t="s">
        <v>11728</v>
      </c>
    </row>
    <row r="25752" spans="1:1" x14ac:dyDescent="0.25">
      <c r="A25752" t="s">
        <v>10788</v>
      </c>
    </row>
    <row r="25755" spans="1:1" x14ac:dyDescent="0.25">
      <c r="A25755" t="s">
        <v>10789</v>
      </c>
    </row>
    <row r="25756" spans="1:1" x14ac:dyDescent="0.25">
      <c r="A25756" t="s">
        <v>11729</v>
      </c>
    </row>
    <row r="25758" spans="1:1" x14ac:dyDescent="0.25">
      <c r="A25758" t="s">
        <v>10788</v>
      </c>
    </row>
    <row r="25761" spans="1:1" x14ac:dyDescent="0.25">
      <c r="A25761" t="s">
        <v>10789</v>
      </c>
    </row>
    <row r="25762" spans="1:1" x14ac:dyDescent="0.25">
      <c r="A25762" t="s">
        <v>11730</v>
      </c>
    </row>
    <row r="25764" spans="1:1" x14ac:dyDescent="0.25">
      <c r="A25764" t="s">
        <v>10788</v>
      </c>
    </row>
    <row r="25767" spans="1:1" x14ac:dyDescent="0.25">
      <c r="A25767" t="s">
        <v>10789</v>
      </c>
    </row>
    <row r="25768" spans="1:1" x14ac:dyDescent="0.25">
      <c r="A25768" t="s">
        <v>11731</v>
      </c>
    </row>
    <row r="25770" spans="1:1" x14ac:dyDescent="0.25">
      <c r="A25770" t="s">
        <v>10788</v>
      </c>
    </row>
    <row r="25773" spans="1:1" x14ac:dyDescent="0.25">
      <c r="A25773" t="s">
        <v>10789</v>
      </c>
    </row>
    <row r="25774" spans="1:1" x14ac:dyDescent="0.25">
      <c r="A25774" t="s">
        <v>11732</v>
      </c>
    </row>
    <row r="25776" spans="1:1" x14ac:dyDescent="0.25">
      <c r="A25776" t="s">
        <v>10788</v>
      </c>
    </row>
    <row r="25779" spans="1:1" x14ac:dyDescent="0.25">
      <c r="A25779" t="s">
        <v>10789</v>
      </c>
    </row>
    <row r="25780" spans="1:1" x14ac:dyDescent="0.25">
      <c r="A25780" t="s">
        <v>11733</v>
      </c>
    </row>
    <row r="25782" spans="1:1" x14ac:dyDescent="0.25">
      <c r="A25782" t="s">
        <v>10788</v>
      </c>
    </row>
    <row r="25785" spans="1:1" x14ac:dyDescent="0.25">
      <c r="A25785" t="s">
        <v>10789</v>
      </c>
    </row>
    <row r="25786" spans="1:1" x14ac:dyDescent="0.25">
      <c r="A25786" t="s">
        <v>11734</v>
      </c>
    </row>
    <row r="25788" spans="1:1" x14ac:dyDescent="0.25">
      <c r="A25788" t="s">
        <v>10788</v>
      </c>
    </row>
    <row r="25791" spans="1:1" x14ac:dyDescent="0.25">
      <c r="A25791" t="s">
        <v>10789</v>
      </c>
    </row>
    <row r="25792" spans="1:1" x14ac:dyDescent="0.25">
      <c r="A25792" t="s">
        <v>11735</v>
      </c>
    </row>
    <row r="25794" spans="1:1" x14ac:dyDescent="0.25">
      <c r="A25794" t="s">
        <v>10788</v>
      </c>
    </row>
    <row r="25797" spans="1:1" x14ac:dyDescent="0.25">
      <c r="A25797" t="s">
        <v>10789</v>
      </c>
    </row>
    <row r="25798" spans="1:1" x14ac:dyDescent="0.25">
      <c r="A25798" t="s">
        <v>11736</v>
      </c>
    </row>
    <row r="25800" spans="1:1" x14ac:dyDescent="0.25">
      <c r="A25800" t="s">
        <v>10788</v>
      </c>
    </row>
    <row r="25803" spans="1:1" x14ac:dyDescent="0.25">
      <c r="A25803" t="s">
        <v>10789</v>
      </c>
    </row>
    <row r="25804" spans="1:1" x14ac:dyDescent="0.25">
      <c r="A25804" t="s">
        <v>11737</v>
      </c>
    </row>
    <row r="25806" spans="1:1" x14ac:dyDescent="0.25">
      <c r="A25806" t="s">
        <v>10788</v>
      </c>
    </row>
    <row r="25809" spans="1:1" x14ac:dyDescent="0.25">
      <c r="A25809" t="s">
        <v>10789</v>
      </c>
    </row>
    <row r="25810" spans="1:1" x14ac:dyDescent="0.25">
      <c r="A25810" t="s">
        <v>11738</v>
      </c>
    </row>
    <row r="25812" spans="1:1" x14ac:dyDescent="0.25">
      <c r="A25812" t="s">
        <v>10788</v>
      </c>
    </row>
    <row r="25815" spans="1:1" x14ac:dyDescent="0.25">
      <c r="A25815" t="s">
        <v>10789</v>
      </c>
    </row>
    <row r="25816" spans="1:1" x14ac:dyDescent="0.25">
      <c r="A25816" t="s">
        <v>11739</v>
      </c>
    </row>
    <row r="25818" spans="1:1" x14ac:dyDescent="0.25">
      <c r="A25818" t="s">
        <v>10788</v>
      </c>
    </row>
    <row r="25821" spans="1:1" x14ac:dyDescent="0.25">
      <c r="A25821" t="s">
        <v>10789</v>
      </c>
    </row>
    <row r="25822" spans="1:1" x14ac:dyDescent="0.25">
      <c r="A25822" t="s">
        <v>11740</v>
      </c>
    </row>
    <row r="25824" spans="1:1" x14ac:dyDescent="0.25">
      <c r="A25824" t="s">
        <v>10788</v>
      </c>
    </row>
    <row r="25827" spans="1:1" x14ac:dyDescent="0.25">
      <c r="A25827" t="s">
        <v>10789</v>
      </c>
    </row>
    <row r="25828" spans="1:1" x14ac:dyDescent="0.25">
      <c r="A25828" t="s">
        <v>11741</v>
      </c>
    </row>
    <row r="25830" spans="1:1" x14ac:dyDescent="0.25">
      <c r="A25830" t="s">
        <v>10788</v>
      </c>
    </row>
    <row r="25833" spans="1:1" x14ac:dyDescent="0.25">
      <c r="A25833" t="s">
        <v>10789</v>
      </c>
    </row>
    <row r="25834" spans="1:1" x14ac:dyDescent="0.25">
      <c r="A25834" t="s">
        <v>11742</v>
      </c>
    </row>
    <row r="25836" spans="1:1" x14ac:dyDescent="0.25">
      <c r="A25836" t="s">
        <v>10788</v>
      </c>
    </row>
    <row r="25839" spans="1:1" x14ac:dyDescent="0.25">
      <c r="A25839" t="s">
        <v>10789</v>
      </c>
    </row>
    <row r="25840" spans="1:1" x14ac:dyDescent="0.25">
      <c r="A25840" t="s">
        <v>11743</v>
      </c>
    </row>
    <row r="25842" spans="1:1" x14ac:dyDescent="0.25">
      <c r="A25842" t="s">
        <v>10788</v>
      </c>
    </row>
    <row r="25845" spans="1:1" x14ac:dyDescent="0.25">
      <c r="A25845" t="s">
        <v>10789</v>
      </c>
    </row>
    <row r="25846" spans="1:1" x14ac:dyDescent="0.25">
      <c r="A25846" t="s">
        <v>11744</v>
      </c>
    </row>
    <row r="25848" spans="1:1" x14ac:dyDescent="0.25">
      <c r="A25848" t="s">
        <v>10788</v>
      </c>
    </row>
    <row r="25851" spans="1:1" x14ac:dyDescent="0.25">
      <c r="A25851" t="s">
        <v>10789</v>
      </c>
    </row>
    <row r="25852" spans="1:1" x14ac:dyDescent="0.25">
      <c r="A25852" t="s">
        <v>11745</v>
      </c>
    </row>
    <row r="25854" spans="1:1" x14ac:dyDescent="0.25">
      <c r="A25854" t="s">
        <v>10788</v>
      </c>
    </row>
    <row r="25857" spans="1:1" x14ac:dyDescent="0.25">
      <c r="A25857" t="s">
        <v>10789</v>
      </c>
    </row>
    <row r="25858" spans="1:1" x14ac:dyDescent="0.25">
      <c r="A25858" t="s">
        <v>11746</v>
      </c>
    </row>
    <row r="25860" spans="1:1" x14ac:dyDescent="0.25">
      <c r="A25860" t="s">
        <v>10788</v>
      </c>
    </row>
    <row r="25863" spans="1:1" x14ac:dyDescent="0.25">
      <c r="A25863" t="s">
        <v>10789</v>
      </c>
    </row>
    <row r="25864" spans="1:1" x14ac:dyDescent="0.25">
      <c r="A25864" t="s">
        <v>11747</v>
      </c>
    </row>
    <row r="25866" spans="1:1" x14ac:dyDescent="0.25">
      <c r="A25866" t="s">
        <v>10788</v>
      </c>
    </row>
    <row r="25869" spans="1:1" x14ac:dyDescent="0.25">
      <c r="A25869" t="s">
        <v>10789</v>
      </c>
    </row>
    <row r="25870" spans="1:1" x14ac:dyDescent="0.25">
      <c r="A25870" t="s">
        <v>11748</v>
      </c>
    </row>
    <row r="25872" spans="1:1" x14ac:dyDescent="0.25">
      <c r="A25872" t="s">
        <v>10788</v>
      </c>
    </row>
    <row r="25875" spans="1:1" x14ac:dyDescent="0.25">
      <c r="A25875" t="s">
        <v>10789</v>
      </c>
    </row>
    <row r="25876" spans="1:1" x14ac:dyDescent="0.25">
      <c r="A25876" t="s">
        <v>11749</v>
      </c>
    </row>
    <row r="25878" spans="1:1" x14ac:dyDescent="0.25">
      <c r="A25878" t="s">
        <v>10788</v>
      </c>
    </row>
    <row r="25881" spans="1:1" x14ac:dyDescent="0.25">
      <c r="A25881" t="s">
        <v>10789</v>
      </c>
    </row>
    <row r="25882" spans="1:1" x14ac:dyDescent="0.25">
      <c r="A25882" t="s">
        <v>11750</v>
      </c>
    </row>
    <row r="25884" spans="1:1" x14ac:dyDescent="0.25">
      <c r="A25884" t="s">
        <v>10788</v>
      </c>
    </row>
    <row r="25887" spans="1:1" x14ac:dyDescent="0.25">
      <c r="A25887" t="s">
        <v>10789</v>
      </c>
    </row>
    <row r="25888" spans="1:1" x14ac:dyDescent="0.25">
      <c r="A25888" t="s">
        <v>11751</v>
      </c>
    </row>
    <row r="25889" spans="1:1" x14ac:dyDescent="0.25">
      <c r="A25889" t="s">
        <v>10959</v>
      </c>
    </row>
    <row r="25890" spans="1:1" x14ac:dyDescent="0.25">
      <c r="A25890" t="s">
        <v>11752</v>
      </c>
    </row>
    <row r="25891" spans="1:1" x14ac:dyDescent="0.25">
      <c r="A25891" t="s">
        <v>10965</v>
      </c>
    </row>
    <row r="25892" spans="1:1" x14ac:dyDescent="0.25">
      <c r="A25892" t="s">
        <v>11753</v>
      </c>
    </row>
    <row r="25893" spans="1:1" x14ac:dyDescent="0.25">
      <c r="A25893" t="s">
        <v>10959</v>
      </c>
    </row>
    <row r="25894" spans="1:1" x14ac:dyDescent="0.25">
      <c r="A25894" t="s">
        <v>11754</v>
      </c>
    </row>
    <row r="25895" spans="1:1" x14ac:dyDescent="0.25">
      <c r="A25895" t="s">
        <v>10965</v>
      </c>
    </row>
    <row r="25896" spans="1:1" x14ac:dyDescent="0.25">
      <c r="A25896" t="s">
        <v>11755</v>
      </c>
    </row>
    <row r="25897" spans="1:1" x14ac:dyDescent="0.25">
      <c r="A25897" t="s">
        <v>10959</v>
      </c>
    </row>
    <row r="25898" spans="1:1" x14ac:dyDescent="0.25">
      <c r="A25898" t="s">
        <v>11756</v>
      </c>
    </row>
    <row r="25899" spans="1:1" x14ac:dyDescent="0.25">
      <c r="A25899" t="s">
        <v>10965</v>
      </c>
    </row>
    <row r="25900" spans="1:1" x14ac:dyDescent="0.25">
      <c r="A25900" t="s">
        <v>11757</v>
      </c>
    </row>
    <row r="25901" spans="1:1" x14ac:dyDescent="0.25">
      <c r="A25901" t="s">
        <v>10959</v>
      </c>
    </row>
    <row r="25902" spans="1:1" x14ac:dyDescent="0.25">
      <c r="A25902" t="s">
        <v>11758</v>
      </c>
    </row>
    <row r="25903" spans="1:1" x14ac:dyDescent="0.25">
      <c r="A25903" t="s">
        <v>10965</v>
      </c>
    </row>
    <row r="25904" spans="1:1" x14ac:dyDescent="0.25">
      <c r="A25904" t="s">
        <v>11759</v>
      </c>
    </row>
    <row r="25905" spans="1:1" x14ac:dyDescent="0.25">
      <c r="A25905" t="s">
        <v>10959</v>
      </c>
    </row>
    <row r="25906" spans="1:1" x14ac:dyDescent="0.25">
      <c r="A25906" t="s">
        <v>11760</v>
      </c>
    </row>
    <row r="25907" spans="1:1" x14ac:dyDescent="0.25">
      <c r="A25907" t="s">
        <v>10965</v>
      </c>
    </row>
    <row r="25908" spans="1:1" x14ac:dyDescent="0.25">
      <c r="A25908" t="s">
        <v>11761</v>
      </c>
    </row>
    <row r="25909" spans="1:1" x14ac:dyDescent="0.25">
      <c r="A25909" t="s">
        <v>10959</v>
      </c>
    </row>
    <row r="25910" spans="1:1" x14ac:dyDescent="0.25">
      <c r="A25910" t="s">
        <v>11762</v>
      </c>
    </row>
    <row r="25911" spans="1:1" x14ac:dyDescent="0.25">
      <c r="A25911" t="s">
        <v>10965</v>
      </c>
    </row>
    <row r="25912" spans="1:1" x14ac:dyDescent="0.25">
      <c r="A25912" t="s">
        <v>11763</v>
      </c>
    </row>
    <row r="25913" spans="1:1" x14ac:dyDescent="0.25">
      <c r="A25913" t="s">
        <v>10959</v>
      </c>
    </row>
    <row r="25914" spans="1:1" x14ac:dyDescent="0.25">
      <c r="A25914" t="s">
        <v>11764</v>
      </c>
    </row>
    <row r="25915" spans="1:1" x14ac:dyDescent="0.25">
      <c r="A25915" t="s">
        <v>10965</v>
      </c>
    </row>
    <row r="25916" spans="1:1" x14ac:dyDescent="0.25">
      <c r="A25916" t="s">
        <v>11765</v>
      </c>
    </row>
    <row r="25917" spans="1:1" x14ac:dyDescent="0.25">
      <c r="A25917" t="s">
        <v>10959</v>
      </c>
    </row>
    <row r="25918" spans="1:1" x14ac:dyDescent="0.25">
      <c r="A25918" t="s">
        <v>11766</v>
      </c>
    </row>
    <row r="25919" spans="1:1" x14ac:dyDescent="0.25">
      <c r="A25919" t="s">
        <v>10965</v>
      </c>
    </row>
    <row r="25920" spans="1:1" x14ac:dyDescent="0.25">
      <c r="A25920" t="s">
        <v>11767</v>
      </c>
    </row>
    <row r="25921" spans="1:1" x14ac:dyDescent="0.25">
      <c r="A25921" t="s">
        <v>10959</v>
      </c>
    </row>
    <row r="25922" spans="1:1" x14ac:dyDescent="0.25">
      <c r="A25922" t="s">
        <v>11768</v>
      </c>
    </row>
    <row r="25923" spans="1:1" x14ac:dyDescent="0.25">
      <c r="A25923" t="s">
        <v>10965</v>
      </c>
    </row>
    <row r="25924" spans="1:1" x14ac:dyDescent="0.25">
      <c r="A25924" t="s">
        <v>11769</v>
      </c>
    </row>
    <row r="25925" spans="1:1" x14ac:dyDescent="0.25">
      <c r="A25925" t="s">
        <v>10959</v>
      </c>
    </row>
    <row r="25926" spans="1:1" x14ac:dyDescent="0.25">
      <c r="A25926" t="s">
        <v>11770</v>
      </c>
    </row>
    <row r="25927" spans="1:1" x14ac:dyDescent="0.25">
      <c r="A25927" t="s">
        <v>10965</v>
      </c>
    </row>
    <row r="25928" spans="1:1" x14ac:dyDescent="0.25">
      <c r="A25928" t="s">
        <v>11771</v>
      </c>
    </row>
    <row r="25929" spans="1:1" x14ac:dyDescent="0.25">
      <c r="A25929" t="s">
        <v>10959</v>
      </c>
    </row>
    <row r="25930" spans="1:1" x14ac:dyDescent="0.25">
      <c r="A25930" t="s">
        <v>11772</v>
      </c>
    </row>
    <row r="25931" spans="1:1" x14ac:dyDescent="0.25">
      <c r="A25931" t="s">
        <v>10965</v>
      </c>
    </row>
    <row r="25932" spans="1:1" x14ac:dyDescent="0.25">
      <c r="A25932" t="s">
        <v>11773</v>
      </c>
    </row>
    <row r="25933" spans="1:1" x14ac:dyDescent="0.25">
      <c r="A25933" t="s">
        <v>10959</v>
      </c>
    </row>
    <row r="25934" spans="1:1" x14ac:dyDescent="0.25">
      <c r="A25934" t="s">
        <v>11774</v>
      </c>
    </row>
    <row r="25935" spans="1:1" x14ac:dyDescent="0.25">
      <c r="A25935" t="s">
        <v>10965</v>
      </c>
    </row>
    <row r="25936" spans="1:1" x14ac:dyDescent="0.25">
      <c r="A25936" t="s">
        <v>11775</v>
      </c>
    </row>
    <row r="25937" spans="1:1" x14ac:dyDescent="0.25">
      <c r="A25937" t="s">
        <v>10959</v>
      </c>
    </row>
    <row r="25938" spans="1:1" x14ac:dyDescent="0.25">
      <c r="A25938" t="s">
        <v>11776</v>
      </c>
    </row>
    <row r="25939" spans="1:1" x14ac:dyDescent="0.25">
      <c r="A25939" t="s">
        <v>10965</v>
      </c>
    </row>
    <row r="25940" spans="1:1" x14ac:dyDescent="0.25">
      <c r="A25940" t="s">
        <v>11777</v>
      </c>
    </row>
    <row r="25941" spans="1:1" x14ac:dyDescent="0.25">
      <c r="A25941" t="s">
        <v>10959</v>
      </c>
    </row>
    <row r="25942" spans="1:1" x14ac:dyDescent="0.25">
      <c r="A25942" t="s">
        <v>11778</v>
      </c>
    </row>
    <row r="25943" spans="1:1" x14ac:dyDescent="0.25">
      <c r="A25943" t="s">
        <v>10965</v>
      </c>
    </row>
    <row r="25944" spans="1:1" x14ac:dyDescent="0.25">
      <c r="A25944" t="s">
        <v>11779</v>
      </c>
    </row>
    <row r="25945" spans="1:1" x14ac:dyDescent="0.25">
      <c r="A25945" t="s">
        <v>10959</v>
      </c>
    </row>
    <row r="25946" spans="1:1" x14ac:dyDescent="0.25">
      <c r="A25946" t="s">
        <v>11780</v>
      </c>
    </row>
    <row r="25947" spans="1:1" x14ac:dyDescent="0.25">
      <c r="A25947" t="s">
        <v>10965</v>
      </c>
    </row>
    <row r="25948" spans="1:1" x14ac:dyDescent="0.25">
      <c r="A25948" t="s">
        <v>11781</v>
      </c>
    </row>
    <row r="25949" spans="1:1" x14ac:dyDescent="0.25">
      <c r="A25949" t="s">
        <v>10959</v>
      </c>
    </row>
    <row r="25950" spans="1:1" x14ac:dyDescent="0.25">
      <c r="A25950" t="s">
        <v>11782</v>
      </c>
    </row>
    <row r="25951" spans="1:1" x14ac:dyDescent="0.25">
      <c r="A25951" t="s">
        <v>10965</v>
      </c>
    </row>
    <row r="25952" spans="1:1" x14ac:dyDescent="0.25">
      <c r="A25952" t="s">
        <v>11783</v>
      </c>
    </row>
    <row r="25953" spans="1:1" x14ac:dyDescent="0.25">
      <c r="A25953" t="s">
        <v>10959</v>
      </c>
    </row>
    <row r="25954" spans="1:1" x14ac:dyDescent="0.25">
      <c r="A25954" t="s">
        <v>11784</v>
      </c>
    </row>
    <row r="25955" spans="1:1" x14ac:dyDescent="0.25">
      <c r="A25955" t="s">
        <v>10965</v>
      </c>
    </row>
    <row r="25956" spans="1:1" x14ac:dyDescent="0.25">
      <c r="A25956" t="s">
        <v>11785</v>
      </c>
    </row>
    <row r="25957" spans="1:1" x14ac:dyDescent="0.25">
      <c r="A25957" t="s">
        <v>10959</v>
      </c>
    </row>
    <row r="25958" spans="1:1" x14ac:dyDescent="0.25">
      <c r="A25958" t="s">
        <v>11786</v>
      </c>
    </row>
    <row r="25959" spans="1:1" x14ac:dyDescent="0.25">
      <c r="A25959" t="s">
        <v>10965</v>
      </c>
    </row>
    <row r="25960" spans="1:1" x14ac:dyDescent="0.25">
      <c r="A25960" t="s">
        <v>11787</v>
      </c>
    </row>
    <row r="25961" spans="1:1" x14ac:dyDescent="0.25">
      <c r="A25961" t="s">
        <v>10959</v>
      </c>
    </row>
    <row r="25962" spans="1:1" x14ac:dyDescent="0.25">
      <c r="A25962" t="s">
        <v>11788</v>
      </c>
    </row>
    <row r="25963" spans="1:1" x14ac:dyDescent="0.25">
      <c r="A25963" t="s">
        <v>10965</v>
      </c>
    </row>
    <row r="25964" spans="1:1" x14ac:dyDescent="0.25">
      <c r="A25964" t="s">
        <v>11789</v>
      </c>
    </row>
    <row r="25965" spans="1:1" x14ac:dyDescent="0.25">
      <c r="A25965" t="s">
        <v>10959</v>
      </c>
    </row>
    <row r="25966" spans="1:1" x14ac:dyDescent="0.25">
      <c r="A25966" t="s">
        <v>11790</v>
      </c>
    </row>
    <row r="25967" spans="1:1" x14ac:dyDescent="0.25">
      <c r="A25967" t="s">
        <v>10965</v>
      </c>
    </row>
    <row r="25968" spans="1:1" x14ac:dyDescent="0.25">
      <c r="A25968" t="s">
        <v>11791</v>
      </c>
    </row>
    <row r="25969" spans="1:1" x14ac:dyDescent="0.25">
      <c r="A25969" t="s">
        <v>10959</v>
      </c>
    </row>
    <row r="25970" spans="1:1" x14ac:dyDescent="0.25">
      <c r="A25970" t="s">
        <v>11792</v>
      </c>
    </row>
    <row r="25971" spans="1:1" x14ac:dyDescent="0.25">
      <c r="A25971" t="s">
        <v>10965</v>
      </c>
    </row>
    <row r="25972" spans="1:1" x14ac:dyDescent="0.25">
      <c r="A25972" t="s">
        <v>11793</v>
      </c>
    </row>
    <row r="25973" spans="1:1" x14ac:dyDescent="0.25">
      <c r="A25973" t="s">
        <v>10959</v>
      </c>
    </row>
    <row r="25974" spans="1:1" x14ac:dyDescent="0.25">
      <c r="A25974" t="s">
        <v>11794</v>
      </c>
    </row>
    <row r="25975" spans="1:1" x14ac:dyDescent="0.25">
      <c r="A25975" t="s">
        <v>10965</v>
      </c>
    </row>
    <row r="25976" spans="1:1" x14ac:dyDescent="0.25">
      <c r="A25976" t="s">
        <v>11795</v>
      </c>
    </row>
    <row r="25977" spans="1:1" x14ac:dyDescent="0.25">
      <c r="A25977" t="s">
        <v>10959</v>
      </c>
    </row>
    <row r="25978" spans="1:1" x14ac:dyDescent="0.25">
      <c r="A25978" t="s">
        <v>11796</v>
      </c>
    </row>
    <row r="25979" spans="1:1" x14ac:dyDescent="0.25">
      <c r="A25979" t="s">
        <v>10965</v>
      </c>
    </row>
    <row r="25980" spans="1:1" x14ac:dyDescent="0.25">
      <c r="A25980" t="s">
        <v>11797</v>
      </c>
    </row>
    <row r="25981" spans="1:1" x14ac:dyDescent="0.25">
      <c r="A25981" t="s">
        <v>10959</v>
      </c>
    </row>
    <row r="25982" spans="1:1" x14ac:dyDescent="0.25">
      <c r="A25982" t="s">
        <v>11798</v>
      </c>
    </row>
    <row r="25983" spans="1:1" x14ac:dyDescent="0.25">
      <c r="A25983" t="s">
        <v>10965</v>
      </c>
    </row>
    <row r="25984" spans="1:1" x14ac:dyDescent="0.25">
      <c r="A25984" t="s">
        <v>11799</v>
      </c>
    </row>
    <row r="25985" spans="1:1" x14ac:dyDescent="0.25">
      <c r="A25985" t="s">
        <v>10959</v>
      </c>
    </row>
    <row r="25986" spans="1:1" x14ac:dyDescent="0.25">
      <c r="A25986" t="s">
        <v>11800</v>
      </c>
    </row>
    <row r="25987" spans="1:1" x14ac:dyDescent="0.25">
      <c r="A25987" t="s">
        <v>10965</v>
      </c>
    </row>
    <row r="25988" spans="1:1" x14ac:dyDescent="0.25">
      <c r="A25988" t="s">
        <v>11801</v>
      </c>
    </row>
    <row r="25989" spans="1:1" x14ac:dyDescent="0.25">
      <c r="A25989" t="s">
        <v>10959</v>
      </c>
    </row>
    <row r="25990" spans="1:1" x14ac:dyDescent="0.25">
      <c r="A25990" t="s">
        <v>11802</v>
      </c>
    </row>
    <row r="25991" spans="1:1" x14ac:dyDescent="0.25">
      <c r="A25991" t="s">
        <v>10965</v>
      </c>
    </row>
    <row r="25992" spans="1:1" x14ac:dyDescent="0.25">
      <c r="A25992" t="s">
        <v>11803</v>
      </c>
    </row>
    <row r="25993" spans="1:1" x14ac:dyDescent="0.25">
      <c r="A25993" t="s">
        <v>10959</v>
      </c>
    </row>
    <row r="25994" spans="1:1" x14ac:dyDescent="0.25">
      <c r="A25994" t="s">
        <v>11804</v>
      </c>
    </row>
    <row r="25995" spans="1:1" x14ac:dyDescent="0.25">
      <c r="A25995" t="s">
        <v>10965</v>
      </c>
    </row>
    <row r="25996" spans="1:1" x14ac:dyDescent="0.25">
      <c r="A25996" t="s">
        <v>11805</v>
      </c>
    </row>
    <row r="25997" spans="1:1" x14ac:dyDescent="0.25">
      <c r="A25997" t="s">
        <v>10959</v>
      </c>
    </row>
    <row r="25998" spans="1:1" x14ac:dyDescent="0.25">
      <c r="A25998" t="s">
        <v>11806</v>
      </c>
    </row>
    <row r="25999" spans="1:1" x14ac:dyDescent="0.25">
      <c r="A25999" t="s">
        <v>10965</v>
      </c>
    </row>
    <row r="26000" spans="1:1" x14ac:dyDescent="0.25">
      <c r="A26000" t="s">
        <v>11807</v>
      </c>
    </row>
    <row r="26001" spans="1:1" x14ac:dyDescent="0.25">
      <c r="A26001" t="s">
        <v>10959</v>
      </c>
    </row>
    <row r="26002" spans="1:1" x14ac:dyDescent="0.25">
      <c r="A26002" t="s">
        <v>11808</v>
      </c>
    </row>
    <row r="26003" spans="1:1" x14ac:dyDescent="0.25">
      <c r="A26003" t="s">
        <v>10965</v>
      </c>
    </row>
    <row r="26004" spans="1:1" x14ac:dyDescent="0.25">
      <c r="A26004" t="s">
        <v>11809</v>
      </c>
    </row>
    <row r="26005" spans="1:1" x14ac:dyDescent="0.25">
      <c r="A26005" t="s">
        <v>10959</v>
      </c>
    </row>
    <row r="26006" spans="1:1" x14ac:dyDescent="0.25">
      <c r="A26006" t="s">
        <v>11810</v>
      </c>
    </row>
    <row r="26007" spans="1:1" x14ac:dyDescent="0.25">
      <c r="A26007" t="s">
        <v>10965</v>
      </c>
    </row>
    <row r="26008" spans="1:1" x14ac:dyDescent="0.25">
      <c r="A26008" t="s">
        <v>11811</v>
      </c>
    </row>
    <row r="26009" spans="1:1" x14ac:dyDescent="0.25">
      <c r="A26009" t="s">
        <v>10959</v>
      </c>
    </row>
    <row r="26010" spans="1:1" x14ac:dyDescent="0.25">
      <c r="A26010" t="s">
        <v>11812</v>
      </c>
    </row>
    <row r="26011" spans="1:1" x14ac:dyDescent="0.25">
      <c r="A26011" t="s">
        <v>10965</v>
      </c>
    </row>
    <row r="26012" spans="1:1" x14ac:dyDescent="0.25">
      <c r="A26012" t="s">
        <v>11813</v>
      </c>
    </row>
    <row r="26013" spans="1:1" x14ac:dyDescent="0.25">
      <c r="A26013" t="s">
        <v>10959</v>
      </c>
    </row>
    <row r="26014" spans="1:1" x14ac:dyDescent="0.25">
      <c r="A26014" t="s">
        <v>11814</v>
      </c>
    </row>
    <row r="26015" spans="1:1" x14ac:dyDescent="0.25">
      <c r="A26015" t="s">
        <v>10965</v>
      </c>
    </row>
    <row r="26016" spans="1:1" x14ac:dyDescent="0.25">
      <c r="A26016" t="s">
        <v>11815</v>
      </c>
    </row>
    <row r="26017" spans="1:1" x14ac:dyDescent="0.25">
      <c r="A26017" t="s">
        <v>10959</v>
      </c>
    </row>
    <row r="26018" spans="1:1" x14ac:dyDescent="0.25">
      <c r="A26018" t="s">
        <v>11816</v>
      </c>
    </row>
    <row r="26019" spans="1:1" x14ac:dyDescent="0.25">
      <c r="A26019" t="s">
        <v>10965</v>
      </c>
    </row>
    <row r="26020" spans="1:1" x14ac:dyDescent="0.25">
      <c r="A26020" t="s">
        <v>11817</v>
      </c>
    </row>
    <row r="26021" spans="1:1" x14ac:dyDescent="0.25">
      <c r="A26021" t="s">
        <v>10959</v>
      </c>
    </row>
    <row r="26022" spans="1:1" x14ac:dyDescent="0.25">
      <c r="A26022" t="s">
        <v>11818</v>
      </c>
    </row>
    <row r="26023" spans="1:1" x14ac:dyDescent="0.25">
      <c r="A26023" t="s">
        <v>10965</v>
      </c>
    </row>
    <row r="26024" spans="1:1" x14ac:dyDescent="0.25">
      <c r="A26024" t="s">
        <v>11819</v>
      </c>
    </row>
    <row r="26025" spans="1:1" x14ac:dyDescent="0.25">
      <c r="A26025" t="s">
        <v>10959</v>
      </c>
    </row>
    <row r="26026" spans="1:1" x14ac:dyDescent="0.25">
      <c r="A26026" t="s">
        <v>11820</v>
      </c>
    </row>
    <row r="26027" spans="1:1" x14ac:dyDescent="0.25">
      <c r="A26027" t="s">
        <v>10965</v>
      </c>
    </row>
    <row r="26028" spans="1:1" x14ac:dyDescent="0.25">
      <c r="A26028" t="s">
        <v>11821</v>
      </c>
    </row>
    <row r="26029" spans="1:1" x14ac:dyDescent="0.25">
      <c r="A26029" t="s">
        <v>10959</v>
      </c>
    </row>
    <row r="26030" spans="1:1" x14ac:dyDescent="0.25">
      <c r="A26030" t="s">
        <v>11822</v>
      </c>
    </row>
    <row r="26031" spans="1:1" x14ac:dyDescent="0.25">
      <c r="A26031" t="s">
        <v>10965</v>
      </c>
    </row>
    <row r="26032" spans="1:1" x14ac:dyDescent="0.25">
      <c r="A26032" t="s">
        <v>11823</v>
      </c>
    </row>
    <row r="26033" spans="1:1" x14ac:dyDescent="0.25">
      <c r="A26033" t="s">
        <v>10959</v>
      </c>
    </row>
    <row r="26034" spans="1:1" x14ac:dyDescent="0.25">
      <c r="A26034" t="s">
        <v>11824</v>
      </c>
    </row>
    <row r="26035" spans="1:1" x14ac:dyDescent="0.25">
      <c r="A26035" t="s">
        <v>10965</v>
      </c>
    </row>
    <row r="26036" spans="1:1" x14ac:dyDescent="0.25">
      <c r="A26036" t="s">
        <v>11825</v>
      </c>
    </row>
    <row r="26037" spans="1:1" x14ac:dyDescent="0.25">
      <c r="A26037" t="s">
        <v>10959</v>
      </c>
    </row>
    <row r="26038" spans="1:1" x14ac:dyDescent="0.25">
      <c r="A26038" t="s">
        <v>11826</v>
      </c>
    </row>
    <row r="26039" spans="1:1" x14ac:dyDescent="0.25">
      <c r="A26039" t="s">
        <v>10965</v>
      </c>
    </row>
    <row r="26040" spans="1:1" x14ac:dyDescent="0.25">
      <c r="A26040" t="s">
        <v>11827</v>
      </c>
    </row>
    <row r="26041" spans="1:1" x14ac:dyDescent="0.25">
      <c r="A26041" t="s">
        <v>10959</v>
      </c>
    </row>
    <row r="26042" spans="1:1" x14ac:dyDescent="0.25">
      <c r="A26042" t="s">
        <v>11828</v>
      </c>
    </row>
    <row r="26043" spans="1:1" x14ac:dyDescent="0.25">
      <c r="A26043" t="s">
        <v>10965</v>
      </c>
    </row>
    <row r="26044" spans="1:1" x14ac:dyDescent="0.25">
      <c r="A26044" t="s">
        <v>11829</v>
      </c>
    </row>
    <row r="26045" spans="1:1" x14ac:dyDescent="0.25">
      <c r="A26045" t="s">
        <v>10959</v>
      </c>
    </row>
    <row r="26046" spans="1:1" x14ac:dyDescent="0.25">
      <c r="A26046" t="s">
        <v>11830</v>
      </c>
    </row>
    <row r="26047" spans="1:1" x14ac:dyDescent="0.25">
      <c r="A26047" t="s">
        <v>10965</v>
      </c>
    </row>
    <row r="26048" spans="1:1" x14ac:dyDescent="0.25">
      <c r="A26048" t="s">
        <v>11831</v>
      </c>
    </row>
    <row r="26049" spans="1:1" x14ac:dyDescent="0.25">
      <c r="A26049" t="s">
        <v>10959</v>
      </c>
    </row>
    <row r="26050" spans="1:1" x14ac:dyDescent="0.25">
      <c r="A26050" t="s">
        <v>11832</v>
      </c>
    </row>
    <row r="26051" spans="1:1" x14ac:dyDescent="0.25">
      <c r="A26051" t="s">
        <v>10965</v>
      </c>
    </row>
    <row r="26052" spans="1:1" x14ac:dyDescent="0.25">
      <c r="A26052" t="s">
        <v>11833</v>
      </c>
    </row>
    <row r="26053" spans="1:1" x14ac:dyDescent="0.25">
      <c r="A26053" t="s">
        <v>10959</v>
      </c>
    </row>
    <row r="26054" spans="1:1" x14ac:dyDescent="0.25">
      <c r="A26054" t="s">
        <v>11834</v>
      </c>
    </row>
    <row r="26055" spans="1:1" x14ac:dyDescent="0.25">
      <c r="A26055" t="s">
        <v>10965</v>
      </c>
    </row>
    <row r="26056" spans="1:1" x14ac:dyDescent="0.25">
      <c r="A26056" t="s">
        <v>11835</v>
      </c>
    </row>
    <row r="26057" spans="1:1" x14ac:dyDescent="0.25">
      <c r="A26057" t="s">
        <v>10959</v>
      </c>
    </row>
    <row r="26058" spans="1:1" x14ac:dyDescent="0.25">
      <c r="A26058" t="s">
        <v>11836</v>
      </c>
    </row>
    <row r="26059" spans="1:1" x14ac:dyDescent="0.25">
      <c r="A26059" t="s">
        <v>10965</v>
      </c>
    </row>
    <row r="26060" spans="1:1" x14ac:dyDescent="0.25">
      <c r="A26060" t="s">
        <v>11837</v>
      </c>
    </row>
    <row r="26061" spans="1:1" x14ac:dyDescent="0.25">
      <c r="A26061" t="s">
        <v>10959</v>
      </c>
    </row>
    <row r="26062" spans="1:1" x14ac:dyDescent="0.25">
      <c r="A26062" t="s">
        <v>11838</v>
      </c>
    </row>
    <row r="26063" spans="1:1" x14ac:dyDescent="0.25">
      <c r="A26063" t="s">
        <v>10965</v>
      </c>
    </row>
    <row r="26064" spans="1:1" x14ac:dyDescent="0.25">
      <c r="A26064" t="s">
        <v>11839</v>
      </c>
    </row>
    <row r="26065" spans="1:1" x14ac:dyDescent="0.25">
      <c r="A26065" t="s">
        <v>10959</v>
      </c>
    </row>
    <row r="26066" spans="1:1" x14ac:dyDescent="0.25">
      <c r="A26066" t="s">
        <v>11840</v>
      </c>
    </row>
    <row r="26067" spans="1:1" x14ac:dyDescent="0.25">
      <c r="A26067" t="s">
        <v>10965</v>
      </c>
    </row>
    <row r="26068" spans="1:1" x14ac:dyDescent="0.25">
      <c r="A26068" t="s">
        <v>11841</v>
      </c>
    </row>
    <row r="26069" spans="1:1" x14ac:dyDescent="0.25">
      <c r="A26069" t="s">
        <v>10959</v>
      </c>
    </row>
    <row r="26070" spans="1:1" x14ac:dyDescent="0.25">
      <c r="A26070" t="s">
        <v>11842</v>
      </c>
    </row>
    <row r="26071" spans="1:1" x14ac:dyDescent="0.25">
      <c r="A26071" t="s">
        <v>10965</v>
      </c>
    </row>
    <row r="26072" spans="1:1" x14ac:dyDescent="0.25">
      <c r="A26072" t="s">
        <v>11843</v>
      </c>
    </row>
    <row r="26073" spans="1:1" x14ac:dyDescent="0.25">
      <c r="A26073" t="s">
        <v>10959</v>
      </c>
    </row>
    <row r="26074" spans="1:1" x14ac:dyDescent="0.25">
      <c r="A26074" t="s">
        <v>11844</v>
      </c>
    </row>
    <row r="26075" spans="1:1" x14ac:dyDescent="0.25">
      <c r="A26075" t="s">
        <v>10965</v>
      </c>
    </row>
    <row r="26076" spans="1:1" x14ac:dyDescent="0.25">
      <c r="A26076" t="s">
        <v>11845</v>
      </c>
    </row>
    <row r="26077" spans="1:1" x14ac:dyDescent="0.25">
      <c r="A26077" t="s">
        <v>10959</v>
      </c>
    </row>
    <row r="26078" spans="1:1" x14ac:dyDescent="0.25">
      <c r="A26078" t="s">
        <v>11846</v>
      </c>
    </row>
    <row r="26079" spans="1:1" x14ac:dyDescent="0.25">
      <c r="A26079" t="s">
        <v>10965</v>
      </c>
    </row>
    <row r="26080" spans="1:1" x14ac:dyDescent="0.25">
      <c r="A26080" t="s">
        <v>11847</v>
      </c>
    </row>
    <row r="26081" spans="1:1" x14ac:dyDescent="0.25">
      <c r="A26081" t="s">
        <v>10959</v>
      </c>
    </row>
    <row r="26082" spans="1:1" x14ac:dyDescent="0.25">
      <c r="A26082" t="s">
        <v>11848</v>
      </c>
    </row>
    <row r="26083" spans="1:1" x14ac:dyDescent="0.25">
      <c r="A26083" t="s">
        <v>10965</v>
      </c>
    </row>
    <row r="26084" spans="1:1" x14ac:dyDescent="0.25">
      <c r="A26084" t="s">
        <v>11849</v>
      </c>
    </row>
    <row r="26085" spans="1:1" x14ac:dyDescent="0.25">
      <c r="A26085" t="s">
        <v>10959</v>
      </c>
    </row>
    <row r="26086" spans="1:1" x14ac:dyDescent="0.25">
      <c r="A26086" t="s">
        <v>11850</v>
      </c>
    </row>
    <row r="26087" spans="1:1" x14ac:dyDescent="0.25">
      <c r="A26087" t="s">
        <v>10965</v>
      </c>
    </row>
    <row r="26088" spans="1:1" x14ac:dyDescent="0.25">
      <c r="A26088" t="s">
        <v>11851</v>
      </c>
    </row>
    <row r="26089" spans="1:1" x14ac:dyDescent="0.25">
      <c r="A26089" t="s">
        <v>10959</v>
      </c>
    </row>
    <row r="26090" spans="1:1" x14ac:dyDescent="0.25">
      <c r="A26090" t="s">
        <v>11852</v>
      </c>
    </row>
    <row r="26091" spans="1:1" x14ac:dyDescent="0.25">
      <c r="A26091" t="s">
        <v>10965</v>
      </c>
    </row>
    <row r="26092" spans="1:1" x14ac:dyDescent="0.25">
      <c r="A26092" t="s">
        <v>11853</v>
      </c>
    </row>
    <row r="26094" spans="1:1" x14ac:dyDescent="0.25">
      <c r="A26094" t="s">
        <v>11854</v>
      </c>
    </row>
    <row r="26095" spans="1:1" x14ac:dyDescent="0.25">
      <c r="A26095" t="s">
        <v>11855</v>
      </c>
    </row>
    <row r="26097" spans="1:1" x14ac:dyDescent="0.25">
      <c r="A26097" t="s">
        <v>11856</v>
      </c>
    </row>
    <row r="26098" spans="1:1" x14ac:dyDescent="0.25">
      <c r="A26098" t="s">
        <v>11857</v>
      </c>
    </row>
    <row r="26099" spans="1:1" x14ac:dyDescent="0.25">
      <c r="A26099" t="s">
        <v>11858</v>
      </c>
    </row>
    <row r="26101" spans="1:1" x14ac:dyDescent="0.25">
      <c r="A26101" t="s">
        <v>11859</v>
      </c>
    </row>
    <row r="26102" spans="1:1" x14ac:dyDescent="0.25">
      <c r="A26102" t="s">
        <v>11860</v>
      </c>
    </row>
    <row r="26103" spans="1:1" x14ac:dyDescent="0.25">
      <c r="A26103" t="s">
        <v>11861</v>
      </c>
    </row>
    <row r="26104" spans="1:1" x14ac:dyDescent="0.25">
      <c r="A26104" t="s">
        <v>11862</v>
      </c>
    </row>
    <row r="26105" spans="1:1" x14ac:dyDescent="0.25">
      <c r="A26105" t="s">
        <v>11863</v>
      </c>
    </row>
    <row r="26106" spans="1:1" x14ac:dyDescent="0.25">
      <c r="A26106" t="s">
        <v>11864</v>
      </c>
    </row>
    <row r="26108" spans="1:1" x14ac:dyDescent="0.25">
      <c r="A26108" t="s">
        <v>11865</v>
      </c>
    </row>
    <row r="26110" spans="1:1" x14ac:dyDescent="0.25">
      <c r="A26110" t="s">
        <v>11866</v>
      </c>
    </row>
    <row r="26111" spans="1:1" x14ac:dyDescent="0.25">
      <c r="A26111" t="s">
        <v>11867</v>
      </c>
    </row>
    <row r="26113" spans="1:1" x14ac:dyDescent="0.25">
      <c r="A26113" t="s">
        <v>11865</v>
      </c>
    </row>
    <row r="26115" spans="1:1" x14ac:dyDescent="0.25">
      <c r="A26115" t="s">
        <v>11866</v>
      </c>
    </row>
    <row r="26116" spans="1:1" x14ac:dyDescent="0.25">
      <c r="A26116" t="s">
        <v>11868</v>
      </c>
    </row>
    <row r="26118" spans="1:1" x14ac:dyDescent="0.25">
      <c r="A26118" t="s">
        <v>11865</v>
      </c>
    </row>
    <row r="26120" spans="1:1" x14ac:dyDescent="0.25">
      <c r="A26120" t="s">
        <v>11866</v>
      </c>
    </row>
    <row r="26121" spans="1:1" x14ac:dyDescent="0.25">
      <c r="A26121" t="s">
        <v>11869</v>
      </c>
    </row>
    <row r="26123" spans="1:1" x14ac:dyDescent="0.25">
      <c r="A26123" t="s">
        <v>11865</v>
      </c>
    </row>
    <row r="26125" spans="1:1" x14ac:dyDescent="0.25">
      <c r="A26125" t="s">
        <v>11866</v>
      </c>
    </row>
    <row r="26126" spans="1:1" x14ac:dyDescent="0.25">
      <c r="A26126" t="s">
        <v>11870</v>
      </c>
    </row>
    <row r="26128" spans="1:1" x14ac:dyDescent="0.25">
      <c r="A26128" t="s">
        <v>11865</v>
      </c>
    </row>
    <row r="26130" spans="1:1" x14ac:dyDescent="0.25">
      <c r="A26130" t="s">
        <v>11866</v>
      </c>
    </row>
    <row r="26131" spans="1:1" x14ac:dyDescent="0.25">
      <c r="A26131" t="s">
        <v>11871</v>
      </c>
    </row>
    <row r="26132" spans="1:1" x14ac:dyDescent="0.25">
      <c r="A26132" t="s">
        <v>11872</v>
      </c>
    </row>
    <row r="26133" spans="1:1" x14ac:dyDescent="0.25">
      <c r="A26133" t="s">
        <v>43</v>
      </c>
    </row>
    <row r="26136" spans="1:1" x14ac:dyDescent="0.25">
      <c r="A26136" t="s">
        <v>1968</v>
      </c>
    </row>
    <row r="26137" spans="1:1" x14ac:dyDescent="0.25">
      <c r="A26137" t="s">
        <v>11873</v>
      </c>
    </row>
    <row r="26138" spans="1:1" x14ac:dyDescent="0.25">
      <c r="A26138" t="s">
        <v>43</v>
      </c>
    </row>
    <row r="26139" spans="1:1" x14ac:dyDescent="0.25">
      <c r="A26139" t="s">
        <v>11874</v>
      </c>
    </row>
    <row r="26140" spans="1:1" x14ac:dyDescent="0.25">
      <c r="A26140" t="s">
        <v>43</v>
      </c>
    </row>
    <row r="26141" spans="1:1" x14ac:dyDescent="0.25">
      <c r="A26141" t="s">
        <v>11875</v>
      </c>
    </row>
    <row r="26142" spans="1:1" x14ac:dyDescent="0.25">
      <c r="A26142" t="s">
        <v>43</v>
      </c>
    </row>
    <row r="26143" spans="1:1" x14ac:dyDescent="0.25">
      <c r="A26143" t="s">
        <v>11876</v>
      </c>
    </row>
    <row r="26144" spans="1:1" x14ac:dyDescent="0.25">
      <c r="A26144" t="s">
        <v>43</v>
      </c>
    </row>
    <row r="26145" spans="1:2" x14ac:dyDescent="0.25">
      <c r="A26145" t="s">
        <v>11877</v>
      </c>
    </row>
    <row r="26146" spans="1:2" x14ac:dyDescent="0.25">
      <c r="A26146" t="s">
        <v>43</v>
      </c>
    </row>
    <row r="26147" spans="1:2" x14ac:dyDescent="0.25">
      <c r="A26147" t="s">
        <v>11878</v>
      </c>
    </row>
    <row r="26148" spans="1:2" x14ac:dyDescent="0.25">
      <c r="A26148" t="s">
        <v>11879</v>
      </c>
    </row>
    <row r="26149" spans="1:2" x14ac:dyDescent="0.25">
      <c r="A26149" t="s">
        <v>11880</v>
      </c>
    </row>
    <row r="26150" spans="1:2" x14ac:dyDescent="0.25">
      <c r="A26150" t="s">
        <v>11881</v>
      </c>
    </row>
    <row r="26151" spans="1:2" x14ac:dyDescent="0.25">
      <c r="A26151" t="s">
        <v>11882</v>
      </c>
      <c r="B26151" t="s">
        <v>11883</v>
      </c>
    </row>
    <row r="26152" spans="1:2" x14ac:dyDescent="0.25">
      <c r="A26152" t="s">
        <v>11884</v>
      </c>
    </row>
    <row r="26154" spans="1:2" x14ac:dyDescent="0.25">
      <c r="A26154" t="s">
        <v>11885</v>
      </c>
    </row>
    <row r="26155" spans="1:2" x14ac:dyDescent="0.25">
      <c r="A26155" t="s">
        <v>11886</v>
      </c>
    </row>
    <row r="26156" spans="1:2" x14ac:dyDescent="0.25">
      <c r="A26156" t="s">
        <v>11887</v>
      </c>
    </row>
    <row r="26157" spans="1:2" x14ac:dyDescent="0.25">
      <c r="A26157" t="s">
        <v>11888</v>
      </c>
    </row>
    <row r="26159" spans="1:2" x14ac:dyDescent="0.25">
      <c r="A26159" t="s">
        <v>11889</v>
      </c>
    </row>
    <row r="26161" spans="1:1" x14ac:dyDescent="0.25">
      <c r="A26161" t="s">
        <v>11890</v>
      </c>
    </row>
    <row r="26162" spans="1:1" x14ac:dyDescent="0.25">
      <c r="A26162" t="s">
        <v>11891</v>
      </c>
    </row>
    <row r="26164" spans="1:1" x14ac:dyDescent="0.25">
      <c r="A26164" t="s">
        <v>11892</v>
      </c>
    </row>
    <row r="26165" spans="1:1" x14ac:dyDescent="0.25">
      <c r="A26165" t="s">
        <v>11893</v>
      </c>
    </row>
    <row r="26166" spans="1:1" x14ac:dyDescent="0.25">
      <c r="A26166" t="s">
        <v>11894</v>
      </c>
    </row>
    <row r="26168" spans="1:1" x14ac:dyDescent="0.25">
      <c r="A26168" t="s">
        <v>11895</v>
      </c>
    </row>
    <row r="26169" spans="1:1" x14ac:dyDescent="0.25">
      <c r="A26169" t="s">
        <v>11896</v>
      </c>
    </row>
    <row r="26171" spans="1:1" x14ac:dyDescent="0.25">
      <c r="A26171" t="s">
        <v>11897</v>
      </c>
    </row>
    <row r="26173" spans="1:1" x14ac:dyDescent="0.25">
      <c r="A26173" t="s">
        <v>11898</v>
      </c>
    </row>
    <row r="26175" spans="1:1" x14ac:dyDescent="0.25">
      <c r="A26175" t="s">
        <v>11899</v>
      </c>
    </row>
    <row r="26176" spans="1:1" x14ac:dyDescent="0.25">
      <c r="A26176" t="s">
        <v>11900</v>
      </c>
    </row>
    <row r="26177" spans="1:1" x14ac:dyDescent="0.25">
      <c r="A26177" t="s">
        <v>11901</v>
      </c>
    </row>
    <row r="26178" spans="1:1" x14ac:dyDescent="0.25">
      <c r="A26178" t="s">
        <v>11902</v>
      </c>
    </row>
    <row r="26180" spans="1:1" x14ac:dyDescent="0.25">
      <c r="A26180" t="s">
        <v>11903</v>
      </c>
    </row>
    <row r="26182" spans="1:1" x14ac:dyDescent="0.25">
      <c r="A26182" t="s">
        <v>11904</v>
      </c>
    </row>
    <row r="26183" spans="1:1" x14ac:dyDescent="0.25">
      <c r="A26183" t="s">
        <v>11905</v>
      </c>
    </row>
    <row r="26184" spans="1:1" x14ac:dyDescent="0.25">
      <c r="A26184" t="s">
        <v>11906</v>
      </c>
    </row>
    <row r="26185" spans="1:1" x14ac:dyDescent="0.25">
      <c r="A26185" t="s">
        <v>11907</v>
      </c>
    </row>
    <row r="26186" spans="1:1" x14ac:dyDescent="0.25">
      <c r="A26186" t="e">
        <f>- Culture</f>
        <v>#NAME?</v>
      </c>
    </row>
    <row r="26187" spans="1:1" x14ac:dyDescent="0.25">
      <c r="A26187" t="e">
        <f>- Entretien</f>
        <v>#NAME?</v>
      </c>
    </row>
    <row r="26188" spans="1:1" x14ac:dyDescent="0.25">
      <c r="A26188" t="s">
        <v>11908</v>
      </c>
    </row>
    <row r="26190" spans="1:1" x14ac:dyDescent="0.25">
      <c r="A26190" t="s">
        <v>11909</v>
      </c>
    </row>
    <row r="26191" spans="1:1" x14ac:dyDescent="0.25">
      <c r="A26191" t="s">
        <v>11910</v>
      </c>
    </row>
    <row r="26193" spans="1:1" x14ac:dyDescent="0.25">
      <c r="A26193" t="s">
        <v>11911</v>
      </c>
    </row>
    <row r="26195" spans="1:1" x14ac:dyDescent="0.25">
      <c r="A26195" t="s">
        <v>11912</v>
      </c>
    </row>
    <row r="26196" spans="1:1" x14ac:dyDescent="0.25">
      <c r="A26196" t="s">
        <v>11913</v>
      </c>
    </row>
    <row r="26197" spans="1:1" x14ac:dyDescent="0.25">
      <c r="A26197" t="s">
        <v>11914</v>
      </c>
    </row>
    <row r="26198" spans="1:1" x14ac:dyDescent="0.25">
      <c r="A26198" t="s">
        <v>11915</v>
      </c>
    </row>
    <row r="26199" spans="1:1" x14ac:dyDescent="0.25">
      <c r="A26199" t="s">
        <v>11916</v>
      </c>
    </row>
    <row r="26200" spans="1:1" x14ac:dyDescent="0.25">
      <c r="A26200" t="s">
        <v>10027</v>
      </c>
    </row>
    <row r="26201" spans="1:1" x14ac:dyDescent="0.25">
      <c r="A26201" t="s">
        <v>11917</v>
      </c>
    </row>
    <row r="26203" spans="1:1" x14ac:dyDescent="0.25">
      <c r="A26203" t="s">
        <v>11918</v>
      </c>
    </row>
    <row r="26205" spans="1:1" x14ac:dyDescent="0.25">
      <c r="A26205" t="s">
        <v>11919</v>
      </c>
    </row>
    <row r="26206" spans="1:1" x14ac:dyDescent="0.25">
      <c r="A26206" t="s">
        <v>11920</v>
      </c>
    </row>
    <row r="26207" spans="1:1" x14ac:dyDescent="0.25">
      <c r="A26207" t="s">
        <v>11921</v>
      </c>
    </row>
    <row r="26208" spans="1:1" x14ac:dyDescent="0.25">
      <c r="A26208" t="s">
        <v>11922</v>
      </c>
    </row>
    <row r="26210" spans="1:1" x14ac:dyDescent="0.25">
      <c r="A26210" t="s">
        <v>11923</v>
      </c>
    </row>
    <row r="26211" spans="1:1" x14ac:dyDescent="0.25">
      <c r="A26211" t="s">
        <v>11924</v>
      </c>
    </row>
    <row r="26212" spans="1:1" x14ac:dyDescent="0.25">
      <c r="A26212" t="s">
        <v>11925</v>
      </c>
    </row>
    <row r="26214" spans="1:1" x14ac:dyDescent="0.25">
      <c r="A26214" t="s">
        <v>92</v>
      </c>
    </row>
    <row r="26215" spans="1:1" x14ac:dyDescent="0.25">
      <c r="A26215" t="s">
        <v>11926</v>
      </c>
    </row>
    <row r="26216" spans="1:1" x14ac:dyDescent="0.25">
      <c r="A26216" t="s">
        <v>11927</v>
      </c>
    </row>
    <row r="26217" spans="1:1" x14ac:dyDescent="0.25">
      <c r="A26217" t="s">
        <v>11928</v>
      </c>
    </row>
    <row r="26218" spans="1:1" x14ac:dyDescent="0.25">
      <c r="A26218" t="s">
        <v>11929</v>
      </c>
    </row>
    <row r="26219" spans="1:1" x14ac:dyDescent="0.25">
      <c r="A26219" t="s">
        <v>10027</v>
      </c>
    </row>
    <row r="26221" spans="1:1" x14ac:dyDescent="0.25">
      <c r="A26221" t="s">
        <v>4953</v>
      </c>
    </row>
    <row r="26222" spans="1:1" x14ac:dyDescent="0.25">
      <c r="A26222" t="s">
        <v>11930</v>
      </c>
    </row>
    <row r="26223" spans="1:1" x14ac:dyDescent="0.25">
      <c r="A26223" t="s">
        <v>11931</v>
      </c>
    </row>
    <row r="26224" spans="1:1" x14ac:dyDescent="0.25">
      <c r="A26224" t="s">
        <v>11932</v>
      </c>
    </row>
    <row r="26225" spans="1:1" x14ac:dyDescent="0.25">
      <c r="A26225" t="s">
        <v>11933</v>
      </c>
    </row>
    <row r="26226" spans="1:1" x14ac:dyDescent="0.25">
      <c r="A26226" t="s">
        <v>11934</v>
      </c>
    </row>
    <row r="26227" spans="1:1" x14ac:dyDescent="0.25">
      <c r="A26227" t="s">
        <v>11935</v>
      </c>
    </row>
    <row r="26228" spans="1:1" x14ac:dyDescent="0.25">
      <c r="A26228" t="s">
        <v>11936</v>
      </c>
    </row>
    <row r="26230" spans="1:1" x14ac:dyDescent="0.25">
      <c r="A26230" t="s">
        <v>11937</v>
      </c>
    </row>
    <row r="26232" spans="1:1" x14ac:dyDescent="0.25">
      <c r="A26232" t="s">
        <v>6771</v>
      </c>
    </row>
    <row r="26234" spans="1:1" x14ac:dyDescent="0.25">
      <c r="A26234" t="s">
        <v>11938</v>
      </c>
    </row>
    <row r="26235" spans="1:1" x14ac:dyDescent="0.25">
      <c r="A26235" t="s">
        <v>11939</v>
      </c>
    </row>
    <row r="26236" spans="1:1" x14ac:dyDescent="0.25">
      <c r="A26236" t="s">
        <v>11940</v>
      </c>
    </row>
    <row r="26238" spans="1:1" x14ac:dyDescent="0.25">
      <c r="A26238" t="s">
        <v>11941</v>
      </c>
    </row>
    <row r="26239" spans="1:1" x14ac:dyDescent="0.25">
      <c r="A26239" t="s">
        <v>11942</v>
      </c>
    </row>
    <row r="26240" spans="1:1" x14ac:dyDescent="0.25">
      <c r="A26240" t="s">
        <v>11943</v>
      </c>
    </row>
    <row r="26241" spans="1:1" x14ac:dyDescent="0.25">
      <c r="A26241" t="s">
        <v>11944</v>
      </c>
    </row>
    <row r="26243" spans="1:1" x14ac:dyDescent="0.25">
      <c r="A26243" t="s">
        <v>4953</v>
      </c>
    </row>
    <row r="26245" spans="1:1" x14ac:dyDescent="0.25">
      <c r="A26245" t="s">
        <v>11945</v>
      </c>
    </row>
    <row r="26246" spans="1:1" x14ac:dyDescent="0.25">
      <c r="A26246" t="s">
        <v>11946</v>
      </c>
    </row>
    <row r="26247" spans="1:1" x14ac:dyDescent="0.25">
      <c r="A26247" t="s">
        <v>11947</v>
      </c>
    </row>
    <row r="26248" spans="1:1" x14ac:dyDescent="0.25">
      <c r="A26248" t="s">
        <v>11948</v>
      </c>
    </row>
    <row r="26249" spans="1:1" x14ac:dyDescent="0.25">
      <c r="A26249" t="s">
        <v>11949</v>
      </c>
    </row>
    <row r="26250" spans="1:1" x14ac:dyDescent="0.25">
      <c r="A26250" t="s">
        <v>11950</v>
      </c>
    </row>
    <row r="26251" spans="1:1" x14ac:dyDescent="0.25">
      <c r="A26251" t="s">
        <v>11951</v>
      </c>
    </row>
    <row r="26252" spans="1:1" x14ac:dyDescent="0.25">
      <c r="A26252" t="s">
        <v>11952</v>
      </c>
    </row>
    <row r="26253" spans="1:1" x14ac:dyDescent="0.25">
      <c r="A26253" t="s">
        <v>121</v>
      </c>
    </row>
    <row r="26254" spans="1:1" x14ac:dyDescent="0.25">
      <c r="A26254" t="s">
        <v>11953</v>
      </c>
    </row>
    <row r="26255" spans="1:1" x14ac:dyDescent="0.25">
      <c r="A26255" t="s">
        <v>11954</v>
      </c>
    </row>
    <row r="26256" spans="1:1" x14ac:dyDescent="0.25">
      <c r="A26256" t="s">
        <v>11955</v>
      </c>
    </row>
    <row r="26257" spans="1:1" x14ac:dyDescent="0.25">
      <c r="A26257" t="s">
        <v>11956</v>
      </c>
    </row>
    <row r="26258" spans="1:1" x14ac:dyDescent="0.25">
      <c r="A26258" t="s">
        <v>11957</v>
      </c>
    </row>
    <row r="26260" spans="1:1" x14ac:dyDescent="0.25">
      <c r="A26260" t="s">
        <v>11958</v>
      </c>
    </row>
    <row r="26262" spans="1:1" x14ac:dyDescent="0.25">
      <c r="A26262" t="s">
        <v>4476</v>
      </c>
    </row>
    <row r="26263" spans="1:1" x14ac:dyDescent="0.25">
      <c r="A26263" t="s">
        <v>11959</v>
      </c>
    </row>
    <row r="26264" spans="1:1" x14ac:dyDescent="0.25">
      <c r="A26264" t="s">
        <v>11960</v>
      </c>
    </row>
    <row r="26265" spans="1:1" x14ac:dyDescent="0.25">
      <c r="A26265" t="s">
        <v>11961</v>
      </c>
    </row>
    <row r="26266" spans="1:1" x14ac:dyDescent="0.25">
      <c r="A26266" t="s">
        <v>11962</v>
      </c>
    </row>
    <row r="26267" spans="1:1" x14ac:dyDescent="0.25">
      <c r="A26267" t="s">
        <v>11963</v>
      </c>
    </row>
    <row r="26268" spans="1:1" x14ac:dyDescent="0.25">
      <c r="A26268" t="s">
        <v>11964</v>
      </c>
    </row>
    <row r="26269" spans="1:1" x14ac:dyDescent="0.25">
      <c r="A26269" t="s">
        <v>11965</v>
      </c>
    </row>
    <row r="26271" spans="1:1" x14ac:dyDescent="0.25">
      <c r="A26271" t="s">
        <v>11966</v>
      </c>
    </row>
    <row r="26272" spans="1:1" x14ac:dyDescent="0.25">
      <c r="A26272" t="s">
        <v>11967</v>
      </c>
    </row>
    <row r="26273" spans="1:1" x14ac:dyDescent="0.25">
      <c r="A26273" t="s">
        <v>11968</v>
      </c>
    </row>
    <row r="26275" spans="1:1" x14ac:dyDescent="0.25">
      <c r="A26275" t="s">
        <v>4490</v>
      </c>
    </row>
    <row r="26276" spans="1:1" x14ac:dyDescent="0.25">
      <c r="A26276" t="s">
        <v>11969</v>
      </c>
    </row>
    <row r="26277" spans="1:1" x14ac:dyDescent="0.25">
      <c r="A26277" t="e">
        <f>- Nettoyer votre poste de Travail</f>
        <v>#NAME?</v>
      </c>
    </row>
    <row r="26279" spans="1:1" x14ac:dyDescent="0.25">
      <c r="A26279" t="s">
        <v>11970</v>
      </c>
    </row>
    <row r="26280" spans="1:1" x14ac:dyDescent="0.25">
      <c r="A26280" t="s">
        <v>11971</v>
      </c>
    </row>
    <row r="26281" spans="1:1" x14ac:dyDescent="0.25">
      <c r="A26281" t="s">
        <v>10027</v>
      </c>
    </row>
    <row r="26282" spans="1:1" x14ac:dyDescent="0.25">
      <c r="A26282" t="s">
        <v>11917</v>
      </c>
    </row>
    <row r="26284" spans="1:1" x14ac:dyDescent="0.25">
      <c r="A26284" t="s">
        <v>11918</v>
      </c>
    </row>
    <row r="26286" spans="1:1" x14ac:dyDescent="0.25">
      <c r="A26286" t="s">
        <v>11919</v>
      </c>
    </row>
    <row r="26287" spans="1:1" x14ac:dyDescent="0.25">
      <c r="A26287" t="s">
        <v>11920</v>
      </c>
    </row>
    <row r="26288" spans="1:1" x14ac:dyDescent="0.25">
      <c r="A26288" t="s">
        <v>11921</v>
      </c>
    </row>
    <row r="26289" spans="1:1" x14ac:dyDescent="0.25">
      <c r="A26289" t="s">
        <v>11922</v>
      </c>
    </row>
    <row r="26291" spans="1:1" x14ac:dyDescent="0.25">
      <c r="A26291" t="s">
        <v>11923</v>
      </c>
    </row>
    <row r="26292" spans="1:1" x14ac:dyDescent="0.25">
      <c r="A26292" t="s">
        <v>11972</v>
      </c>
    </row>
    <row r="26293" spans="1:1" x14ac:dyDescent="0.25">
      <c r="A26293" t="s">
        <v>11973</v>
      </c>
    </row>
    <row r="26295" spans="1:1" x14ac:dyDescent="0.25">
      <c r="A26295" t="s">
        <v>11974</v>
      </c>
    </row>
    <row r="26296" spans="1:1" x14ac:dyDescent="0.25">
      <c r="A26296" t="s">
        <v>11975</v>
      </c>
    </row>
    <row r="26297" spans="1:1" x14ac:dyDescent="0.25">
      <c r="A26297" t="s">
        <v>11976</v>
      </c>
    </row>
    <row r="26299" spans="1:1" x14ac:dyDescent="0.25">
      <c r="A26299" t="s">
        <v>11977</v>
      </c>
    </row>
    <row r="26300" spans="1:1" x14ac:dyDescent="0.25">
      <c r="A26300" t="s">
        <v>11978</v>
      </c>
    </row>
    <row r="26303" spans="1:1" x14ac:dyDescent="0.25">
      <c r="A26303" t="s">
        <v>11979</v>
      </c>
    </row>
    <row r="26304" spans="1:1" x14ac:dyDescent="0.25">
      <c r="A26304" t="s">
        <v>11980</v>
      </c>
    </row>
    <row r="26306" spans="1:1" x14ac:dyDescent="0.25">
      <c r="A26306" t="s">
        <v>11898</v>
      </c>
    </row>
    <row r="26307" spans="1:1" x14ac:dyDescent="0.25">
      <c r="A26307" t="s">
        <v>11981</v>
      </c>
    </row>
    <row r="26308" spans="1:1" x14ac:dyDescent="0.25">
      <c r="A26308" t="s">
        <v>11982</v>
      </c>
    </row>
    <row r="26309" spans="1:1" x14ac:dyDescent="0.25">
      <c r="A26309" t="s">
        <v>11983</v>
      </c>
    </row>
    <row r="26312" spans="1:1" x14ac:dyDescent="0.25">
      <c r="A26312" t="s">
        <v>11984</v>
      </c>
    </row>
    <row r="26313" spans="1:1" x14ac:dyDescent="0.25">
      <c r="A26313" t="s">
        <v>11985</v>
      </c>
    </row>
    <row r="26316" spans="1:1" x14ac:dyDescent="0.25">
      <c r="A26316" t="s">
        <v>11986</v>
      </c>
    </row>
    <row r="26318" spans="1:1" x14ac:dyDescent="0.25">
      <c r="A26318" t="s">
        <v>11987</v>
      </c>
    </row>
    <row r="26319" spans="1:1" x14ac:dyDescent="0.25">
      <c r="A26319" t="s">
        <v>11988</v>
      </c>
    </row>
    <row r="26320" spans="1:1" x14ac:dyDescent="0.25">
      <c r="A26320" t="s">
        <v>11989</v>
      </c>
    </row>
    <row r="26321" spans="1:1" x14ac:dyDescent="0.25">
      <c r="A26321" t="s">
        <v>11990</v>
      </c>
    </row>
    <row r="26322" spans="1:1" x14ac:dyDescent="0.25">
      <c r="A26322" t="s">
        <v>11991</v>
      </c>
    </row>
    <row r="26323" spans="1:1" x14ac:dyDescent="0.25">
      <c r="A26323" t="s">
        <v>1893</v>
      </c>
    </row>
    <row r="26324" spans="1:1" x14ac:dyDescent="0.25">
      <c r="A26324" t="s">
        <v>11992</v>
      </c>
    </row>
    <row r="26325" spans="1:1" x14ac:dyDescent="0.25">
      <c r="A26325" t="s">
        <v>11993</v>
      </c>
    </row>
    <row r="26328" spans="1:1" x14ac:dyDescent="0.25">
      <c r="A26328" t="s">
        <v>1702</v>
      </c>
    </row>
    <row r="26330" spans="1:1" x14ac:dyDescent="0.25">
      <c r="A26330" t="s">
        <v>11994</v>
      </c>
    </row>
    <row r="26332" spans="1:1" x14ac:dyDescent="0.25">
      <c r="A26332" t="s">
        <v>11995</v>
      </c>
    </row>
    <row r="26333" spans="1:1" x14ac:dyDescent="0.25">
      <c r="A26333" t="s">
        <v>11996</v>
      </c>
    </row>
    <row r="26334" spans="1:1" x14ac:dyDescent="0.25">
      <c r="A26334" t="s">
        <v>11997</v>
      </c>
    </row>
    <row r="26337" spans="1:1" x14ac:dyDescent="0.25">
      <c r="A26337" t="s">
        <v>1702</v>
      </c>
    </row>
    <row r="26339" spans="1:1" x14ac:dyDescent="0.25">
      <c r="A26339" t="s">
        <v>11994</v>
      </c>
    </row>
    <row r="26341" spans="1:1" x14ac:dyDescent="0.25">
      <c r="A26341" t="s">
        <v>11995</v>
      </c>
    </row>
    <row r="26342" spans="1:1" x14ac:dyDescent="0.25">
      <c r="A26342" t="s">
        <v>11996</v>
      </c>
    </row>
    <row r="26343" spans="1:1" x14ac:dyDescent="0.25">
      <c r="A26343" t="s">
        <v>11998</v>
      </c>
    </row>
    <row r="26344" spans="1:1" x14ac:dyDescent="0.25">
      <c r="A26344" t="s">
        <v>11999</v>
      </c>
    </row>
    <row r="26345" spans="1:1" x14ac:dyDescent="0.25">
      <c r="A26345" t="s">
        <v>12000</v>
      </c>
    </row>
    <row r="26347" spans="1:1" x14ac:dyDescent="0.25">
      <c r="A26347" t="s">
        <v>12001</v>
      </c>
    </row>
    <row r="26348" spans="1:1" x14ac:dyDescent="0.25">
      <c r="A26348" t="s">
        <v>12002</v>
      </c>
    </row>
    <row r="26349" spans="1:1" x14ac:dyDescent="0.25">
      <c r="A26349" t="s">
        <v>12003</v>
      </c>
    </row>
    <row r="26350" spans="1:1" x14ac:dyDescent="0.25">
      <c r="A26350" t="s">
        <v>12004</v>
      </c>
    </row>
    <row r="26351" spans="1:1" x14ac:dyDescent="0.25">
      <c r="A26351" t="s">
        <v>12005</v>
      </c>
    </row>
    <row r="26352" spans="1:1" x14ac:dyDescent="0.25">
      <c r="A26352" t="s">
        <v>12006</v>
      </c>
    </row>
    <row r="26353" spans="1:1" x14ac:dyDescent="0.25">
      <c r="A26353" t="s">
        <v>12007</v>
      </c>
    </row>
    <row r="26354" spans="1:1" x14ac:dyDescent="0.25">
      <c r="A26354" t="s">
        <v>12008</v>
      </c>
    </row>
    <row r="26355" spans="1:1" x14ac:dyDescent="0.25">
      <c r="A26355" t="s">
        <v>12009</v>
      </c>
    </row>
    <row r="26356" spans="1:1" x14ac:dyDescent="0.25">
      <c r="A26356" t="s">
        <v>12010</v>
      </c>
    </row>
    <row r="26357" spans="1:1" x14ac:dyDescent="0.25">
      <c r="A26357" t="s">
        <v>12011</v>
      </c>
    </row>
    <row r="26359" spans="1:1" x14ac:dyDescent="0.25">
      <c r="A26359" t="s">
        <v>12012</v>
      </c>
    </row>
    <row r="26360" spans="1:1" x14ac:dyDescent="0.25">
      <c r="A26360" t="s">
        <v>12013</v>
      </c>
    </row>
    <row r="26361" spans="1:1" x14ac:dyDescent="0.25">
      <c r="A26361" t="s">
        <v>12014</v>
      </c>
    </row>
    <row r="26362" spans="1:1" x14ac:dyDescent="0.25">
      <c r="A26362" t="s">
        <v>12015</v>
      </c>
    </row>
    <row r="26363" spans="1:1" x14ac:dyDescent="0.25">
      <c r="A26363" t="s">
        <v>12016</v>
      </c>
    </row>
    <row r="26364" spans="1:1" x14ac:dyDescent="0.25">
      <c r="A26364" t="s">
        <v>12017</v>
      </c>
    </row>
    <row r="26365" spans="1:1" x14ac:dyDescent="0.25">
      <c r="A26365" t="s">
        <v>12018</v>
      </c>
    </row>
    <row r="26367" spans="1:1" x14ac:dyDescent="0.25">
      <c r="A26367" t="s">
        <v>12019</v>
      </c>
    </row>
    <row r="26369" spans="1:1" x14ac:dyDescent="0.25">
      <c r="A26369" t="s">
        <v>12020</v>
      </c>
    </row>
    <row r="26370" spans="1:1" x14ac:dyDescent="0.25">
      <c r="A26370" t="s">
        <v>12021</v>
      </c>
    </row>
    <row r="26372" spans="1:1" x14ac:dyDescent="0.25">
      <c r="A26372" t="s">
        <v>12022</v>
      </c>
    </row>
    <row r="26373" spans="1:1" x14ac:dyDescent="0.25">
      <c r="A26373" t="s">
        <v>12023</v>
      </c>
    </row>
    <row r="26375" spans="1:1" x14ac:dyDescent="0.25">
      <c r="A26375" t="s">
        <v>12022</v>
      </c>
    </row>
    <row r="26376" spans="1:1" x14ac:dyDescent="0.25">
      <c r="A26376" t="s">
        <v>12024</v>
      </c>
    </row>
    <row r="26378" spans="1:1" x14ac:dyDescent="0.25">
      <c r="A26378" t="s">
        <v>12022</v>
      </c>
    </row>
    <row r="26379" spans="1:1" x14ac:dyDescent="0.25">
      <c r="A26379" t="s">
        <v>12025</v>
      </c>
    </row>
    <row r="26381" spans="1:1" x14ac:dyDescent="0.25">
      <c r="A26381" t="s">
        <v>12022</v>
      </c>
    </row>
    <row r="26382" spans="1:1" x14ac:dyDescent="0.25">
      <c r="A26382" t="s">
        <v>12026</v>
      </c>
    </row>
    <row r="26384" spans="1:1" x14ac:dyDescent="0.25">
      <c r="A26384" t="s">
        <v>12022</v>
      </c>
    </row>
    <row r="26385" spans="1:1" x14ac:dyDescent="0.25">
      <c r="A26385" t="s">
        <v>12027</v>
      </c>
    </row>
    <row r="26387" spans="1:1" x14ac:dyDescent="0.25">
      <c r="A26387" t="s">
        <v>12028</v>
      </c>
    </row>
    <row r="26388" spans="1:1" x14ac:dyDescent="0.25">
      <c r="A26388" t="s">
        <v>12029</v>
      </c>
    </row>
    <row r="26390" spans="1:1" x14ac:dyDescent="0.25">
      <c r="A26390" t="s">
        <v>12028</v>
      </c>
    </row>
    <row r="26391" spans="1:1" x14ac:dyDescent="0.25">
      <c r="A26391" t="s">
        <v>12030</v>
      </c>
    </row>
    <row r="26393" spans="1:1" x14ac:dyDescent="0.25">
      <c r="A26393" t="s">
        <v>12028</v>
      </c>
    </row>
    <row r="26394" spans="1:1" x14ac:dyDescent="0.25">
      <c r="A26394" t="s">
        <v>12031</v>
      </c>
    </row>
    <row r="26396" spans="1:1" x14ac:dyDescent="0.25">
      <c r="A26396" t="s">
        <v>12028</v>
      </c>
    </row>
    <row r="26397" spans="1:1" x14ac:dyDescent="0.25">
      <c r="A26397" t="s">
        <v>12032</v>
      </c>
    </row>
    <row r="26399" spans="1:1" x14ac:dyDescent="0.25">
      <c r="A26399" t="s">
        <v>12028</v>
      </c>
    </row>
    <row r="26400" spans="1:1" x14ac:dyDescent="0.25">
      <c r="A26400" t="s">
        <v>12033</v>
      </c>
    </row>
    <row r="26401" spans="1:1" x14ac:dyDescent="0.25">
      <c r="A26401" t="s">
        <v>12034</v>
      </c>
    </row>
    <row r="26402" spans="1:1" x14ac:dyDescent="0.25">
      <c r="A26402" t="s">
        <v>12035</v>
      </c>
    </row>
    <row r="26403" spans="1:1" x14ac:dyDescent="0.25">
      <c r="A26403" t="s">
        <v>12036</v>
      </c>
    </row>
    <row r="26404" spans="1:1" x14ac:dyDescent="0.25">
      <c r="A26404" t="s">
        <v>12037</v>
      </c>
    </row>
    <row r="26405" spans="1:1" x14ac:dyDescent="0.25">
      <c r="A26405" t="s">
        <v>12038</v>
      </c>
    </row>
    <row r="26407" spans="1:1" x14ac:dyDescent="0.25">
      <c r="A26407" t="s">
        <v>12039</v>
      </c>
    </row>
    <row r="26408" spans="1:1" x14ac:dyDescent="0.25">
      <c r="A26408" t="s">
        <v>12040</v>
      </c>
    </row>
    <row r="26409" spans="1:1" x14ac:dyDescent="0.25">
      <c r="A26409" t="s">
        <v>12041</v>
      </c>
    </row>
    <row r="26410" spans="1:1" x14ac:dyDescent="0.25">
      <c r="A26410" t="s">
        <v>12042</v>
      </c>
    </row>
    <row r="26411" spans="1:1" x14ac:dyDescent="0.25">
      <c r="A26411" t="s">
        <v>12043</v>
      </c>
    </row>
    <row r="26413" spans="1:1" x14ac:dyDescent="0.25">
      <c r="A26413" t="s">
        <v>5437</v>
      </c>
    </row>
    <row r="26415" spans="1:1" x14ac:dyDescent="0.25">
      <c r="A26415" t="s">
        <v>12044</v>
      </c>
    </row>
    <row r="26417" spans="1:1" x14ac:dyDescent="0.25">
      <c r="A26417" t="s">
        <v>12045</v>
      </c>
    </row>
    <row r="26418" spans="1:1" x14ac:dyDescent="0.25">
      <c r="A26418" t="s">
        <v>12046</v>
      </c>
    </row>
    <row r="26420" spans="1:1" x14ac:dyDescent="0.25">
      <c r="A26420" t="s">
        <v>12047</v>
      </c>
    </row>
    <row r="26422" spans="1:1" x14ac:dyDescent="0.25">
      <c r="A26422" t="s">
        <v>12048</v>
      </c>
    </row>
    <row r="26424" spans="1:1" x14ac:dyDescent="0.25">
      <c r="A26424" t="s">
        <v>12049</v>
      </c>
    </row>
    <row r="26425" spans="1:1" x14ac:dyDescent="0.25">
      <c r="A26425" t="s">
        <v>12050</v>
      </c>
    </row>
    <row r="26427" spans="1:1" x14ac:dyDescent="0.25">
      <c r="A26427" t="s">
        <v>12051</v>
      </c>
    </row>
    <row r="26429" spans="1:1" x14ac:dyDescent="0.25">
      <c r="A26429" t="s">
        <v>12048</v>
      </c>
    </row>
    <row r="26430" spans="1:1" x14ac:dyDescent="0.25">
      <c r="A26430" t="e">
        <f>- livraisons sur le secteur de Nantes</f>
        <v>#NAME?</v>
      </c>
    </row>
    <row r="26431" spans="1:1" x14ac:dyDescent="0.25">
      <c r="A26431" t="s">
        <v>12052</v>
      </c>
    </row>
    <row r="26432" spans="1:1" x14ac:dyDescent="0.25">
      <c r="A26432" t="s">
        <v>12053</v>
      </c>
    </row>
    <row r="26434" spans="1:1" x14ac:dyDescent="0.25">
      <c r="A26434" t="s">
        <v>5276</v>
      </c>
    </row>
    <row r="26436" spans="1:1" x14ac:dyDescent="0.25">
      <c r="A26436" t="s">
        <v>12048</v>
      </c>
    </row>
    <row r="26438" spans="1:1" x14ac:dyDescent="0.25">
      <c r="A26438" t="s">
        <v>12054</v>
      </c>
    </row>
    <row r="26439" spans="1:1" x14ac:dyDescent="0.25">
      <c r="A26439" t="s">
        <v>12055</v>
      </c>
    </row>
    <row r="26440" spans="1:1" x14ac:dyDescent="0.25">
      <c r="A26440" t="s">
        <v>12056</v>
      </c>
    </row>
    <row r="26441" spans="1:1" x14ac:dyDescent="0.25">
      <c r="A26441" t="s">
        <v>12057</v>
      </c>
    </row>
    <row r="26443" spans="1:1" x14ac:dyDescent="0.25">
      <c r="A26443" t="s">
        <v>12058</v>
      </c>
    </row>
    <row r="26444" spans="1:1" x14ac:dyDescent="0.25">
      <c r="A26444" t="s">
        <v>12059</v>
      </c>
    </row>
    <row r="26445" spans="1:1" x14ac:dyDescent="0.25">
      <c r="A26445" t="s">
        <v>12060</v>
      </c>
    </row>
    <row r="26446" spans="1:1" x14ac:dyDescent="0.25">
      <c r="A26446" t="s">
        <v>12061</v>
      </c>
    </row>
    <row r="26447" spans="1:1" x14ac:dyDescent="0.25">
      <c r="A26447" t="s">
        <v>12062</v>
      </c>
    </row>
    <row r="26449" spans="1:1" x14ac:dyDescent="0.25">
      <c r="A26449" t="s">
        <v>12063</v>
      </c>
    </row>
    <row r="26451" spans="1:1" x14ac:dyDescent="0.25">
      <c r="A26451" t="s">
        <v>12064</v>
      </c>
    </row>
    <row r="26453" spans="1:1" x14ac:dyDescent="0.25">
      <c r="A26453" t="s">
        <v>12065</v>
      </c>
    </row>
    <row r="26454" spans="1:1" x14ac:dyDescent="0.25">
      <c r="A26454" t="s">
        <v>12066</v>
      </c>
    </row>
    <row r="26456" spans="1:1" x14ac:dyDescent="0.25">
      <c r="A26456" t="s">
        <v>12067</v>
      </c>
    </row>
    <row r="26458" spans="1:1" x14ac:dyDescent="0.25">
      <c r="A26458" t="s">
        <v>12068</v>
      </c>
    </row>
    <row r="26459" spans="1:1" x14ac:dyDescent="0.25">
      <c r="A26459" t="s">
        <v>12069</v>
      </c>
    </row>
    <row r="26460" spans="1:1" x14ac:dyDescent="0.25">
      <c r="A26460" t="s">
        <v>12070</v>
      </c>
    </row>
    <row r="26461" spans="1:1" x14ac:dyDescent="0.25">
      <c r="A26461" t="s">
        <v>12071</v>
      </c>
    </row>
    <row r="26462" spans="1:1" x14ac:dyDescent="0.25">
      <c r="A26462" t="s">
        <v>12072</v>
      </c>
    </row>
    <row r="26463" spans="1:1" x14ac:dyDescent="0.25">
      <c r="A26463" t="s">
        <v>12073</v>
      </c>
    </row>
    <row r="26465" spans="1:1" x14ac:dyDescent="0.25">
      <c r="A26465" t="s">
        <v>12074</v>
      </c>
    </row>
    <row r="26466" spans="1:1" x14ac:dyDescent="0.25">
      <c r="A26466" t="s">
        <v>12075</v>
      </c>
    </row>
    <row r="26467" spans="1:1" x14ac:dyDescent="0.25">
      <c r="A26467" t="s">
        <v>12076</v>
      </c>
    </row>
    <row r="26469" spans="1:1" x14ac:dyDescent="0.25">
      <c r="A26469" t="s">
        <v>941</v>
      </c>
    </row>
    <row r="26470" spans="1:1" x14ac:dyDescent="0.25">
      <c r="A26470" t="s">
        <v>12077</v>
      </c>
    </row>
    <row r="26472" spans="1:1" x14ac:dyDescent="0.25">
      <c r="A26472" t="s">
        <v>941</v>
      </c>
    </row>
    <row r="26473" spans="1:1" x14ac:dyDescent="0.25">
      <c r="A26473" t="s">
        <v>12078</v>
      </c>
    </row>
    <row r="26475" spans="1:1" x14ac:dyDescent="0.25">
      <c r="A26475" t="s">
        <v>12079</v>
      </c>
    </row>
    <row r="26477" spans="1:1" x14ac:dyDescent="0.25">
      <c r="A26477" t="s">
        <v>12080</v>
      </c>
    </row>
    <row r="26478" spans="1:1" x14ac:dyDescent="0.25">
      <c r="A26478" t="s">
        <v>12081</v>
      </c>
    </row>
    <row r="26480" spans="1:1" x14ac:dyDescent="0.25">
      <c r="A26480" t="s">
        <v>12082</v>
      </c>
    </row>
    <row r="26481" spans="1:1" x14ac:dyDescent="0.25">
      <c r="A26481" t="s">
        <v>12083</v>
      </c>
    </row>
    <row r="26482" spans="1:1" x14ac:dyDescent="0.25">
      <c r="A26482" t="e">
        <f>- La gestion de vos portefeuille clients</f>
        <v>#NAME?</v>
      </c>
    </row>
    <row r="26483" spans="1:1" x14ac:dyDescent="0.25">
      <c r="A26483" t="s">
        <v>12084</v>
      </c>
    </row>
    <row r="26484" spans="1:1" x14ac:dyDescent="0.25">
      <c r="A26484" t="s">
        <v>12085</v>
      </c>
    </row>
    <row r="26486" spans="1:1" x14ac:dyDescent="0.25">
      <c r="A26486" t="s">
        <v>12082</v>
      </c>
    </row>
    <row r="26487" spans="1:1" x14ac:dyDescent="0.25">
      <c r="A26487" t="s">
        <v>12083</v>
      </c>
    </row>
    <row r="26488" spans="1:1" x14ac:dyDescent="0.25">
      <c r="A26488" t="e">
        <f>- La gestion de vos portefeuille clients</f>
        <v>#NAME?</v>
      </c>
    </row>
    <row r="26489" spans="1:1" x14ac:dyDescent="0.25">
      <c r="A26489" t="s">
        <v>12084</v>
      </c>
    </row>
    <row r="26490" spans="1:1" x14ac:dyDescent="0.25">
      <c r="A26490" t="s">
        <v>12086</v>
      </c>
    </row>
    <row r="26492" spans="1:1" x14ac:dyDescent="0.25">
      <c r="A26492" t="s">
        <v>12082</v>
      </c>
    </row>
    <row r="26493" spans="1:1" x14ac:dyDescent="0.25">
      <c r="A26493" t="s">
        <v>12083</v>
      </c>
    </row>
    <row r="26494" spans="1:1" x14ac:dyDescent="0.25">
      <c r="A26494" t="e">
        <f>- La gestion de vos portefeuille clients</f>
        <v>#NAME?</v>
      </c>
    </row>
    <row r="26495" spans="1:1" x14ac:dyDescent="0.25">
      <c r="A26495" t="s">
        <v>12084</v>
      </c>
    </row>
    <row r="26496" spans="1:1" x14ac:dyDescent="0.25">
      <c r="A26496" t="s">
        <v>12087</v>
      </c>
    </row>
    <row r="26498" spans="1:1" x14ac:dyDescent="0.25">
      <c r="A26498" t="s">
        <v>12088</v>
      </c>
    </row>
    <row r="26500" spans="1:1" x14ac:dyDescent="0.25">
      <c r="A26500" t="e">
        <f>-avoir les notions comptable</f>
        <v>#NAME?</v>
      </c>
    </row>
    <row r="26501" spans="1:1" x14ac:dyDescent="0.25">
      <c r="A26501" t="e">
        <f>-Saisir les factures ACHATS / VENTES / BANQUE</f>
        <v>#NAME?</v>
      </c>
    </row>
    <row r="26502" spans="1:1" x14ac:dyDescent="0.25">
      <c r="A26502" t="s">
        <v>12089</v>
      </c>
    </row>
    <row r="26503" spans="1:1" x14ac:dyDescent="0.25">
      <c r="A26503" t="s">
        <v>12090</v>
      </c>
    </row>
    <row r="26505" spans="1:1" x14ac:dyDescent="0.25">
      <c r="A26505" t="s">
        <v>12091</v>
      </c>
    </row>
    <row r="26506" spans="1:1" x14ac:dyDescent="0.25">
      <c r="A26506" t="s">
        <v>12092</v>
      </c>
    </row>
    <row r="26507" spans="1:1" x14ac:dyDescent="0.25">
      <c r="A26507" t="s">
        <v>12093</v>
      </c>
    </row>
    <row r="26509" spans="1:1" x14ac:dyDescent="0.25">
      <c r="A26509" t="s">
        <v>12088</v>
      </c>
    </row>
    <row r="26511" spans="1:1" x14ac:dyDescent="0.25">
      <c r="A26511" t="e">
        <f>-avoir les notions comptable</f>
        <v>#NAME?</v>
      </c>
    </row>
    <row r="26512" spans="1:1" x14ac:dyDescent="0.25">
      <c r="A26512" t="e">
        <f>-Saisir les factures ACHATS / VENTES / BANQUE</f>
        <v>#NAME?</v>
      </c>
    </row>
    <row r="26513" spans="1:1" x14ac:dyDescent="0.25">
      <c r="A26513" t="s">
        <v>12089</v>
      </c>
    </row>
    <row r="26514" spans="1:1" x14ac:dyDescent="0.25">
      <c r="A26514" t="s">
        <v>12090</v>
      </c>
    </row>
    <row r="26516" spans="1:1" x14ac:dyDescent="0.25">
      <c r="A26516" t="s">
        <v>12091</v>
      </c>
    </row>
    <row r="26517" spans="1:1" x14ac:dyDescent="0.25">
      <c r="A26517" t="s">
        <v>12092</v>
      </c>
    </row>
    <row r="26518" spans="1:1" x14ac:dyDescent="0.25">
      <c r="A26518" t="s">
        <v>12094</v>
      </c>
    </row>
    <row r="26520" spans="1:1" x14ac:dyDescent="0.25">
      <c r="A26520" t="s">
        <v>12088</v>
      </c>
    </row>
    <row r="26522" spans="1:1" x14ac:dyDescent="0.25">
      <c r="A26522" t="e">
        <f>-avoir les notions comptable</f>
        <v>#NAME?</v>
      </c>
    </row>
    <row r="26523" spans="1:1" x14ac:dyDescent="0.25">
      <c r="A26523" t="e">
        <f>-Saisir les factures ACHATS / VENTES / BANQUE</f>
        <v>#NAME?</v>
      </c>
    </row>
    <row r="26524" spans="1:1" x14ac:dyDescent="0.25">
      <c r="A26524" t="s">
        <v>12089</v>
      </c>
    </row>
    <row r="26525" spans="1:1" x14ac:dyDescent="0.25">
      <c r="A26525" t="s">
        <v>12090</v>
      </c>
    </row>
    <row r="26527" spans="1:1" x14ac:dyDescent="0.25">
      <c r="A26527" t="s">
        <v>12091</v>
      </c>
    </row>
    <row r="26528" spans="1:1" x14ac:dyDescent="0.25">
      <c r="A26528" t="s">
        <v>12092</v>
      </c>
    </row>
    <row r="26529" spans="1:1" x14ac:dyDescent="0.25">
      <c r="A26529" t="s">
        <v>12095</v>
      </c>
    </row>
    <row r="26530" spans="1:1" x14ac:dyDescent="0.25">
      <c r="A26530" t="s">
        <v>12096</v>
      </c>
    </row>
    <row r="26531" spans="1:1" x14ac:dyDescent="0.25">
      <c r="A26531" t="s">
        <v>12097</v>
      </c>
    </row>
    <row r="26532" spans="1:1" x14ac:dyDescent="0.25">
      <c r="A26532" t="s">
        <v>12098</v>
      </c>
    </row>
    <row r="26533" spans="1:1" x14ac:dyDescent="0.25">
      <c r="A26533" t="s">
        <v>12099</v>
      </c>
    </row>
    <row r="26534" spans="1:1" x14ac:dyDescent="0.25">
      <c r="A26534" t="s">
        <v>12100</v>
      </c>
    </row>
    <row r="26535" spans="1:1" x14ac:dyDescent="0.25">
      <c r="A26535" t="s">
        <v>12096</v>
      </c>
    </row>
    <row r="26536" spans="1:1" x14ac:dyDescent="0.25">
      <c r="A26536" t="s">
        <v>12097</v>
      </c>
    </row>
    <row r="26537" spans="1:1" x14ac:dyDescent="0.25">
      <c r="A26537" t="s">
        <v>12098</v>
      </c>
    </row>
    <row r="26538" spans="1:1" x14ac:dyDescent="0.25">
      <c r="A26538" t="s">
        <v>12099</v>
      </c>
    </row>
    <row r="26539" spans="1:1" x14ac:dyDescent="0.25">
      <c r="A26539" t="s">
        <v>12101</v>
      </c>
    </row>
    <row r="26540" spans="1:1" x14ac:dyDescent="0.25">
      <c r="A26540" t="s">
        <v>12096</v>
      </c>
    </row>
    <row r="26541" spans="1:1" x14ac:dyDescent="0.25">
      <c r="A26541" t="s">
        <v>12097</v>
      </c>
    </row>
    <row r="26542" spans="1:1" x14ac:dyDescent="0.25">
      <c r="A26542" t="s">
        <v>12098</v>
      </c>
    </row>
    <row r="26543" spans="1:1" x14ac:dyDescent="0.25">
      <c r="A26543" t="s">
        <v>12099</v>
      </c>
    </row>
    <row r="26544" spans="1:1" x14ac:dyDescent="0.25">
      <c r="A26544" t="s">
        <v>12102</v>
      </c>
    </row>
    <row r="26545" spans="1:1" x14ac:dyDescent="0.25">
      <c r="A26545" t="s">
        <v>12103</v>
      </c>
    </row>
    <row r="26546" spans="1:1" x14ac:dyDescent="0.25">
      <c r="A26546" t="s">
        <v>12104</v>
      </c>
    </row>
    <row r="26547" spans="1:1" x14ac:dyDescent="0.25">
      <c r="A26547" t="s">
        <v>12105</v>
      </c>
    </row>
    <row r="26548" spans="1:1" x14ac:dyDescent="0.25">
      <c r="A26548" t="s">
        <v>12106</v>
      </c>
    </row>
    <row r="26550" spans="1:1" x14ac:dyDescent="0.25">
      <c r="A26550" t="s">
        <v>12107</v>
      </c>
    </row>
    <row r="26551" spans="1:1" x14ac:dyDescent="0.25">
      <c r="A26551" t="s">
        <v>12108</v>
      </c>
    </row>
    <row r="26552" spans="1:1" x14ac:dyDescent="0.25">
      <c r="A26552" t="s">
        <v>12106</v>
      </c>
    </row>
    <row r="26554" spans="1:1" x14ac:dyDescent="0.25">
      <c r="A26554" t="s">
        <v>12107</v>
      </c>
    </row>
    <row r="26555" spans="1:1" x14ac:dyDescent="0.25">
      <c r="A26555" t="s">
        <v>12109</v>
      </c>
    </row>
    <row r="26556" spans="1:1" x14ac:dyDescent="0.25">
      <c r="A26556" t="s">
        <v>12106</v>
      </c>
    </row>
    <row r="26558" spans="1:1" x14ac:dyDescent="0.25">
      <c r="A26558" t="s">
        <v>12107</v>
      </c>
    </row>
    <row r="26559" spans="1:1" x14ac:dyDescent="0.25">
      <c r="A26559" t="s">
        <v>12110</v>
      </c>
    </row>
    <row r="26560" spans="1:1" x14ac:dyDescent="0.25">
      <c r="A26560" t="s">
        <v>12111</v>
      </c>
    </row>
    <row r="26561" spans="1:1" x14ac:dyDescent="0.25">
      <c r="A26561" t="s">
        <v>12112</v>
      </c>
    </row>
    <row r="26562" spans="1:1" x14ac:dyDescent="0.25">
      <c r="A26562" t="s">
        <v>43</v>
      </c>
    </row>
    <row r="26563" spans="1:1" x14ac:dyDescent="0.25">
      <c r="A26563" t="s">
        <v>12113</v>
      </c>
    </row>
    <row r="26564" spans="1:1" x14ac:dyDescent="0.25">
      <c r="A26564" t="s">
        <v>12114</v>
      </c>
    </row>
    <row r="26565" spans="1:1" x14ac:dyDescent="0.25">
      <c r="A26565" t="s">
        <v>12115</v>
      </c>
    </row>
    <row r="26566" spans="1:1" x14ac:dyDescent="0.25">
      <c r="A26566" t="s">
        <v>12116</v>
      </c>
    </row>
    <row r="26567" spans="1:1" x14ac:dyDescent="0.25">
      <c r="A26567" t="s">
        <v>12117</v>
      </c>
    </row>
    <row r="26568" spans="1:1" x14ac:dyDescent="0.25">
      <c r="A26568" t="s">
        <v>12118</v>
      </c>
    </row>
    <row r="26569" spans="1:1" x14ac:dyDescent="0.25">
      <c r="A26569" t="s">
        <v>12119</v>
      </c>
    </row>
    <row r="26570" spans="1:1" x14ac:dyDescent="0.25">
      <c r="A26570" t="s">
        <v>12120</v>
      </c>
    </row>
    <row r="26571" spans="1:1" x14ac:dyDescent="0.25">
      <c r="A26571" t="s">
        <v>12121</v>
      </c>
    </row>
    <row r="26572" spans="1:1" x14ac:dyDescent="0.25">
      <c r="A26572" t="s">
        <v>12122</v>
      </c>
    </row>
    <row r="26573" spans="1:1" x14ac:dyDescent="0.25">
      <c r="A26573" t="s">
        <v>12123</v>
      </c>
    </row>
    <row r="26574" spans="1:1" x14ac:dyDescent="0.25">
      <c r="A26574" t="s">
        <v>12124</v>
      </c>
    </row>
    <row r="26575" spans="1:1" x14ac:dyDescent="0.25">
      <c r="A26575" t="s">
        <v>12125</v>
      </c>
    </row>
    <row r="26576" spans="1:1" x14ac:dyDescent="0.25">
      <c r="A26576" t="s">
        <v>12126</v>
      </c>
    </row>
    <row r="26577" spans="1:1" x14ac:dyDescent="0.25">
      <c r="A26577" t="s">
        <v>12127</v>
      </c>
    </row>
    <row r="26578" spans="1:1" x14ac:dyDescent="0.25">
      <c r="A26578" t="s">
        <v>12126</v>
      </c>
    </row>
    <row r="26579" spans="1:1" x14ac:dyDescent="0.25">
      <c r="A26579" t="s">
        <v>12128</v>
      </c>
    </row>
    <row r="26580" spans="1:1" x14ac:dyDescent="0.25">
      <c r="A26580" t="s">
        <v>12126</v>
      </c>
    </row>
    <row r="26581" spans="1:1" x14ac:dyDescent="0.25">
      <c r="A26581" t="s">
        <v>12129</v>
      </c>
    </row>
    <row r="26582" spans="1:1" x14ac:dyDescent="0.25">
      <c r="A26582" t="s">
        <v>12130</v>
      </c>
    </row>
    <row r="26583" spans="1:1" x14ac:dyDescent="0.25">
      <c r="A26583" t="s">
        <v>12131</v>
      </c>
    </row>
    <row r="26584" spans="1:1" x14ac:dyDescent="0.25">
      <c r="A26584" t="s">
        <v>12130</v>
      </c>
    </row>
    <row r="26585" spans="1:1" x14ac:dyDescent="0.25">
      <c r="A26585" t="s">
        <v>12132</v>
      </c>
    </row>
    <row r="26586" spans="1:1" x14ac:dyDescent="0.25">
      <c r="A26586" t="s">
        <v>12133</v>
      </c>
    </row>
    <row r="26587" spans="1:1" x14ac:dyDescent="0.25">
      <c r="A26587" t="s">
        <v>12134</v>
      </c>
    </row>
    <row r="26588" spans="1:1" x14ac:dyDescent="0.25">
      <c r="A26588" t="s">
        <v>12135</v>
      </c>
    </row>
    <row r="26589" spans="1:1" x14ac:dyDescent="0.25">
      <c r="A26589" t="s">
        <v>12136</v>
      </c>
    </row>
    <row r="26590" spans="1:1" x14ac:dyDescent="0.25">
      <c r="A26590" t="s">
        <v>12133</v>
      </c>
    </row>
    <row r="26591" spans="1:1" x14ac:dyDescent="0.25">
      <c r="A26591" t="s">
        <v>12134</v>
      </c>
    </row>
    <row r="26592" spans="1:1" x14ac:dyDescent="0.25">
      <c r="A26592" t="s">
        <v>12135</v>
      </c>
    </row>
    <row r="26593" spans="1:1" x14ac:dyDescent="0.25">
      <c r="A26593" t="s">
        <v>12137</v>
      </c>
    </row>
    <row r="26594" spans="1:1" x14ac:dyDescent="0.25">
      <c r="A26594" t="s">
        <v>12138</v>
      </c>
    </row>
    <row r="26595" spans="1:1" x14ac:dyDescent="0.25">
      <c r="A26595" t="s">
        <v>12139</v>
      </c>
    </row>
    <row r="26596" spans="1:1" x14ac:dyDescent="0.25">
      <c r="A26596" t="s">
        <v>12138</v>
      </c>
    </row>
    <row r="26597" spans="1:1" x14ac:dyDescent="0.25">
      <c r="A26597" t="s">
        <v>12140</v>
      </c>
    </row>
    <row r="26598" spans="1:1" x14ac:dyDescent="0.25">
      <c r="A26598" t="s">
        <v>12141</v>
      </c>
    </row>
    <row r="26600" spans="1:1" x14ac:dyDescent="0.25">
      <c r="A26600" t="s">
        <v>1216</v>
      </c>
    </row>
    <row r="26601" spans="1:1" x14ac:dyDescent="0.25">
      <c r="A26601" t="s">
        <v>12142</v>
      </c>
    </row>
    <row r="26602" spans="1:1" x14ac:dyDescent="0.25">
      <c r="A26602" t="s">
        <v>12143</v>
      </c>
    </row>
    <row r="26603" spans="1:1" x14ac:dyDescent="0.25">
      <c r="A26603" t="s">
        <v>12144</v>
      </c>
    </row>
    <row r="26605" spans="1:1" x14ac:dyDescent="0.25">
      <c r="A26605" t="s">
        <v>1216</v>
      </c>
    </row>
    <row r="26606" spans="1:1" x14ac:dyDescent="0.25">
      <c r="A26606" t="s">
        <v>5046</v>
      </c>
    </row>
    <row r="26607" spans="1:1" x14ac:dyDescent="0.25">
      <c r="A26607" t="s">
        <v>12145</v>
      </c>
    </row>
    <row r="26608" spans="1:1" x14ac:dyDescent="0.25">
      <c r="A26608" t="s">
        <v>12146</v>
      </c>
    </row>
    <row r="26609" spans="1:1" x14ac:dyDescent="0.25">
      <c r="A26609" t="s">
        <v>12147</v>
      </c>
    </row>
    <row r="26610" spans="1:1" x14ac:dyDescent="0.25">
      <c r="A26610" t="s">
        <v>12148</v>
      </c>
    </row>
    <row r="26612" spans="1:1" x14ac:dyDescent="0.25">
      <c r="A26612" t="s">
        <v>738</v>
      </c>
    </row>
    <row r="26614" spans="1:1" x14ac:dyDescent="0.25">
      <c r="A26614" t="s">
        <v>12149</v>
      </c>
    </row>
    <row r="26615" spans="1:1" x14ac:dyDescent="0.25">
      <c r="A26615" t="s">
        <v>12150</v>
      </c>
    </row>
    <row r="26616" spans="1:1" x14ac:dyDescent="0.25">
      <c r="A26616" t="s">
        <v>12151</v>
      </c>
    </row>
    <row r="26618" spans="1:1" x14ac:dyDescent="0.25">
      <c r="A26618" t="s">
        <v>738</v>
      </c>
    </row>
    <row r="26620" spans="1:1" x14ac:dyDescent="0.25">
      <c r="A26620" t="s">
        <v>12149</v>
      </c>
    </row>
    <row r="26621" spans="1:1" x14ac:dyDescent="0.25">
      <c r="A26621" t="s">
        <v>12150</v>
      </c>
    </row>
    <row r="26622" spans="1:1" x14ac:dyDescent="0.25">
      <c r="A26622" t="s">
        <v>12152</v>
      </c>
    </row>
    <row r="26624" spans="1:1" x14ac:dyDescent="0.25">
      <c r="A26624" t="s">
        <v>738</v>
      </c>
    </row>
    <row r="26626" spans="1:1" x14ac:dyDescent="0.25">
      <c r="A26626" t="s">
        <v>12149</v>
      </c>
    </row>
    <row r="26627" spans="1:1" x14ac:dyDescent="0.25">
      <c r="A26627" t="s">
        <v>12150</v>
      </c>
    </row>
    <row r="26628" spans="1:1" x14ac:dyDescent="0.25">
      <c r="A26628" t="s">
        <v>12153</v>
      </c>
    </row>
    <row r="26630" spans="1:1" x14ac:dyDescent="0.25">
      <c r="A26630" t="s">
        <v>738</v>
      </c>
    </row>
    <row r="26632" spans="1:1" x14ac:dyDescent="0.25">
      <c r="A26632" t="s">
        <v>12149</v>
      </c>
    </row>
    <row r="26633" spans="1:1" x14ac:dyDescent="0.25">
      <c r="A26633" t="s">
        <v>12150</v>
      </c>
    </row>
    <row r="26634" spans="1:1" x14ac:dyDescent="0.25">
      <c r="A26634" t="s">
        <v>12154</v>
      </c>
    </row>
    <row r="26636" spans="1:1" x14ac:dyDescent="0.25">
      <c r="A26636" t="s">
        <v>738</v>
      </c>
    </row>
    <row r="26638" spans="1:1" x14ac:dyDescent="0.25">
      <c r="A26638" t="s">
        <v>12149</v>
      </c>
    </row>
    <row r="26639" spans="1:1" x14ac:dyDescent="0.25">
      <c r="A26639" t="s">
        <v>12150</v>
      </c>
    </row>
    <row r="26640" spans="1:1" x14ac:dyDescent="0.25">
      <c r="A26640" t="s">
        <v>12155</v>
      </c>
    </row>
    <row r="26642" spans="1:1" x14ac:dyDescent="0.25">
      <c r="A26642" t="s">
        <v>12156</v>
      </c>
    </row>
    <row r="26643" spans="1:1" x14ac:dyDescent="0.25">
      <c r="A26643" t="s">
        <v>12157</v>
      </c>
    </row>
    <row r="26644" spans="1:1" x14ac:dyDescent="0.25">
      <c r="A26644" t="s">
        <v>12158</v>
      </c>
    </row>
    <row r="26645" spans="1:1" x14ac:dyDescent="0.25">
      <c r="A26645" t="s">
        <v>12159</v>
      </c>
    </row>
    <row r="26646" spans="1:1" x14ac:dyDescent="0.25">
      <c r="A26646" t="s">
        <v>12160</v>
      </c>
    </row>
    <row r="26647" spans="1:1" x14ac:dyDescent="0.25">
      <c r="A26647" t="s">
        <v>12161</v>
      </c>
    </row>
    <row r="26648" spans="1:1" x14ac:dyDescent="0.25">
      <c r="A26648" t="s">
        <v>12162</v>
      </c>
    </row>
    <row r="26649" spans="1:1" x14ac:dyDescent="0.25">
      <c r="A26649" t="s">
        <v>12160</v>
      </c>
    </row>
    <row r="26650" spans="1:1" x14ac:dyDescent="0.25">
      <c r="A26650" t="s">
        <v>12161</v>
      </c>
    </row>
    <row r="26651" spans="1:1" x14ac:dyDescent="0.25">
      <c r="A26651" t="s">
        <v>12163</v>
      </c>
    </row>
    <row r="26652" spans="1:1" x14ac:dyDescent="0.25">
      <c r="A26652" t="s">
        <v>12160</v>
      </c>
    </row>
    <row r="26653" spans="1:1" x14ac:dyDescent="0.25">
      <c r="A26653" t="s">
        <v>12161</v>
      </c>
    </row>
    <row r="26654" spans="1:1" x14ac:dyDescent="0.25">
      <c r="A26654" t="s">
        <v>12164</v>
      </c>
    </row>
    <row r="26655" spans="1:1" x14ac:dyDescent="0.25">
      <c r="A26655" t="s">
        <v>12160</v>
      </c>
    </row>
    <row r="26656" spans="1:1" x14ac:dyDescent="0.25">
      <c r="A26656" t="s">
        <v>12161</v>
      </c>
    </row>
    <row r="26657" spans="1:1" x14ac:dyDescent="0.25">
      <c r="A26657" t="s">
        <v>12165</v>
      </c>
    </row>
    <row r="26658" spans="1:1" x14ac:dyDescent="0.25">
      <c r="A26658" t="s">
        <v>12160</v>
      </c>
    </row>
    <row r="26659" spans="1:1" x14ac:dyDescent="0.25">
      <c r="A26659" t="s">
        <v>12161</v>
      </c>
    </row>
    <row r="26660" spans="1:1" x14ac:dyDescent="0.25">
      <c r="A26660" t="s">
        <v>12166</v>
      </c>
    </row>
    <row r="26662" spans="1:1" x14ac:dyDescent="0.25">
      <c r="A26662" t="s">
        <v>12167</v>
      </c>
    </row>
    <row r="26663" spans="1:1" x14ac:dyDescent="0.25">
      <c r="A26663" t="s">
        <v>12168</v>
      </c>
    </row>
    <row r="26664" spans="1:1" x14ac:dyDescent="0.25">
      <c r="A26664" t="s">
        <v>12169</v>
      </c>
    </row>
    <row r="26665" spans="1:1" x14ac:dyDescent="0.25">
      <c r="A26665" t="s">
        <v>12170</v>
      </c>
    </row>
    <row r="26666" spans="1:1" x14ac:dyDescent="0.25">
      <c r="A26666" t="s">
        <v>12171</v>
      </c>
    </row>
    <row r="26667" spans="1:1" x14ac:dyDescent="0.25">
      <c r="A26667" t="s">
        <v>12172</v>
      </c>
    </row>
    <row r="26668" spans="1:1" x14ac:dyDescent="0.25">
      <c r="A26668" t="s">
        <v>12173</v>
      </c>
    </row>
    <row r="26670" spans="1:1" x14ac:dyDescent="0.25">
      <c r="A26670" t="s">
        <v>12174</v>
      </c>
    </row>
    <row r="26671" spans="1:1" x14ac:dyDescent="0.25">
      <c r="A26671" t="s">
        <v>12175</v>
      </c>
    </row>
    <row r="26672" spans="1:1" x14ac:dyDescent="0.25">
      <c r="A26672" t="s">
        <v>12176</v>
      </c>
    </row>
    <row r="26673" spans="1:1" x14ac:dyDescent="0.25">
      <c r="A26673" t="s">
        <v>12177</v>
      </c>
    </row>
    <row r="26674" spans="1:1" x14ac:dyDescent="0.25">
      <c r="A26674" t="s">
        <v>12178</v>
      </c>
    </row>
    <row r="26675" spans="1:1" x14ac:dyDescent="0.25">
      <c r="A26675" t="s">
        <v>12179</v>
      </c>
    </row>
    <row r="26676" spans="1:1" x14ac:dyDescent="0.25">
      <c r="A26676" t="s">
        <v>12180</v>
      </c>
    </row>
    <row r="26678" spans="1:1" x14ac:dyDescent="0.25">
      <c r="A26678" t="s">
        <v>12181</v>
      </c>
    </row>
    <row r="26679" spans="1:1" x14ac:dyDescent="0.25">
      <c r="A26679" t="s">
        <v>12182</v>
      </c>
    </row>
    <row r="26680" spans="1:1" x14ac:dyDescent="0.25">
      <c r="A26680" t="s">
        <v>12183</v>
      </c>
    </row>
    <row r="26681" spans="1:1" x14ac:dyDescent="0.25">
      <c r="A26681" t="s">
        <v>12184</v>
      </c>
    </row>
    <row r="26682" spans="1:1" x14ac:dyDescent="0.25">
      <c r="A26682" t="s">
        <v>10689</v>
      </c>
    </row>
    <row r="26683" spans="1:1" x14ac:dyDescent="0.25">
      <c r="A26683" t="s">
        <v>12185</v>
      </c>
    </row>
    <row r="26684" spans="1:1" x14ac:dyDescent="0.25">
      <c r="A26684" t="s">
        <v>12186</v>
      </c>
    </row>
    <row r="26686" spans="1:1" x14ac:dyDescent="0.25">
      <c r="A26686" t="s">
        <v>12187</v>
      </c>
    </row>
    <row r="26687" spans="1:1" x14ac:dyDescent="0.25">
      <c r="A26687" t="s">
        <v>12188</v>
      </c>
    </row>
    <row r="26689" spans="1:1" x14ac:dyDescent="0.25">
      <c r="A26689" t="s">
        <v>12189</v>
      </c>
    </row>
    <row r="26690" spans="1:1" x14ac:dyDescent="0.25">
      <c r="A26690" t="s">
        <v>12190</v>
      </c>
    </row>
    <row r="26691" spans="1:1" x14ac:dyDescent="0.25">
      <c r="A26691" t="s">
        <v>12191</v>
      </c>
    </row>
    <row r="26693" spans="1:1" x14ac:dyDescent="0.25">
      <c r="A26693" t="s">
        <v>12192</v>
      </c>
    </row>
    <row r="26694" spans="1:1" x14ac:dyDescent="0.25">
      <c r="A26694" t="s">
        <v>12193</v>
      </c>
    </row>
    <row r="26695" spans="1:1" x14ac:dyDescent="0.25">
      <c r="A26695" t="s">
        <v>12194</v>
      </c>
    </row>
    <row r="26696" spans="1:1" x14ac:dyDescent="0.25">
      <c r="A26696" t="s">
        <v>12195</v>
      </c>
    </row>
    <row r="26697" spans="1:1" x14ac:dyDescent="0.25">
      <c r="A26697" t="s">
        <v>12196</v>
      </c>
    </row>
    <row r="26699" spans="1:1" x14ac:dyDescent="0.25">
      <c r="A26699" t="s">
        <v>12197</v>
      </c>
    </row>
    <row r="26700" spans="1:1" x14ac:dyDescent="0.25">
      <c r="A26700" t="s">
        <v>12198</v>
      </c>
    </row>
    <row r="26702" spans="1:1" x14ac:dyDescent="0.25">
      <c r="A26702" t="s">
        <v>12199</v>
      </c>
    </row>
    <row r="26704" spans="1:1" x14ac:dyDescent="0.25">
      <c r="A26704" t="s">
        <v>12200</v>
      </c>
    </row>
    <row r="26705" spans="1:1" x14ac:dyDescent="0.25">
      <c r="A26705" t="s">
        <v>12201</v>
      </c>
    </row>
    <row r="26706" spans="1:1" x14ac:dyDescent="0.25">
      <c r="A26706" t="s">
        <v>12202</v>
      </c>
    </row>
    <row r="26707" spans="1:1" x14ac:dyDescent="0.25">
      <c r="A26707" t="s">
        <v>12203</v>
      </c>
    </row>
    <row r="26708" spans="1:1" x14ac:dyDescent="0.25">
      <c r="A26708" t="s">
        <v>12204</v>
      </c>
    </row>
    <row r="26709" spans="1:1" x14ac:dyDescent="0.25">
      <c r="A26709" t="s">
        <v>12205</v>
      </c>
    </row>
    <row r="26711" spans="1:1" x14ac:dyDescent="0.25">
      <c r="A26711" t="s">
        <v>12206</v>
      </c>
    </row>
    <row r="26712" spans="1:1" x14ac:dyDescent="0.25">
      <c r="A26712" t="s">
        <v>12207</v>
      </c>
    </row>
    <row r="26714" spans="1:1" x14ac:dyDescent="0.25">
      <c r="A26714" t="s">
        <v>10556</v>
      </c>
    </row>
    <row r="26715" spans="1:1" x14ac:dyDescent="0.25">
      <c r="A26715" t="s">
        <v>12208</v>
      </c>
    </row>
    <row r="26716" spans="1:1" x14ac:dyDescent="0.25">
      <c r="A26716" t="s">
        <v>12209</v>
      </c>
    </row>
    <row r="26718" spans="1:1" x14ac:dyDescent="0.25">
      <c r="A26718" t="s">
        <v>12210</v>
      </c>
    </row>
    <row r="26719" spans="1:1" x14ac:dyDescent="0.25">
      <c r="A26719" t="s">
        <v>12211</v>
      </c>
    </row>
    <row r="26721" spans="1:2" x14ac:dyDescent="0.25">
      <c r="A26721" t="s">
        <v>12212</v>
      </c>
    </row>
    <row r="26722" spans="1:2" x14ac:dyDescent="0.25">
      <c r="A26722" t="s">
        <v>12213</v>
      </c>
    </row>
    <row r="26724" spans="1:2" x14ac:dyDescent="0.25">
      <c r="A26724" t="s">
        <v>12214</v>
      </c>
    </row>
    <row r="26726" spans="1:2" x14ac:dyDescent="0.25">
      <c r="A26726" t="s">
        <v>12215</v>
      </c>
    </row>
    <row r="26727" spans="1:2" x14ac:dyDescent="0.25">
      <c r="A26727" t="s">
        <v>12216</v>
      </c>
    </row>
    <row r="26728" spans="1:2" x14ac:dyDescent="0.25">
      <c r="A26728" t="s">
        <v>12217</v>
      </c>
    </row>
    <row r="26729" spans="1:2" x14ac:dyDescent="0.25">
      <c r="A26729" t="s">
        <v>12218</v>
      </c>
    </row>
    <row r="26730" spans="1:2" x14ac:dyDescent="0.25">
      <c r="A26730" t="e">
        <f>- accueillir les clients BtoB et BtoC</f>
        <v>#NAME?</v>
      </c>
    </row>
    <row r="26731" spans="1:2" x14ac:dyDescent="0.25">
      <c r="A26731" t="s">
        <v>12219</v>
      </c>
      <c r="B26731" t="s">
        <v>12220</v>
      </c>
    </row>
    <row r="26732" spans="1:2" x14ac:dyDescent="0.25">
      <c r="A26732" t="s">
        <v>12221</v>
      </c>
    </row>
    <row r="26733" spans="1:2" x14ac:dyDescent="0.25">
      <c r="A26733" t="s">
        <v>12222</v>
      </c>
    </row>
    <row r="26734" spans="1:2" x14ac:dyDescent="0.25">
      <c r="A26734" t="s">
        <v>12223</v>
      </c>
    </row>
    <row r="26735" spans="1:2" x14ac:dyDescent="0.25">
      <c r="A26735" t="s">
        <v>12224</v>
      </c>
    </row>
    <row r="26736" spans="1:2" x14ac:dyDescent="0.25">
      <c r="A26736" t="s">
        <v>12225</v>
      </c>
    </row>
    <row r="26738" spans="1:1" x14ac:dyDescent="0.25">
      <c r="A26738" t="s">
        <v>12226</v>
      </c>
    </row>
    <row r="26739" spans="1:1" x14ac:dyDescent="0.25">
      <c r="A26739" t="s">
        <v>12227</v>
      </c>
    </row>
    <row r="26740" spans="1:1" x14ac:dyDescent="0.25">
      <c r="A26740" t="s">
        <v>12228</v>
      </c>
    </row>
    <row r="26741" spans="1:1" x14ac:dyDescent="0.25">
      <c r="A26741" t="s">
        <v>12229</v>
      </c>
    </row>
    <row r="26743" spans="1:1" x14ac:dyDescent="0.25">
      <c r="A26743" t="s">
        <v>12230</v>
      </c>
    </row>
    <row r="26744" spans="1:1" x14ac:dyDescent="0.25">
      <c r="A26744" t="s">
        <v>12231</v>
      </c>
    </row>
    <row r="26745" spans="1:1" x14ac:dyDescent="0.25">
      <c r="A26745" t="s">
        <v>12232</v>
      </c>
    </row>
    <row r="26746" spans="1:1" x14ac:dyDescent="0.25">
      <c r="A26746" t="s">
        <v>12233</v>
      </c>
    </row>
    <row r="26747" spans="1:1" x14ac:dyDescent="0.25">
      <c r="A26747" t="s">
        <v>12234</v>
      </c>
    </row>
    <row r="26748" spans="1:1" x14ac:dyDescent="0.25">
      <c r="A26748" t="s">
        <v>12235</v>
      </c>
    </row>
    <row r="26749" spans="1:1" x14ac:dyDescent="0.25">
      <c r="A26749" t="s">
        <v>12236</v>
      </c>
    </row>
    <row r="26750" spans="1:1" x14ac:dyDescent="0.25">
      <c r="A26750" t="s">
        <v>12237</v>
      </c>
    </row>
    <row r="26751" spans="1:1" x14ac:dyDescent="0.25">
      <c r="A26751" t="s">
        <v>12238</v>
      </c>
    </row>
    <row r="26752" spans="1:1" x14ac:dyDescent="0.25">
      <c r="A26752" t="s">
        <v>12239</v>
      </c>
    </row>
    <row r="26754" spans="1:1" x14ac:dyDescent="0.25">
      <c r="A26754" t="s">
        <v>12240</v>
      </c>
    </row>
    <row r="26755" spans="1:1" x14ac:dyDescent="0.25">
      <c r="A26755" t="s">
        <v>12241</v>
      </c>
    </row>
    <row r="26756" spans="1:1" x14ac:dyDescent="0.25">
      <c r="A26756" t="s">
        <v>12242</v>
      </c>
    </row>
    <row r="26757" spans="1:1" x14ac:dyDescent="0.25">
      <c r="A26757" t="s">
        <v>12243</v>
      </c>
    </row>
    <row r="26758" spans="1:1" x14ac:dyDescent="0.25">
      <c r="A26758" t="s">
        <v>12244</v>
      </c>
    </row>
    <row r="26759" spans="1:1" x14ac:dyDescent="0.25">
      <c r="A26759" t="s">
        <v>12245</v>
      </c>
    </row>
    <row r="26760" spans="1:1" x14ac:dyDescent="0.25">
      <c r="A26760" t="s">
        <v>12246</v>
      </c>
    </row>
    <row r="26761" spans="1:1" x14ac:dyDescent="0.25">
      <c r="A26761" t="s">
        <v>1881</v>
      </c>
    </row>
    <row r="26762" spans="1:1" x14ac:dyDescent="0.25">
      <c r="A26762" t="s">
        <v>12247</v>
      </c>
    </row>
    <row r="26763" spans="1:1" x14ac:dyDescent="0.25">
      <c r="A26763" t="s">
        <v>12248</v>
      </c>
    </row>
    <row r="26765" spans="1:1" x14ac:dyDescent="0.25">
      <c r="A26765" t="s">
        <v>12249</v>
      </c>
    </row>
    <row r="26767" spans="1:1" x14ac:dyDescent="0.25">
      <c r="A26767" t="s">
        <v>12250</v>
      </c>
    </row>
    <row r="26768" spans="1:1" x14ac:dyDescent="0.25">
      <c r="A26768" t="s">
        <v>12251</v>
      </c>
    </row>
    <row r="26769" spans="1:2" x14ac:dyDescent="0.25">
      <c r="A26769" t="s">
        <v>12252</v>
      </c>
    </row>
    <row r="26770" spans="1:2" x14ac:dyDescent="0.25">
      <c r="A26770" t="s">
        <v>12253</v>
      </c>
    </row>
    <row r="26771" spans="1:2" x14ac:dyDescent="0.25">
      <c r="A26771" t="s">
        <v>12254</v>
      </c>
    </row>
    <row r="26772" spans="1:2" x14ac:dyDescent="0.25">
      <c r="A26772" t="s">
        <v>12255</v>
      </c>
    </row>
    <row r="26773" spans="1:2" x14ac:dyDescent="0.25">
      <c r="A26773" t="s">
        <v>12256</v>
      </c>
    </row>
    <row r="26774" spans="1:2" x14ac:dyDescent="0.25">
      <c r="A26774" t="s">
        <v>12257</v>
      </c>
    </row>
    <row r="26775" spans="1:2" x14ac:dyDescent="0.25">
      <c r="A26775" t="s">
        <v>12258</v>
      </c>
    </row>
    <row r="26776" spans="1:2" x14ac:dyDescent="0.25">
      <c r="A26776" t="s">
        <v>12259</v>
      </c>
      <c r="B26776" t="s">
        <v>12260</v>
      </c>
    </row>
    <row r="26777" spans="1:2" x14ac:dyDescent="0.25">
      <c r="A26777" t="s">
        <v>12261</v>
      </c>
    </row>
    <row r="26778" spans="1:2" x14ac:dyDescent="0.25">
      <c r="A26778" t="s">
        <v>12262</v>
      </c>
    </row>
    <row r="26779" spans="1:2" x14ac:dyDescent="0.25">
      <c r="A26779" t="s">
        <v>12263</v>
      </c>
    </row>
    <row r="26780" spans="1:2" x14ac:dyDescent="0.25">
      <c r="A26780" t="s">
        <v>12264</v>
      </c>
    </row>
    <row r="26781" spans="1:2" x14ac:dyDescent="0.25">
      <c r="A26781" t="s">
        <v>12265</v>
      </c>
    </row>
    <row r="26783" spans="1:2" x14ac:dyDescent="0.25">
      <c r="A26783" t="s">
        <v>12266</v>
      </c>
    </row>
    <row r="26784" spans="1:2" x14ac:dyDescent="0.25">
      <c r="A26784" t="s">
        <v>12267</v>
      </c>
    </row>
    <row r="26785" spans="1:1" x14ac:dyDescent="0.25">
      <c r="A26785" t="s">
        <v>10656</v>
      </c>
    </row>
    <row r="26786" spans="1:1" x14ac:dyDescent="0.25">
      <c r="A26786" t="s">
        <v>10684</v>
      </c>
    </row>
    <row r="26787" spans="1:1" x14ac:dyDescent="0.25">
      <c r="A26787" t="s">
        <v>12268</v>
      </c>
    </row>
    <row r="26788" spans="1:1" x14ac:dyDescent="0.25">
      <c r="A26788" t="s">
        <v>12269</v>
      </c>
    </row>
    <row r="26789" spans="1:1" x14ac:dyDescent="0.25">
      <c r="A26789" t="s">
        <v>12270</v>
      </c>
    </row>
    <row r="26790" spans="1:1" x14ac:dyDescent="0.25">
      <c r="A26790" t="s">
        <v>12271</v>
      </c>
    </row>
    <row r="26791" spans="1:1" x14ac:dyDescent="0.25">
      <c r="A26791" t="s">
        <v>12272</v>
      </c>
    </row>
    <row r="26792" spans="1:1" x14ac:dyDescent="0.25">
      <c r="A26792" t="s">
        <v>12273</v>
      </c>
    </row>
    <row r="26794" spans="1:1" x14ac:dyDescent="0.25">
      <c r="A26794" t="s">
        <v>12274</v>
      </c>
    </row>
    <row r="26795" spans="1:1" x14ac:dyDescent="0.25">
      <c r="A26795" t="s">
        <v>12275</v>
      </c>
    </row>
    <row r="26796" spans="1:1" x14ac:dyDescent="0.25">
      <c r="A26796" t="s">
        <v>10656</v>
      </c>
    </row>
    <row r="26797" spans="1:1" x14ac:dyDescent="0.25">
      <c r="A26797" t="s">
        <v>10657</v>
      </c>
    </row>
    <row r="26798" spans="1:1" x14ac:dyDescent="0.25">
      <c r="A26798" t="s">
        <v>12276</v>
      </c>
    </row>
    <row r="26799" spans="1:1" x14ac:dyDescent="0.25">
      <c r="A26799" t="s">
        <v>5289</v>
      </c>
    </row>
    <row r="26800" spans="1:1" x14ac:dyDescent="0.25">
      <c r="A26800" t="s">
        <v>12277</v>
      </c>
    </row>
    <row r="26802" spans="1:1" x14ac:dyDescent="0.25">
      <c r="A26802" t="s">
        <v>12278</v>
      </c>
    </row>
    <row r="26803" spans="1:1" x14ac:dyDescent="0.25">
      <c r="A26803" t="s">
        <v>10656</v>
      </c>
    </row>
    <row r="26804" spans="1:1" x14ac:dyDescent="0.25">
      <c r="A26804" t="s">
        <v>10895</v>
      </c>
    </row>
    <row r="26805" spans="1:1" x14ac:dyDescent="0.25">
      <c r="A26805" t="s">
        <v>12279</v>
      </c>
    </row>
    <row r="26806" spans="1:1" x14ac:dyDescent="0.25">
      <c r="A26806" t="s">
        <v>12280</v>
      </c>
    </row>
    <row r="26808" spans="1:1" x14ac:dyDescent="0.25">
      <c r="A26808" t="s">
        <v>12281</v>
      </c>
    </row>
    <row r="26810" spans="1:1" x14ac:dyDescent="0.25">
      <c r="A26810" t="s">
        <v>12282</v>
      </c>
    </row>
    <row r="26811" spans="1:1" x14ac:dyDescent="0.25">
      <c r="A26811" t="s">
        <v>12283</v>
      </c>
    </row>
    <row r="26812" spans="1:1" x14ac:dyDescent="0.25">
      <c r="A26812" t="s">
        <v>12284</v>
      </c>
    </row>
    <row r="26813" spans="1:1" x14ac:dyDescent="0.25">
      <c r="A26813" t="s">
        <v>12285</v>
      </c>
    </row>
    <row r="26814" spans="1:1" x14ac:dyDescent="0.25">
      <c r="A26814" t="s">
        <v>12286</v>
      </c>
    </row>
    <row r="26815" spans="1:1" x14ac:dyDescent="0.25">
      <c r="A26815" t="s">
        <v>12287</v>
      </c>
    </row>
    <row r="26817" spans="1:1" x14ac:dyDescent="0.25">
      <c r="A26817" t="s">
        <v>12288</v>
      </c>
    </row>
    <row r="26818" spans="1:1" x14ac:dyDescent="0.25">
      <c r="A26818" t="s">
        <v>12289</v>
      </c>
    </row>
    <row r="26820" spans="1:1" x14ac:dyDescent="0.25">
      <c r="A26820" t="s">
        <v>12290</v>
      </c>
    </row>
    <row r="26821" spans="1:1" x14ac:dyDescent="0.25">
      <c r="A26821" t="s">
        <v>10656</v>
      </c>
    </row>
    <row r="26822" spans="1:1" x14ac:dyDescent="0.25">
      <c r="A26822" t="s">
        <v>12291</v>
      </c>
    </row>
    <row r="26823" spans="1:1" x14ac:dyDescent="0.25">
      <c r="A26823" t="s">
        <v>12292</v>
      </c>
    </row>
    <row r="26824" spans="1:1" x14ac:dyDescent="0.25">
      <c r="A26824" t="s">
        <v>12293</v>
      </c>
    </row>
    <row r="26825" spans="1:1" x14ac:dyDescent="0.25">
      <c r="A26825" t="s">
        <v>12294</v>
      </c>
    </row>
    <row r="26826" spans="1:1" x14ac:dyDescent="0.25">
      <c r="A26826" t="s">
        <v>12295</v>
      </c>
    </row>
    <row r="26828" spans="1:1" x14ac:dyDescent="0.25">
      <c r="A26828" t="s">
        <v>12296</v>
      </c>
    </row>
    <row r="26829" spans="1:1" x14ac:dyDescent="0.25">
      <c r="A26829" t="s">
        <v>10656</v>
      </c>
    </row>
    <row r="26830" spans="1:1" x14ac:dyDescent="0.25">
      <c r="A26830" t="s">
        <v>12297</v>
      </c>
    </row>
    <row r="26831" spans="1:1" x14ac:dyDescent="0.25">
      <c r="A26831" t="s">
        <v>12298</v>
      </c>
    </row>
    <row r="26832" spans="1:1" x14ac:dyDescent="0.25">
      <c r="A26832" t="s">
        <v>12299</v>
      </c>
    </row>
    <row r="26833" spans="1:1" x14ac:dyDescent="0.25">
      <c r="A26833" t="s">
        <v>12300</v>
      </c>
    </row>
    <row r="26835" spans="1:1" x14ac:dyDescent="0.25">
      <c r="A26835" t="s">
        <v>12301</v>
      </c>
    </row>
    <row r="26836" spans="1:1" x14ac:dyDescent="0.25">
      <c r="A26836" t="s">
        <v>10656</v>
      </c>
    </row>
    <row r="26837" spans="1:1" x14ac:dyDescent="0.25">
      <c r="A26837" t="s">
        <v>12297</v>
      </c>
    </row>
    <row r="26838" spans="1:1" x14ac:dyDescent="0.25">
      <c r="A26838" t="s">
        <v>12302</v>
      </c>
    </row>
    <row r="26839" spans="1:1" x14ac:dyDescent="0.25">
      <c r="A26839" t="s">
        <v>12303</v>
      </c>
    </row>
    <row r="26840" spans="1:1" x14ac:dyDescent="0.25">
      <c r="A26840" t="s">
        <v>12304</v>
      </c>
    </row>
    <row r="26842" spans="1:1" x14ac:dyDescent="0.25">
      <c r="A26842" t="s">
        <v>12305</v>
      </c>
    </row>
    <row r="26843" spans="1:1" x14ac:dyDescent="0.25">
      <c r="A26843" t="s">
        <v>10656</v>
      </c>
    </row>
    <row r="26844" spans="1:1" x14ac:dyDescent="0.25">
      <c r="A26844" t="s">
        <v>12297</v>
      </c>
    </row>
    <row r="26845" spans="1:1" x14ac:dyDescent="0.25">
      <c r="A26845" t="s">
        <v>12298</v>
      </c>
    </row>
    <row r="26846" spans="1:1" x14ac:dyDescent="0.25">
      <c r="A26846" t="s">
        <v>12306</v>
      </c>
    </row>
    <row r="26847" spans="1:1" x14ac:dyDescent="0.25">
      <c r="A26847" t="s">
        <v>12307</v>
      </c>
    </row>
    <row r="26848" spans="1:1" x14ac:dyDescent="0.25">
      <c r="A26848" t="s">
        <v>12308</v>
      </c>
    </row>
    <row r="26850" spans="1:1" x14ac:dyDescent="0.25">
      <c r="A26850" t="s">
        <v>12309</v>
      </c>
    </row>
    <row r="26851" spans="1:1" x14ac:dyDescent="0.25">
      <c r="A26851" t="s">
        <v>12310</v>
      </c>
    </row>
    <row r="26852" spans="1:1" x14ac:dyDescent="0.25">
      <c r="A26852" t="s">
        <v>12311</v>
      </c>
    </row>
    <row r="26853" spans="1:1" x14ac:dyDescent="0.25">
      <c r="A26853" t="s">
        <v>12312</v>
      </c>
    </row>
    <row r="26854" spans="1:1" x14ac:dyDescent="0.25">
      <c r="A26854" t="s">
        <v>12313</v>
      </c>
    </row>
    <row r="26855" spans="1:1" x14ac:dyDescent="0.25">
      <c r="A26855" t="s">
        <v>12314</v>
      </c>
    </row>
    <row r="26857" spans="1:1" x14ac:dyDescent="0.25">
      <c r="A26857" t="s">
        <v>12315</v>
      </c>
    </row>
    <row r="26858" spans="1:1" x14ac:dyDescent="0.25">
      <c r="A26858" t="s">
        <v>10656</v>
      </c>
    </row>
    <row r="26859" spans="1:1" x14ac:dyDescent="0.25">
      <c r="A26859" t="s">
        <v>12297</v>
      </c>
    </row>
    <row r="26860" spans="1:1" x14ac:dyDescent="0.25">
      <c r="A26860" t="s">
        <v>12298</v>
      </c>
    </row>
    <row r="26861" spans="1:1" x14ac:dyDescent="0.25">
      <c r="A26861" t="s">
        <v>12316</v>
      </c>
    </row>
    <row r="26862" spans="1:1" x14ac:dyDescent="0.25">
      <c r="A26862" t="s">
        <v>12317</v>
      </c>
    </row>
    <row r="26864" spans="1:1" x14ac:dyDescent="0.25">
      <c r="A26864" t="s">
        <v>12318</v>
      </c>
    </row>
    <row r="26865" spans="1:1" x14ac:dyDescent="0.25">
      <c r="A26865" t="s">
        <v>12319</v>
      </c>
    </row>
    <row r="26866" spans="1:1" x14ac:dyDescent="0.25">
      <c r="A26866" t="s">
        <v>12320</v>
      </c>
    </row>
    <row r="26868" spans="1:1" x14ac:dyDescent="0.25">
      <c r="A26868" t="s">
        <v>12321</v>
      </c>
    </row>
    <row r="26869" spans="1:1" x14ac:dyDescent="0.25">
      <c r="A26869" t="s">
        <v>10656</v>
      </c>
    </row>
    <row r="26870" spans="1:1" x14ac:dyDescent="0.25">
      <c r="A26870" t="s">
        <v>12297</v>
      </c>
    </row>
    <row r="26871" spans="1:1" x14ac:dyDescent="0.25">
      <c r="A26871" t="s">
        <v>12298</v>
      </c>
    </row>
    <row r="26872" spans="1:1" x14ac:dyDescent="0.25">
      <c r="A26872" t="s">
        <v>12322</v>
      </c>
    </row>
    <row r="26873" spans="1:1" x14ac:dyDescent="0.25">
      <c r="A26873" t="s">
        <v>12323</v>
      </c>
    </row>
    <row r="26875" spans="1:1" x14ac:dyDescent="0.25">
      <c r="A26875" t="s">
        <v>12324</v>
      </c>
    </row>
    <row r="26876" spans="1:1" x14ac:dyDescent="0.25">
      <c r="A26876" t="s">
        <v>12325</v>
      </c>
    </row>
    <row r="26877" spans="1:1" x14ac:dyDescent="0.25">
      <c r="A26877" t="s">
        <v>12326</v>
      </c>
    </row>
    <row r="26879" spans="1:1" x14ac:dyDescent="0.25">
      <c r="A26879" t="s">
        <v>12327</v>
      </c>
    </row>
    <row r="26880" spans="1:1" x14ac:dyDescent="0.25">
      <c r="A26880" t="s">
        <v>12328</v>
      </c>
    </row>
    <row r="26882" spans="1:1" x14ac:dyDescent="0.25">
      <c r="A26882" t="s">
        <v>12329</v>
      </c>
    </row>
    <row r="26884" spans="1:1" x14ac:dyDescent="0.25">
      <c r="A26884" t="s">
        <v>12330</v>
      </c>
    </row>
    <row r="26885" spans="1:1" x14ac:dyDescent="0.25">
      <c r="A26885" t="s">
        <v>12331</v>
      </c>
    </row>
    <row r="26887" spans="1:1" x14ac:dyDescent="0.25">
      <c r="A26887" t="s">
        <v>12332</v>
      </c>
    </row>
    <row r="26888" spans="1:1" x14ac:dyDescent="0.25">
      <c r="A26888" t="s">
        <v>10656</v>
      </c>
    </row>
    <row r="26889" spans="1:1" x14ac:dyDescent="0.25">
      <c r="A26889" t="s">
        <v>12297</v>
      </c>
    </row>
    <row r="26890" spans="1:1" x14ac:dyDescent="0.25">
      <c r="A26890" t="s">
        <v>12333</v>
      </c>
    </row>
    <row r="26891" spans="1:1" x14ac:dyDescent="0.25">
      <c r="A26891" t="s">
        <v>12303</v>
      </c>
    </row>
    <row r="26892" spans="1:1" x14ac:dyDescent="0.25">
      <c r="A26892" t="s">
        <v>12334</v>
      </c>
    </row>
    <row r="26894" spans="1:1" x14ac:dyDescent="0.25">
      <c r="A26894" t="s">
        <v>12335</v>
      </c>
    </row>
    <row r="26895" spans="1:1" x14ac:dyDescent="0.25">
      <c r="A26895" t="s">
        <v>10656</v>
      </c>
    </row>
    <row r="26896" spans="1:1" x14ac:dyDescent="0.25">
      <c r="A26896" t="s">
        <v>10895</v>
      </c>
    </row>
    <row r="26897" spans="1:1" x14ac:dyDescent="0.25">
      <c r="A26897" t="s">
        <v>12336</v>
      </c>
    </row>
    <row r="26898" spans="1:1" x14ac:dyDescent="0.25">
      <c r="A26898" t="s">
        <v>12337</v>
      </c>
    </row>
    <row r="26899" spans="1:1" x14ac:dyDescent="0.25">
      <c r="A26899" t="s">
        <v>12338</v>
      </c>
    </row>
    <row r="26900" spans="1:1" x14ac:dyDescent="0.25">
      <c r="A26900" t="s">
        <v>12339</v>
      </c>
    </row>
    <row r="26902" spans="1:1" x14ac:dyDescent="0.25">
      <c r="A26902" t="s">
        <v>10673</v>
      </c>
    </row>
    <row r="26903" spans="1:1" x14ac:dyDescent="0.25">
      <c r="A26903" t="s">
        <v>10656</v>
      </c>
    </row>
    <row r="26904" spans="1:1" x14ac:dyDescent="0.25">
      <c r="A26904" t="s">
        <v>12340</v>
      </c>
    </row>
    <row r="26905" spans="1:1" x14ac:dyDescent="0.25">
      <c r="A26905" t="s">
        <v>12341</v>
      </c>
    </row>
    <row r="26906" spans="1:1" x14ac:dyDescent="0.25">
      <c r="A26906" t="s">
        <v>12342</v>
      </c>
    </row>
    <row r="26907" spans="1:1" x14ac:dyDescent="0.25">
      <c r="A26907" t="s">
        <v>12343</v>
      </c>
    </row>
    <row r="26909" spans="1:1" x14ac:dyDescent="0.25">
      <c r="A26909" t="s">
        <v>12344</v>
      </c>
    </row>
    <row r="26910" spans="1:1" x14ac:dyDescent="0.25">
      <c r="A26910" t="s">
        <v>10656</v>
      </c>
    </row>
    <row r="26911" spans="1:1" x14ac:dyDescent="0.25">
      <c r="A26911" t="s">
        <v>12340</v>
      </c>
    </row>
    <row r="26912" spans="1:1" x14ac:dyDescent="0.25">
      <c r="A26912" t="s">
        <v>12345</v>
      </c>
    </row>
    <row r="26913" spans="1:2" x14ac:dyDescent="0.25">
      <c r="A26913" t="s">
        <v>12346</v>
      </c>
    </row>
    <row r="26914" spans="1:2" x14ac:dyDescent="0.25">
      <c r="A26914" t="s">
        <v>12347</v>
      </c>
    </row>
    <row r="26916" spans="1:2" x14ac:dyDescent="0.25">
      <c r="A26916" t="s">
        <v>12348</v>
      </c>
    </row>
    <row r="26918" spans="1:2" x14ac:dyDescent="0.25">
      <c r="A26918" t="s">
        <v>12349</v>
      </c>
    </row>
    <row r="26919" spans="1:2" x14ac:dyDescent="0.25">
      <c r="A26919" t="s">
        <v>12350</v>
      </c>
    </row>
    <row r="26921" spans="1:2" x14ac:dyDescent="0.25">
      <c r="A26921" t="s">
        <v>10925</v>
      </c>
      <c r="B26921" t="s">
        <v>1881</v>
      </c>
    </row>
    <row r="26922" spans="1:2" x14ac:dyDescent="0.25">
      <c r="A26922" t="s">
        <v>10926</v>
      </c>
    </row>
    <row r="26923" spans="1:2" x14ac:dyDescent="0.25">
      <c r="A26923" t="s">
        <v>10927</v>
      </c>
    </row>
    <row r="26924" spans="1:2" x14ac:dyDescent="0.25">
      <c r="A26924" t="s">
        <v>10928</v>
      </c>
    </row>
    <row r="26925" spans="1:2" x14ac:dyDescent="0.25">
      <c r="A26925" t="s">
        <v>12351</v>
      </c>
    </row>
    <row r="26928" spans="1:2" x14ac:dyDescent="0.25">
      <c r="A26928" t="s">
        <v>12352</v>
      </c>
    </row>
    <row r="26929" spans="1:1" x14ac:dyDescent="0.25">
      <c r="A26929" t="s">
        <v>12353</v>
      </c>
    </row>
    <row r="26930" spans="1:1" x14ac:dyDescent="0.25">
      <c r="A26930" t="s">
        <v>12354</v>
      </c>
    </row>
    <row r="26931" spans="1:1" x14ac:dyDescent="0.25">
      <c r="A26931" t="s">
        <v>12355</v>
      </c>
    </row>
    <row r="26932" spans="1:1" x14ac:dyDescent="0.25">
      <c r="A26932" t="s">
        <v>12356</v>
      </c>
    </row>
    <row r="26933" spans="1:1" x14ac:dyDescent="0.25">
      <c r="A26933" t="s">
        <v>12357</v>
      </c>
    </row>
    <row r="26935" spans="1:1" x14ac:dyDescent="0.25">
      <c r="A26935" t="s">
        <v>12358</v>
      </c>
    </row>
    <row r="26937" spans="1:1" x14ac:dyDescent="0.25">
      <c r="A26937" t="s">
        <v>12359</v>
      </c>
    </row>
    <row r="26939" spans="1:1" x14ac:dyDescent="0.25">
      <c r="A26939" t="s">
        <v>12360</v>
      </c>
    </row>
    <row r="26940" spans="1:1" x14ac:dyDescent="0.25">
      <c r="A26940" t="s">
        <v>12361</v>
      </c>
    </row>
    <row r="26941" spans="1:1" x14ac:dyDescent="0.25">
      <c r="A26941" t="s">
        <v>12362</v>
      </c>
    </row>
    <row r="26942" spans="1:1" x14ac:dyDescent="0.25">
      <c r="A26942" t="s">
        <v>12363</v>
      </c>
    </row>
    <row r="26943" spans="1:1" x14ac:dyDescent="0.25">
      <c r="A26943" t="s">
        <v>12364</v>
      </c>
    </row>
    <row r="26945" spans="1:1" x14ac:dyDescent="0.25">
      <c r="A26945" t="s">
        <v>12365</v>
      </c>
    </row>
    <row r="26946" spans="1:1" x14ac:dyDescent="0.25">
      <c r="A26946" t="s">
        <v>12366</v>
      </c>
    </row>
    <row r="26947" spans="1:1" x14ac:dyDescent="0.25">
      <c r="A26947" t="s">
        <v>12367</v>
      </c>
    </row>
    <row r="26949" spans="1:1" x14ac:dyDescent="0.25">
      <c r="A26949" t="s">
        <v>12368</v>
      </c>
    </row>
    <row r="26950" spans="1:1" x14ac:dyDescent="0.25">
      <c r="A26950" t="s">
        <v>12369</v>
      </c>
    </row>
    <row r="26951" spans="1:1" x14ac:dyDescent="0.25">
      <c r="A26951" t="s">
        <v>12370</v>
      </c>
    </row>
    <row r="26952" spans="1:1" x14ac:dyDescent="0.25">
      <c r="A26952" t="s">
        <v>12371</v>
      </c>
    </row>
    <row r="26953" spans="1:1" x14ac:dyDescent="0.25">
      <c r="A26953" t="s">
        <v>12372</v>
      </c>
    </row>
    <row r="26954" spans="1:1" x14ac:dyDescent="0.25">
      <c r="A26954" t="s">
        <v>12373</v>
      </c>
    </row>
    <row r="26955" spans="1:1" x14ac:dyDescent="0.25">
      <c r="A26955" t="s">
        <v>12374</v>
      </c>
    </row>
    <row r="26957" spans="1:1" x14ac:dyDescent="0.25">
      <c r="A26957" t="s">
        <v>12375</v>
      </c>
    </row>
    <row r="26958" spans="1:1" x14ac:dyDescent="0.25">
      <c r="A26958" t="s">
        <v>12376</v>
      </c>
    </row>
    <row r="26959" spans="1:1" x14ac:dyDescent="0.25">
      <c r="A26959" t="s">
        <v>12377</v>
      </c>
    </row>
    <row r="26960" spans="1:1" x14ac:dyDescent="0.25">
      <c r="A26960" t="s">
        <v>12378</v>
      </c>
    </row>
    <row r="26961" spans="1:1" x14ac:dyDescent="0.25">
      <c r="A26961" t="s">
        <v>12379</v>
      </c>
    </row>
    <row r="26962" spans="1:1" x14ac:dyDescent="0.25">
      <c r="A26962" t="s">
        <v>12380</v>
      </c>
    </row>
    <row r="26963" spans="1:1" x14ac:dyDescent="0.25">
      <c r="A26963" t="s">
        <v>12381</v>
      </c>
    </row>
    <row r="26965" spans="1:1" x14ac:dyDescent="0.25">
      <c r="A26965" t="s">
        <v>12382</v>
      </c>
    </row>
    <row r="26966" spans="1:1" x14ac:dyDescent="0.25">
      <c r="A26966" t="s">
        <v>12383</v>
      </c>
    </row>
    <row r="26967" spans="1:1" x14ac:dyDescent="0.25">
      <c r="A26967" t="s">
        <v>12384</v>
      </c>
    </row>
    <row r="26968" spans="1:1" x14ac:dyDescent="0.25">
      <c r="A26968" t="s">
        <v>12385</v>
      </c>
    </row>
    <row r="26970" spans="1:1" x14ac:dyDescent="0.25">
      <c r="A26970" t="s">
        <v>12386</v>
      </c>
    </row>
    <row r="26971" spans="1:1" x14ac:dyDescent="0.25">
      <c r="A26971" t="s">
        <v>12387</v>
      </c>
    </row>
    <row r="26973" spans="1:1" x14ac:dyDescent="0.25">
      <c r="A26973" t="s">
        <v>12388</v>
      </c>
    </row>
    <row r="26975" spans="1:1" x14ac:dyDescent="0.25">
      <c r="A26975" t="s">
        <v>12389</v>
      </c>
    </row>
    <row r="26976" spans="1:1" x14ac:dyDescent="0.25">
      <c r="A26976" t="s">
        <v>12390</v>
      </c>
    </row>
    <row r="26977" spans="1:1" x14ac:dyDescent="0.25">
      <c r="A26977" t="s">
        <v>12391</v>
      </c>
    </row>
    <row r="26978" spans="1:1" x14ac:dyDescent="0.25">
      <c r="A26978" t="s">
        <v>12392</v>
      </c>
    </row>
    <row r="26980" spans="1:1" x14ac:dyDescent="0.25">
      <c r="A26980" t="s">
        <v>12393</v>
      </c>
    </row>
    <row r="26982" spans="1:1" x14ac:dyDescent="0.25">
      <c r="A26982" t="s">
        <v>12394</v>
      </c>
    </row>
    <row r="26984" spans="1:1" x14ac:dyDescent="0.25">
      <c r="A26984" t="s">
        <v>12395</v>
      </c>
    </row>
    <row r="26985" spans="1:1" x14ac:dyDescent="0.25">
      <c r="A26985" t="s">
        <v>12396</v>
      </c>
    </row>
    <row r="26986" spans="1:1" x14ac:dyDescent="0.25">
      <c r="A26986" t="s">
        <v>12397</v>
      </c>
    </row>
    <row r="26987" spans="1:1" x14ac:dyDescent="0.25">
      <c r="A26987" t="s">
        <v>12398</v>
      </c>
    </row>
    <row r="26989" spans="1:1" x14ac:dyDescent="0.25">
      <c r="A26989" t="s">
        <v>12399</v>
      </c>
    </row>
    <row r="26991" spans="1:1" x14ac:dyDescent="0.25">
      <c r="A26991" t="s">
        <v>12400</v>
      </c>
    </row>
    <row r="26993" spans="1:1" x14ac:dyDescent="0.25">
      <c r="A26993" t="s">
        <v>12401</v>
      </c>
    </row>
    <row r="26994" spans="1:1" x14ac:dyDescent="0.25">
      <c r="A26994" t="s">
        <v>12402</v>
      </c>
    </row>
    <row r="26995" spans="1:1" x14ac:dyDescent="0.25">
      <c r="A26995" t="s">
        <v>12403</v>
      </c>
    </row>
    <row r="26996" spans="1:1" x14ac:dyDescent="0.25">
      <c r="A26996" t="s">
        <v>12404</v>
      </c>
    </row>
    <row r="26997" spans="1:1" x14ac:dyDescent="0.25">
      <c r="A26997" t="s">
        <v>12405</v>
      </c>
    </row>
    <row r="26998" spans="1:1" x14ac:dyDescent="0.25">
      <c r="A26998" t="s">
        <v>12406</v>
      </c>
    </row>
    <row r="27000" spans="1:1" x14ac:dyDescent="0.25">
      <c r="A27000" t="s">
        <v>12407</v>
      </c>
    </row>
    <row r="27002" spans="1:1" x14ac:dyDescent="0.25">
      <c r="A27002" t="s">
        <v>12408</v>
      </c>
    </row>
    <row r="27003" spans="1:1" x14ac:dyDescent="0.25">
      <c r="A27003" t="s">
        <v>12409</v>
      </c>
    </row>
    <row r="27004" spans="1:1" x14ac:dyDescent="0.25">
      <c r="A27004" t="s">
        <v>12410</v>
      </c>
    </row>
    <row r="27005" spans="1:1" x14ac:dyDescent="0.25">
      <c r="A27005" t="s">
        <v>12411</v>
      </c>
    </row>
    <row r="27006" spans="1:1" x14ac:dyDescent="0.25">
      <c r="A27006" t="s">
        <v>12412</v>
      </c>
    </row>
    <row r="27008" spans="1:1" x14ac:dyDescent="0.25">
      <c r="A27008" t="s">
        <v>12413</v>
      </c>
    </row>
    <row r="27009" spans="1:1" x14ac:dyDescent="0.25">
      <c r="A27009" t="s">
        <v>12414</v>
      </c>
    </row>
    <row r="27010" spans="1:1" x14ac:dyDescent="0.25">
      <c r="A27010" t="s">
        <v>10556</v>
      </c>
    </row>
    <row r="27011" spans="1:1" x14ac:dyDescent="0.25">
      <c r="A27011" t="s">
        <v>12415</v>
      </c>
    </row>
    <row r="27012" spans="1:1" x14ac:dyDescent="0.25">
      <c r="A27012" t="s">
        <v>12416</v>
      </c>
    </row>
    <row r="27013" spans="1:1" x14ac:dyDescent="0.25">
      <c r="A27013" t="s">
        <v>12417</v>
      </c>
    </row>
    <row r="27015" spans="1:1" x14ac:dyDescent="0.25">
      <c r="A27015" t="s">
        <v>12418</v>
      </c>
    </row>
    <row r="27017" spans="1:1" x14ac:dyDescent="0.25">
      <c r="A27017" t="s">
        <v>12400</v>
      </c>
    </row>
    <row r="27018" spans="1:1" x14ac:dyDescent="0.25">
      <c r="A27018" t="s">
        <v>12419</v>
      </c>
    </row>
    <row r="27019" spans="1:1" x14ac:dyDescent="0.25">
      <c r="A27019" t="s">
        <v>12420</v>
      </c>
    </row>
    <row r="27020" spans="1:1" x14ac:dyDescent="0.25">
      <c r="A27020" t="s">
        <v>12421</v>
      </c>
    </row>
    <row r="27022" spans="1:1" x14ac:dyDescent="0.25">
      <c r="A27022" t="s">
        <v>12422</v>
      </c>
    </row>
    <row r="27024" spans="1:1" x14ac:dyDescent="0.25">
      <c r="A27024" t="s">
        <v>12423</v>
      </c>
    </row>
    <row r="27025" spans="1:1" x14ac:dyDescent="0.25">
      <c r="A27025" t="s">
        <v>12424</v>
      </c>
    </row>
    <row r="27026" spans="1:1" x14ac:dyDescent="0.25">
      <c r="A27026" t="s">
        <v>12425</v>
      </c>
    </row>
    <row r="27027" spans="1:1" x14ac:dyDescent="0.25">
      <c r="A27027" t="s">
        <v>12426</v>
      </c>
    </row>
    <row r="27028" spans="1:1" x14ac:dyDescent="0.25">
      <c r="A27028" t="e">
        <f>- ajustage</f>
        <v>#NAME?</v>
      </c>
    </row>
    <row r="27029" spans="1:1" x14ac:dyDescent="0.25">
      <c r="A27029" t="s">
        <v>12427</v>
      </c>
    </row>
    <row r="27030" spans="1:1" x14ac:dyDescent="0.25">
      <c r="A27030" t="e">
        <f>- Rigueur</f>
        <v>#NAME?</v>
      </c>
    </row>
    <row r="27031" spans="1:1" x14ac:dyDescent="0.25">
      <c r="A27031" t="e">
        <f>- patience</f>
        <v>#NAME?</v>
      </c>
    </row>
    <row r="27032" spans="1:1" x14ac:dyDescent="0.25">
      <c r="A27032" t="e">
        <f>- minutie</f>
        <v>#NAME?</v>
      </c>
    </row>
    <row r="27034" spans="1:1" x14ac:dyDescent="0.25">
      <c r="A27034" t="s">
        <v>7432</v>
      </c>
    </row>
    <row r="27035" spans="1:1" x14ac:dyDescent="0.25">
      <c r="A27035" t="s">
        <v>12428</v>
      </c>
    </row>
    <row r="27036" spans="1:1" x14ac:dyDescent="0.25">
      <c r="A27036" t="e">
        <f>- soudure</f>
        <v>#NAME?</v>
      </c>
    </row>
    <row r="27038" spans="1:1" x14ac:dyDescent="0.25">
      <c r="A27038" t="s">
        <v>12429</v>
      </c>
    </row>
    <row r="27039" spans="1:1" x14ac:dyDescent="0.25">
      <c r="A27039" t="s">
        <v>12430</v>
      </c>
    </row>
    <row r="27041" spans="1:1" x14ac:dyDescent="0.25">
      <c r="A27041" t="s">
        <v>12431</v>
      </c>
    </row>
    <row r="27043" spans="1:1" x14ac:dyDescent="0.25">
      <c r="A27043" t="s">
        <v>12432</v>
      </c>
    </row>
    <row r="27044" spans="1:1" x14ac:dyDescent="0.25">
      <c r="A27044" t="s">
        <v>12433</v>
      </c>
    </row>
    <row r="27046" spans="1:1" x14ac:dyDescent="0.25">
      <c r="A27046" t="s">
        <v>12434</v>
      </c>
    </row>
    <row r="27047" spans="1:1" x14ac:dyDescent="0.25">
      <c r="A27047" t="s">
        <v>12435</v>
      </c>
    </row>
    <row r="27049" spans="1:1" x14ac:dyDescent="0.25">
      <c r="A27049" t="s">
        <v>12436</v>
      </c>
    </row>
    <row r="27050" spans="1:1" x14ac:dyDescent="0.25">
      <c r="A27050" t="s">
        <v>12437</v>
      </c>
    </row>
    <row r="27051" spans="1:1" x14ac:dyDescent="0.25">
      <c r="A27051" t="s">
        <v>12438</v>
      </c>
    </row>
    <row r="27053" spans="1:1" x14ac:dyDescent="0.25">
      <c r="A27053" t="s">
        <v>12439</v>
      </c>
    </row>
    <row r="27054" spans="1:1" x14ac:dyDescent="0.25">
      <c r="A27054" t="s">
        <v>12440</v>
      </c>
    </row>
    <row r="27055" spans="1:1" x14ac:dyDescent="0.25">
      <c r="A27055" t="s">
        <v>12441</v>
      </c>
    </row>
    <row r="27056" spans="1:1" x14ac:dyDescent="0.25">
      <c r="A27056" t="s">
        <v>12442</v>
      </c>
    </row>
    <row r="27057" spans="1:1" x14ac:dyDescent="0.25">
      <c r="A27057" t="s">
        <v>12443</v>
      </c>
    </row>
    <row r="27058" spans="1:1" x14ac:dyDescent="0.25">
      <c r="A27058" t="s">
        <v>12444</v>
      </c>
    </row>
    <row r="27059" spans="1:1" x14ac:dyDescent="0.25">
      <c r="A27059" t="s">
        <v>12445</v>
      </c>
    </row>
    <row r="27060" spans="1:1" x14ac:dyDescent="0.25">
      <c r="A27060" t="s">
        <v>12446</v>
      </c>
    </row>
    <row r="27061" spans="1:1" x14ac:dyDescent="0.25">
      <c r="A27061" t="s">
        <v>12447</v>
      </c>
    </row>
    <row r="27062" spans="1:1" x14ac:dyDescent="0.25">
      <c r="A27062" t="s">
        <v>12448</v>
      </c>
    </row>
    <row r="27063" spans="1:1" x14ac:dyDescent="0.25">
      <c r="A27063" t="s">
        <v>12449</v>
      </c>
    </row>
    <row r="27065" spans="1:1" x14ac:dyDescent="0.25">
      <c r="A27065" t="s">
        <v>12450</v>
      </c>
    </row>
    <row r="27066" spans="1:1" x14ac:dyDescent="0.25">
      <c r="A27066" t="s">
        <v>12451</v>
      </c>
    </row>
    <row r="27067" spans="1:1" x14ac:dyDescent="0.25">
      <c r="A27067" t="s">
        <v>1881</v>
      </c>
    </row>
    <row r="27068" spans="1:1" x14ac:dyDescent="0.25">
      <c r="A27068" t="s">
        <v>12452</v>
      </c>
    </row>
    <row r="27069" spans="1:1" x14ac:dyDescent="0.25">
      <c r="A27069" t="s">
        <v>10556</v>
      </c>
    </row>
    <row r="27070" spans="1:1" x14ac:dyDescent="0.25">
      <c r="A27070" t="s">
        <v>12453</v>
      </c>
    </row>
    <row r="27071" spans="1:1" x14ac:dyDescent="0.25">
      <c r="A27071" t="s">
        <v>12454</v>
      </c>
    </row>
    <row r="27073" spans="1:1" x14ac:dyDescent="0.25">
      <c r="A27073" t="s">
        <v>12455</v>
      </c>
    </row>
    <row r="27074" spans="1:1" x14ac:dyDescent="0.25">
      <c r="A27074" t="s">
        <v>12456</v>
      </c>
    </row>
    <row r="27075" spans="1:1" x14ac:dyDescent="0.25">
      <c r="A27075" t="s">
        <v>12457</v>
      </c>
    </row>
    <row r="27076" spans="1:1" x14ac:dyDescent="0.25">
      <c r="A27076" t="s">
        <v>10556</v>
      </c>
    </row>
    <row r="27077" spans="1:1" x14ac:dyDescent="0.25">
      <c r="A27077" t="s">
        <v>12458</v>
      </c>
    </row>
    <row r="27078" spans="1:1" x14ac:dyDescent="0.25">
      <c r="A27078" t="s">
        <v>12459</v>
      </c>
    </row>
    <row r="27079" spans="1:1" x14ac:dyDescent="0.25">
      <c r="A27079" t="s">
        <v>12460</v>
      </c>
    </row>
    <row r="27080" spans="1:1" x14ac:dyDescent="0.25">
      <c r="A27080" t="s">
        <v>12461</v>
      </c>
    </row>
    <row r="27082" spans="1:1" x14ac:dyDescent="0.25">
      <c r="A27082" t="s">
        <v>12462</v>
      </c>
    </row>
    <row r="27083" spans="1:1" x14ac:dyDescent="0.25">
      <c r="A27083" t="s">
        <v>12463</v>
      </c>
    </row>
    <row r="27084" spans="1:1" x14ac:dyDescent="0.25">
      <c r="A27084" t="s">
        <v>12464</v>
      </c>
    </row>
    <row r="27085" spans="1:1" x14ac:dyDescent="0.25">
      <c r="A27085" t="s">
        <v>12465</v>
      </c>
    </row>
    <row r="27087" spans="1:1" x14ac:dyDescent="0.25">
      <c r="A27087" t="s">
        <v>12466</v>
      </c>
    </row>
    <row r="27089" spans="1:1" x14ac:dyDescent="0.25">
      <c r="A27089" t="s">
        <v>12467</v>
      </c>
    </row>
    <row r="27090" spans="1:1" x14ac:dyDescent="0.25">
      <c r="A27090" t="s">
        <v>12468</v>
      </c>
    </row>
    <row r="27092" spans="1:1" x14ac:dyDescent="0.25">
      <c r="A27092" t="s">
        <v>12469</v>
      </c>
    </row>
    <row r="27093" spans="1:1" x14ac:dyDescent="0.25">
      <c r="A27093" t="s">
        <v>12470</v>
      </c>
    </row>
    <row r="27094" spans="1:1" x14ac:dyDescent="0.25">
      <c r="A27094" t="s">
        <v>12471</v>
      </c>
    </row>
    <row r="27095" spans="1:1" x14ac:dyDescent="0.25">
      <c r="A27095" t="s">
        <v>12472</v>
      </c>
    </row>
    <row r="27096" spans="1:1" x14ac:dyDescent="0.25">
      <c r="A27096" t="s">
        <v>12473</v>
      </c>
    </row>
    <row r="27097" spans="1:1" x14ac:dyDescent="0.25">
      <c r="A27097" t="s">
        <v>12474</v>
      </c>
    </row>
    <row r="27098" spans="1:1" x14ac:dyDescent="0.25">
      <c r="A27098" t="s">
        <v>12475</v>
      </c>
    </row>
    <row r="27100" spans="1:1" x14ac:dyDescent="0.25">
      <c r="A27100" t="s">
        <v>12476</v>
      </c>
    </row>
    <row r="27102" spans="1:1" x14ac:dyDescent="0.25">
      <c r="A27102" t="s">
        <v>12477</v>
      </c>
    </row>
    <row r="27105" spans="1:1" x14ac:dyDescent="0.25">
      <c r="A27105" t="s">
        <v>12478</v>
      </c>
    </row>
    <row r="27106" spans="1:1" x14ac:dyDescent="0.25">
      <c r="A27106" t="s">
        <v>12479</v>
      </c>
    </row>
    <row r="27107" spans="1:1" x14ac:dyDescent="0.25">
      <c r="A27107" t="s">
        <v>12480</v>
      </c>
    </row>
    <row r="27108" spans="1:1" x14ac:dyDescent="0.25">
      <c r="A27108" t="s">
        <v>12481</v>
      </c>
    </row>
    <row r="27110" spans="1:1" x14ac:dyDescent="0.25">
      <c r="A27110" t="s">
        <v>12482</v>
      </c>
    </row>
    <row r="27111" spans="1:1" x14ac:dyDescent="0.25">
      <c r="A27111" t="s">
        <v>12483</v>
      </c>
    </row>
    <row r="27112" spans="1:1" x14ac:dyDescent="0.25">
      <c r="A27112" t="s">
        <v>12484</v>
      </c>
    </row>
    <row r="27113" spans="1:1" x14ac:dyDescent="0.25">
      <c r="A27113" t="e">
        <f>- La Pose de vitrages.</f>
        <v>#NAME?</v>
      </c>
    </row>
    <row r="27115" spans="1:1" x14ac:dyDescent="0.25">
      <c r="A27115" t="s">
        <v>12485</v>
      </c>
    </row>
    <row r="27116" spans="1:1" x14ac:dyDescent="0.25">
      <c r="A27116" t="s">
        <v>12486</v>
      </c>
    </row>
    <row r="27117" spans="1:1" x14ac:dyDescent="0.25">
      <c r="A27117" t="s">
        <v>12487</v>
      </c>
    </row>
    <row r="27118" spans="1:1" x14ac:dyDescent="0.25">
      <c r="A27118" t="e">
        <f>- Rangement en chambre froide</f>
        <v>#NAME?</v>
      </c>
    </row>
    <row r="27119" spans="1:1" x14ac:dyDescent="0.25">
      <c r="A27119" t="e">
        <f>- gestion des stocks / Inventaires</f>
        <v>#NAME?</v>
      </c>
    </row>
    <row r="27120" spans="1:1" x14ac:dyDescent="0.25">
      <c r="A27120" t="s">
        <v>12488</v>
      </c>
    </row>
    <row r="27121" spans="1:1" x14ac:dyDescent="0.25">
      <c r="A27121" t="s">
        <v>12489</v>
      </c>
    </row>
    <row r="27122" spans="1:1" x14ac:dyDescent="0.25">
      <c r="A27122" t="s">
        <v>12490</v>
      </c>
    </row>
    <row r="27124" spans="1:1" x14ac:dyDescent="0.25">
      <c r="A27124" t="s">
        <v>12491</v>
      </c>
    </row>
    <row r="27125" spans="1:1" x14ac:dyDescent="0.25">
      <c r="A27125" t="s">
        <v>12492</v>
      </c>
    </row>
    <row r="27126" spans="1:1" x14ac:dyDescent="0.25">
      <c r="A27126" t="s">
        <v>12493</v>
      </c>
    </row>
    <row r="27127" spans="1:1" x14ac:dyDescent="0.25">
      <c r="A27127" t="s">
        <v>12494</v>
      </c>
    </row>
    <row r="27129" spans="1:1" x14ac:dyDescent="0.25">
      <c r="A27129" t="s">
        <v>12495</v>
      </c>
    </row>
    <row r="27131" spans="1:1" x14ac:dyDescent="0.25">
      <c r="A27131" t="s">
        <v>12496</v>
      </c>
    </row>
    <row r="27132" spans="1:1" x14ac:dyDescent="0.25">
      <c r="A27132" t="s">
        <v>12497</v>
      </c>
    </row>
    <row r="27133" spans="1:1" x14ac:dyDescent="0.25">
      <c r="A27133" t="s">
        <v>12498</v>
      </c>
    </row>
    <row r="27135" spans="1:1" x14ac:dyDescent="0.25">
      <c r="A27135" t="s">
        <v>12499</v>
      </c>
    </row>
    <row r="27137" spans="1:1" x14ac:dyDescent="0.25">
      <c r="A27137" t="s">
        <v>12500</v>
      </c>
    </row>
    <row r="27138" spans="1:1" x14ac:dyDescent="0.25">
      <c r="A27138" t="s">
        <v>12501</v>
      </c>
    </row>
    <row r="27139" spans="1:1" x14ac:dyDescent="0.25">
      <c r="A27139" t="s">
        <v>12502</v>
      </c>
    </row>
    <row r="27140" spans="1:1" x14ac:dyDescent="0.25">
      <c r="A27140" t="s">
        <v>12503</v>
      </c>
    </row>
    <row r="27142" spans="1:1" x14ac:dyDescent="0.25">
      <c r="A27142" t="s">
        <v>12504</v>
      </c>
    </row>
    <row r="27144" spans="1:1" x14ac:dyDescent="0.25">
      <c r="A27144" t="s">
        <v>12500</v>
      </c>
    </row>
    <row r="27145" spans="1:1" x14ac:dyDescent="0.25">
      <c r="A27145" t="s">
        <v>10660</v>
      </c>
    </row>
    <row r="27146" spans="1:1" x14ac:dyDescent="0.25">
      <c r="A27146" t="s">
        <v>12505</v>
      </c>
    </row>
    <row r="27147" spans="1:1" x14ac:dyDescent="0.25">
      <c r="A27147" t="s">
        <v>12506</v>
      </c>
    </row>
    <row r="27148" spans="1:1" x14ac:dyDescent="0.25">
      <c r="A27148" t="s">
        <v>12507</v>
      </c>
    </row>
    <row r="27149" spans="1:1" x14ac:dyDescent="0.25">
      <c r="A27149" t="s">
        <v>12508</v>
      </c>
    </row>
    <row r="27150" spans="1:1" x14ac:dyDescent="0.25">
      <c r="A27150" t="s">
        <v>12509</v>
      </c>
    </row>
    <row r="27152" spans="1:1" x14ac:dyDescent="0.25">
      <c r="A27152" t="s">
        <v>12510</v>
      </c>
    </row>
    <row r="27154" spans="1:1" x14ac:dyDescent="0.25">
      <c r="A27154" t="s">
        <v>12511</v>
      </c>
    </row>
    <row r="27155" spans="1:1" x14ac:dyDescent="0.25">
      <c r="A27155" t="s">
        <v>12512</v>
      </c>
    </row>
    <row r="27156" spans="1:1" x14ac:dyDescent="0.25">
      <c r="A27156" t="s">
        <v>12513</v>
      </c>
    </row>
    <row r="27157" spans="1:1" x14ac:dyDescent="0.25">
      <c r="A27157" t="s">
        <v>12514</v>
      </c>
    </row>
    <row r="27158" spans="1:1" x14ac:dyDescent="0.25">
      <c r="A27158" t="s">
        <v>12515</v>
      </c>
    </row>
    <row r="27159" spans="1:1" x14ac:dyDescent="0.25">
      <c r="A27159" t="s">
        <v>12516</v>
      </c>
    </row>
    <row r="27161" spans="1:1" x14ac:dyDescent="0.25">
      <c r="A27161" t="s">
        <v>12517</v>
      </c>
    </row>
    <row r="27162" spans="1:1" x14ac:dyDescent="0.25">
      <c r="A27162" t="e">
        <f>- tri des piÃ¨ces</f>
        <v>#NAME?</v>
      </c>
    </row>
    <row r="27163" spans="1:1" x14ac:dyDescent="0.25">
      <c r="A27163" t="e">
        <f>- Mise en carton</f>
        <v>#NAME?</v>
      </c>
    </row>
    <row r="27164" spans="1:1" x14ac:dyDescent="0.25">
      <c r="A27164" t="s">
        <v>12518</v>
      </c>
    </row>
    <row r="27166" spans="1:1" x14ac:dyDescent="0.25">
      <c r="A27166" t="s">
        <v>12519</v>
      </c>
    </row>
    <row r="27167" spans="1:1" x14ac:dyDescent="0.25">
      <c r="A27167" t="s">
        <v>12520</v>
      </c>
    </row>
    <row r="27168" spans="1:1" x14ac:dyDescent="0.25">
      <c r="A27168" t="s">
        <v>12521</v>
      </c>
    </row>
    <row r="27169" spans="1:1" x14ac:dyDescent="0.25">
      <c r="A27169" t="s">
        <v>12522</v>
      </c>
    </row>
    <row r="27170" spans="1:1" x14ac:dyDescent="0.25">
      <c r="A27170" t="s">
        <v>12523</v>
      </c>
    </row>
    <row r="27171" spans="1:1" x14ac:dyDescent="0.25">
      <c r="A27171" t="s">
        <v>12524</v>
      </c>
    </row>
    <row r="27172" spans="1:1" x14ac:dyDescent="0.25">
      <c r="A27172" t="s">
        <v>12525</v>
      </c>
    </row>
    <row r="27173" spans="1:1" x14ac:dyDescent="0.25">
      <c r="A27173" t="s">
        <v>12526</v>
      </c>
    </row>
    <row r="27175" spans="1:1" x14ac:dyDescent="0.25">
      <c r="A27175" t="s">
        <v>12527</v>
      </c>
    </row>
    <row r="27177" spans="1:1" x14ac:dyDescent="0.25">
      <c r="A27177" t="s">
        <v>12528</v>
      </c>
    </row>
    <row r="27178" spans="1:1" x14ac:dyDescent="0.25">
      <c r="A27178" t="s">
        <v>12529</v>
      </c>
    </row>
    <row r="27180" spans="1:1" x14ac:dyDescent="0.25">
      <c r="A27180" t="s">
        <v>12530</v>
      </c>
    </row>
    <row r="27181" spans="1:1" x14ac:dyDescent="0.25">
      <c r="A27181" t="s">
        <v>12531</v>
      </c>
    </row>
    <row r="27182" spans="1:1" x14ac:dyDescent="0.25">
      <c r="A27182" t="s">
        <v>12532</v>
      </c>
    </row>
    <row r="27183" spans="1:1" x14ac:dyDescent="0.25">
      <c r="A27183" t="s">
        <v>12533</v>
      </c>
    </row>
    <row r="27184" spans="1:1" x14ac:dyDescent="0.25">
      <c r="A27184" t="s">
        <v>12534</v>
      </c>
    </row>
    <row r="27185" spans="1:1" x14ac:dyDescent="0.25">
      <c r="A27185" t="s">
        <v>12535</v>
      </c>
    </row>
    <row r="27186" spans="1:1" x14ac:dyDescent="0.25">
      <c r="A27186" t="s">
        <v>12536</v>
      </c>
    </row>
    <row r="27187" spans="1:1" x14ac:dyDescent="0.25">
      <c r="A27187" t="s">
        <v>12537</v>
      </c>
    </row>
    <row r="27188" spans="1:1" x14ac:dyDescent="0.25">
      <c r="A27188" t="s">
        <v>12538</v>
      </c>
    </row>
    <row r="27189" spans="1:1" x14ac:dyDescent="0.25">
      <c r="A27189" t="s">
        <v>12539</v>
      </c>
    </row>
    <row r="27191" spans="1:1" x14ac:dyDescent="0.25">
      <c r="A27191" t="s">
        <v>12540</v>
      </c>
    </row>
    <row r="27193" spans="1:1" x14ac:dyDescent="0.25">
      <c r="A27193" t="s">
        <v>12541</v>
      </c>
    </row>
    <row r="27194" spans="1:1" x14ac:dyDescent="0.25">
      <c r="A27194" t="s">
        <v>12542</v>
      </c>
    </row>
    <row r="27195" spans="1:1" x14ac:dyDescent="0.25">
      <c r="A27195" t="s">
        <v>12543</v>
      </c>
    </row>
    <row r="27196" spans="1:1" x14ac:dyDescent="0.25">
      <c r="A27196" t="s">
        <v>12544</v>
      </c>
    </row>
    <row r="27198" spans="1:1" x14ac:dyDescent="0.25">
      <c r="A27198" t="s">
        <v>12545</v>
      </c>
    </row>
    <row r="27199" spans="1:1" x14ac:dyDescent="0.25">
      <c r="A27199" t="s">
        <v>12546</v>
      </c>
    </row>
    <row r="27200" spans="1:1" x14ac:dyDescent="0.25">
      <c r="A27200" t="s">
        <v>12547</v>
      </c>
    </row>
    <row r="27202" spans="1:2" x14ac:dyDescent="0.25">
      <c r="A27202" t="s">
        <v>12548</v>
      </c>
    </row>
    <row r="27203" spans="1:2" x14ac:dyDescent="0.25">
      <c r="A27203" t="s">
        <v>12549</v>
      </c>
    </row>
    <row r="27204" spans="1:2" x14ac:dyDescent="0.25">
      <c r="A27204" t="s">
        <v>12550</v>
      </c>
    </row>
    <row r="27205" spans="1:2" x14ac:dyDescent="0.25">
      <c r="A27205" t="s">
        <v>12551</v>
      </c>
    </row>
    <row r="27206" spans="1:2" x14ac:dyDescent="0.25">
      <c r="A27206" t="s">
        <v>12552</v>
      </c>
    </row>
    <row r="27207" spans="1:2" x14ac:dyDescent="0.25">
      <c r="A27207" t="s">
        <v>12553</v>
      </c>
    </row>
    <row r="27208" spans="1:2" x14ac:dyDescent="0.25">
      <c r="A27208" t="s">
        <v>12554</v>
      </c>
    </row>
    <row r="27209" spans="1:2" x14ac:dyDescent="0.25">
      <c r="A27209" t="s">
        <v>43</v>
      </c>
    </row>
    <row r="27210" spans="1:2" x14ac:dyDescent="0.25">
      <c r="A27210" t="s">
        <v>12555</v>
      </c>
    </row>
    <row r="27211" spans="1:2" x14ac:dyDescent="0.25">
      <c r="A27211" t="s">
        <v>12556</v>
      </c>
    </row>
    <row r="27212" spans="1:2" x14ac:dyDescent="0.25">
      <c r="A27212" t="s">
        <v>43</v>
      </c>
    </row>
    <row r="27213" spans="1:2" x14ac:dyDescent="0.25">
      <c r="A27213" t="s">
        <v>12557</v>
      </c>
    </row>
    <row r="27214" spans="1:2" x14ac:dyDescent="0.25">
      <c r="A27214" t="s">
        <v>12558</v>
      </c>
    </row>
    <row r="27215" spans="1:2" x14ac:dyDescent="0.25">
      <c r="A27215" t="s">
        <v>12559</v>
      </c>
      <c r="B27215" t="s">
        <v>12560</v>
      </c>
    </row>
    <row r="27216" spans="1:2" x14ac:dyDescent="0.25">
      <c r="A27216" t="s">
        <v>12561</v>
      </c>
    </row>
    <row r="27217" spans="1:1" x14ac:dyDescent="0.25">
      <c r="A27217" t="s">
        <v>12562</v>
      </c>
    </row>
    <row r="27218" spans="1:1" x14ac:dyDescent="0.25">
      <c r="A27218" t="s">
        <v>12563</v>
      </c>
    </row>
    <row r="27220" spans="1:1" x14ac:dyDescent="0.25">
      <c r="A27220" t="s">
        <v>12564</v>
      </c>
    </row>
    <row r="27221" spans="1:1" x14ac:dyDescent="0.25">
      <c r="A27221" t="s">
        <v>12565</v>
      </c>
    </row>
    <row r="27222" spans="1:1" x14ac:dyDescent="0.25">
      <c r="A27222" t="s">
        <v>12566</v>
      </c>
    </row>
    <row r="27223" spans="1:1" x14ac:dyDescent="0.25">
      <c r="A27223" t="s">
        <v>12567</v>
      </c>
    </row>
    <row r="27224" spans="1:1" x14ac:dyDescent="0.25">
      <c r="A27224" t="s">
        <v>12568</v>
      </c>
    </row>
    <row r="27225" spans="1:1" x14ac:dyDescent="0.25">
      <c r="A27225" t="s">
        <v>12569</v>
      </c>
    </row>
    <row r="27226" spans="1:1" x14ac:dyDescent="0.25">
      <c r="A27226" t="s">
        <v>12570</v>
      </c>
    </row>
    <row r="27227" spans="1:1" x14ac:dyDescent="0.25">
      <c r="A27227" t="s">
        <v>12571</v>
      </c>
    </row>
    <row r="27228" spans="1:1" x14ac:dyDescent="0.25">
      <c r="A27228" t="s">
        <v>12572</v>
      </c>
    </row>
    <row r="27229" spans="1:1" x14ac:dyDescent="0.25">
      <c r="A27229" t="s">
        <v>1881</v>
      </c>
    </row>
    <row r="27230" spans="1:1" x14ac:dyDescent="0.25">
      <c r="A27230" t="s">
        <v>12573</v>
      </c>
    </row>
    <row r="27231" spans="1:1" x14ac:dyDescent="0.25">
      <c r="A27231" t="s">
        <v>12574</v>
      </c>
    </row>
    <row r="27232" spans="1:1" x14ac:dyDescent="0.25">
      <c r="A27232" t="s">
        <v>1881</v>
      </c>
    </row>
    <row r="27233" spans="1:1" x14ac:dyDescent="0.25">
      <c r="A27233" t="s">
        <v>12575</v>
      </c>
    </row>
    <row r="27234" spans="1:1" x14ac:dyDescent="0.25">
      <c r="A27234" t="s">
        <v>12576</v>
      </c>
    </row>
    <row r="27236" spans="1:1" x14ac:dyDescent="0.25">
      <c r="A27236" t="s">
        <v>12577</v>
      </c>
    </row>
    <row r="27237" spans="1:1" x14ac:dyDescent="0.25">
      <c r="A27237" t="s">
        <v>12578</v>
      </c>
    </row>
    <row r="27238" spans="1:1" x14ac:dyDescent="0.25">
      <c r="A27238" t="s">
        <v>12579</v>
      </c>
    </row>
    <row r="27240" spans="1:1" x14ac:dyDescent="0.25">
      <c r="A27240" t="s">
        <v>12580</v>
      </c>
    </row>
    <row r="27242" spans="1:1" x14ac:dyDescent="0.25">
      <c r="A27242" t="s">
        <v>12581</v>
      </c>
    </row>
    <row r="27244" spans="1:1" x14ac:dyDescent="0.25">
      <c r="A27244" t="s">
        <v>12582</v>
      </c>
    </row>
    <row r="27245" spans="1:1" x14ac:dyDescent="0.25">
      <c r="A27245" t="s">
        <v>12583</v>
      </c>
    </row>
    <row r="27246" spans="1:1" x14ac:dyDescent="0.25">
      <c r="A27246" t="s">
        <v>12584</v>
      </c>
    </row>
    <row r="27247" spans="1:1" x14ac:dyDescent="0.25">
      <c r="A27247" t="s">
        <v>12585</v>
      </c>
    </row>
    <row r="27248" spans="1:1" x14ac:dyDescent="0.25">
      <c r="A27248" t="s">
        <v>12586</v>
      </c>
    </row>
    <row r="27250" spans="1:1" x14ac:dyDescent="0.25">
      <c r="A27250" t="s">
        <v>12587</v>
      </c>
    </row>
    <row r="27251" spans="1:1" x14ac:dyDescent="0.25">
      <c r="A27251" t="s">
        <v>12588</v>
      </c>
    </row>
    <row r="27252" spans="1:1" x14ac:dyDescent="0.25">
      <c r="A27252" t="s">
        <v>12589</v>
      </c>
    </row>
    <row r="27253" spans="1:1" x14ac:dyDescent="0.25">
      <c r="A27253" t="s">
        <v>12590</v>
      </c>
    </row>
    <row r="27254" spans="1:1" x14ac:dyDescent="0.25">
      <c r="A27254" t="s">
        <v>12591</v>
      </c>
    </row>
    <row r="27255" spans="1:1" x14ac:dyDescent="0.25">
      <c r="A27255" t="s">
        <v>12592</v>
      </c>
    </row>
    <row r="27256" spans="1:1" x14ac:dyDescent="0.25">
      <c r="A27256" t="s">
        <v>12593</v>
      </c>
    </row>
    <row r="27257" spans="1:1" x14ac:dyDescent="0.25">
      <c r="A27257" t="s">
        <v>12594</v>
      </c>
    </row>
    <row r="27258" spans="1:1" x14ac:dyDescent="0.25">
      <c r="A27258" t="s">
        <v>12595</v>
      </c>
    </row>
    <row r="27259" spans="1:1" x14ac:dyDescent="0.25">
      <c r="A27259" t="s">
        <v>12596</v>
      </c>
    </row>
    <row r="27261" spans="1:1" x14ac:dyDescent="0.25">
      <c r="A27261" t="s">
        <v>12597</v>
      </c>
    </row>
    <row r="27262" spans="1:1" x14ac:dyDescent="0.25">
      <c r="A27262" t="s">
        <v>12598</v>
      </c>
    </row>
    <row r="27264" spans="1:1" x14ac:dyDescent="0.25">
      <c r="A27264" t="s">
        <v>12599</v>
      </c>
    </row>
    <row r="27265" spans="1:1" x14ac:dyDescent="0.25">
      <c r="A27265" t="s">
        <v>12600</v>
      </c>
    </row>
    <row r="27266" spans="1:1" x14ac:dyDescent="0.25">
      <c r="A27266" t="s">
        <v>12601</v>
      </c>
    </row>
    <row r="27267" spans="1:1" x14ac:dyDescent="0.25">
      <c r="A27267" t="s">
        <v>12602</v>
      </c>
    </row>
    <row r="27268" spans="1:1" x14ac:dyDescent="0.25">
      <c r="A27268" t="s">
        <v>12603</v>
      </c>
    </row>
    <row r="27269" spans="1:1" x14ac:dyDescent="0.25">
      <c r="A27269" t="s">
        <v>12604</v>
      </c>
    </row>
    <row r="27270" spans="1:1" x14ac:dyDescent="0.25">
      <c r="A27270" t="s">
        <v>12605</v>
      </c>
    </row>
    <row r="27273" spans="1:1" x14ac:dyDescent="0.25">
      <c r="A27273" t="s">
        <v>12606</v>
      </c>
    </row>
    <row r="27274" spans="1:1" x14ac:dyDescent="0.25">
      <c r="A27274" t="s">
        <v>12607</v>
      </c>
    </row>
    <row r="27275" spans="1:1" x14ac:dyDescent="0.25">
      <c r="A27275" t="s">
        <v>12608</v>
      </c>
    </row>
    <row r="27276" spans="1:1" x14ac:dyDescent="0.25">
      <c r="A27276" t="s">
        <v>12609</v>
      </c>
    </row>
    <row r="27277" spans="1:1" x14ac:dyDescent="0.25">
      <c r="A27277" t="s">
        <v>12610</v>
      </c>
    </row>
    <row r="27279" spans="1:1" x14ac:dyDescent="0.25">
      <c r="A27279" t="s">
        <v>12611</v>
      </c>
    </row>
    <row r="27280" spans="1:1" x14ac:dyDescent="0.25">
      <c r="A27280" t="s">
        <v>12612</v>
      </c>
    </row>
    <row r="27282" spans="1:1" x14ac:dyDescent="0.25">
      <c r="A27282" t="s">
        <v>12613</v>
      </c>
    </row>
    <row r="27283" spans="1:1" x14ac:dyDescent="0.25">
      <c r="A27283" t="s">
        <v>12614</v>
      </c>
    </row>
    <row r="27284" spans="1:1" x14ac:dyDescent="0.25">
      <c r="A27284" t="s">
        <v>12615</v>
      </c>
    </row>
    <row r="27285" spans="1:1" x14ac:dyDescent="0.25">
      <c r="A27285" t="e">
        <f>- Lancer le cycle de production</f>
        <v>#NAME?</v>
      </c>
    </row>
    <row r="27286" spans="1:1" x14ac:dyDescent="0.25">
      <c r="A27286" t="e">
        <f>- ContrÃ´ler les piÃ¨ces</f>
        <v>#NAME?</v>
      </c>
    </row>
    <row r="27287" spans="1:1" x14ac:dyDescent="0.25">
      <c r="A27287" t="s">
        <v>12616</v>
      </c>
    </row>
    <row r="27288" spans="1:1" x14ac:dyDescent="0.25">
      <c r="A27288" t="s">
        <v>12617</v>
      </c>
    </row>
    <row r="27289" spans="1:1" x14ac:dyDescent="0.25">
      <c r="A27289" t="s">
        <v>12618</v>
      </c>
    </row>
    <row r="27290" spans="1:1" x14ac:dyDescent="0.25">
      <c r="A27290" t="s">
        <v>12619</v>
      </c>
    </row>
    <row r="27291" spans="1:1" x14ac:dyDescent="0.25">
      <c r="A27291" t="s">
        <v>1881</v>
      </c>
    </row>
    <row r="27292" spans="1:1" x14ac:dyDescent="0.25">
      <c r="A27292" t="s">
        <v>12620</v>
      </c>
    </row>
    <row r="27293" spans="1:1" x14ac:dyDescent="0.25">
      <c r="A27293" t="s">
        <v>12621</v>
      </c>
    </row>
    <row r="27295" spans="1:1" x14ac:dyDescent="0.25">
      <c r="A27295" t="s">
        <v>12622</v>
      </c>
    </row>
    <row r="27296" spans="1:1" x14ac:dyDescent="0.25">
      <c r="A27296" t="s">
        <v>12623</v>
      </c>
    </row>
    <row r="27297" spans="1:1" x14ac:dyDescent="0.25">
      <c r="A27297" t="s">
        <v>1881</v>
      </c>
    </row>
    <row r="27298" spans="1:1" x14ac:dyDescent="0.25">
      <c r="A27298" t="s">
        <v>12624</v>
      </c>
    </row>
    <row r="27299" spans="1:1" x14ac:dyDescent="0.25">
      <c r="A27299" t="s">
        <v>12625</v>
      </c>
    </row>
    <row r="27300" spans="1:1" x14ac:dyDescent="0.25">
      <c r="A27300" t="s">
        <v>12626</v>
      </c>
    </row>
    <row r="27301" spans="1:1" x14ac:dyDescent="0.25">
      <c r="A27301" t="s">
        <v>12627</v>
      </c>
    </row>
    <row r="27302" spans="1:1" x14ac:dyDescent="0.25">
      <c r="A27302" t="s">
        <v>12628</v>
      </c>
    </row>
    <row r="27303" spans="1:1" x14ac:dyDescent="0.25">
      <c r="A27303" t="s">
        <v>12629</v>
      </c>
    </row>
    <row r="27305" spans="1:1" x14ac:dyDescent="0.25">
      <c r="A27305" t="s">
        <v>1774</v>
      </c>
    </row>
    <row r="27307" spans="1:1" x14ac:dyDescent="0.25">
      <c r="A27307" t="s">
        <v>12630</v>
      </c>
    </row>
    <row r="27308" spans="1:1" x14ac:dyDescent="0.25">
      <c r="A27308" t="s">
        <v>12631</v>
      </c>
    </row>
    <row r="27310" spans="1:1" x14ac:dyDescent="0.25">
      <c r="A27310" t="s">
        <v>12632</v>
      </c>
    </row>
    <row r="27311" spans="1:1" x14ac:dyDescent="0.25">
      <c r="A27311" t="s">
        <v>12633</v>
      </c>
    </row>
    <row r="27312" spans="1:1" x14ac:dyDescent="0.25">
      <c r="A27312" t="s">
        <v>12634</v>
      </c>
    </row>
    <row r="27314" spans="1:1" x14ac:dyDescent="0.25">
      <c r="A27314" t="s">
        <v>12635</v>
      </c>
    </row>
    <row r="27315" spans="1:1" x14ac:dyDescent="0.25">
      <c r="A27315" t="s">
        <v>12636</v>
      </c>
    </row>
    <row r="27317" spans="1:1" x14ac:dyDescent="0.25">
      <c r="A27317" t="s">
        <v>12637</v>
      </c>
    </row>
    <row r="27319" spans="1:1" x14ac:dyDescent="0.25">
      <c r="A27319" t="s">
        <v>12638</v>
      </c>
    </row>
    <row r="27320" spans="1:1" x14ac:dyDescent="0.25">
      <c r="A27320" t="s">
        <v>12639</v>
      </c>
    </row>
    <row r="27322" spans="1:1" x14ac:dyDescent="0.25">
      <c r="A27322" t="s">
        <v>12640</v>
      </c>
    </row>
    <row r="27323" spans="1:1" x14ac:dyDescent="0.25">
      <c r="A27323" t="s">
        <v>12641</v>
      </c>
    </row>
    <row r="27325" spans="1:1" x14ac:dyDescent="0.25">
      <c r="A27325" t="s">
        <v>12642</v>
      </c>
    </row>
    <row r="27327" spans="1:1" x14ac:dyDescent="0.25">
      <c r="A27327" t="s">
        <v>12643</v>
      </c>
    </row>
    <row r="27329" spans="1:1" x14ac:dyDescent="0.25">
      <c r="A27329" t="s">
        <v>12644</v>
      </c>
    </row>
    <row r="27331" spans="1:1" x14ac:dyDescent="0.25">
      <c r="A27331" t="s">
        <v>12645</v>
      </c>
    </row>
    <row r="27332" spans="1:1" x14ac:dyDescent="0.25">
      <c r="A27332" t="s">
        <v>12646</v>
      </c>
    </row>
    <row r="27333" spans="1:1" x14ac:dyDescent="0.25">
      <c r="A27333" t="s">
        <v>12647</v>
      </c>
    </row>
    <row r="27334" spans="1:1" x14ac:dyDescent="0.25">
      <c r="A27334" t="s">
        <v>12648</v>
      </c>
    </row>
    <row r="27335" spans="1:1" x14ac:dyDescent="0.25">
      <c r="A27335" t="s">
        <v>12649</v>
      </c>
    </row>
    <row r="27337" spans="1:1" x14ac:dyDescent="0.25">
      <c r="A27337" t="s">
        <v>12650</v>
      </c>
    </row>
    <row r="27338" spans="1:1" x14ac:dyDescent="0.25">
      <c r="A27338" t="s">
        <v>12651</v>
      </c>
    </row>
    <row r="27339" spans="1:1" x14ac:dyDescent="0.25">
      <c r="A27339" t="s">
        <v>12652</v>
      </c>
    </row>
    <row r="27341" spans="1:1" x14ac:dyDescent="0.25">
      <c r="A27341" t="s">
        <v>1216</v>
      </c>
    </row>
    <row r="27342" spans="1:1" x14ac:dyDescent="0.25">
      <c r="A27342" t="s">
        <v>12653</v>
      </c>
    </row>
    <row r="27343" spans="1:1" x14ac:dyDescent="0.25">
      <c r="A27343" t="s">
        <v>12654</v>
      </c>
    </row>
    <row r="27344" spans="1:1" x14ac:dyDescent="0.25">
      <c r="A27344" t="s">
        <v>12655</v>
      </c>
    </row>
    <row r="27345" spans="1:1" x14ac:dyDescent="0.25">
      <c r="A27345" t="s">
        <v>12656</v>
      </c>
    </row>
    <row r="27346" spans="1:1" x14ac:dyDescent="0.25">
      <c r="A27346" t="s">
        <v>12657</v>
      </c>
    </row>
    <row r="27347" spans="1:1" x14ac:dyDescent="0.25">
      <c r="A27347" t="s">
        <v>12658</v>
      </c>
    </row>
    <row r="27349" spans="1:1" x14ac:dyDescent="0.25">
      <c r="A27349" t="s">
        <v>12659</v>
      </c>
    </row>
    <row r="27350" spans="1:1" x14ac:dyDescent="0.25">
      <c r="A27350" t="s">
        <v>12660</v>
      </c>
    </row>
    <row r="27352" spans="1:1" x14ac:dyDescent="0.25">
      <c r="A27352" t="s">
        <v>12661</v>
      </c>
    </row>
    <row r="27353" spans="1:1" x14ac:dyDescent="0.25">
      <c r="A27353" t="s">
        <v>12662</v>
      </c>
    </row>
    <row r="27354" spans="1:1" x14ac:dyDescent="0.25">
      <c r="A27354" t="s">
        <v>43</v>
      </c>
    </row>
    <row r="27355" spans="1:1" x14ac:dyDescent="0.25">
      <c r="A27355" t="s">
        <v>12663</v>
      </c>
    </row>
    <row r="27356" spans="1:1" x14ac:dyDescent="0.25">
      <c r="A27356" t="s">
        <v>12664</v>
      </c>
    </row>
    <row r="27357" spans="1:1" x14ac:dyDescent="0.25">
      <c r="A27357" t="s">
        <v>12665</v>
      </c>
    </row>
    <row r="27358" spans="1:1" x14ac:dyDescent="0.25">
      <c r="A27358" t="s">
        <v>43</v>
      </c>
    </row>
    <row r="27359" spans="1:1" x14ac:dyDescent="0.25">
      <c r="A27359" t="s">
        <v>12666</v>
      </c>
    </row>
    <row r="27360" spans="1:1" x14ac:dyDescent="0.25">
      <c r="A27360" t="s">
        <v>12667</v>
      </c>
    </row>
    <row r="27361" spans="1:1" x14ac:dyDescent="0.25">
      <c r="A27361" t="s">
        <v>12668</v>
      </c>
    </row>
    <row r="27362" spans="1:1" x14ac:dyDescent="0.25">
      <c r="A27362" t="s">
        <v>12669</v>
      </c>
    </row>
    <row r="27363" spans="1:1" x14ac:dyDescent="0.25">
      <c r="A27363" t="s">
        <v>12670</v>
      </c>
    </row>
    <row r="27365" spans="1:1" x14ac:dyDescent="0.25">
      <c r="A27365" t="s">
        <v>12671</v>
      </c>
    </row>
    <row r="27367" spans="1:1" x14ac:dyDescent="0.25">
      <c r="A27367" t="s">
        <v>12672</v>
      </c>
    </row>
    <row r="27368" spans="1:1" x14ac:dyDescent="0.25">
      <c r="A27368" t="s">
        <v>12673</v>
      </c>
    </row>
    <row r="27369" spans="1:1" x14ac:dyDescent="0.25">
      <c r="A27369" t="s">
        <v>12674</v>
      </c>
    </row>
    <row r="27371" spans="1:1" x14ac:dyDescent="0.25">
      <c r="A27371" t="s">
        <v>12675</v>
      </c>
    </row>
    <row r="27372" spans="1:1" x14ac:dyDescent="0.25">
      <c r="A27372" t="s">
        <v>12676</v>
      </c>
    </row>
    <row r="27373" spans="1:1" x14ac:dyDescent="0.25">
      <c r="A27373" t="s">
        <v>12674</v>
      </c>
    </row>
    <row r="27375" spans="1:1" x14ac:dyDescent="0.25">
      <c r="A27375" t="s">
        <v>12675</v>
      </c>
    </row>
    <row r="27376" spans="1:1" x14ac:dyDescent="0.25">
      <c r="A27376" t="s">
        <v>12677</v>
      </c>
    </row>
    <row r="27377" spans="1:1" x14ac:dyDescent="0.25">
      <c r="A27377" t="s">
        <v>12674</v>
      </c>
    </row>
    <row r="27379" spans="1:1" x14ac:dyDescent="0.25">
      <c r="A27379" t="s">
        <v>12675</v>
      </c>
    </row>
    <row r="27380" spans="1:1" x14ac:dyDescent="0.25">
      <c r="A27380" t="s">
        <v>12678</v>
      </c>
    </row>
    <row r="27381" spans="1:1" x14ac:dyDescent="0.25">
      <c r="A27381" t="s">
        <v>12674</v>
      </c>
    </row>
    <row r="27383" spans="1:1" x14ac:dyDescent="0.25">
      <c r="A27383" t="s">
        <v>12675</v>
      </c>
    </row>
    <row r="27384" spans="1:1" x14ac:dyDescent="0.25">
      <c r="A27384" t="s">
        <v>12679</v>
      </c>
    </row>
    <row r="27385" spans="1:1" x14ac:dyDescent="0.25">
      <c r="A27385" t="s">
        <v>12674</v>
      </c>
    </row>
    <row r="27387" spans="1:1" x14ac:dyDescent="0.25">
      <c r="A27387" t="s">
        <v>12675</v>
      </c>
    </row>
    <row r="27388" spans="1:1" x14ac:dyDescent="0.25">
      <c r="A27388" t="s">
        <v>12680</v>
      </c>
    </row>
    <row r="27390" spans="1:1" x14ac:dyDescent="0.25">
      <c r="A27390" t="e">
        <f>- Garnissage</f>
        <v>#NAME?</v>
      </c>
    </row>
    <row r="27391" spans="1:1" x14ac:dyDescent="0.25">
      <c r="A27391" t="e">
        <f>- Mise en barquettes des produits</f>
        <v>#NAME?</v>
      </c>
    </row>
    <row r="27392" spans="1:1" x14ac:dyDescent="0.25">
      <c r="A27392" t="e">
        <f>- Conditionnement</f>
        <v>#NAME?</v>
      </c>
    </row>
    <row r="27393" spans="1:1" x14ac:dyDescent="0.25">
      <c r="A27393" t="e">
        <f>- contrÃ´le visuel des produits</f>
        <v>#NAME?</v>
      </c>
    </row>
    <row r="27395" spans="1:1" x14ac:dyDescent="0.25">
      <c r="A27395" t="s">
        <v>12681</v>
      </c>
    </row>
    <row r="27396" spans="1:1" x14ac:dyDescent="0.25">
      <c r="A27396" t="s">
        <v>12682</v>
      </c>
    </row>
    <row r="27398" spans="1:1" x14ac:dyDescent="0.25">
      <c r="A27398" t="s">
        <v>12683</v>
      </c>
    </row>
    <row r="27400" spans="1:1" x14ac:dyDescent="0.25">
      <c r="A27400" t="s">
        <v>12684</v>
      </c>
    </row>
    <row r="27401" spans="1:1" x14ac:dyDescent="0.25">
      <c r="A27401" t="s">
        <v>12685</v>
      </c>
    </row>
    <row r="27403" spans="1:1" x14ac:dyDescent="0.25">
      <c r="A27403" t="s">
        <v>121</v>
      </c>
    </row>
    <row r="27405" spans="1:1" x14ac:dyDescent="0.25">
      <c r="A27405" t="s">
        <v>12686</v>
      </c>
    </row>
    <row r="27406" spans="1:1" x14ac:dyDescent="0.25">
      <c r="A27406" t="s">
        <v>12687</v>
      </c>
    </row>
    <row r="27407" spans="1:1" x14ac:dyDescent="0.25">
      <c r="A27407" t="s">
        <v>12688</v>
      </c>
    </row>
    <row r="27409" spans="1:1" x14ac:dyDescent="0.25">
      <c r="A27409" t="s">
        <v>12689</v>
      </c>
    </row>
    <row r="27410" spans="1:1" x14ac:dyDescent="0.25">
      <c r="A27410" t="s">
        <v>12690</v>
      </c>
    </row>
    <row r="27412" spans="1:1" x14ac:dyDescent="0.25">
      <c r="A27412" t="s">
        <v>1968</v>
      </c>
    </row>
    <row r="27413" spans="1:1" x14ac:dyDescent="0.25">
      <c r="A27413" t="s">
        <v>12691</v>
      </c>
    </row>
    <row r="27414" spans="1:1" x14ac:dyDescent="0.25">
      <c r="A27414" t="s">
        <v>12692</v>
      </c>
    </row>
    <row r="27415" spans="1:1" x14ac:dyDescent="0.25">
      <c r="A27415" t="s">
        <v>12693</v>
      </c>
    </row>
    <row r="27416" spans="1:1" x14ac:dyDescent="0.25">
      <c r="A27416" t="s">
        <v>12694</v>
      </c>
    </row>
    <row r="27417" spans="1:1" x14ac:dyDescent="0.25">
      <c r="A27417" t="s">
        <v>12695</v>
      </c>
    </row>
    <row r="27418" spans="1:1" x14ac:dyDescent="0.25">
      <c r="A27418" t="s">
        <v>12696</v>
      </c>
    </row>
    <row r="27419" spans="1:1" x14ac:dyDescent="0.25">
      <c r="A27419" t="s">
        <v>43</v>
      </c>
    </row>
    <row r="27420" spans="1:1" x14ac:dyDescent="0.25">
      <c r="A27420" t="s">
        <v>12697</v>
      </c>
    </row>
    <row r="27421" spans="1:1" x14ac:dyDescent="0.25">
      <c r="A27421" t="s">
        <v>12698</v>
      </c>
    </row>
    <row r="27422" spans="1:1" x14ac:dyDescent="0.25">
      <c r="A27422" t="s">
        <v>43</v>
      </c>
    </row>
    <row r="27423" spans="1:1" x14ac:dyDescent="0.25">
      <c r="A27423" t="s">
        <v>12699</v>
      </c>
    </row>
    <row r="27424" spans="1:1" x14ac:dyDescent="0.25">
      <c r="A27424" t="s">
        <v>12700</v>
      </c>
    </row>
    <row r="27425" spans="1:1" x14ac:dyDescent="0.25">
      <c r="A27425" t="s">
        <v>43</v>
      </c>
    </row>
    <row r="27426" spans="1:1" x14ac:dyDescent="0.25">
      <c r="A27426" t="s">
        <v>12701</v>
      </c>
    </row>
    <row r="27428" spans="1:1" x14ac:dyDescent="0.25">
      <c r="A27428" t="s">
        <v>43</v>
      </c>
    </row>
    <row r="27429" spans="1:1" x14ac:dyDescent="0.25">
      <c r="A27429" t="s">
        <v>12702</v>
      </c>
    </row>
    <row r="27430" spans="1:1" x14ac:dyDescent="0.25">
      <c r="A27430" t="s">
        <v>12703</v>
      </c>
    </row>
    <row r="27431" spans="1:1" x14ac:dyDescent="0.25">
      <c r="A27431" t="s">
        <v>43</v>
      </c>
    </row>
    <row r="27432" spans="1:1" x14ac:dyDescent="0.25">
      <c r="A27432" t="s">
        <v>12704</v>
      </c>
    </row>
    <row r="27433" spans="1:1" x14ac:dyDescent="0.25">
      <c r="A27433" t="s">
        <v>43</v>
      </c>
    </row>
    <row r="27434" spans="1:1" x14ac:dyDescent="0.25">
      <c r="A27434" t="s">
        <v>12705</v>
      </c>
    </row>
    <row r="27435" spans="1:1" x14ac:dyDescent="0.25">
      <c r="A27435" t="s">
        <v>12706</v>
      </c>
    </row>
    <row r="27436" spans="1:1" x14ac:dyDescent="0.25">
      <c r="A27436" t="s">
        <v>43</v>
      </c>
    </row>
    <row r="27437" spans="1:1" x14ac:dyDescent="0.25">
      <c r="A27437" t="s">
        <v>12707</v>
      </c>
    </row>
    <row r="27438" spans="1:1" x14ac:dyDescent="0.25">
      <c r="A27438" t="s">
        <v>12708</v>
      </c>
    </row>
    <row r="27439" spans="1:1" x14ac:dyDescent="0.25">
      <c r="A27439" t="s">
        <v>12709</v>
      </c>
    </row>
    <row r="27440" spans="1:1" x14ac:dyDescent="0.25">
      <c r="A27440" t="s">
        <v>12710</v>
      </c>
    </row>
    <row r="27441" spans="1:1" x14ac:dyDescent="0.25">
      <c r="A27441" t="s">
        <v>12537</v>
      </c>
    </row>
    <row r="27442" spans="1:1" x14ac:dyDescent="0.25">
      <c r="A27442" t="s">
        <v>12711</v>
      </c>
    </row>
    <row r="27444" spans="1:1" x14ac:dyDescent="0.25">
      <c r="A27444" t="s">
        <v>12712</v>
      </c>
    </row>
    <row r="27445" spans="1:1" x14ac:dyDescent="0.25">
      <c r="A27445" t="e">
        <f>- Dressage des assiettes</f>
        <v>#NAME?</v>
      </c>
    </row>
    <row r="27446" spans="1:1" x14ac:dyDescent="0.25">
      <c r="A27446" t="e">
        <f>- Aide en salle</f>
        <v>#NAME?</v>
      </c>
    </row>
    <row r="27447" spans="1:1" x14ac:dyDescent="0.25">
      <c r="A27447" t="e">
        <f>- plonge</f>
        <v>#NAME?</v>
      </c>
    </row>
    <row r="27448" spans="1:1" x14ac:dyDescent="0.25">
      <c r="A27448" t="e">
        <f>- Nettoyage du self</f>
        <v>#NAME?</v>
      </c>
    </row>
    <row r="27449" spans="1:1" x14ac:dyDescent="0.25">
      <c r="A27449" t="s">
        <v>12713</v>
      </c>
    </row>
    <row r="27451" spans="1:1" x14ac:dyDescent="0.25">
      <c r="A27451" t="s">
        <v>12714</v>
      </c>
    </row>
    <row r="27452" spans="1:1" x14ac:dyDescent="0.25">
      <c r="A27452" t="s">
        <v>12715</v>
      </c>
    </row>
    <row r="27454" spans="1:1" x14ac:dyDescent="0.25">
      <c r="A27454" t="s">
        <v>12712</v>
      </c>
    </row>
    <row r="27455" spans="1:1" x14ac:dyDescent="0.25">
      <c r="A27455" t="e">
        <f>- Dressage des assiettes</f>
        <v>#NAME?</v>
      </c>
    </row>
    <row r="27456" spans="1:1" x14ac:dyDescent="0.25">
      <c r="A27456" t="e">
        <f>- Aide en salle</f>
        <v>#NAME?</v>
      </c>
    </row>
    <row r="27457" spans="1:1" x14ac:dyDescent="0.25">
      <c r="A27457" t="e">
        <f>- plonge</f>
        <v>#NAME?</v>
      </c>
    </row>
    <row r="27458" spans="1:1" x14ac:dyDescent="0.25">
      <c r="A27458" t="e">
        <f>- Nettoyage du self</f>
        <v>#NAME?</v>
      </c>
    </row>
    <row r="27459" spans="1:1" x14ac:dyDescent="0.25">
      <c r="A27459" t="s">
        <v>12713</v>
      </c>
    </row>
    <row r="27461" spans="1:1" x14ac:dyDescent="0.25">
      <c r="A27461" t="s">
        <v>12714</v>
      </c>
    </row>
    <row r="27462" spans="1:1" x14ac:dyDescent="0.25">
      <c r="A27462" t="s">
        <v>12716</v>
      </c>
    </row>
    <row r="27464" spans="1:1" x14ac:dyDescent="0.25">
      <c r="A27464" t="s">
        <v>12712</v>
      </c>
    </row>
    <row r="27465" spans="1:1" x14ac:dyDescent="0.25">
      <c r="A27465" t="e">
        <f>- Dressage des assiettes</f>
        <v>#NAME?</v>
      </c>
    </row>
    <row r="27466" spans="1:1" x14ac:dyDescent="0.25">
      <c r="A27466" t="e">
        <f>- Aide en salle</f>
        <v>#NAME?</v>
      </c>
    </row>
    <row r="27467" spans="1:1" x14ac:dyDescent="0.25">
      <c r="A27467" t="e">
        <f>- plonge</f>
        <v>#NAME?</v>
      </c>
    </row>
    <row r="27468" spans="1:1" x14ac:dyDescent="0.25">
      <c r="A27468" t="e">
        <f>- Nettoyage du self</f>
        <v>#NAME?</v>
      </c>
    </row>
    <row r="27469" spans="1:1" x14ac:dyDescent="0.25">
      <c r="A27469" t="s">
        <v>12713</v>
      </c>
    </row>
    <row r="27471" spans="1:1" x14ac:dyDescent="0.25">
      <c r="A27471" t="s">
        <v>12714</v>
      </c>
    </row>
    <row r="27472" spans="1:1" x14ac:dyDescent="0.25">
      <c r="A27472" t="s">
        <v>12717</v>
      </c>
    </row>
    <row r="27474" spans="1:1" x14ac:dyDescent="0.25">
      <c r="A27474" t="s">
        <v>12712</v>
      </c>
    </row>
    <row r="27475" spans="1:1" x14ac:dyDescent="0.25">
      <c r="A27475" t="e">
        <f>- Dressage des assiettes</f>
        <v>#NAME?</v>
      </c>
    </row>
    <row r="27476" spans="1:1" x14ac:dyDescent="0.25">
      <c r="A27476" t="e">
        <f>- Aide en salle</f>
        <v>#NAME?</v>
      </c>
    </row>
    <row r="27477" spans="1:1" x14ac:dyDescent="0.25">
      <c r="A27477" t="e">
        <f>- plonge</f>
        <v>#NAME?</v>
      </c>
    </row>
    <row r="27478" spans="1:1" x14ac:dyDescent="0.25">
      <c r="A27478" t="e">
        <f>- Nettoyage du self</f>
        <v>#NAME?</v>
      </c>
    </row>
    <row r="27479" spans="1:1" x14ac:dyDescent="0.25">
      <c r="A27479" t="s">
        <v>12713</v>
      </c>
    </row>
    <row r="27481" spans="1:1" x14ac:dyDescent="0.25">
      <c r="A27481" t="s">
        <v>12714</v>
      </c>
    </row>
    <row r="27482" spans="1:1" x14ac:dyDescent="0.25">
      <c r="A27482" t="s">
        <v>12718</v>
      </c>
    </row>
    <row r="27483" spans="1:1" x14ac:dyDescent="0.25">
      <c r="A27483" t="s">
        <v>12719</v>
      </c>
    </row>
    <row r="27484" spans="1:1" x14ac:dyDescent="0.25">
      <c r="A27484" t="s">
        <v>12720</v>
      </c>
    </row>
    <row r="27486" spans="1:1" x14ac:dyDescent="0.25">
      <c r="A27486" t="e">
        <f>- Petite maÃ§onnerie</f>
        <v>#NAME?</v>
      </c>
    </row>
    <row r="27487" spans="1:1" x14ac:dyDescent="0.25">
      <c r="A27487" t="e">
        <f>- Pose de canalisation</f>
        <v>#NAME?</v>
      </c>
    </row>
    <row r="27488" spans="1:1" x14ac:dyDescent="0.25">
      <c r="A27488" t="e">
        <f>- Pose de bordure</f>
        <v>#NAME?</v>
      </c>
    </row>
    <row r="27489" spans="1:1" x14ac:dyDescent="0.25">
      <c r="A27489" t="s">
        <v>12721</v>
      </c>
    </row>
    <row r="27491" spans="1:1" x14ac:dyDescent="0.25">
      <c r="A27491" t="s">
        <v>12722</v>
      </c>
    </row>
    <row r="27492" spans="1:1" x14ac:dyDescent="0.25">
      <c r="A27492" t="s">
        <v>12723</v>
      </c>
    </row>
    <row r="27494" spans="1:1" x14ac:dyDescent="0.25">
      <c r="A27494" t="s">
        <v>12724</v>
      </c>
    </row>
    <row r="27496" spans="1:1" x14ac:dyDescent="0.25">
      <c r="A27496" t="s">
        <v>12725</v>
      </c>
    </row>
    <row r="27497" spans="1:1" x14ac:dyDescent="0.25">
      <c r="A27497" t="s">
        <v>12726</v>
      </c>
    </row>
    <row r="27499" spans="1:1" x14ac:dyDescent="0.25">
      <c r="A27499" t="s">
        <v>12727</v>
      </c>
    </row>
    <row r="27500" spans="1:1" x14ac:dyDescent="0.25">
      <c r="A27500" t="s">
        <v>12728</v>
      </c>
    </row>
    <row r="27501" spans="1:1" x14ac:dyDescent="0.25">
      <c r="A27501" t="s">
        <v>12729</v>
      </c>
    </row>
    <row r="27502" spans="1:1" x14ac:dyDescent="0.25">
      <c r="A27502" t="s">
        <v>12537</v>
      </c>
    </row>
    <row r="27503" spans="1:1" x14ac:dyDescent="0.25">
      <c r="A27503" t="s">
        <v>12730</v>
      </c>
    </row>
    <row r="27505" spans="1:1" x14ac:dyDescent="0.25">
      <c r="A27505" t="s">
        <v>12731</v>
      </c>
    </row>
    <row r="27506" spans="1:1" x14ac:dyDescent="0.25">
      <c r="A27506" t="s">
        <v>12732</v>
      </c>
    </row>
    <row r="27508" spans="1:1" x14ac:dyDescent="0.25">
      <c r="A27508" t="s">
        <v>12733</v>
      </c>
    </row>
    <row r="27509" spans="1:1" x14ac:dyDescent="0.25">
      <c r="A27509" t="s">
        <v>12734</v>
      </c>
    </row>
    <row r="27511" spans="1:1" x14ac:dyDescent="0.25">
      <c r="A27511" t="s">
        <v>12735</v>
      </c>
    </row>
    <row r="27513" spans="1:1" x14ac:dyDescent="0.25">
      <c r="A27513" t="s">
        <v>12736</v>
      </c>
    </row>
    <row r="27514" spans="1:1" x14ac:dyDescent="0.25">
      <c r="A27514" t="s">
        <v>12737</v>
      </c>
    </row>
    <row r="27515" spans="1:1" x14ac:dyDescent="0.25">
      <c r="A27515" t="s">
        <v>12738</v>
      </c>
    </row>
    <row r="27517" spans="1:1" x14ac:dyDescent="0.25">
      <c r="A27517" t="s">
        <v>12733</v>
      </c>
    </row>
    <row r="27518" spans="1:1" x14ac:dyDescent="0.25">
      <c r="A27518" t="s">
        <v>12734</v>
      </c>
    </row>
    <row r="27520" spans="1:1" x14ac:dyDescent="0.25">
      <c r="A27520" t="s">
        <v>12735</v>
      </c>
    </row>
    <row r="27522" spans="1:1" x14ac:dyDescent="0.25">
      <c r="A27522" t="s">
        <v>12736</v>
      </c>
    </row>
    <row r="27523" spans="1:1" x14ac:dyDescent="0.25">
      <c r="A27523" t="s">
        <v>12737</v>
      </c>
    </row>
    <row r="27524" spans="1:1" x14ac:dyDescent="0.25">
      <c r="A27524" t="s">
        <v>12739</v>
      </c>
    </row>
    <row r="27526" spans="1:1" x14ac:dyDescent="0.25">
      <c r="A27526" t="s">
        <v>8089</v>
      </c>
    </row>
    <row r="27528" spans="1:1" x14ac:dyDescent="0.25">
      <c r="A27528" t="s">
        <v>12740</v>
      </c>
    </row>
    <row r="27529" spans="1:1" x14ac:dyDescent="0.25">
      <c r="A27529" t="s">
        <v>12741</v>
      </c>
    </row>
    <row r="27531" spans="1:1" x14ac:dyDescent="0.25">
      <c r="A27531" t="s">
        <v>6944</v>
      </c>
    </row>
    <row r="27532" spans="1:1" x14ac:dyDescent="0.25">
      <c r="A27532" t="s">
        <v>12742</v>
      </c>
    </row>
    <row r="27533" spans="1:1" x14ac:dyDescent="0.25">
      <c r="A27533" t="s">
        <v>12743</v>
      </c>
    </row>
    <row r="27535" spans="1:1" x14ac:dyDescent="0.25">
      <c r="A27535" t="s">
        <v>7416</v>
      </c>
    </row>
    <row r="27537" spans="1:1" x14ac:dyDescent="0.25">
      <c r="A27537" t="s">
        <v>7417</v>
      </c>
    </row>
    <row r="27538" spans="1:1" x14ac:dyDescent="0.25">
      <c r="A27538" t="s">
        <v>12744</v>
      </c>
    </row>
    <row r="27539" spans="1:1" x14ac:dyDescent="0.25">
      <c r="A27539" t="s">
        <v>12745</v>
      </c>
    </row>
    <row r="27540" spans="1:1" x14ac:dyDescent="0.25">
      <c r="A27540" t="s">
        <v>12746</v>
      </c>
    </row>
    <row r="27541" spans="1:1" x14ac:dyDescent="0.25">
      <c r="A27541" t="s">
        <v>12747</v>
      </c>
    </row>
    <row r="27542" spans="1:1" x14ac:dyDescent="0.25">
      <c r="A27542" t="s">
        <v>12748</v>
      </c>
    </row>
    <row r="27543" spans="1:1" x14ac:dyDescent="0.25">
      <c r="A27543" t="s">
        <v>12749</v>
      </c>
    </row>
    <row r="27544" spans="1:1" x14ac:dyDescent="0.25">
      <c r="A27544" t="s">
        <v>12750</v>
      </c>
    </row>
    <row r="27545" spans="1:1" x14ac:dyDescent="0.25">
      <c r="A27545" t="s">
        <v>12751</v>
      </c>
    </row>
    <row r="27546" spans="1:1" x14ac:dyDescent="0.25">
      <c r="A27546" t="s">
        <v>12752</v>
      </c>
    </row>
    <row r="27547" spans="1:1" x14ac:dyDescent="0.25">
      <c r="A27547" t="s">
        <v>12753</v>
      </c>
    </row>
    <row r="27548" spans="1:1" x14ac:dyDescent="0.25">
      <c r="A27548" t="s">
        <v>12754</v>
      </c>
    </row>
    <row r="27549" spans="1:1" x14ac:dyDescent="0.25">
      <c r="A27549" t="s">
        <v>12755</v>
      </c>
    </row>
    <row r="27550" spans="1:1" x14ac:dyDescent="0.25">
      <c r="A27550" t="s">
        <v>12756</v>
      </c>
    </row>
    <row r="27551" spans="1:1" x14ac:dyDescent="0.25">
      <c r="A27551" t="s">
        <v>12757</v>
      </c>
    </row>
    <row r="27553" spans="1:1" x14ac:dyDescent="0.25">
      <c r="A27553" t="s">
        <v>12758</v>
      </c>
    </row>
    <row r="27555" spans="1:1" x14ac:dyDescent="0.25">
      <c r="A27555" t="s">
        <v>12759</v>
      </c>
    </row>
    <row r="27557" spans="1:1" x14ac:dyDescent="0.25">
      <c r="A27557" t="s">
        <v>12760</v>
      </c>
    </row>
    <row r="27558" spans="1:1" x14ac:dyDescent="0.25">
      <c r="A27558" t="s">
        <v>12761</v>
      </c>
    </row>
    <row r="27559" spans="1:1" x14ac:dyDescent="0.25">
      <c r="A27559" t="s">
        <v>12762</v>
      </c>
    </row>
    <row r="27560" spans="1:1" x14ac:dyDescent="0.25">
      <c r="A27560" t="s">
        <v>12763</v>
      </c>
    </row>
    <row r="27561" spans="1:1" x14ac:dyDescent="0.25">
      <c r="A27561" t="s">
        <v>12764</v>
      </c>
    </row>
    <row r="27562" spans="1:1" x14ac:dyDescent="0.25">
      <c r="A27562" t="s">
        <v>12765</v>
      </c>
    </row>
    <row r="27563" spans="1:1" x14ac:dyDescent="0.25">
      <c r="A27563" t="s">
        <v>12766</v>
      </c>
    </row>
    <row r="27565" spans="1:1" x14ac:dyDescent="0.25">
      <c r="A27565" t="s">
        <v>12767</v>
      </c>
    </row>
    <row r="27566" spans="1:1" x14ac:dyDescent="0.25">
      <c r="A27566" t="s">
        <v>12768</v>
      </c>
    </row>
    <row r="27567" spans="1:1" x14ac:dyDescent="0.25">
      <c r="A27567" t="s">
        <v>12769</v>
      </c>
    </row>
    <row r="27568" spans="1:1" x14ac:dyDescent="0.25">
      <c r="A27568" t="s">
        <v>12770</v>
      </c>
    </row>
    <row r="27569" spans="1:1" x14ac:dyDescent="0.25">
      <c r="A27569" t="s">
        <v>12771</v>
      </c>
    </row>
    <row r="27570" spans="1:1" x14ac:dyDescent="0.25">
      <c r="A27570" t="s">
        <v>12772</v>
      </c>
    </row>
    <row r="27571" spans="1:1" x14ac:dyDescent="0.25">
      <c r="A27571" t="s">
        <v>12773</v>
      </c>
    </row>
    <row r="27572" spans="1:1" x14ac:dyDescent="0.25">
      <c r="A27572" t="s">
        <v>12774</v>
      </c>
    </row>
    <row r="27573" spans="1:1" x14ac:dyDescent="0.25">
      <c r="A27573" t="s">
        <v>12775</v>
      </c>
    </row>
    <row r="27574" spans="1:1" x14ac:dyDescent="0.25">
      <c r="A27574" t="s">
        <v>12776</v>
      </c>
    </row>
    <row r="27575" spans="1:1" x14ac:dyDescent="0.25">
      <c r="A27575" t="s">
        <v>12771</v>
      </c>
    </row>
    <row r="27576" spans="1:1" x14ac:dyDescent="0.25">
      <c r="A27576" t="s">
        <v>12772</v>
      </c>
    </row>
    <row r="27577" spans="1:1" x14ac:dyDescent="0.25">
      <c r="A27577" t="s">
        <v>12773</v>
      </c>
    </row>
    <row r="27578" spans="1:1" x14ac:dyDescent="0.25">
      <c r="A27578" t="s">
        <v>12774</v>
      </c>
    </row>
    <row r="27579" spans="1:1" x14ac:dyDescent="0.25">
      <c r="A27579" t="s">
        <v>12775</v>
      </c>
    </row>
    <row r="27580" spans="1:1" x14ac:dyDescent="0.25">
      <c r="A27580" t="s">
        <v>12777</v>
      </c>
    </row>
    <row r="27581" spans="1:1" x14ac:dyDescent="0.25">
      <c r="A27581" t="s">
        <v>12778</v>
      </c>
    </row>
    <row r="27582" spans="1:1" x14ac:dyDescent="0.25">
      <c r="A27582" t="s">
        <v>12779</v>
      </c>
    </row>
    <row r="27584" spans="1:1" x14ac:dyDescent="0.25">
      <c r="A27584" t="s">
        <v>12780</v>
      </c>
    </row>
    <row r="27585" spans="1:1" x14ac:dyDescent="0.25">
      <c r="A27585" t="s">
        <v>12781</v>
      </c>
    </row>
    <row r="27586" spans="1:1" x14ac:dyDescent="0.25">
      <c r="A27586" t="s">
        <v>12778</v>
      </c>
    </row>
    <row r="27587" spans="1:1" x14ac:dyDescent="0.25">
      <c r="A27587" t="s">
        <v>12779</v>
      </c>
    </row>
    <row r="27589" spans="1:1" x14ac:dyDescent="0.25">
      <c r="A27589" t="s">
        <v>12780</v>
      </c>
    </row>
    <row r="27590" spans="1:1" x14ac:dyDescent="0.25">
      <c r="A27590" t="s">
        <v>12782</v>
      </c>
    </row>
    <row r="27591" spans="1:1" x14ac:dyDescent="0.25">
      <c r="A27591" t="s">
        <v>12778</v>
      </c>
    </row>
    <row r="27592" spans="1:1" x14ac:dyDescent="0.25">
      <c r="A27592" t="s">
        <v>12779</v>
      </c>
    </row>
    <row r="27594" spans="1:1" x14ac:dyDescent="0.25">
      <c r="A27594" t="s">
        <v>12780</v>
      </c>
    </row>
    <row r="27595" spans="1:1" x14ac:dyDescent="0.25">
      <c r="A27595" t="s">
        <v>12783</v>
      </c>
    </row>
    <row r="27596" spans="1:1" x14ac:dyDescent="0.25">
      <c r="A27596" t="s">
        <v>12778</v>
      </c>
    </row>
    <row r="27597" spans="1:1" x14ac:dyDescent="0.25">
      <c r="A27597" t="s">
        <v>12779</v>
      </c>
    </row>
    <row r="27599" spans="1:1" x14ac:dyDescent="0.25">
      <c r="A27599" t="s">
        <v>12780</v>
      </c>
    </row>
    <row r="27600" spans="1:1" x14ac:dyDescent="0.25">
      <c r="A27600" t="s">
        <v>12784</v>
      </c>
    </row>
    <row r="27601" spans="1:1" x14ac:dyDescent="0.25">
      <c r="A27601" t="s">
        <v>12778</v>
      </c>
    </row>
    <row r="27602" spans="1:1" x14ac:dyDescent="0.25">
      <c r="A27602" t="s">
        <v>12779</v>
      </c>
    </row>
    <row r="27604" spans="1:1" x14ac:dyDescent="0.25">
      <c r="A27604" t="s">
        <v>12780</v>
      </c>
    </row>
    <row r="27605" spans="1:1" x14ac:dyDescent="0.25">
      <c r="A27605" t="s">
        <v>12785</v>
      </c>
    </row>
    <row r="27607" spans="1:1" x14ac:dyDescent="0.25">
      <c r="A27607" t="s">
        <v>12767</v>
      </c>
    </row>
    <row r="27608" spans="1:1" x14ac:dyDescent="0.25">
      <c r="A27608" t="s">
        <v>12768</v>
      </c>
    </row>
    <row r="27609" spans="1:1" x14ac:dyDescent="0.25">
      <c r="A27609" t="s">
        <v>12786</v>
      </c>
    </row>
    <row r="27610" spans="1:1" x14ac:dyDescent="0.25">
      <c r="A27610" t="s">
        <v>12787</v>
      </c>
    </row>
    <row r="27611" spans="1:1" x14ac:dyDescent="0.25">
      <c r="A27611" t="s">
        <v>12788</v>
      </c>
    </row>
    <row r="27612" spans="1:1" x14ac:dyDescent="0.25">
      <c r="A27612" t="s">
        <v>12789</v>
      </c>
    </row>
    <row r="27613" spans="1:1" x14ac:dyDescent="0.25">
      <c r="A27613" t="s">
        <v>12790</v>
      </c>
    </row>
    <row r="27614" spans="1:1" x14ac:dyDescent="0.25">
      <c r="A27614" t="s">
        <v>12791</v>
      </c>
    </row>
    <row r="27615" spans="1:1" x14ac:dyDescent="0.25">
      <c r="A27615" t="s">
        <v>12792</v>
      </c>
    </row>
    <row r="27616" spans="1:1" x14ac:dyDescent="0.25">
      <c r="A27616" t="s">
        <v>12793</v>
      </c>
    </row>
    <row r="27617" spans="1:1" x14ac:dyDescent="0.25">
      <c r="A27617" t="s">
        <v>12794</v>
      </c>
    </row>
    <row r="27619" spans="1:1" x14ac:dyDescent="0.25">
      <c r="A27619" t="s">
        <v>12767</v>
      </c>
    </row>
    <row r="27620" spans="1:1" x14ac:dyDescent="0.25">
      <c r="A27620" t="s">
        <v>12768</v>
      </c>
    </row>
    <row r="27621" spans="1:1" x14ac:dyDescent="0.25">
      <c r="A27621" t="s">
        <v>12795</v>
      </c>
    </row>
    <row r="27622" spans="1:1" x14ac:dyDescent="0.25">
      <c r="A27622" t="s">
        <v>12796</v>
      </c>
    </row>
    <row r="27623" spans="1:1" x14ac:dyDescent="0.25">
      <c r="A27623" t="s">
        <v>12797</v>
      </c>
    </row>
    <row r="27625" spans="1:1" x14ac:dyDescent="0.25">
      <c r="A27625" t="s">
        <v>5176</v>
      </c>
    </row>
    <row r="27627" spans="1:1" x14ac:dyDescent="0.25">
      <c r="A27627" t="s">
        <v>12798</v>
      </c>
    </row>
    <row r="27628" spans="1:1" x14ac:dyDescent="0.25">
      <c r="A27628" t="s">
        <v>12799</v>
      </c>
    </row>
    <row r="27629" spans="1:1" x14ac:dyDescent="0.25">
      <c r="A27629" t="s">
        <v>12800</v>
      </c>
    </row>
    <row r="27631" spans="1:1" x14ac:dyDescent="0.25">
      <c r="A27631" t="s">
        <v>12801</v>
      </c>
    </row>
    <row r="27632" spans="1:1" x14ac:dyDescent="0.25">
      <c r="A27632" t="s">
        <v>12802</v>
      </c>
    </row>
    <row r="27634" spans="1:1" x14ac:dyDescent="0.25">
      <c r="A27634" t="s">
        <v>5176</v>
      </c>
    </row>
    <row r="27635" spans="1:1" x14ac:dyDescent="0.25">
      <c r="A27635" t="s">
        <v>5177</v>
      </c>
    </row>
    <row r="27636" spans="1:1" x14ac:dyDescent="0.25">
      <c r="A27636" t="s">
        <v>12803</v>
      </c>
    </row>
    <row r="27637" spans="1:1" x14ac:dyDescent="0.25">
      <c r="A27637" t="s">
        <v>12798</v>
      </c>
    </row>
    <row r="27638" spans="1:1" x14ac:dyDescent="0.25">
      <c r="A27638" t="s">
        <v>12799</v>
      </c>
    </row>
    <row r="27639" spans="1:1" x14ac:dyDescent="0.25">
      <c r="A27639" t="s">
        <v>12800</v>
      </c>
    </row>
    <row r="27640" spans="1:1" x14ac:dyDescent="0.25">
      <c r="A27640" t="s">
        <v>12804</v>
      </c>
    </row>
    <row r="27641" spans="1:1" x14ac:dyDescent="0.25">
      <c r="A27641" t="s">
        <v>12805</v>
      </c>
    </row>
    <row r="27642" spans="1:1" x14ac:dyDescent="0.25">
      <c r="A27642" t="s">
        <v>12806</v>
      </c>
    </row>
    <row r="27643" spans="1:1" x14ac:dyDescent="0.25">
      <c r="A27643" t="s">
        <v>12807</v>
      </c>
    </row>
    <row r="27644" spans="1:1" x14ac:dyDescent="0.25">
      <c r="A27644" t="s">
        <v>12808</v>
      </c>
    </row>
    <row r="27645" spans="1:1" x14ac:dyDescent="0.25">
      <c r="A27645" t="s">
        <v>12809</v>
      </c>
    </row>
    <row r="27646" spans="1:1" x14ac:dyDescent="0.25">
      <c r="A27646" t="s">
        <v>12810</v>
      </c>
    </row>
    <row r="27647" spans="1:1" x14ac:dyDescent="0.25">
      <c r="A27647" t="s">
        <v>12806</v>
      </c>
    </row>
    <row r="27648" spans="1:1" x14ac:dyDescent="0.25">
      <c r="A27648" t="s">
        <v>12807</v>
      </c>
    </row>
    <row r="27649" spans="1:1" x14ac:dyDescent="0.25">
      <c r="A27649" t="s">
        <v>12808</v>
      </c>
    </row>
    <row r="27650" spans="1:1" x14ac:dyDescent="0.25">
      <c r="A27650" t="s">
        <v>12809</v>
      </c>
    </row>
    <row r="27651" spans="1:1" x14ac:dyDescent="0.25">
      <c r="A27651" t="s">
        <v>12811</v>
      </c>
    </row>
    <row r="27652" spans="1:1" x14ac:dyDescent="0.25">
      <c r="A27652" t="s">
        <v>12812</v>
      </c>
    </row>
    <row r="27653" spans="1:1" x14ac:dyDescent="0.25">
      <c r="A27653" t="s">
        <v>12813</v>
      </c>
    </row>
    <row r="27655" spans="1:1" x14ac:dyDescent="0.25">
      <c r="A27655" t="s">
        <v>12814</v>
      </c>
    </row>
    <row r="27657" spans="1:1" x14ac:dyDescent="0.25">
      <c r="A27657" t="s">
        <v>12815</v>
      </c>
    </row>
    <row r="27658" spans="1:1" x14ac:dyDescent="0.25">
      <c r="A27658" t="s">
        <v>12816</v>
      </c>
    </row>
    <row r="27660" spans="1:1" x14ac:dyDescent="0.25">
      <c r="A27660" t="s">
        <v>12817</v>
      </c>
    </row>
    <row r="27661" spans="1:1" x14ac:dyDescent="0.25">
      <c r="A27661" t="s">
        <v>12818</v>
      </c>
    </row>
    <row r="27663" spans="1:1" x14ac:dyDescent="0.25">
      <c r="A27663" t="s">
        <v>857</v>
      </c>
    </row>
    <row r="27664" spans="1:1" x14ac:dyDescent="0.25">
      <c r="A27664" t="s">
        <v>12819</v>
      </c>
    </row>
    <row r="27665" spans="1:1" x14ac:dyDescent="0.25">
      <c r="A27665" t="s">
        <v>12820</v>
      </c>
    </row>
    <row r="27667" spans="1:1" x14ac:dyDescent="0.25">
      <c r="A27667" t="s">
        <v>12821</v>
      </c>
    </row>
    <row r="27668" spans="1:1" x14ac:dyDescent="0.25">
      <c r="A27668" t="s">
        <v>12822</v>
      </c>
    </row>
    <row r="27670" spans="1:1" x14ac:dyDescent="0.25">
      <c r="A27670" t="s">
        <v>12823</v>
      </c>
    </row>
    <row r="27671" spans="1:1" x14ac:dyDescent="0.25">
      <c r="A27671" t="s">
        <v>12824</v>
      </c>
    </row>
    <row r="27673" spans="1:1" x14ac:dyDescent="0.25">
      <c r="A27673" t="s">
        <v>12825</v>
      </c>
    </row>
    <row r="27674" spans="1:1" x14ac:dyDescent="0.25">
      <c r="A27674" t="s">
        <v>12826</v>
      </c>
    </row>
    <row r="27675" spans="1:1" x14ac:dyDescent="0.25">
      <c r="A27675" t="s">
        <v>12827</v>
      </c>
    </row>
    <row r="27676" spans="1:1" x14ac:dyDescent="0.25">
      <c r="A27676" t="s">
        <v>12828</v>
      </c>
    </row>
    <row r="27678" spans="1:1" x14ac:dyDescent="0.25">
      <c r="A27678" t="s">
        <v>12829</v>
      </c>
    </row>
    <row r="27679" spans="1:1" x14ac:dyDescent="0.25">
      <c r="A27679" t="s">
        <v>12830</v>
      </c>
    </row>
    <row r="27680" spans="1:1" x14ac:dyDescent="0.25">
      <c r="A27680" t="s">
        <v>12831</v>
      </c>
    </row>
    <row r="27682" spans="1:1" x14ac:dyDescent="0.25">
      <c r="A27682" t="s">
        <v>12832</v>
      </c>
    </row>
    <row r="27684" spans="1:1" x14ac:dyDescent="0.25">
      <c r="A27684" t="s">
        <v>12833</v>
      </c>
    </row>
    <row r="27685" spans="1:1" x14ac:dyDescent="0.25">
      <c r="A27685" t="s">
        <v>12834</v>
      </c>
    </row>
    <row r="27686" spans="1:1" x14ac:dyDescent="0.25">
      <c r="A27686" t="s">
        <v>12835</v>
      </c>
    </row>
    <row r="27687" spans="1:1" x14ac:dyDescent="0.25">
      <c r="A27687" t="s">
        <v>12836</v>
      </c>
    </row>
    <row r="27688" spans="1:1" x14ac:dyDescent="0.25">
      <c r="A27688" t="s">
        <v>12837</v>
      </c>
    </row>
    <row r="27689" spans="1:1" x14ac:dyDescent="0.25">
      <c r="A27689" t="s">
        <v>12838</v>
      </c>
    </row>
    <row r="27690" spans="1:1" x14ac:dyDescent="0.25">
      <c r="A27690" t="s">
        <v>12839</v>
      </c>
    </row>
    <row r="27691" spans="1:1" x14ac:dyDescent="0.25">
      <c r="A27691" t="s">
        <v>12840</v>
      </c>
    </row>
    <row r="27692" spans="1:1" x14ac:dyDescent="0.25">
      <c r="A27692" t="s">
        <v>12841</v>
      </c>
    </row>
    <row r="27693" spans="1:1" x14ac:dyDescent="0.25">
      <c r="A27693" t="s">
        <v>12842</v>
      </c>
    </row>
    <row r="27694" spans="1:1" x14ac:dyDescent="0.25">
      <c r="A27694" t="s">
        <v>12843</v>
      </c>
    </row>
    <row r="27695" spans="1:1" x14ac:dyDescent="0.25">
      <c r="A27695" t="s">
        <v>12844</v>
      </c>
    </row>
    <row r="27696" spans="1:1" x14ac:dyDescent="0.25">
      <c r="A27696" t="s">
        <v>12845</v>
      </c>
    </row>
    <row r="27697" spans="1:2" x14ac:dyDescent="0.25">
      <c r="A27697" t="s">
        <v>12846</v>
      </c>
    </row>
    <row r="27698" spans="1:2" x14ac:dyDescent="0.25">
      <c r="A27698" t="s">
        <v>12847</v>
      </c>
    </row>
    <row r="27699" spans="1:2" x14ac:dyDescent="0.25">
      <c r="A27699" t="s">
        <v>12848</v>
      </c>
      <c r="B27699" t="s">
        <v>12849</v>
      </c>
    </row>
    <row r="27700" spans="1:2" x14ac:dyDescent="0.25">
      <c r="A27700" t="s">
        <v>12850</v>
      </c>
    </row>
    <row r="27701" spans="1:2" x14ac:dyDescent="0.25">
      <c r="A27701" t="s">
        <v>12851</v>
      </c>
    </row>
    <row r="27702" spans="1:2" x14ac:dyDescent="0.25">
      <c r="A27702" t="s">
        <v>12852</v>
      </c>
      <c r="B27702" t="s">
        <v>12853</v>
      </c>
    </row>
    <row r="27703" spans="1:2" x14ac:dyDescent="0.25">
      <c r="A27703" t="s">
        <v>12854</v>
      </c>
    </row>
    <row r="27704" spans="1:2" x14ac:dyDescent="0.25">
      <c r="A27704" t="s">
        <v>12855</v>
      </c>
    </row>
    <row r="27705" spans="1:2" x14ac:dyDescent="0.25">
      <c r="A27705" t="s">
        <v>12856</v>
      </c>
    </row>
    <row r="27706" spans="1:2" x14ac:dyDescent="0.25">
      <c r="A27706" t="s">
        <v>12857</v>
      </c>
    </row>
    <row r="27707" spans="1:2" x14ac:dyDescent="0.25">
      <c r="A27707" t="s">
        <v>12858</v>
      </c>
    </row>
    <row r="27708" spans="1:2" x14ac:dyDescent="0.25">
      <c r="A27708" t="s">
        <v>12859</v>
      </c>
    </row>
    <row r="27709" spans="1:2" x14ac:dyDescent="0.25">
      <c r="A27709" t="s">
        <v>12860</v>
      </c>
      <c r="B27709" t="s">
        <v>12861</v>
      </c>
    </row>
    <row r="27710" spans="1:2" x14ac:dyDescent="0.25">
      <c r="A27710" t="s">
        <v>12862</v>
      </c>
    </row>
    <row r="27711" spans="1:2" x14ac:dyDescent="0.25">
      <c r="A27711" t="s">
        <v>12863</v>
      </c>
    </row>
    <row r="27712" spans="1:2" x14ac:dyDescent="0.25">
      <c r="A27712" t="s">
        <v>12864</v>
      </c>
    </row>
    <row r="27713" spans="1:6" x14ac:dyDescent="0.25">
      <c r="A27713" t="s">
        <v>12865</v>
      </c>
      <c r="B27713" t="s">
        <v>12866</v>
      </c>
      <c r="C27713" t="s">
        <v>12867</v>
      </c>
    </row>
    <row r="27714" spans="1:6" x14ac:dyDescent="0.25">
      <c r="A27714" t="s">
        <v>12868</v>
      </c>
      <c r="B27714" t="s">
        <v>12869</v>
      </c>
      <c r="C27714" t="s">
        <v>12870</v>
      </c>
      <c r="D27714" t="s">
        <v>12871</v>
      </c>
    </row>
    <row r="27715" spans="1:6" x14ac:dyDescent="0.25">
      <c r="A27715" t="s">
        <v>12872</v>
      </c>
    </row>
    <row r="27716" spans="1:6" x14ac:dyDescent="0.25">
      <c r="A27716" t="s">
        <v>12873</v>
      </c>
    </row>
    <row r="27717" spans="1:6" x14ac:dyDescent="0.25">
      <c r="A27717" t="s">
        <v>12874</v>
      </c>
    </row>
    <row r="27718" spans="1:6" x14ac:dyDescent="0.25">
      <c r="A27718" t="s">
        <v>12875</v>
      </c>
    </row>
    <row r="27719" spans="1:6" x14ac:dyDescent="0.25">
      <c r="A27719" t="s">
        <v>12876</v>
      </c>
    </row>
    <row r="27720" spans="1:6" x14ac:dyDescent="0.25">
      <c r="A27720" t="s">
        <v>12877</v>
      </c>
      <c r="B27720" t="s">
        <v>12878</v>
      </c>
      <c r="C27720" t="s">
        <v>12879</v>
      </c>
      <c r="D27720" t="s">
        <v>12880</v>
      </c>
      <c r="E27720" t="s">
        <v>2245</v>
      </c>
    </row>
    <row r="27721" spans="1:6" x14ac:dyDescent="0.25">
      <c r="A27721" t="s">
        <v>12881</v>
      </c>
    </row>
    <row r="27722" spans="1:6" x14ac:dyDescent="0.25">
      <c r="A27722" t="s">
        <v>12882</v>
      </c>
    </row>
    <row r="27723" spans="1:6" x14ac:dyDescent="0.25">
      <c r="A27723" t="s">
        <v>12883</v>
      </c>
    </row>
    <row r="27724" spans="1:6" x14ac:dyDescent="0.25">
      <c r="A27724" t="s">
        <v>12884</v>
      </c>
    </row>
    <row r="27725" spans="1:6" x14ac:dyDescent="0.25">
      <c r="A27725" t="s">
        <v>12885</v>
      </c>
    </row>
    <row r="27726" spans="1:6" x14ac:dyDescent="0.25">
      <c r="A27726" t="s">
        <v>12886</v>
      </c>
      <c r="B27726" t="s">
        <v>12887</v>
      </c>
      <c r="C27726" t="s">
        <v>12888</v>
      </c>
      <c r="D27726" t="s">
        <v>12889</v>
      </c>
      <c r="E27726" t="s">
        <v>12890</v>
      </c>
      <c r="F27726" t="s">
        <v>12891</v>
      </c>
    </row>
    <row r="27727" spans="1:6" x14ac:dyDescent="0.25">
      <c r="A27727" t="s">
        <v>12892</v>
      </c>
    </row>
    <row r="27728" spans="1:6" x14ac:dyDescent="0.25">
      <c r="A27728" t="s">
        <v>12893</v>
      </c>
      <c r="B27728" t="s">
        <v>12894</v>
      </c>
    </row>
    <row r="27729" spans="1:4" x14ac:dyDescent="0.25">
      <c r="A27729" t="s">
        <v>12895</v>
      </c>
    </row>
    <row r="27730" spans="1:4" x14ac:dyDescent="0.25">
      <c r="A27730" t="s">
        <v>12896</v>
      </c>
    </row>
    <row r="27731" spans="1:4" x14ac:dyDescent="0.25">
      <c r="A27731" t="s">
        <v>12897</v>
      </c>
    </row>
    <row r="27732" spans="1:4" x14ac:dyDescent="0.25">
      <c r="A27732" t="s">
        <v>12898</v>
      </c>
    </row>
    <row r="27733" spans="1:4" x14ac:dyDescent="0.25">
      <c r="A27733" t="s">
        <v>12899</v>
      </c>
    </row>
    <row r="27734" spans="1:4" x14ac:dyDescent="0.25">
      <c r="A27734" t="s">
        <v>12900</v>
      </c>
    </row>
    <row r="27735" spans="1:4" x14ac:dyDescent="0.25">
      <c r="A27735" t="s">
        <v>12901</v>
      </c>
      <c r="B27735" t="s">
        <v>12902</v>
      </c>
      <c r="C27735" t="s">
        <v>12903</v>
      </c>
      <c r="D27735" t="s">
        <v>12904</v>
      </c>
    </row>
    <row r="27736" spans="1:4" x14ac:dyDescent="0.25">
      <c r="A27736" t="s">
        <v>12905</v>
      </c>
    </row>
    <row r="27737" spans="1:4" x14ac:dyDescent="0.25">
      <c r="A27737" t="s">
        <v>12906</v>
      </c>
    </row>
    <row r="27738" spans="1:4" x14ac:dyDescent="0.25">
      <c r="A27738" t="s">
        <v>12907</v>
      </c>
    </row>
    <row r="27739" spans="1:4" x14ac:dyDescent="0.25">
      <c r="A27739" t="s">
        <v>12908</v>
      </c>
    </row>
    <row r="27740" spans="1:4" x14ac:dyDescent="0.25">
      <c r="A27740" t="s">
        <v>12909</v>
      </c>
    </row>
    <row r="27741" spans="1:4" x14ac:dyDescent="0.25">
      <c r="A27741" t="s">
        <v>12910</v>
      </c>
    </row>
    <row r="27742" spans="1:4" x14ac:dyDescent="0.25">
      <c r="A27742" t="s">
        <v>12911</v>
      </c>
    </row>
    <row r="27743" spans="1:4" x14ac:dyDescent="0.25">
      <c r="A27743" t="s">
        <v>12912</v>
      </c>
    </row>
    <row r="27744" spans="1:4" x14ac:dyDescent="0.25">
      <c r="A27744" t="s">
        <v>12913</v>
      </c>
    </row>
    <row r="27745" spans="1:2" x14ac:dyDescent="0.25">
      <c r="A27745" t="s">
        <v>12914</v>
      </c>
    </row>
    <row r="27746" spans="1:2" x14ac:dyDescent="0.25">
      <c r="A27746" t="s">
        <v>12915</v>
      </c>
    </row>
    <row r="27747" spans="1:2" x14ac:dyDescent="0.25">
      <c r="A27747" t="s">
        <v>12916</v>
      </c>
    </row>
    <row r="27748" spans="1:2" x14ac:dyDescent="0.25">
      <c r="A27748" t="s">
        <v>12917</v>
      </c>
    </row>
    <row r="27749" spans="1:2" x14ac:dyDescent="0.25">
      <c r="A27749" t="s">
        <v>12918</v>
      </c>
      <c r="B27749" t="s">
        <v>12919</v>
      </c>
    </row>
    <row r="27750" spans="1:2" x14ac:dyDescent="0.25">
      <c r="A27750" t="s">
        <v>12920</v>
      </c>
    </row>
    <row r="27751" spans="1:2" x14ac:dyDescent="0.25">
      <c r="A27751" t="s">
        <v>12921</v>
      </c>
    </row>
    <row r="27752" spans="1:2" x14ac:dyDescent="0.25">
      <c r="A27752" t="s">
        <v>12922</v>
      </c>
      <c r="B27752" t="s">
        <v>12923</v>
      </c>
    </row>
    <row r="27753" spans="1:2" x14ac:dyDescent="0.25">
      <c r="A27753" t="s">
        <v>12924</v>
      </c>
    </row>
    <row r="27754" spans="1:2" x14ac:dyDescent="0.25">
      <c r="A27754" t="s">
        <v>12925</v>
      </c>
    </row>
    <row r="27755" spans="1:2" x14ac:dyDescent="0.25">
      <c r="A27755" t="s">
        <v>12926</v>
      </c>
    </row>
    <row r="27756" spans="1:2" x14ac:dyDescent="0.25">
      <c r="A27756" t="s">
        <v>12927</v>
      </c>
      <c r="B27756" t="s">
        <v>12928</v>
      </c>
    </row>
    <row r="27757" spans="1:2" x14ac:dyDescent="0.25">
      <c r="A27757" t="s">
        <v>12929</v>
      </c>
    </row>
    <row r="27758" spans="1:2" x14ac:dyDescent="0.25">
      <c r="A27758" t="s">
        <v>12930</v>
      </c>
    </row>
    <row r="27759" spans="1:2" x14ac:dyDescent="0.25">
      <c r="A27759" t="s">
        <v>12931</v>
      </c>
      <c r="B27759" t="s">
        <v>12932</v>
      </c>
    </row>
    <row r="27760" spans="1:2" x14ac:dyDescent="0.25">
      <c r="A27760" t="s">
        <v>12933</v>
      </c>
    </row>
    <row r="27761" spans="1:1" x14ac:dyDescent="0.25">
      <c r="A27761" t="s">
        <v>12934</v>
      </c>
    </row>
    <row r="27762" spans="1:1" x14ac:dyDescent="0.25">
      <c r="A27762" t="s">
        <v>12935</v>
      </c>
    </row>
    <row r="27763" spans="1:1" x14ac:dyDescent="0.25">
      <c r="A27763" t="s">
        <v>12936</v>
      </c>
    </row>
    <row r="27764" spans="1:1" x14ac:dyDescent="0.25">
      <c r="A27764" t="s">
        <v>12937</v>
      </c>
    </row>
    <row r="27765" spans="1:1" x14ac:dyDescent="0.25">
      <c r="A27765" t="s">
        <v>12938</v>
      </c>
    </row>
    <row r="27766" spans="1:1" x14ac:dyDescent="0.25">
      <c r="A27766" t="s">
        <v>12939</v>
      </c>
    </row>
    <row r="27767" spans="1:1" x14ac:dyDescent="0.25">
      <c r="A27767" t="s">
        <v>12940</v>
      </c>
    </row>
    <row r="27768" spans="1:1" x14ac:dyDescent="0.25">
      <c r="A27768" t="s">
        <v>12941</v>
      </c>
    </row>
    <row r="27769" spans="1:1" x14ac:dyDescent="0.25">
      <c r="A27769" t="s">
        <v>12942</v>
      </c>
    </row>
    <row r="27770" spans="1:1" x14ac:dyDescent="0.25">
      <c r="A27770" t="s">
        <v>12943</v>
      </c>
    </row>
    <row r="27771" spans="1:1" x14ac:dyDescent="0.25">
      <c r="A27771" t="s">
        <v>12944</v>
      </c>
    </row>
    <row r="27772" spans="1:1" x14ac:dyDescent="0.25">
      <c r="A27772" t="s">
        <v>12945</v>
      </c>
    </row>
    <row r="27773" spans="1:1" x14ac:dyDescent="0.25">
      <c r="A27773" t="s">
        <v>12946</v>
      </c>
    </row>
    <row r="27774" spans="1:1" x14ac:dyDescent="0.25">
      <c r="A27774" t="s">
        <v>12947</v>
      </c>
    </row>
    <row r="27775" spans="1:1" x14ac:dyDescent="0.25">
      <c r="A27775" t="s">
        <v>12948</v>
      </c>
    </row>
    <row r="27776" spans="1:1" x14ac:dyDescent="0.25">
      <c r="A27776" t="s">
        <v>12949</v>
      </c>
    </row>
    <row r="27777" spans="1:2" x14ac:dyDescent="0.25">
      <c r="A27777" t="s">
        <v>12950</v>
      </c>
    </row>
    <row r="27778" spans="1:2" x14ac:dyDescent="0.25">
      <c r="A27778" t="s">
        <v>12951</v>
      </c>
      <c r="B27778" t="s">
        <v>12952</v>
      </c>
    </row>
    <row r="27779" spans="1:2" x14ac:dyDescent="0.25">
      <c r="A27779" t="s">
        <v>12953</v>
      </c>
    </row>
    <row r="27780" spans="1:2" x14ac:dyDescent="0.25">
      <c r="A27780" t="s">
        <v>12954</v>
      </c>
    </row>
    <row r="27781" spans="1:2" x14ac:dyDescent="0.25">
      <c r="A27781" t="s">
        <v>12955</v>
      </c>
    </row>
    <row r="27782" spans="1:2" x14ac:dyDescent="0.25">
      <c r="A27782" t="s">
        <v>12956</v>
      </c>
      <c r="B27782" t="s">
        <v>12957</v>
      </c>
    </row>
    <row r="27783" spans="1:2" x14ac:dyDescent="0.25">
      <c r="A27783" t="s">
        <v>12958</v>
      </c>
      <c r="B27783" t="s">
        <v>12959</v>
      </c>
    </row>
    <row r="27784" spans="1:2" x14ac:dyDescent="0.25">
      <c r="A27784" t="s">
        <v>12960</v>
      </c>
    </row>
    <row r="27785" spans="1:2" x14ac:dyDescent="0.25">
      <c r="A27785" t="s">
        <v>12961</v>
      </c>
    </row>
    <row r="27786" spans="1:2" x14ac:dyDescent="0.25">
      <c r="A27786" t="s">
        <v>12962</v>
      </c>
    </row>
    <row r="27787" spans="1:2" x14ac:dyDescent="0.25">
      <c r="A27787" t="s">
        <v>12963</v>
      </c>
    </row>
    <row r="27788" spans="1:2" x14ac:dyDescent="0.25">
      <c r="A27788" t="s">
        <v>12964</v>
      </c>
    </row>
    <row r="27789" spans="1:2" x14ac:dyDescent="0.25">
      <c r="A27789" t="s">
        <v>12965</v>
      </c>
    </row>
    <row r="27790" spans="1:2" x14ac:dyDescent="0.25">
      <c r="A27790" t="s">
        <v>12966</v>
      </c>
    </row>
    <row r="27791" spans="1:2" x14ac:dyDescent="0.25">
      <c r="A27791" t="s">
        <v>12967</v>
      </c>
    </row>
    <row r="27792" spans="1:2" x14ac:dyDescent="0.25">
      <c r="A27792" t="s">
        <v>12968</v>
      </c>
    </row>
    <row r="27793" spans="1:2" x14ac:dyDescent="0.25">
      <c r="A27793" t="s">
        <v>12969</v>
      </c>
    </row>
    <row r="27794" spans="1:2" x14ac:dyDescent="0.25">
      <c r="A27794" t="s">
        <v>12970</v>
      </c>
      <c r="B27794" t="s">
        <v>12971</v>
      </c>
    </row>
    <row r="27795" spans="1:2" x14ac:dyDescent="0.25">
      <c r="A27795" t="s">
        <v>12972</v>
      </c>
    </row>
    <row r="27796" spans="1:2" x14ac:dyDescent="0.25">
      <c r="A27796" t="s">
        <v>12973</v>
      </c>
      <c r="B27796" t="s">
        <v>12974</v>
      </c>
    </row>
    <row r="27797" spans="1:2" x14ac:dyDescent="0.25">
      <c r="A27797" t="s">
        <v>12975</v>
      </c>
    </row>
    <row r="27798" spans="1:2" x14ac:dyDescent="0.25">
      <c r="A27798" t="s">
        <v>12976</v>
      </c>
    </row>
    <row r="27799" spans="1:2" x14ac:dyDescent="0.25">
      <c r="A27799" t="s">
        <v>12977</v>
      </c>
      <c r="B27799" t="s">
        <v>12978</v>
      </c>
    </row>
    <row r="27800" spans="1:2" x14ac:dyDescent="0.25">
      <c r="A27800" t="s">
        <v>12979</v>
      </c>
    </row>
    <row r="27801" spans="1:2" x14ac:dyDescent="0.25">
      <c r="A27801" t="s">
        <v>12980</v>
      </c>
    </row>
    <row r="27802" spans="1:2" x14ac:dyDescent="0.25">
      <c r="A27802" t="s">
        <v>12981</v>
      </c>
    </row>
    <row r="27803" spans="1:2" x14ac:dyDescent="0.25">
      <c r="A27803" t="s">
        <v>12982</v>
      </c>
    </row>
    <row r="27804" spans="1:2" x14ac:dyDescent="0.25">
      <c r="A27804" t="s">
        <v>12983</v>
      </c>
    </row>
    <row r="27805" spans="1:2" x14ac:dyDescent="0.25">
      <c r="A27805" t="s">
        <v>12984</v>
      </c>
    </row>
    <row r="27806" spans="1:2" x14ac:dyDescent="0.25">
      <c r="A27806" t="s">
        <v>12985</v>
      </c>
    </row>
    <row r="27807" spans="1:2" x14ac:dyDescent="0.25">
      <c r="A27807" t="s">
        <v>12986</v>
      </c>
    </row>
    <row r="27808" spans="1:2" x14ac:dyDescent="0.25">
      <c r="A27808" t="s">
        <v>12987</v>
      </c>
    </row>
    <row r="27809" spans="1:2" x14ac:dyDescent="0.25">
      <c r="A27809" t="s">
        <v>12988</v>
      </c>
    </row>
    <row r="27810" spans="1:2" x14ac:dyDescent="0.25">
      <c r="A27810" t="s">
        <v>12989</v>
      </c>
    </row>
    <row r="27811" spans="1:2" x14ac:dyDescent="0.25">
      <c r="A27811" t="s">
        <v>12990</v>
      </c>
    </row>
    <row r="27812" spans="1:2" x14ac:dyDescent="0.25">
      <c r="A27812" t="s">
        <v>12991</v>
      </c>
    </row>
    <row r="27813" spans="1:2" x14ac:dyDescent="0.25">
      <c r="A27813" t="s">
        <v>12992</v>
      </c>
    </row>
    <row r="27814" spans="1:2" x14ac:dyDescent="0.25">
      <c r="A27814" t="s">
        <v>12993</v>
      </c>
    </row>
    <row r="27815" spans="1:2" x14ac:dyDescent="0.25">
      <c r="A27815" t="s">
        <v>12994</v>
      </c>
    </row>
    <row r="27816" spans="1:2" x14ac:dyDescent="0.25">
      <c r="A27816" t="s">
        <v>12995</v>
      </c>
    </row>
    <row r="27817" spans="1:2" x14ac:dyDescent="0.25">
      <c r="A27817" t="s">
        <v>12996</v>
      </c>
    </row>
    <row r="27818" spans="1:2" x14ac:dyDescent="0.25">
      <c r="A27818" t="s">
        <v>12997</v>
      </c>
    </row>
    <row r="27819" spans="1:2" x14ac:dyDescent="0.25">
      <c r="A27819" t="s">
        <v>12998</v>
      </c>
    </row>
    <row r="27820" spans="1:2" x14ac:dyDescent="0.25">
      <c r="A27820" t="s">
        <v>12999</v>
      </c>
    </row>
    <row r="27821" spans="1:2" x14ac:dyDescent="0.25">
      <c r="A27821" t="s">
        <v>13000</v>
      </c>
    </row>
    <row r="27822" spans="1:2" x14ac:dyDescent="0.25">
      <c r="A27822" t="s">
        <v>13001</v>
      </c>
    </row>
    <row r="27823" spans="1:2" x14ac:dyDescent="0.25">
      <c r="A27823" t="s">
        <v>13002</v>
      </c>
      <c r="B27823" t="s">
        <v>13003</v>
      </c>
    </row>
    <row r="27824" spans="1:2" x14ac:dyDescent="0.25">
      <c r="A27824" t="s">
        <v>13004</v>
      </c>
    </row>
    <row r="27825" spans="1:4" x14ac:dyDescent="0.25">
      <c r="A27825" t="s">
        <v>13005</v>
      </c>
    </row>
    <row r="27826" spans="1:4" x14ac:dyDescent="0.25">
      <c r="A27826" t="s">
        <v>13006</v>
      </c>
    </row>
    <row r="27827" spans="1:4" x14ac:dyDescent="0.25">
      <c r="A27827" t="s">
        <v>13007</v>
      </c>
      <c r="B27827" t="s">
        <v>13008</v>
      </c>
    </row>
    <row r="27828" spans="1:4" x14ac:dyDescent="0.25">
      <c r="A27828" t="s">
        <v>13009</v>
      </c>
      <c r="B27828" t="s">
        <v>13010</v>
      </c>
      <c r="C27828" t="s">
        <v>13011</v>
      </c>
      <c r="D27828" t="s">
        <v>13012</v>
      </c>
    </row>
    <row r="27829" spans="1:4" x14ac:dyDescent="0.25">
      <c r="A27829" t="s">
        <v>13013</v>
      </c>
      <c r="B27829" t="s">
        <v>13014</v>
      </c>
    </row>
    <row r="27830" spans="1:4" x14ac:dyDescent="0.25">
      <c r="A27830" t="s">
        <v>13015</v>
      </c>
    </row>
    <row r="27831" spans="1:4" x14ac:dyDescent="0.25">
      <c r="A27831" t="s">
        <v>13016</v>
      </c>
    </row>
    <row r="27832" spans="1:4" x14ac:dyDescent="0.25">
      <c r="A27832" t="s">
        <v>13017</v>
      </c>
    </row>
    <row r="27833" spans="1:4" x14ac:dyDescent="0.25">
      <c r="A27833" t="s">
        <v>13018</v>
      </c>
      <c r="B27833" t="s">
        <v>13019</v>
      </c>
    </row>
    <row r="27834" spans="1:4" x14ac:dyDescent="0.25">
      <c r="A27834" t="s">
        <v>13020</v>
      </c>
    </row>
    <row r="27835" spans="1:4" x14ac:dyDescent="0.25">
      <c r="A27835" t="s">
        <v>13021</v>
      </c>
    </row>
    <row r="27836" spans="1:4" x14ac:dyDescent="0.25">
      <c r="A27836" t="s">
        <v>13022</v>
      </c>
    </row>
    <row r="27837" spans="1:4" x14ac:dyDescent="0.25">
      <c r="A27837" t="s">
        <v>13023</v>
      </c>
    </row>
    <row r="27838" spans="1:4" x14ac:dyDescent="0.25">
      <c r="A27838" t="s">
        <v>13024</v>
      </c>
      <c r="B27838" t="s">
        <v>13025</v>
      </c>
    </row>
    <row r="27839" spans="1:4" x14ac:dyDescent="0.25">
      <c r="A27839" t="s">
        <v>13026</v>
      </c>
    </row>
    <row r="27840" spans="1:4" x14ac:dyDescent="0.25">
      <c r="A27840" t="s">
        <v>13027</v>
      </c>
    </row>
    <row r="27841" spans="1:4" x14ac:dyDescent="0.25">
      <c r="A27841" t="s">
        <v>13028</v>
      </c>
    </row>
    <row r="27842" spans="1:4" x14ac:dyDescent="0.25">
      <c r="A27842" t="s">
        <v>13029</v>
      </c>
    </row>
    <row r="27843" spans="1:4" x14ac:dyDescent="0.25">
      <c r="A27843" t="s">
        <v>13030</v>
      </c>
    </row>
    <row r="27844" spans="1:4" x14ac:dyDescent="0.25">
      <c r="A27844" t="s">
        <v>13031</v>
      </c>
    </row>
    <row r="27845" spans="1:4" x14ac:dyDescent="0.25">
      <c r="A27845" t="s">
        <v>13032</v>
      </c>
    </row>
    <row r="27846" spans="1:4" x14ac:dyDescent="0.25">
      <c r="A27846" t="s">
        <v>13033</v>
      </c>
    </row>
    <row r="27847" spans="1:4" x14ac:dyDescent="0.25">
      <c r="A27847" t="s">
        <v>13034</v>
      </c>
    </row>
    <row r="27848" spans="1:4" x14ac:dyDescent="0.25">
      <c r="A27848" t="s">
        <v>13035</v>
      </c>
      <c r="B27848" t="s">
        <v>13036</v>
      </c>
      <c r="C27848" t="s">
        <v>13037</v>
      </c>
    </row>
    <row r="27849" spans="1:4" x14ac:dyDescent="0.25">
      <c r="A27849" t="s">
        <v>13038</v>
      </c>
    </row>
    <row r="27850" spans="1:4" x14ac:dyDescent="0.25">
      <c r="A27850" t="s">
        <v>13039</v>
      </c>
    </row>
    <row r="27851" spans="1:4" x14ac:dyDescent="0.25">
      <c r="A27851" t="s">
        <v>13040</v>
      </c>
      <c r="B27851" t="s">
        <v>13041</v>
      </c>
      <c r="C27851" t="s">
        <v>13042</v>
      </c>
    </row>
    <row r="27852" spans="1:4" x14ac:dyDescent="0.25">
      <c r="A27852" t="s">
        <v>13043</v>
      </c>
      <c r="B27852" t="s">
        <v>13044</v>
      </c>
      <c r="C27852" t="s">
        <v>13045</v>
      </c>
      <c r="D27852" t="s">
        <v>13046</v>
      </c>
    </row>
    <row r="27853" spans="1:4" x14ac:dyDescent="0.25">
      <c r="A27853" t="s">
        <v>13047</v>
      </c>
    </row>
    <row r="27854" spans="1:4" x14ac:dyDescent="0.25">
      <c r="A27854" t="s">
        <v>13048</v>
      </c>
    </row>
    <row r="27855" spans="1:4" x14ac:dyDescent="0.25">
      <c r="A27855" t="s">
        <v>13049</v>
      </c>
    </row>
    <row r="27856" spans="1:4" x14ac:dyDescent="0.25">
      <c r="A27856" t="s">
        <v>13050</v>
      </c>
      <c r="B27856" t="s">
        <v>13051</v>
      </c>
    </row>
    <row r="27857" spans="1:2" x14ac:dyDescent="0.25">
      <c r="A27857" t="s">
        <v>13052</v>
      </c>
      <c r="B27857" t="s">
        <v>13053</v>
      </c>
    </row>
    <row r="27858" spans="1:2" x14ac:dyDescent="0.25">
      <c r="A27858" t="s">
        <v>13054</v>
      </c>
    </row>
    <row r="27859" spans="1:2" x14ac:dyDescent="0.25">
      <c r="A27859" t="s">
        <v>13055</v>
      </c>
    </row>
    <row r="27860" spans="1:2" x14ac:dyDescent="0.25">
      <c r="A27860" t="s">
        <v>13056</v>
      </c>
    </row>
    <row r="27861" spans="1:2" x14ac:dyDescent="0.25">
      <c r="A27861" t="s">
        <v>13057</v>
      </c>
    </row>
    <row r="27862" spans="1:2" x14ac:dyDescent="0.25">
      <c r="A27862" t="s">
        <v>13058</v>
      </c>
    </row>
    <row r="27863" spans="1:2" x14ac:dyDescent="0.25">
      <c r="A27863" t="s">
        <v>13059</v>
      </c>
    </row>
    <row r="27865" spans="1:2" x14ac:dyDescent="0.25">
      <c r="A27865" t="s">
        <v>13060</v>
      </c>
    </row>
    <row r="27866" spans="1:2" x14ac:dyDescent="0.25">
      <c r="A27866" t="s">
        <v>13061</v>
      </c>
    </row>
    <row r="27867" spans="1:2" x14ac:dyDescent="0.25">
      <c r="A27867" t="s">
        <v>13062</v>
      </c>
    </row>
    <row r="27868" spans="1:2" x14ac:dyDescent="0.25">
      <c r="A27868" t="s">
        <v>13063</v>
      </c>
    </row>
    <row r="27869" spans="1:2" x14ac:dyDescent="0.25">
      <c r="A27869" t="s">
        <v>13064</v>
      </c>
    </row>
    <row r="27870" spans="1:2" x14ac:dyDescent="0.25">
      <c r="A27870" t="s">
        <v>13065</v>
      </c>
    </row>
    <row r="27871" spans="1:2" x14ac:dyDescent="0.25">
      <c r="A27871" t="s">
        <v>13066</v>
      </c>
    </row>
    <row r="27872" spans="1:2" x14ac:dyDescent="0.25">
      <c r="A27872" t="s">
        <v>13067</v>
      </c>
    </row>
    <row r="27873" spans="1:1" x14ac:dyDescent="0.25">
      <c r="A27873" t="s">
        <v>13068</v>
      </c>
    </row>
    <row r="27874" spans="1:1" x14ac:dyDescent="0.25">
      <c r="A27874" t="s">
        <v>13069</v>
      </c>
    </row>
    <row r="27875" spans="1:1" x14ac:dyDescent="0.25">
      <c r="A27875" t="s">
        <v>13070</v>
      </c>
    </row>
    <row r="27876" spans="1:1" x14ac:dyDescent="0.25">
      <c r="A27876" t="s">
        <v>13071</v>
      </c>
    </row>
    <row r="27877" spans="1:1" x14ac:dyDescent="0.25">
      <c r="A27877" t="s">
        <v>13072</v>
      </c>
    </row>
    <row r="27878" spans="1:1" x14ac:dyDescent="0.25">
      <c r="A27878" t="s">
        <v>13073</v>
      </c>
    </row>
    <row r="27879" spans="1:1" x14ac:dyDescent="0.25">
      <c r="A27879" t="s">
        <v>13074</v>
      </c>
    </row>
    <row r="27880" spans="1:1" x14ac:dyDescent="0.25">
      <c r="A27880" t="s">
        <v>13075</v>
      </c>
    </row>
    <row r="27881" spans="1:1" x14ac:dyDescent="0.25">
      <c r="A27881" t="s">
        <v>13076</v>
      </c>
    </row>
    <row r="27882" spans="1:1" x14ac:dyDescent="0.25">
      <c r="A27882" t="s">
        <v>13077</v>
      </c>
    </row>
    <row r="27883" spans="1:1" x14ac:dyDescent="0.25">
      <c r="A27883" t="s">
        <v>13078</v>
      </c>
    </row>
    <row r="27884" spans="1:1" x14ac:dyDescent="0.25">
      <c r="A27884" t="s">
        <v>13079</v>
      </c>
    </row>
    <row r="27885" spans="1:1" x14ac:dyDescent="0.25">
      <c r="A27885" t="s">
        <v>13080</v>
      </c>
    </row>
    <row r="27886" spans="1:1" x14ac:dyDescent="0.25">
      <c r="A27886" t="s">
        <v>13081</v>
      </c>
    </row>
    <row r="27887" spans="1:1" x14ac:dyDescent="0.25">
      <c r="A27887" t="s">
        <v>13082</v>
      </c>
    </row>
    <row r="27888" spans="1:1" x14ac:dyDescent="0.25">
      <c r="A27888" t="s">
        <v>13083</v>
      </c>
    </row>
    <row r="27889" spans="1:4" x14ac:dyDescent="0.25">
      <c r="A27889" t="s">
        <v>9988</v>
      </c>
    </row>
    <row r="27890" spans="1:4" x14ac:dyDescent="0.25">
      <c r="A27890" t="s">
        <v>13084</v>
      </c>
    </row>
    <row r="27891" spans="1:4" x14ac:dyDescent="0.25">
      <c r="A27891" t="s">
        <v>13085</v>
      </c>
    </row>
    <row r="27892" spans="1:4" x14ac:dyDescent="0.25">
      <c r="A27892" t="s">
        <v>13086</v>
      </c>
    </row>
    <row r="27893" spans="1:4" x14ac:dyDescent="0.25">
      <c r="A27893" t="s">
        <v>13087</v>
      </c>
    </row>
    <row r="27894" spans="1:4" x14ac:dyDescent="0.25">
      <c r="A27894" t="s">
        <v>13088</v>
      </c>
    </row>
    <row r="27895" spans="1:4" x14ac:dyDescent="0.25">
      <c r="A27895" t="s">
        <v>13089</v>
      </c>
    </row>
    <row r="27896" spans="1:4" x14ac:dyDescent="0.25">
      <c r="A27896" t="s">
        <v>13090</v>
      </c>
    </row>
    <row r="27897" spans="1:4" x14ac:dyDescent="0.25">
      <c r="A27897" t="s">
        <v>13091</v>
      </c>
    </row>
    <row r="27898" spans="1:4" x14ac:dyDescent="0.25">
      <c r="A27898" t="s">
        <v>13092</v>
      </c>
      <c r="B27898" t="s">
        <v>13093</v>
      </c>
    </row>
    <row r="27899" spans="1:4" x14ac:dyDescent="0.25">
      <c r="A27899" t="s">
        <v>13094</v>
      </c>
    </row>
    <row r="27900" spans="1:4" x14ac:dyDescent="0.25">
      <c r="A27900" t="s">
        <v>13095</v>
      </c>
    </row>
    <row r="27901" spans="1:4" x14ac:dyDescent="0.25">
      <c r="A27901" t="s">
        <v>13096</v>
      </c>
    </row>
    <row r="27902" spans="1:4" x14ac:dyDescent="0.25">
      <c r="A27902" t="s">
        <v>13097</v>
      </c>
    </row>
    <row r="27903" spans="1:4" x14ac:dyDescent="0.25">
      <c r="A27903" t="s">
        <v>13098</v>
      </c>
    </row>
    <row r="27904" spans="1:4" x14ac:dyDescent="0.25">
      <c r="A27904" t="s">
        <v>13099</v>
      </c>
      <c r="B27904" t="s">
        <v>13100</v>
      </c>
      <c r="C27904" t="s">
        <v>13101</v>
      </c>
      <c r="D27904" t="s">
        <v>13102</v>
      </c>
    </row>
    <row r="27905" spans="1:2" x14ac:dyDescent="0.25">
      <c r="A27905" t="s">
        <v>13103</v>
      </c>
    </row>
    <row r="27906" spans="1:2" x14ac:dyDescent="0.25">
      <c r="A27906" t="s">
        <v>13104</v>
      </c>
    </row>
    <row r="27907" spans="1:2" x14ac:dyDescent="0.25">
      <c r="A27907" t="s">
        <v>13105</v>
      </c>
    </row>
    <row r="27908" spans="1:2" x14ac:dyDescent="0.25">
      <c r="A27908" t="s">
        <v>13106</v>
      </c>
    </row>
    <row r="27909" spans="1:2" x14ac:dyDescent="0.25">
      <c r="A27909" t="s">
        <v>13107</v>
      </c>
    </row>
    <row r="27910" spans="1:2" x14ac:dyDescent="0.25">
      <c r="A27910" t="s">
        <v>13108</v>
      </c>
    </row>
    <row r="27911" spans="1:2" x14ac:dyDescent="0.25">
      <c r="A27911" t="s">
        <v>13109</v>
      </c>
    </row>
    <row r="27912" spans="1:2" x14ac:dyDescent="0.25">
      <c r="A27912" t="s">
        <v>13110</v>
      </c>
    </row>
    <row r="27913" spans="1:2" x14ac:dyDescent="0.25">
      <c r="A27913" t="s">
        <v>13111</v>
      </c>
    </row>
    <row r="27914" spans="1:2" x14ac:dyDescent="0.25">
      <c r="A27914" t="s">
        <v>13112</v>
      </c>
    </row>
    <row r="27915" spans="1:2" x14ac:dyDescent="0.25">
      <c r="A27915" t="s">
        <v>13113</v>
      </c>
    </row>
    <row r="27916" spans="1:2" x14ac:dyDescent="0.25">
      <c r="A27916" t="s">
        <v>13114</v>
      </c>
    </row>
    <row r="27917" spans="1:2" x14ac:dyDescent="0.25">
      <c r="A27917" t="s">
        <v>13115</v>
      </c>
      <c r="B27917" t="s">
        <v>13116</v>
      </c>
    </row>
    <row r="27918" spans="1:2" x14ac:dyDescent="0.25">
      <c r="A27918" t="s">
        <v>13117</v>
      </c>
    </row>
    <row r="27919" spans="1:2" x14ac:dyDescent="0.25">
      <c r="A27919" t="s">
        <v>13118</v>
      </c>
    </row>
    <row r="27920" spans="1:2" x14ac:dyDescent="0.25">
      <c r="A27920" t="s">
        <v>13119</v>
      </c>
    </row>
    <row r="27921" spans="1:4" x14ac:dyDescent="0.25">
      <c r="A27921" t="s">
        <v>13120</v>
      </c>
      <c r="B27921" t="s">
        <v>13121</v>
      </c>
      <c r="C27921" t="s">
        <v>13122</v>
      </c>
      <c r="D27921" t="s">
        <v>13123</v>
      </c>
    </row>
    <row r="27922" spans="1:4" x14ac:dyDescent="0.25">
      <c r="A27922" t="s">
        <v>13124</v>
      </c>
    </row>
    <row r="27923" spans="1:4" x14ac:dyDescent="0.25">
      <c r="A27923" t="s">
        <v>13125</v>
      </c>
    </row>
    <row r="27924" spans="1:4" x14ac:dyDescent="0.25">
      <c r="A27924" t="s">
        <v>13126</v>
      </c>
    </row>
    <row r="27925" spans="1:4" x14ac:dyDescent="0.25">
      <c r="A27925" t="s">
        <v>13127</v>
      </c>
      <c r="B27925" t="s">
        <v>13128</v>
      </c>
    </row>
    <row r="27926" spans="1:4" x14ac:dyDescent="0.25">
      <c r="A27926" t="s">
        <v>13129</v>
      </c>
    </row>
    <row r="27927" spans="1:4" x14ac:dyDescent="0.25">
      <c r="A27927" t="s">
        <v>13130</v>
      </c>
    </row>
    <row r="27928" spans="1:4" x14ac:dyDescent="0.25">
      <c r="A27928" t="s">
        <v>13131</v>
      </c>
    </row>
    <row r="27929" spans="1:4" x14ac:dyDescent="0.25">
      <c r="A27929" t="s">
        <v>13132</v>
      </c>
    </row>
    <row r="27930" spans="1:4" x14ac:dyDescent="0.25">
      <c r="A27930" t="s">
        <v>13133</v>
      </c>
    </row>
    <row r="27931" spans="1:4" x14ac:dyDescent="0.25">
      <c r="A27931" t="s">
        <v>13134</v>
      </c>
    </row>
    <row r="27932" spans="1:4" x14ac:dyDescent="0.25">
      <c r="A27932" t="s">
        <v>13135</v>
      </c>
      <c r="B27932" t="s">
        <v>13136</v>
      </c>
    </row>
    <row r="27933" spans="1:4" x14ac:dyDescent="0.25">
      <c r="A27933" t="s">
        <v>13137</v>
      </c>
    </row>
    <row r="27934" spans="1:4" x14ac:dyDescent="0.25">
      <c r="A27934" t="s">
        <v>13138</v>
      </c>
    </row>
    <row r="27935" spans="1:4" x14ac:dyDescent="0.25">
      <c r="A27935" t="s">
        <v>13139</v>
      </c>
    </row>
    <row r="27936" spans="1:4" x14ac:dyDescent="0.25">
      <c r="A27936" t="s">
        <v>13140</v>
      </c>
    </row>
    <row r="27938" spans="1:4" x14ac:dyDescent="0.25">
      <c r="A27938" t="s">
        <v>13141</v>
      </c>
    </row>
    <row r="27939" spans="1:4" x14ac:dyDescent="0.25">
      <c r="A27939" t="s">
        <v>13142</v>
      </c>
    </row>
    <row r="27940" spans="1:4" x14ac:dyDescent="0.25">
      <c r="A27940" t="s">
        <v>13143</v>
      </c>
    </row>
    <row r="27941" spans="1:4" x14ac:dyDescent="0.25">
      <c r="A27941" t="s">
        <v>13144</v>
      </c>
    </row>
    <row r="27942" spans="1:4" x14ac:dyDescent="0.25">
      <c r="A27942" t="s">
        <v>13145</v>
      </c>
    </row>
    <row r="27943" spans="1:4" x14ac:dyDescent="0.25">
      <c r="A27943" t="s">
        <v>13146</v>
      </c>
      <c r="B27943" t="s">
        <v>13147</v>
      </c>
    </row>
    <row r="27944" spans="1:4" x14ac:dyDescent="0.25">
      <c r="A27944" t="s">
        <v>13148</v>
      </c>
      <c r="B27944" t="s">
        <v>13149</v>
      </c>
    </row>
    <row r="27945" spans="1:4" x14ac:dyDescent="0.25">
      <c r="A27945" t="s">
        <v>13150</v>
      </c>
    </row>
    <row r="27946" spans="1:4" x14ac:dyDescent="0.25">
      <c r="A27946" t="s">
        <v>13151</v>
      </c>
      <c r="B27946" t="s">
        <v>13152</v>
      </c>
      <c r="C27946" t="s">
        <v>13153</v>
      </c>
      <c r="D27946" t="s">
        <v>13154</v>
      </c>
    </row>
    <row r="27947" spans="1:4" x14ac:dyDescent="0.25">
      <c r="A27947" t="s">
        <v>13155</v>
      </c>
    </row>
    <row r="27948" spans="1:4" x14ac:dyDescent="0.25">
      <c r="A27948" t="s">
        <v>13156</v>
      </c>
    </row>
    <row r="27949" spans="1:4" x14ac:dyDescent="0.25">
      <c r="A27949" t="s">
        <v>13157</v>
      </c>
    </row>
    <row r="27950" spans="1:4" x14ac:dyDescent="0.25">
      <c r="A27950" t="s">
        <v>13158</v>
      </c>
      <c r="B27950" t="s">
        <v>13159</v>
      </c>
    </row>
    <row r="27951" spans="1:4" x14ac:dyDescent="0.25">
      <c r="A27951" t="s">
        <v>13160</v>
      </c>
    </row>
    <row r="27952" spans="1:4" x14ac:dyDescent="0.25">
      <c r="A27952" t="s">
        <v>13161</v>
      </c>
      <c r="B27952" t="s">
        <v>13162</v>
      </c>
      <c r="C27952" t="s">
        <v>13163</v>
      </c>
    </row>
    <row r="27953" spans="1:2" x14ac:dyDescent="0.25">
      <c r="A27953" t="s">
        <v>13164</v>
      </c>
    </row>
    <row r="27954" spans="1:2" x14ac:dyDescent="0.25">
      <c r="A27954" t="s">
        <v>13165</v>
      </c>
    </row>
    <row r="27955" spans="1:2" x14ac:dyDescent="0.25">
      <c r="A27955" t="s">
        <v>13166</v>
      </c>
    </row>
    <row r="27956" spans="1:2" x14ac:dyDescent="0.25">
      <c r="A27956" t="s">
        <v>13167</v>
      </c>
    </row>
    <row r="27957" spans="1:2" x14ac:dyDescent="0.25">
      <c r="A27957" t="s">
        <v>13168</v>
      </c>
    </row>
    <row r="27958" spans="1:2" x14ac:dyDescent="0.25">
      <c r="A27958" t="s">
        <v>13169</v>
      </c>
    </row>
    <row r="27959" spans="1:2" x14ac:dyDescent="0.25">
      <c r="A27959" t="s">
        <v>13170</v>
      </c>
    </row>
    <row r="27960" spans="1:2" x14ac:dyDescent="0.25">
      <c r="A27960" t="s">
        <v>13171</v>
      </c>
    </row>
    <row r="27961" spans="1:2" x14ac:dyDescent="0.25">
      <c r="A27961" t="s">
        <v>13172</v>
      </c>
      <c r="B27961" t="s">
        <v>13173</v>
      </c>
    </row>
    <row r="27962" spans="1:2" x14ac:dyDescent="0.25">
      <c r="A27962" t="s">
        <v>13174</v>
      </c>
    </row>
    <row r="27963" spans="1:2" x14ac:dyDescent="0.25">
      <c r="A27963" t="s">
        <v>13175</v>
      </c>
    </row>
    <row r="27964" spans="1:2" x14ac:dyDescent="0.25">
      <c r="A27964" t="s">
        <v>13176</v>
      </c>
    </row>
    <row r="27965" spans="1:2" x14ac:dyDescent="0.25">
      <c r="A27965" t="s">
        <v>13177</v>
      </c>
    </row>
    <row r="27966" spans="1:2" x14ac:dyDescent="0.25">
      <c r="A27966" t="s">
        <v>13178</v>
      </c>
    </row>
    <row r="27967" spans="1:2" x14ac:dyDescent="0.25">
      <c r="A27967" t="s">
        <v>13179</v>
      </c>
    </row>
    <row r="27968" spans="1:2" x14ac:dyDescent="0.25">
      <c r="A27968" t="s">
        <v>13180</v>
      </c>
    </row>
    <row r="27969" spans="1:2" x14ac:dyDescent="0.25">
      <c r="A27969" t="s">
        <v>13181</v>
      </c>
      <c r="B27969" t="s">
        <v>13182</v>
      </c>
    </row>
    <row r="27970" spans="1:2" x14ac:dyDescent="0.25">
      <c r="A27970" t="s">
        <v>13183</v>
      </c>
    </row>
    <row r="27971" spans="1:2" x14ac:dyDescent="0.25">
      <c r="A27971" t="s">
        <v>13184</v>
      </c>
    </row>
    <row r="27972" spans="1:2" x14ac:dyDescent="0.25">
      <c r="A27972" t="s">
        <v>13185</v>
      </c>
    </row>
    <row r="27973" spans="1:2" x14ac:dyDescent="0.25">
      <c r="A27973" t="s">
        <v>13186</v>
      </c>
    </row>
    <row r="27974" spans="1:2" x14ac:dyDescent="0.25">
      <c r="A27974" t="s">
        <v>13187</v>
      </c>
    </row>
    <row r="27975" spans="1:2" x14ac:dyDescent="0.25">
      <c r="A27975" t="s">
        <v>13188</v>
      </c>
    </row>
    <row r="27976" spans="1:2" x14ac:dyDescent="0.25">
      <c r="A27976" t="s">
        <v>13189</v>
      </c>
    </row>
    <row r="27977" spans="1:2" x14ac:dyDescent="0.25">
      <c r="A27977" t="s">
        <v>13190</v>
      </c>
    </row>
    <row r="27978" spans="1:2" x14ac:dyDescent="0.25">
      <c r="A27978" t="s">
        <v>13191</v>
      </c>
    </row>
    <row r="27979" spans="1:2" x14ac:dyDescent="0.25">
      <c r="A27979" t="s">
        <v>13192</v>
      </c>
    </row>
    <row r="27980" spans="1:2" x14ac:dyDescent="0.25">
      <c r="A27980" t="s">
        <v>13193</v>
      </c>
    </row>
    <row r="27981" spans="1:2" x14ac:dyDescent="0.25">
      <c r="A27981" t="s">
        <v>13194</v>
      </c>
    </row>
    <row r="27982" spans="1:2" x14ac:dyDescent="0.25">
      <c r="A27982" t="s">
        <v>13195</v>
      </c>
    </row>
    <row r="27983" spans="1:2" x14ac:dyDescent="0.25">
      <c r="A27983" t="s">
        <v>13196</v>
      </c>
    </row>
    <row r="27984" spans="1:2" x14ac:dyDescent="0.25">
      <c r="A27984" t="s">
        <v>13197</v>
      </c>
    </row>
    <row r="27985" spans="1:1" x14ac:dyDescent="0.25">
      <c r="A27985" t="s">
        <v>13198</v>
      </c>
    </row>
    <row r="27986" spans="1:1" x14ac:dyDescent="0.25">
      <c r="A27986" t="s">
        <v>13199</v>
      </c>
    </row>
    <row r="27987" spans="1:1" x14ac:dyDescent="0.25">
      <c r="A27987" t="s">
        <v>13200</v>
      </c>
    </row>
    <row r="27988" spans="1:1" x14ac:dyDescent="0.25">
      <c r="A27988" t="s">
        <v>13201</v>
      </c>
    </row>
    <row r="27989" spans="1:1" x14ac:dyDescent="0.25">
      <c r="A27989" t="s">
        <v>13202</v>
      </c>
    </row>
    <row r="27990" spans="1:1" x14ac:dyDescent="0.25">
      <c r="A27990" t="s">
        <v>13203</v>
      </c>
    </row>
    <row r="27991" spans="1:1" x14ac:dyDescent="0.25">
      <c r="A27991" t="s">
        <v>13204</v>
      </c>
    </row>
    <row r="27992" spans="1:1" x14ac:dyDescent="0.25">
      <c r="A27992" t="s">
        <v>13205</v>
      </c>
    </row>
    <row r="27993" spans="1:1" x14ac:dyDescent="0.25">
      <c r="A27993" t="s">
        <v>13206</v>
      </c>
    </row>
    <row r="27994" spans="1:1" x14ac:dyDescent="0.25">
      <c r="A27994" t="s">
        <v>13207</v>
      </c>
    </row>
    <row r="27995" spans="1:1" x14ac:dyDescent="0.25">
      <c r="A27995" t="s">
        <v>13208</v>
      </c>
    </row>
    <row r="27996" spans="1:1" x14ac:dyDescent="0.25">
      <c r="A27996" t="s">
        <v>13209</v>
      </c>
    </row>
    <row r="27997" spans="1:1" x14ac:dyDescent="0.25">
      <c r="A27997" t="s">
        <v>13210</v>
      </c>
    </row>
    <row r="27998" spans="1:1" x14ac:dyDescent="0.25">
      <c r="A27998" t="s">
        <v>13211</v>
      </c>
    </row>
    <row r="27999" spans="1:1" x14ac:dyDescent="0.25">
      <c r="A27999" t="s">
        <v>13212</v>
      </c>
    </row>
    <row r="28001" spans="1:1" x14ac:dyDescent="0.25">
      <c r="A28001" t="s">
        <v>13213</v>
      </c>
    </row>
    <row r="28002" spans="1:1" x14ac:dyDescent="0.25">
      <c r="A28002" t="s">
        <v>10656</v>
      </c>
    </row>
    <row r="28003" spans="1:1" x14ac:dyDescent="0.25">
      <c r="A28003" t="s">
        <v>12340</v>
      </c>
    </row>
    <row r="28004" spans="1:1" x14ac:dyDescent="0.25">
      <c r="A28004" t="s">
        <v>13214</v>
      </c>
    </row>
    <row r="28005" spans="1:1" x14ac:dyDescent="0.25">
      <c r="A28005" t="s">
        <v>13215</v>
      </c>
    </row>
    <row r="28006" spans="1:1" x14ac:dyDescent="0.25">
      <c r="A28006" t="s">
        <v>8647</v>
      </c>
    </row>
    <row r="28007" spans="1:1" x14ac:dyDescent="0.25">
      <c r="A28007" t="s">
        <v>13216</v>
      </c>
    </row>
    <row r="28008" spans="1:1" x14ac:dyDescent="0.25">
      <c r="A28008" t="s">
        <v>13217</v>
      </c>
    </row>
    <row r="28009" spans="1:1" x14ac:dyDescent="0.25">
      <c r="A28009" t="s">
        <v>13218</v>
      </c>
    </row>
    <row r="28011" spans="1:1" x14ac:dyDescent="0.25">
      <c r="A28011" t="s">
        <v>13219</v>
      </c>
    </row>
    <row r="28012" spans="1:1" x14ac:dyDescent="0.25">
      <c r="A28012" t="s">
        <v>10656</v>
      </c>
    </row>
    <row r="28013" spans="1:1" x14ac:dyDescent="0.25">
      <c r="A28013" t="s">
        <v>12340</v>
      </c>
    </row>
    <row r="28014" spans="1:1" x14ac:dyDescent="0.25">
      <c r="A28014" t="s">
        <v>13220</v>
      </c>
    </row>
    <row r="28015" spans="1:1" x14ac:dyDescent="0.25">
      <c r="A28015" t="s">
        <v>13221</v>
      </c>
    </row>
    <row r="28016" spans="1:1" x14ac:dyDescent="0.25">
      <c r="A28016" t="s">
        <v>1881</v>
      </c>
    </row>
    <row r="28017" spans="1:1" x14ac:dyDescent="0.25">
      <c r="A28017" t="s">
        <v>13222</v>
      </c>
    </row>
    <row r="28018" spans="1:1" x14ac:dyDescent="0.25">
      <c r="A28018" t="s">
        <v>13223</v>
      </c>
    </row>
    <row r="28019" spans="1:1" x14ac:dyDescent="0.25">
      <c r="A28019" t="s">
        <v>10556</v>
      </c>
    </row>
    <row r="28020" spans="1:1" x14ac:dyDescent="0.25">
      <c r="A28020" t="s">
        <v>13224</v>
      </c>
    </row>
    <row r="28021" spans="1:1" x14ac:dyDescent="0.25">
      <c r="A28021" t="s">
        <v>13225</v>
      </c>
    </row>
    <row r="28022" spans="1:1" x14ac:dyDescent="0.25">
      <c r="A28022" t="s">
        <v>13226</v>
      </c>
    </row>
    <row r="28023" spans="1:1" x14ac:dyDescent="0.25">
      <c r="A28023" t="s">
        <v>13227</v>
      </c>
    </row>
    <row r="28025" spans="1:1" x14ac:dyDescent="0.25">
      <c r="A28025" t="s">
        <v>13228</v>
      </c>
    </row>
    <row r="28027" spans="1:1" x14ac:dyDescent="0.25">
      <c r="A28027" t="s">
        <v>13229</v>
      </c>
    </row>
    <row r="28028" spans="1:1" x14ac:dyDescent="0.25">
      <c r="A28028" t="s">
        <v>13230</v>
      </c>
    </row>
    <row r="28030" spans="1:1" x14ac:dyDescent="0.25">
      <c r="A28030" t="s">
        <v>13231</v>
      </c>
    </row>
    <row r="28031" spans="1:1" x14ac:dyDescent="0.25">
      <c r="A28031" t="s">
        <v>13232</v>
      </c>
    </row>
    <row r="28032" spans="1:1" x14ac:dyDescent="0.25">
      <c r="A28032" t="s">
        <v>13233</v>
      </c>
    </row>
    <row r="28033" spans="1:1" x14ac:dyDescent="0.25">
      <c r="A28033" t="s">
        <v>13234</v>
      </c>
    </row>
    <row r="28034" spans="1:1" x14ac:dyDescent="0.25">
      <c r="A28034" t="s">
        <v>13235</v>
      </c>
    </row>
    <row r="28036" spans="1:1" x14ac:dyDescent="0.25">
      <c r="A28036" t="s">
        <v>13236</v>
      </c>
    </row>
    <row r="28038" spans="1:1" x14ac:dyDescent="0.25">
      <c r="A28038" t="s">
        <v>13237</v>
      </c>
    </row>
    <row r="28039" spans="1:1" x14ac:dyDescent="0.25">
      <c r="A28039" t="s">
        <v>13238</v>
      </c>
    </row>
    <row r="28041" spans="1:1" x14ac:dyDescent="0.25">
      <c r="A28041" t="s">
        <v>13239</v>
      </c>
    </row>
    <row r="28042" spans="1:1" x14ac:dyDescent="0.25">
      <c r="A28042" t="s">
        <v>10656</v>
      </c>
    </row>
    <row r="28043" spans="1:1" x14ac:dyDescent="0.25">
      <c r="A28043" t="s">
        <v>13240</v>
      </c>
    </row>
    <row r="28044" spans="1:1" x14ac:dyDescent="0.25">
      <c r="A28044" t="s">
        <v>13241</v>
      </c>
    </row>
    <row r="28045" spans="1:1" x14ac:dyDescent="0.25">
      <c r="A28045" t="s">
        <v>13242</v>
      </c>
    </row>
    <row r="28046" spans="1:1" x14ac:dyDescent="0.25">
      <c r="A28046" t="s">
        <v>13243</v>
      </c>
    </row>
    <row r="28048" spans="1:1" x14ac:dyDescent="0.25">
      <c r="A28048" t="s">
        <v>13236</v>
      </c>
    </row>
    <row r="28050" spans="1:1" x14ac:dyDescent="0.25">
      <c r="A28050" t="s">
        <v>13244</v>
      </c>
    </row>
    <row r="28051" spans="1:1" x14ac:dyDescent="0.25">
      <c r="A28051" t="s">
        <v>13245</v>
      </c>
    </row>
    <row r="28052" spans="1:1" x14ac:dyDescent="0.25">
      <c r="A28052" t="s">
        <v>13246</v>
      </c>
    </row>
    <row r="28053" spans="1:1" x14ac:dyDescent="0.25">
      <c r="A28053" t="s">
        <v>12264</v>
      </c>
    </row>
    <row r="28054" spans="1:1" x14ac:dyDescent="0.25">
      <c r="A28054" t="s">
        <v>13247</v>
      </c>
    </row>
    <row r="28055" spans="1:1" x14ac:dyDescent="0.25">
      <c r="A28055" t="s">
        <v>13248</v>
      </c>
    </row>
    <row r="28056" spans="1:1" x14ac:dyDescent="0.25">
      <c r="A28056" t="s">
        <v>13249</v>
      </c>
    </row>
    <row r="28057" spans="1:1" x14ac:dyDescent="0.25">
      <c r="A28057" t="s">
        <v>13250</v>
      </c>
    </row>
    <row r="28058" spans="1:1" x14ac:dyDescent="0.25">
      <c r="A28058" t="s">
        <v>13251</v>
      </c>
    </row>
    <row r="28059" spans="1:1" x14ac:dyDescent="0.25">
      <c r="A28059" t="s">
        <v>13252</v>
      </c>
    </row>
    <row r="28060" spans="1:1" x14ac:dyDescent="0.25">
      <c r="A28060" t="s">
        <v>13253</v>
      </c>
    </row>
    <row r="28061" spans="1:1" x14ac:dyDescent="0.25">
      <c r="A28061" t="s">
        <v>13254</v>
      </c>
    </row>
    <row r="28062" spans="1:1" x14ac:dyDescent="0.25">
      <c r="A28062" t="s">
        <v>13255</v>
      </c>
    </row>
    <row r="28064" spans="1:1" x14ac:dyDescent="0.25">
      <c r="A28064" t="s">
        <v>13256</v>
      </c>
    </row>
    <row r="28065" spans="1:1" x14ac:dyDescent="0.25">
      <c r="A28065" t="s">
        <v>13257</v>
      </c>
    </row>
    <row r="28066" spans="1:1" x14ac:dyDescent="0.25">
      <c r="A28066" t="s">
        <v>13258</v>
      </c>
    </row>
    <row r="28067" spans="1:1" x14ac:dyDescent="0.25">
      <c r="A28067" t="s">
        <v>13259</v>
      </c>
    </row>
    <row r="28068" spans="1:1" x14ac:dyDescent="0.25">
      <c r="A28068" t="s">
        <v>13260</v>
      </c>
    </row>
    <row r="28069" spans="1:1" x14ac:dyDescent="0.25">
      <c r="A28069" t="s">
        <v>13261</v>
      </c>
    </row>
    <row r="28070" spans="1:1" x14ac:dyDescent="0.25">
      <c r="A28070" t="s">
        <v>13262</v>
      </c>
    </row>
    <row r="28071" spans="1:1" x14ac:dyDescent="0.25">
      <c r="A28071" t="s">
        <v>13263</v>
      </c>
    </row>
    <row r="28073" spans="1:1" x14ac:dyDescent="0.25">
      <c r="A28073" t="e">
        <f>- Approvisionner les lignes de Conditionnement en semi fini en branchant les containers ou les cuves.</f>
        <v>#NAME?</v>
      </c>
    </row>
    <row r="28075" spans="1:1" x14ac:dyDescent="0.25">
      <c r="A28075" t="s">
        <v>13264</v>
      </c>
    </row>
    <row r="28077" spans="1:1" x14ac:dyDescent="0.25">
      <c r="A28077" t="s">
        <v>941</v>
      </c>
    </row>
    <row r="28078" spans="1:1" x14ac:dyDescent="0.25">
      <c r="A28078" t="s">
        <v>13265</v>
      </c>
    </row>
    <row r="28079" spans="1:1" x14ac:dyDescent="0.25">
      <c r="A28079" t="s">
        <v>13266</v>
      </c>
    </row>
    <row r="28080" spans="1:1" x14ac:dyDescent="0.25">
      <c r="A28080" t="s">
        <v>13267</v>
      </c>
    </row>
    <row r="28081" spans="1:1" x14ac:dyDescent="0.25">
      <c r="A28081" t="s">
        <v>13268</v>
      </c>
    </row>
    <row r="28082" spans="1:1" x14ac:dyDescent="0.25">
      <c r="A28082" t="s">
        <v>13269</v>
      </c>
    </row>
    <row r="28083" spans="1:1" x14ac:dyDescent="0.25">
      <c r="A28083" t="s">
        <v>13270</v>
      </c>
    </row>
    <row r="28085" spans="1:1" x14ac:dyDescent="0.25">
      <c r="A28085" t="s">
        <v>13271</v>
      </c>
    </row>
    <row r="28086" spans="1:1" x14ac:dyDescent="0.25">
      <c r="A28086" t="e">
        <f>- Surveiller votre machine</f>
        <v>#NAME?</v>
      </c>
    </row>
    <row r="28088" spans="1:1" x14ac:dyDescent="0.25">
      <c r="A28088" t="s">
        <v>13272</v>
      </c>
    </row>
    <row r="28090" spans="1:1" x14ac:dyDescent="0.25">
      <c r="A28090" t="s">
        <v>10556</v>
      </c>
    </row>
    <row r="28091" spans="1:1" x14ac:dyDescent="0.25">
      <c r="A28091" t="s">
        <v>13273</v>
      </c>
    </row>
    <row r="28092" spans="1:1" x14ac:dyDescent="0.25">
      <c r="A28092" t="s">
        <v>13274</v>
      </c>
    </row>
    <row r="28094" spans="1:1" x14ac:dyDescent="0.25">
      <c r="A28094" t="s">
        <v>13275</v>
      </c>
    </row>
    <row r="28096" spans="1:1" x14ac:dyDescent="0.25">
      <c r="A28096" t="s">
        <v>13276</v>
      </c>
    </row>
    <row r="28097" spans="1:1" x14ac:dyDescent="0.25">
      <c r="A28097" t="s">
        <v>13277</v>
      </c>
    </row>
    <row r="28098" spans="1:1" x14ac:dyDescent="0.25">
      <c r="A28098" t="s">
        <v>13278</v>
      </c>
    </row>
    <row r="28099" spans="1:1" x14ac:dyDescent="0.25">
      <c r="A28099" t="s">
        <v>13279</v>
      </c>
    </row>
    <row r="28100" spans="1:1" x14ac:dyDescent="0.25">
      <c r="A28100" t="s">
        <v>13280</v>
      </c>
    </row>
    <row r="28101" spans="1:1" x14ac:dyDescent="0.25">
      <c r="A28101" t="s">
        <v>13281</v>
      </c>
    </row>
    <row r="28102" spans="1:1" x14ac:dyDescent="0.25">
      <c r="A28102" t="s">
        <v>13282</v>
      </c>
    </row>
    <row r="28104" spans="1:1" x14ac:dyDescent="0.25">
      <c r="A28104" t="s">
        <v>13283</v>
      </c>
    </row>
    <row r="28105" spans="1:1" x14ac:dyDescent="0.25">
      <c r="A28105" t="s">
        <v>13284</v>
      </c>
    </row>
    <row r="28106" spans="1:1" x14ac:dyDescent="0.25">
      <c r="A28106" t="s">
        <v>13285</v>
      </c>
    </row>
    <row r="28107" spans="1:1" x14ac:dyDescent="0.25">
      <c r="A28107" t="s">
        <v>13286</v>
      </c>
    </row>
    <row r="28108" spans="1:1" x14ac:dyDescent="0.25">
      <c r="A28108" t="s">
        <v>13287</v>
      </c>
    </row>
    <row r="28110" spans="1:1" x14ac:dyDescent="0.25">
      <c r="A28110" t="s">
        <v>13288</v>
      </c>
    </row>
    <row r="28111" spans="1:1" x14ac:dyDescent="0.25">
      <c r="A28111" t="s">
        <v>13289</v>
      </c>
    </row>
    <row r="28112" spans="1:1" x14ac:dyDescent="0.25">
      <c r="A28112" t="s">
        <v>13290</v>
      </c>
    </row>
    <row r="28113" spans="1:1" x14ac:dyDescent="0.25">
      <c r="A28113" t="s">
        <v>13291</v>
      </c>
    </row>
    <row r="28114" spans="1:1" x14ac:dyDescent="0.25">
      <c r="A28114" t="s">
        <v>13292</v>
      </c>
    </row>
    <row r="28115" spans="1:1" x14ac:dyDescent="0.25">
      <c r="A28115" t="s">
        <v>13293</v>
      </c>
    </row>
    <row r="28116" spans="1:1" x14ac:dyDescent="0.25">
      <c r="A28116" t="s">
        <v>13294</v>
      </c>
    </row>
    <row r="28118" spans="1:1" x14ac:dyDescent="0.25">
      <c r="A28118" t="s">
        <v>12079</v>
      </c>
    </row>
    <row r="28120" spans="1:1" x14ac:dyDescent="0.25">
      <c r="A28120" t="s">
        <v>13295</v>
      </c>
    </row>
    <row r="28121" spans="1:1" x14ac:dyDescent="0.25">
      <c r="A28121" t="s">
        <v>13296</v>
      </c>
    </row>
    <row r="28122" spans="1:1" x14ac:dyDescent="0.25">
      <c r="A28122" t="s">
        <v>13297</v>
      </c>
    </row>
    <row r="28123" spans="1:1" x14ac:dyDescent="0.25">
      <c r="A28123" t="s">
        <v>13298</v>
      </c>
    </row>
    <row r="28125" spans="1:1" x14ac:dyDescent="0.25">
      <c r="A28125" t="s">
        <v>13299</v>
      </c>
    </row>
    <row r="28126" spans="1:1" x14ac:dyDescent="0.25">
      <c r="A28126" t="s">
        <v>13300</v>
      </c>
    </row>
    <row r="28127" spans="1:1" x14ac:dyDescent="0.25">
      <c r="A28127" t="s">
        <v>13301</v>
      </c>
    </row>
    <row r="28129" spans="1:1" x14ac:dyDescent="0.25">
      <c r="A28129" t="s">
        <v>13302</v>
      </c>
    </row>
    <row r="28130" spans="1:1" x14ac:dyDescent="0.25">
      <c r="A28130" t="s">
        <v>13303</v>
      </c>
    </row>
    <row r="28131" spans="1:1" x14ac:dyDescent="0.25">
      <c r="A28131" t="s">
        <v>13304</v>
      </c>
    </row>
    <row r="28132" spans="1:1" x14ac:dyDescent="0.25">
      <c r="A28132" t="s">
        <v>13305</v>
      </c>
    </row>
    <row r="28134" spans="1:1" x14ac:dyDescent="0.25">
      <c r="A28134" t="s">
        <v>13306</v>
      </c>
    </row>
    <row r="28135" spans="1:1" x14ac:dyDescent="0.25">
      <c r="A28135" t="s">
        <v>13307</v>
      </c>
    </row>
    <row r="28136" spans="1:1" x14ac:dyDescent="0.25">
      <c r="A28136" t="s">
        <v>13308</v>
      </c>
    </row>
    <row r="28137" spans="1:1" x14ac:dyDescent="0.25">
      <c r="A28137" t="s">
        <v>13309</v>
      </c>
    </row>
    <row r="28138" spans="1:1" x14ac:dyDescent="0.25">
      <c r="A28138" t="s">
        <v>13310</v>
      </c>
    </row>
    <row r="28139" spans="1:1" x14ac:dyDescent="0.25">
      <c r="A28139" t="s">
        <v>13311</v>
      </c>
    </row>
    <row r="28140" spans="1:1" x14ac:dyDescent="0.25">
      <c r="A28140" t="s">
        <v>13312</v>
      </c>
    </row>
    <row r="28141" spans="1:1" x14ac:dyDescent="0.25">
      <c r="A28141" t="s">
        <v>13310</v>
      </c>
    </row>
    <row r="28142" spans="1:1" x14ac:dyDescent="0.25">
      <c r="A28142" t="s">
        <v>13311</v>
      </c>
    </row>
    <row r="28143" spans="1:1" x14ac:dyDescent="0.25">
      <c r="A28143" t="s">
        <v>13313</v>
      </c>
    </row>
    <row r="28144" spans="1:1" x14ac:dyDescent="0.25">
      <c r="A28144" t="s">
        <v>13310</v>
      </c>
    </row>
    <row r="28145" spans="1:1" x14ac:dyDescent="0.25">
      <c r="A28145" t="s">
        <v>13311</v>
      </c>
    </row>
    <row r="28146" spans="1:1" x14ac:dyDescent="0.25">
      <c r="A28146" t="s">
        <v>13314</v>
      </c>
    </row>
    <row r="28147" spans="1:1" x14ac:dyDescent="0.25">
      <c r="A28147" t="s">
        <v>13310</v>
      </c>
    </row>
    <row r="28148" spans="1:1" x14ac:dyDescent="0.25">
      <c r="A28148" t="s">
        <v>13311</v>
      </c>
    </row>
    <row r="28149" spans="1:1" x14ac:dyDescent="0.25">
      <c r="A28149" t="s">
        <v>13315</v>
      </c>
    </row>
    <row r="28151" spans="1:1" x14ac:dyDescent="0.25">
      <c r="A28151" t="s">
        <v>1702</v>
      </c>
    </row>
    <row r="28153" spans="1:1" x14ac:dyDescent="0.25">
      <c r="A28153" t="s">
        <v>13316</v>
      </c>
    </row>
    <row r="28154" spans="1:1" x14ac:dyDescent="0.25">
      <c r="A28154" t="s">
        <v>13317</v>
      </c>
    </row>
    <row r="28155" spans="1:1" x14ac:dyDescent="0.25">
      <c r="A28155" t="s">
        <v>13318</v>
      </c>
    </row>
    <row r="28156" spans="1:1" x14ac:dyDescent="0.25">
      <c r="A28156" t="s">
        <v>13319</v>
      </c>
    </row>
    <row r="28157" spans="1:1" x14ac:dyDescent="0.25">
      <c r="A28157" t="s">
        <v>13320</v>
      </c>
    </row>
    <row r="28158" spans="1:1" x14ac:dyDescent="0.25">
      <c r="A28158" t="s">
        <v>13321</v>
      </c>
    </row>
    <row r="28159" spans="1:1" x14ac:dyDescent="0.25">
      <c r="A28159" t="s">
        <v>13322</v>
      </c>
    </row>
    <row r="28160" spans="1:1" x14ac:dyDescent="0.25">
      <c r="A28160" t="s">
        <v>13323</v>
      </c>
    </row>
    <row r="28161" spans="1:1" x14ac:dyDescent="0.25">
      <c r="A28161" t="s">
        <v>13322</v>
      </c>
    </row>
    <row r="28162" spans="1:1" x14ac:dyDescent="0.25">
      <c r="A28162" t="s">
        <v>13324</v>
      </c>
    </row>
    <row r="28163" spans="1:1" x14ac:dyDescent="0.25">
      <c r="A28163" t="s">
        <v>13325</v>
      </c>
    </row>
    <row r="28164" spans="1:1" x14ac:dyDescent="0.25">
      <c r="A28164" t="s">
        <v>13326</v>
      </c>
    </row>
    <row r="28165" spans="1:1" x14ac:dyDescent="0.25">
      <c r="A28165" t="s">
        <v>13327</v>
      </c>
    </row>
    <row r="28166" spans="1:1" x14ac:dyDescent="0.25">
      <c r="A28166" t="s">
        <v>13328</v>
      </c>
    </row>
    <row r="28167" spans="1:1" x14ac:dyDescent="0.25">
      <c r="A28167" t="s">
        <v>13329</v>
      </c>
    </row>
    <row r="28168" spans="1:1" x14ac:dyDescent="0.25">
      <c r="A28168" t="s">
        <v>13330</v>
      </c>
    </row>
    <row r="28170" spans="1:1" x14ac:dyDescent="0.25">
      <c r="A28170" t="s">
        <v>13331</v>
      </c>
    </row>
    <row r="28172" spans="1:1" x14ac:dyDescent="0.25">
      <c r="A28172" t="s">
        <v>13332</v>
      </c>
    </row>
    <row r="28173" spans="1:1" x14ac:dyDescent="0.25">
      <c r="A28173" t="s">
        <v>13333</v>
      </c>
    </row>
    <row r="28175" spans="1:1" x14ac:dyDescent="0.25">
      <c r="A28175" t="s">
        <v>13334</v>
      </c>
    </row>
    <row r="28177" spans="1:1" x14ac:dyDescent="0.25">
      <c r="A28177" t="s">
        <v>12394</v>
      </c>
    </row>
    <row r="28179" spans="1:1" x14ac:dyDescent="0.25">
      <c r="A28179" t="s">
        <v>13335</v>
      </c>
    </row>
    <row r="28180" spans="1:1" x14ac:dyDescent="0.25">
      <c r="A28180" t="s">
        <v>1881</v>
      </c>
    </row>
    <row r="28181" spans="1:1" x14ac:dyDescent="0.25">
      <c r="A28181" t="s">
        <v>13336</v>
      </c>
    </row>
    <row r="28182" spans="1:1" x14ac:dyDescent="0.25">
      <c r="A28182" t="s">
        <v>13337</v>
      </c>
    </row>
    <row r="28183" spans="1:1" x14ac:dyDescent="0.25">
      <c r="A28183" t="s">
        <v>13338</v>
      </c>
    </row>
    <row r="28185" spans="1:1" x14ac:dyDescent="0.25">
      <c r="A28185" t="s">
        <v>13339</v>
      </c>
    </row>
    <row r="28187" spans="1:1" x14ac:dyDescent="0.25">
      <c r="A28187" t="s">
        <v>13340</v>
      </c>
    </row>
    <row r="28188" spans="1:1" x14ac:dyDescent="0.25">
      <c r="A28188" t="s">
        <v>13341</v>
      </c>
    </row>
    <row r="28189" spans="1:1" x14ac:dyDescent="0.25">
      <c r="A28189" t="s">
        <v>13342</v>
      </c>
    </row>
    <row r="28190" spans="1:1" x14ac:dyDescent="0.25">
      <c r="A28190" t="s">
        <v>13343</v>
      </c>
    </row>
    <row r="28192" spans="1:1" x14ac:dyDescent="0.25">
      <c r="A28192" t="s">
        <v>13344</v>
      </c>
    </row>
    <row r="28194" spans="1:1" x14ac:dyDescent="0.25">
      <c r="A28194" t="s">
        <v>12400</v>
      </c>
    </row>
    <row r="28196" spans="1:1" x14ac:dyDescent="0.25">
      <c r="A28196" t="s">
        <v>13345</v>
      </c>
    </row>
    <row r="28197" spans="1:1" x14ac:dyDescent="0.25">
      <c r="A28197" t="s">
        <v>13346</v>
      </c>
    </row>
    <row r="28198" spans="1:1" x14ac:dyDescent="0.25">
      <c r="A28198" t="s">
        <v>13347</v>
      </c>
    </row>
    <row r="28200" spans="1:1" x14ac:dyDescent="0.25">
      <c r="A28200" t="s">
        <v>13348</v>
      </c>
    </row>
    <row r="28201" spans="1:1" x14ac:dyDescent="0.25">
      <c r="A28201" t="s">
        <v>13349</v>
      </c>
    </row>
    <row r="28202" spans="1:1" x14ac:dyDescent="0.25">
      <c r="A28202" t="s">
        <v>13350</v>
      </c>
    </row>
    <row r="28203" spans="1:1" x14ac:dyDescent="0.25">
      <c r="A28203" t="s">
        <v>13351</v>
      </c>
    </row>
    <row r="28204" spans="1:1" x14ac:dyDescent="0.25">
      <c r="A28204" t="s">
        <v>13352</v>
      </c>
    </row>
    <row r="28205" spans="1:1" x14ac:dyDescent="0.25">
      <c r="A28205" t="s">
        <v>13353</v>
      </c>
    </row>
    <row r="28206" spans="1:1" x14ac:dyDescent="0.25">
      <c r="A28206" t="s">
        <v>13354</v>
      </c>
    </row>
    <row r="28207" spans="1:1" x14ac:dyDescent="0.25">
      <c r="A28207" t="s">
        <v>13355</v>
      </c>
    </row>
    <row r="28208" spans="1:1" x14ac:dyDescent="0.25">
      <c r="A28208" t="s">
        <v>13356</v>
      </c>
    </row>
    <row r="28209" spans="1:1" x14ac:dyDescent="0.25">
      <c r="A28209" t="s">
        <v>1931</v>
      </c>
    </row>
    <row r="28210" spans="1:1" x14ac:dyDescent="0.25">
      <c r="A28210" t="s">
        <v>13357</v>
      </c>
    </row>
    <row r="28211" spans="1:1" x14ac:dyDescent="0.25">
      <c r="A28211" t="s">
        <v>13358</v>
      </c>
    </row>
    <row r="28212" spans="1:1" x14ac:dyDescent="0.25">
      <c r="A28212" t="s">
        <v>13359</v>
      </c>
    </row>
    <row r="28213" spans="1:1" x14ac:dyDescent="0.25">
      <c r="A28213" t="s">
        <v>13360</v>
      </c>
    </row>
    <row r="28215" spans="1:1" x14ac:dyDescent="0.25">
      <c r="A28215" t="s">
        <v>13361</v>
      </c>
    </row>
    <row r="28216" spans="1:1" x14ac:dyDescent="0.25">
      <c r="A28216" t="s">
        <v>13362</v>
      </c>
    </row>
    <row r="28218" spans="1:1" x14ac:dyDescent="0.25">
      <c r="A28218" t="s">
        <v>13363</v>
      </c>
    </row>
    <row r="28219" spans="1:1" x14ac:dyDescent="0.25">
      <c r="A28219" t="s">
        <v>13364</v>
      </c>
    </row>
    <row r="28221" spans="1:1" x14ac:dyDescent="0.25">
      <c r="A28221" t="s">
        <v>13365</v>
      </c>
    </row>
    <row r="28222" spans="1:1" x14ac:dyDescent="0.25">
      <c r="A28222" t="s">
        <v>13366</v>
      </c>
    </row>
    <row r="28223" spans="1:1" x14ac:dyDescent="0.25">
      <c r="A28223" t="s">
        <v>13367</v>
      </c>
    </row>
    <row r="28225" spans="1:1" x14ac:dyDescent="0.25">
      <c r="A28225" t="s">
        <v>13358</v>
      </c>
    </row>
    <row r="28226" spans="1:1" x14ac:dyDescent="0.25">
      <c r="A28226" t="s">
        <v>13368</v>
      </c>
    </row>
    <row r="28227" spans="1:1" x14ac:dyDescent="0.25">
      <c r="A28227" t="s">
        <v>13369</v>
      </c>
    </row>
    <row r="28228" spans="1:1" x14ac:dyDescent="0.25">
      <c r="A28228" t="s">
        <v>13370</v>
      </c>
    </row>
    <row r="28229" spans="1:1" x14ac:dyDescent="0.25">
      <c r="A28229" t="s">
        <v>13371</v>
      </c>
    </row>
    <row r="28230" spans="1:1" x14ac:dyDescent="0.25">
      <c r="A28230" t="s">
        <v>13372</v>
      </c>
    </row>
    <row r="28231" spans="1:1" x14ac:dyDescent="0.25">
      <c r="A28231" t="s">
        <v>13373</v>
      </c>
    </row>
    <row r="28232" spans="1:1" x14ac:dyDescent="0.25">
      <c r="A28232" t="s">
        <v>13374</v>
      </c>
    </row>
    <row r="28234" spans="1:1" x14ac:dyDescent="0.25">
      <c r="A28234" t="s">
        <v>13375</v>
      </c>
    </row>
    <row r="28236" spans="1:1" x14ac:dyDescent="0.25">
      <c r="A28236" t="s">
        <v>13376</v>
      </c>
    </row>
    <row r="28237" spans="1:1" x14ac:dyDescent="0.25">
      <c r="A28237" t="s">
        <v>13377</v>
      </c>
    </row>
    <row r="28238" spans="1:1" x14ac:dyDescent="0.25">
      <c r="A28238" t="s">
        <v>13378</v>
      </c>
    </row>
    <row r="28239" spans="1:1" x14ac:dyDescent="0.25">
      <c r="A28239" t="s">
        <v>13379</v>
      </c>
    </row>
    <row r="28240" spans="1:1" x14ac:dyDescent="0.25">
      <c r="A28240" t="s">
        <v>13380</v>
      </c>
    </row>
    <row r="28242" spans="1:1" x14ac:dyDescent="0.25">
      <c r="A28242" t="s">
        <v>13381</v>
      </c>
    </row>
    <row r="28244" spans="1:1" x14ac:dyDescent="0.25">
      <c r="A28244" t="s">
        <v>13382</v>
      </c>
    </row>
    <row r="28245" spans="1:1" x14ac:dyDescent="0.25">
      <c r="A28245" t="s">
        <v>13383</v>
      </c>
    </row>
    <row r="28246" spans="1:1" x14ac:dyDescent="0.25">
      <c r="A28246" t="s">
        <v>13384</v>
      </c>
    </row>
    <row r="28247" spans="1:1" x14ac:dyDescent="0.25">
      <c r="A28247" t="s">
        <v>13385</v>
      </c>
    </row>
    <row r="28249" spans="1:1" x14ac:dyDescent="0.25">
      <c r="A28249" t="s">
        <v>13386</v>
      </c>
    </row>
    <row r="28250" spans="1:1" x14ac:dyDescent="0.25">
      <c r="A28250" t="s">
        <v>13387</v>
      </c>
    </row>
    <row r="28251" spans="1:1" x14ac:dyDescent="0.25">
      <c r="A28251" t="s">
        <v>13388</v>
      </c>
    </row>
    <row r="28253" spans="1:1" x14ac:dyDescent="0.25">
      <c r="A28253" t="s">
        <v>13389</v>
      </c>
    </row>
    <row r="28255" spans="1:1" x14ac:dyDescent="0.25">
      <c r="A28255" t="s">
        <v>13390</v>
      </c>
    </row>
    <row r="28256" spans="1:1" x14ac:dyDescent="0.25">
      <c r="A28256" t="s">
        <v>13391</v>
      </c>
    </row>
    <row r="28258" spans="1:1" x14ac:dyDescent="0.25">
      <c r="A28258" t="s">
        <v>13392</v>
      </c>
    </row>
    <row r="28260" spans="1:1" x14ac:dyDescent="0.25">
      <c r="A28260" t="s">
        <v>13393</v>
      </c>
    </row>
    <row r="28261" spans="1:1" x14ac:dyDescent="0.25">
      <c r="A28261" t="s">
        <v>13394</v>
      </c>
    </row>
    <row r="28263" spans="1:1" x14ac:dyDescent="0.25">
      <c r="A28263" t="s">
        <v>13395</v>
      </c>
    </row>
    <row r="28265" spans="1:1" x14ac:dyDescent="0.25">
      <c r="A28265" t="s">
        <v>13396</v>
      </c>
    </row>
    <row r="28266" spans="1:1" x14ac:dyDescent="0.25">
      <c r="A28266" t="s">
        <v>13397</v>
      </c>
    </row>
    <row r="28268" spans="1:1" x14ac:dyDescent="0.25">
      <c r="A28268" t="s">
        <v>13398</v>
      </c>
    </row>
    <row r="28269" spans="1:1" x14ac:dyDescent="0.25">
      <c r="A28269" t="s">
        <v>13399</v>
      </c>
    </row>
    <row r="28270" spans="1:1" x14ac:dyDescent="0.25">
      <c r="A28270" t="s">
        <v>13400</v>
      </c>
    </row>
    <row r="28272" spans="1:1" x14ac:dyDescent="0.25">
      <c r="A28272" t="s">
        <v>13401</v>
      </c>
    </row>
    <row r="28274" spans="1:1" x14ac:dyDescent="0.25">
      <c r="A28274" t="s">
        <v>13402</v>
      </c>
    </row>
    <row r="28275" spans="1:1" x14ac:dyDescent="0.25">
      <c r="A28275" t="s">
        <v>13403</v>
      </c>
    </row>
    <row r="28276" spans="1:1" x14ac:dyDescent="0.25">
      <c r="A28276" t="s">
        <v>13404</v>
      </c>
    </row>
    <row r="28277" spans="1:1" x14ac:dyDescent="0.25">
      <c r="A28277" t="s">
        <v>13405</v>
      </c>
    </row>
    <row r="28278" spans="1:1" x14ac:dyDescent="0.25">
      <c r="A28278" t="s">
        <v>13406</v>
      </c>
    </row>
    <row r="28279" spans="1:1" x14ac:dyDescent="0.25">
      <c r="A28279" t="s">
        <v>13407</v>
      </c>
    </row>
    <row r="28280" spans="1:1" x14ac:dyDescent="0.25">
      <c r="A28280" t="s">
        <v>13408</v>
      </c>
    </row>
    <row r="28281" spans="1:1" x14ac:dyDescent="0.25">
      <c r="A28281" t="s">
        <v>13409</v>
      </c>
    </row>
    <row r="28282" spans="1:1" x14ac:dyDescent="0.25">
      <c r="A28282" t="s">
        <v>13410</v>
      </c>
    </row>
    <row r="28283" spans="1:1" x14ac:dyDescent="0.25">
      <c r="A28283" t="s">
        <v>13411</v>
      </c>
    </row>
    <row r="28284" spans="1:1" x14ac:dyDescent="0.25">
      <c r="A28284" t="s">
        <v>13412</v>
      </c>
    </row>
    <row r="28286" spans="1:1" x14ac:dyDescent="0.25">
      <c r="A28286" t="s">
        <v>13413</v>
      </c>
    </row>
    <row r="28287" spans="1:1" x14ac:dyDescent="0.25">
      <c r="A28287" t="s">
        <v>13414</v>
      </c>
    </row>
    <row r="28288" spans="1:1" x14ac:dyDescent="0.25">
      <c r="A28288" t="s">
        <v>13415</v>
      </c>
    </row>
    <row r="28289" spans="1:1" x14ac:dyDescent="0.25">
      <c r="A28289" t="s">
        <v>13416</v>
      </c>
    </row>
    <row r="28291" spans="1:1" x14ac:dyDescent="0.25">
      <c r="A28291" t="s">
        <v>13417</v>
      </c>
    </row>
    <row r="28292" spans="1:1" x14ac:dyDescent="0.25">
      <c r="A28292" t="s">
        <v>13418</v>
      </c>
    </row>
    <row r="28294" spans="1:1" x14ac:dyDescent="0.25">
      <c r="A28294" t="s">
        <v>13419</v>
      </c>
    </row>
    <row r="28295" spans="1:1" x14ac:dyDescent="0.25">
      <c r="A28295" t="s">
        <v>13420</v>
      </c>
    </row>
    <row r="28297" spans="1:1" x14ac:dyDescent="0.25">
      <c r="A28297" t="s">
        <v>13421</v>
      </c>
    </row>
    <row r="28298" spans="1:1" x14ac:dyDescent="0.25">
      <c r="A28298" t="s">
        <v>13422</v>
      </c>
    </row>
    <row r="28300" spans="1:1" x14ac:dyDescent="0.25">
      <c r="A28300" t="s">
        <v>13423</v>
      </c>
    </row>
    <row r="28301" spans="1:1" x14ac:dyDescent="0.25">
      <c r="A28301" t="s">
        <v>13424</v>
      </c>
    </row>
    <row r="28302" spans="1:1" x14ac:dyDescent="0.25">
      <c r="A28302" t="s">
        <v>13425</v>
      </c>
    </row>
    <row r="28303" spans="1:1" x14ac:dyDescent="0.25">
      <c r="A28303" t="s">
        <v>13426</v>
      </c>
    </row>
    <row r="28304" spans="1:1" x14ac:dyDescent="0.25">
      <c r="A28304" t="s">
        <v>13427</v>
      </c>
    </row>
    <row r="28306" spans="1:1" x14ac:dyDescent="0.25">
      <c r="A28306" t="s">
        <v>13428</v>
      </c>
    </row>
    <row r="28308" spans="1:1" x14ac:dyDescent="0.25">
      <c r="A28308" t="s">
        <v>13429</v>
      </c>
    </row>
    <row r="28309" spans="1:1" x14ac:dyDescent="0.25">
      <c r="A28309" t="s">
        <v>13430</v>
      </c>
    </row>
    <row r="28311" spans="1:1" x14ac:dyDescent="0.25">
      <c r="A28311" t="s">
        <v>13431</v>
      </c>
    </row>
    <row r="28312" spans="1:1" x14ac:dyDescent="0.25">
      <c r="A28312" t="s">
        <v>13432</v>
      </c>
    </row>
    <row r="28313" spans="1:1" x14ac:dyDescent="0.25">
      <c r="A28313" t="s">
        <v>13433</v>
      </c>
    </row>
    <row r="28314" spans="1:1" x14ac:dyDescent="0.25">
      <c r="A28314" t="s">
        <v>13434</v>
      </c>
    </row>
    <row r="28315" spans="1:1" x14ac:dyDescent="0.25">
      <c r="A28315" t="s">
        <v>13435</v>
      </c>
    </row>
    <row r="28317" spans="1:1" x14ac:dyDescent="0.25">
      <c r="A28317" t="s">
        <v>13436</v>
      </c>
    </row>
    <row r="28318" spans="1:1" x14ac:dyDescent="0.25">
      <c r="A28318" t="s">
        <v>13437</v>
      </c>
    </row>
    <row r="28319" spans="1:1" x14ac:dyDescent="0.25">
      <c r="A28319" t="s">
        <v>13438</v>
      </c>
    </row>
    <row r="28320" spans="1:1" x14ac:dyDescent="0.25">
      <c r="A28320" t="s">
        <v>13439</v>
      </c>
    </row>
    <row r="28321" spans="1:1" x14ac:dyDescent="0.25">
      <c r="A28321" t="s">
        <v>13440</v>
      </c>
    </row>
    <row r="28322" spans="1:1" x14ac:dyDescent="0.25">
      <c r="A28322" t="s">
        <v>13441</v>
      </c>
    </row>
    <row r="28323" spans="1:1" x14ac:dyDescent="0.25">
      <c r="A28323" t="s">
        <v>13442</v>
      </c>
    </row>
    <row r="28324" spans="1:1" x14ac:dyDescent="0.25">
      <c r="A28324" t="s">
        <v>13443</v>
      </c>
    </row>
    <row r="28325" spans="1:1" x14ac:dyDescent="0.25">
      <c r="A28325" t="s">
        <v>13444</v>
      </c>
    </row>
    <row r="28326" spans="1:1" x14ac:dyDescent="0.25">
      <c r="A28326" t="s">
        <v>13445</v>
      </c>
    </row>
    <row r="28327" spans="1:1" x14ac:dyDescent="0.25">
      <c r="A28327" t="s">
        <v>13446</v>
      </c>
    </row>
    <row r="28328" spans="1:1" x14ac:dyDescent="0.25">
      <c r="A28328" t="s">
        <v>13447</v>
      </c>
    </row>
    <row r="28329" spans="1:1" x14ac:dyDescent="0.25">
      <c r="A28329" t="s">
        <v>13448</v>
      </c>
    </row>
    <row r="28330" spans="1:1" x14ac:dyDescent="0.25">
      <c r="A28330" t="s">
        <v>13449</v>
      </c>
    </row>
    <row r="28331" spans="1:1" x14ac:dyDescent="0.25">
      <c r="A28331" t="s">
        <v>13450</v>
      </c>
    </row>
    <row r="28332" spans="1:1" x14ac:dyDescent="0.25">
      <c r="A28332" t="s">
        <v>13451</v>
      </c>
    </row>
    <row r="28333" spans="1:1" x14ac:dyDescent="0.25">
      <c r="A28333" t="s">
        <v>13452</v>
      </c>
    </row>
    <row r="28334" spans="1:1" x14ac:dyDescent="0.25">
      <c r="A28334" t="s">
        <v>13453</v>
      </c>
    </row>
    <row r="28335" spans="1:1" x14ac:dyDescent="0.25">
      <c r="A28335" t="s">
        <v>13454</v>
      </c>
    </row>
    <row r="28336" spans="1:1" x14ac:dyDescent="0.25">
      <c r="A28336" t="s">
        <v>13455</v>
      </c>
    </row>
    <row r="28338" spans="1:1" x14ac:dyDescent="0.25">
      <c r="A28338" t="s">
        <v>13456</v>
      </c>
    </row>
    <row r="28339" spans="1:1" x14ac:dyDescent="0.25">
      <c r="A28339" t="s">
        <v>13457</v>
      </c>
    </row>
    <row r="28340" spans="1:1" x14ac:dyDescent="0.25">
      <c r="A28340" t="e">
        <f>- Lecture de plans.</f>
        <v>#NAME?</v>
      </c>
    </row>
    <row r="28342" spans="1:1" x14ac:dyDescent="0.25">
      <c r="A28342" t="s">
        <v>13458</v>
      </c>
    </row>
    <row r="28343" spans="1:1" x14ac:dyDescent="0.25">
      <c r="A28343" t="s">
        <v>13459</v>
      </c>
    </row>
    <row r="28344" spans="1:1" x14ac:dyDescent="0.25">
      <c r="A28344" t="s">
        <v>13460</v>
      </c>
    </row>
    <row r="28345" spans="1:1" x14ac:dyDescent="0.25">
      <c r="A28345" t="s">
        <v>13461</v>
      </c>
    </row>
    <row r="28346" spans="1:1" x14ac:dyDescent="0.25">
      <c r="A28346" t="s">
        <v>13462</v>
      </c>
    </row>
    <row r="28347" spans="1:1" x14ac:dyDescent="0.25">
      <c r="A28347" t="s">
        <v>13463</v>
      </c>
    </row>
    <row r="28348" spans="1:1" x14ac:dyDescent="0.25">
      <c r="A28348" t="s">
        <v>13464</v>
      </c>
    </row>
    <row r="28349" spans="1:1" x14ac:dyDescent="0.25">
      <c r="A28349" t="s">
        <v>13465</v>
      </c>
    </row>
    <row r="28351" spans="1:1" x14ac:dyDescent="0.25">
      <c r="A28351" t="s">
        <v>13466</v>
      </c>
    </row>
    <row r="28353" spans="1:1" x14ac:dyDescent="0.25">
      <c r="A28353" t="s">
        <v>13467</v>
      </c>
    </row>
    <row r="28354" spans="1:1" x14ac:dyDescent="0.25">
      <c r="A28354" t="s">
        <v>13468</v>
      </c>
    </row>
    <row r="28356" spans="1:1" x14ac:dyDescent="0.25">
      <c r="A28356" t="s">
        <v>13469</v>
      </c>
    </row>
    <row r="28357" spans="1:1" x14ac:dyDescent="0.25">
      <c r="A28357" t="s">
        <v>13470</v>
      </c>
    </row>
    <row r="28358" spans="1:1" x14ac:dyDescent="0.25">
      <c r="A28358" t="e">
        <f>- Conduire La ligne de fabrication</f>
        <v>#NAME?</v>
      </c>
    </row>
    <row r="28359" spans="1:1" x14ac:dyDescent="0.25">
      <c r="A28359" t="e">
        <f>- mettre sur palettes</f>
        <v>#NAME?</v>
      </c>
    </row>
    <row r="28360" spans="1:1" x14ac:dyDescent="0.25">
      <c r="A28360" t="s">
        <v>13471</v>
      </c>
    </row>
    <row r="28362" spans="1:1" x14ac:dyDescent="0.25">
      <c r="A28362" t="s">
        <v>13472</v>
      </c>
    </row>
    <row r="28363" spans="1:1" x14ac:dyDescent="0.25">
      <c r="A28363" t="s">
        <v>13473</v>
      </c>
    </row>
    <row r="28364" spans="1:1" x14ac:dyDescent="0.25">
      <c r="A28364" t="s">
        <v>13474</v>
      </c>
    </row>
    <row r="28365" spans="1:1" x14ac:dyDescent="0.25">
      <c r="A28365" t="s">
        <v>13475</v>
      </c>
    </row>
    <row r="28367" spans="1:1" x14ac:dyDescent="0.25">
      <c r="A28367" t="s">
        <v>13476</v>
      </c>
    </row>
    <row r="28368" spans="1:1" x14ac:dyDescent="0.25">
      <c r="A28368" t="s">
        <v>13477</v>
      </c>
    </row>
    <row r="28369" spans="1:2" x14ac:dyDescent="0.25">
      <c r="A28369" t="s">
        <v>1881</v>
      </c>
    </row>
    <row r="28370" spans="1:2" x14ac:dyDescent="0.25">
      <c r="A28370" t="s">
        <v>13478</v>
      </c>
    </row>
    <row r="28371" spans="1:2" x14ac:dyDescent="0.25">
      <c r="A28371" t="s">
        <v>13479</v>
      </c>
    </row>
    <row r="28373" spans="1:2" x14ac:dyDescent="0.25">
      <c r="A28373" t="s">
        <v>13480</v>
      </c>
    </row>
    <row r="28375" spans="1:2" x14ac:dyDescent="0.25">
      <c r="A28375" t="s">
        <v>10931</v>
      </c>
    </row>
    <row r="28376" spans="1:2" x14ac:dyDescent="0.25">
      <c r="A28376" t="s">
        <v>13481</v>
      </c>
    </row>
    <row r="28377" spans="1:2" x14ac:dyDescent="0.25">
      <c r="A28377" t="s">
        <v>13482</v>
      </c>
    </row>
    <row r="28379" spans="1:2" x14ac:dyDescent="0.25">
      <c r="A28379" t="s">
        <v>13483</v>
      </c>
      <c r="B28379" t="s">
        <v>13484</v>
      </c>
    </row>
    <row r="28381" spans="1:2" x14ac:dyDescent="0.25">
      <c r="A28381" t="s">
        <v>13485</v>
      </c>
    </row>
    <row r="28382" spans="1:2" x14ac:dyDescent="0.25">
      <c r="A28382" t="s">
        <v>13486</v>
      </c>
    </row>
    <row r="28384" spans="1:2" x14ac:dyDescent="0.25">
      <c r="A28384" t="s">
        <v>13487</v>
      </c>
    </row>
    <row r="28385" spans="1:1" x14ac:dyDescent="0.25">
      <c r="A28385" t="s">
        <v>13488</v>
      </c>
    </row>
    <row r="28387" spans="1:1" x14ac:dyDescent="0.25">
      <c r="A28387" t="s">
        <v>13489</v>
      </c>
    </row>
    <row r="28389" spans="1:1" x14ac:dyDescent="0.25">
      <c r="A28389" t="s">
        <v>13490</v>
      </c>
    </row>
    <row r="28390" spans="1:1" x14ac:dyDescent="0.25">
      <c r="A28390" t="s">
        <v>13491</v>
      </c>
    </row>
    <row r="28392" spans="1:1" x14ac:dyDescent="0.25">
      <c r="A28392" t="s">
        <v>13492</v>
      </c>
    </row>
    <row r="28393" spans="1:1" x14ac:dyDescent="0.25">
      <c r="A28393" t="s">
        <v>13493</v>
      </c>
    </row>
    <row r="28394" spans="1:1" x14ac:dyDescent="0.25">
      <c r="A28394" t="s">
        <v>13494</v>
      </c>
    </row>
    <row r="28395" spans="1:1" x14ac:dyDescent="0.25">
      <c r="A28395" t="s">
        <v>13495</v>
      </c>
    </row>
    <row r="28396" spans="1:1" x14ac:dyDescent="0.25">
      <c r="A28396" t="s">
        <v>13496</v>
      </c>
    </row>
    <row r="28397" spans="1:1" x14ac:dyDescent="0.25">
      <c r="A28397" t="s">
        <v>13497</v>
      </c>
    </row>
    <row r="28398" spans="1:1" x14ac:dyDescent="0.25">
      <c r="A28398" t="s">
        <v>13498</v>
      </c>
    </row>
    <row r="28400" spans="1:1" x14ac:dyDescent="0.25">
      <c r="A28400" t="s">
        <v>13499</v>
      </c>
    </row>
    <row r="28401" spans="1:1" x14ac:dyDescent="0.25">
      <c r="A28401" t="s">
        <v>13500</v>
      </c>
    </row>
    <row r="28402" spans="1:1" x14ac:dyDescent="0.25">
      <c r="A28402" t="s">
        <v>13501</v>
      </c>
    </row>
    <row r="28404" spans="1:1" x14ac:dyDescent="0.25">
      <c r="A28404" t="s">
        <v>13502</v>
      </c>
    </row>
    <row r="28405" spans="1:1" x14ac:dyDescent="0.25">
      <c r="A28405" t="s">
        <v>13503</v>
      </c>
    </row>
    <row r="28406" spans="1:1" x14ac:dyDescent="0.25">
      <c r="A28406" t="s">
        <v>13504</v>
      </c>
    </row>
    <row r="28407" spans="1:1" x14ac:dyDescent="0.25">
      <c r="A28407" t="s">
        <v>13505</v>
      </c>
    </row>
    <row r="28408" spans="1:1" x14ac:dyDescent="0.25">
      <c r="A28408" t="s">
        <v>1881</v>
      </c>
    </row>
    <row r="28409" spans="1:1" x14ac:dyDescent="0.25">
      <c r="A28409" t="s">
        <v>13506</v>
      </c>
    </row>
    <row r="28411" spans="1:1" x14ac:dyDescent="0.25">
      <c r="A28411" t="s">
        <v>13507</v>
      </c>
    </row>
    <row r="28413" spans="1:1" x14ac:dyDescent="0.25">
      <c r="A28413" t="s">
        <v>13508</v>
      </c>
    </row>
    <row r="28414" spans="1:1" x14ac:dyDescent="0.25">
      <c r="A28414" t="s">
        <v>13509</v>
      </c>
    </row>
    <row r="28415" spans="1:1" x14ac:dyDescent="0.25">
      <c r="A28415" t="s">
        <v>13510</v>
      </c>
    </row>
    <row r="28416" spans="1:1" x14ac:dyDescent="0.25">
      <c r="A28416" t="s">
        <v>13511</v>
      </c>
    </row>
    <row r="28417" spans="1:1" x14ac:dyDescent="0.25">
      <c r="A28417" t="s">
        <v>13512</v>
      </c>
    </row>
    <row r="28418" spans="1:1" x14ac:dyDescent="0.25">
      <c r="A28418" t="s">
        <v>13513</v>
      </c>
    </row>
    <row r="28419" spans="1:1" x14ac:dyDescent="0.25">
      <c r="A28419" t="s">
        <v>13514</v>
      </c>
    </row>
    <row r="28421" spans="1:1" x14ac:dyDescent="0.25">
      <c r="A28421" t="s">
        <v>13515</v>
      </c>
    </row>
    <row r="28422" spans="1:1" x14ac:dyDescent="0.25">
      <c r="A28422" t="s">
        <v>13516</v>
      </c>
    </row>
    <row r="28424" spans="1:1" x14ac:dyDescent="0.25">
      <c r="A28424" t="s">
        <v>13517</v>
      </c>
    </row>
    <row r="28425" spans="1:1" x14ac:dyDescent="0.25">
      <c r="A28425" t="s">
        <v>13518</v>
      </c>
    </row>
    <row r="28426" spans="1:1" x14ac:dyDescent="0.25">
      <c r="A28426" t="s">
        <v>13519</v>
      </c>
    </row>
    <row r="28427" spans="1:1" x14ac:dyDescent="0.25">
      <c r="A28427" t="s">
        <v>13520</v>
      </c>
    </row>
    <row r="28428" spans="1:1" x14ac:dyDescent="0.25">
      <c r="A28428" t="s">
        <v>13521</v>
      </c>
    </row>
    <row r="28430" spans="1:1" x14ac:dyDescent="0.25">
      <c r="A28430" t="s">
        <v>13522</v>
      </c>
    </row>
    <row r="28431" spans="1:1" x14ac:dyDescent="0.25">
      <c r="A28431" t="s">
        <v>13523</v>
      </c>
    </row>
    <row r="28432" spans="1:1" x14ac:dyDescent="0.25">
      <c r="A28432" t="s">
        <v>13524</v>
      </c>
    </row>
    <row r="28433" spans="1:1" x14ac:dyDescent="0.25">
      <c r="A28433" t="s">
        <v>13525</v>
      </c>
    </row>
    <row r="28434" spans="1:1" x14ac:dyDescent="0.25">
      <c r="A28434" t="s">
        <v>13526</v>
      </c>
    </row>
    <row r="28435" spans="1:1" x14ac:dyDescent="0.25">
      <c r="A28435" t="s">
        <v>13527</v>
      </c>
    </row>
    <row r="28436" spans="1:1" x14ac:dyDescent="0.25">
      <c r="A28436" t="s">
        <v>13528</v>
      </c>
    </row>
    <row r="28437" spans="1:1" x14ac:dyDescent="0.25">
      <c r="A28437" t="s">
        <v>13529</v>
      </c>
    </row>
    <row r="28438" spans="1:1" x14ac:dyDescent="0.25">
      <c r="A28438" t="s">
        <v>13530</v>
      </c>
    </row>
    <row r="28439" spans="1:1" x14ac:dyDescent="0.25">
      <c r="A28439" t="s">
        <v>13531</v>
      </c>
    </row>
    <row r="28440" spans="1:1" x14ac:dyDescent="0.25">
      <c r="A28440" t="s">
        <v>13532</v>
      </c>
    </row>
    <row r="28441" spans="1:1" x14ac:dyDescent="0.25">
      <c r="A28441" t="s">
        <v>13533</v>
      </c>
    </row>
    <row r="28442" spans="1:1" x14ac:dyDescent="0.25">
      <c r="A28442" t="s">
        <v>13534</v>
      </c>
    </row>
    <row r="28443" spans="1:1" x14ac:dyDescent="0.25">
      <c r="A28443" t="s">
        <v>13535</v>
      </c>
    </row>
    <row r="28444" spans="1:1" x14ac:dyDescent="0.25">
      <c r="A28444" t="s">
        <v>13536</v>
      </c>
    </row>
    <row r="28445" spans="1:1" x14ac:dyDescent="0.25">
      <c r="A28445" t="s">
        <v>13537</v>
      </c>
    </row>
    <row r="28446" spans="1:1" x14ac:dyDescent="0.25">
      <c r="A28446" t="s">
        <v>13531</v>
      </c>
    </row>
    <row r="28447" spans="1:1" x14ac:dyDescent="0.25">
      <c r="A28447" t="s">
        <v>13538</v>
      </c>
    </row>
    <row r="28448" spans="1:1" x14ac:dyDescent="0.25">
      <c r="A28448" t="s">
        <v>13539</v>
      </c>
    </row>
    <row r="28449" spans="1:1" x14ac:dyDescent="0.25">
      <c r="A28449" t="s">
        <v>13531</v>
      </c>
    </row>
    <row r="28450" spans="1:1" x14ac:dyDescent="0.25">
      <c r="A28450" t="s">
        <v>13540</v>
      </c>
    </row>
    <row r="28451" spans="1:1" x14ac:dyDescent="0.25">
      <c r="A28451" t="s">
        <v>13531</v>
      </c>
    </row>
    <row r="28452" spans="1:1" x14ac:dyDescent="0.25">
      <c r="A28452" t="s">
        <v>13541</v>
      </c>
    </row>
    <row r="28454" spans="1:1" x14ac:dyDescent="0.25">
      <c r="A28454" t="s">
        <v>13542</v>
      </c>
    </row>
    <row r="28455" spans="1:1" x14ac:dyDescent="0.25">
      <c r="A28455" t="s">
        <v>13543</v>
      </c>
    </row>
    <row r="28456" spans="1:1" x14ac:dyDescent="0.25">
      <c r="A28456" t="s">
        <v>13544</v>
      </c>
    </row>
    <row r="28458" spans="1:1" x14ac:dyDescent="0.25">
      <c r="A28458" t="s">
        <v>13545</v>
      </c>
    </row>
    <row r="28459" spans="1:1" x14ac:dyDescent="0.25">
      <c r="A28459" t="s">
        <v>5430</v>
      </c>
    </row>
    <row r="28460" spans="1:1" x14ac:dyDescent="0.25">
      <c r="A28460" t="s">
        <v>13546</v>
      </c>
    </row>
    <row r="28461" spans="1:1" x14ac:dyDescent="0.25">
      <c r="A28461" t="s">
        <v>13547</v>
      </c>
    </row>
    <row r="28462" spans="1:1" x14ac:dyDescent="0.25">
      <c r="A28462" t="s">
        <v>13548</v>
      </c>
    </row>
    <row r="28463" spans="1:1" x14ac:dyDescent="0.25">
      <c r="A28463" t="s">
        <v>13549</v>
      </c>
    </row>
    <row r="28464" spans="1:1" x14ac:dyDescent="0.25">
      <c r="A28464" t="s">
        <v>13550</v>
      </c>
    </row>
    <row r="28465" spans="1:1" x14ac:dyDescent="0.25">
      <c r="A28465" t="s">
        <v>13551</v>
      </c>
    </row>
    <row r="28466" spans="1:1" x14ac:dyDescent="0.25">
      <c r="A28466" t="s">
        <v>13552</v>
      </c>
    </row>
    <row r="28467" spans="1:1" x14ac:dyDescent="0.25">
      <c r="A28467" t="s">
        <v>13553</v>
      </c>
    </row>
    <row r="28468" spans="1:1" x14ac:dyDescent="0.25">
      <c r="A28468" t="s">
        <v>13554</v>
      </c>
    </row>
    <row r="28469" spans="1:1" x14ac:dyDescent="0.25">
      <c r="A28469" t="s">
        <v>13555</v>
      </c>
    </row>
    <row r="28470" spans="1:1" x14ac:dyDescent="0.25">
      <c r="A28470" t="s">
        <v>13556</v>
      </c>
    </row>
    <row r="28471" spans="1:1" x14ac:dyDescent="0.25">
      <c r="A28471" t="s">
        <v>13557</v>
      </c>
    </row>
    <row r="28473" spans="1:1" x14ac:dyDescent="0.25">
      <c r="A28473" t="s">
        <v>13558</v>
      </c>
    </row>
    <row r="28474" spans="1:1" x14ac:dyDescent="0.25">
      <c r="A28474" t="s">
        <v>13559</v>
      </c>
    </row>
    <row r="28475" spans="1:1" x14ac:dyDescent="0.25">
      <c r="A28475" t="s">
        <v>13560</v>
      </c>
    </row>
    <row r="28476" spans="1:1" x14ac:dyDescent="0.25">
      <c r="A28476" t="s">
        <v>1881</v>
      </c>
    </row>
    <row r="28477" spans="1:1" x14ac:dyDescent="0.25">
      <c r="A28477" t="s">
        <v>13561</v>
      </c>
    </row>
    <row r="28478" spans="1:1" x14ac:dyDescent="0.25">
      <c r="A28478" t="s">
        <v>13562</v>
      </c>
    </row>
    <row r="28479" spans="1:1" x14ac:dyDescent="0.25">
      <c r="A28479" t="s">
        <v>13563</v>
      </c>
    </row>
    <row r="28480" spans="1:1" x14ac:dyDescent="0.25">
      <c r="A28480" t="s">
        <v>13564</v>
      </c>
    </row>
    <row r="28481" spans="1:1" x14ac:dyDescent="0.25">
      <c r="A28481" t="s">
        <v>13565</v>
      </c>
    </row>
    <row r="28482" spans="1:1" x14ac:dyDescent="0.25">
      <c r="A28482" t="s">
        <v>13566</v>
      </c>
    </row>
    <row r="28483" spans="1:1" x14ac:dyDescent="0.25">
      <c r="A28483" t="s">
        <v>13567</v>
      </c>
    </row>
    <row r="28484" spans="1:1" x14ac:dyDescent="0.25">
      <c r="A28484" t="s">
        <v>13568</v>
      </c>
    </row>
    <row r="28485" spans="1:1" x14ac:dyDescent="0.25">
      <c r="A28485" t="s">
        <v>13569</v>
      </c>
    </row>
    <row r="28486" spans="1:1" x14ac:dyDescent="0.25">
      <c r="A28486" t="s">
        <v>941</v>
      </c>
    </row>
    <row r="28487" spans="1:1" x14ac:dyDescent="0.25">
      <c r="A28487" t="s">
        <v>13570</v>
      </c>
    </row>
    <row r="28488" spans="1:1" x14ac:dyDescent="0.25">
      <c r="A28488" t="s">
        <v>13571</v>
      </c>
    </row>
    <row r="28489" spans="1:1" x14ac:dyDescent="0.25">
      <c r="A28489" t="s">
        <v>13572</v>
      </c>
    </row>
    <row r="28490" spans="1:1" x14ac:dyDescent="0.25">
      <c r="A28490" t="s">
        <v>13573</v>
      </c>
    </row>
    <row r="28491" spans="1:1" x14ac:dyDescent="0.25">
      <c r="A28491" t="s">
        <v>13574</v>
      </c>
    </row>
    <row r="28492" spans="1:1" x14ac:dyDescent="0.25">
      <c r="A28492" t="s">
        <v>13575</v>
      </c>
    </row>
    <row r="28493" spans="1:1" x14ac:dyDescent="0.25">
      <c r="A28493" t="s">
        <v>13576</v>
      </c>
    </row>
    <row r="28494" spans="1:1" x14ac:dyDescent="0.25">
      <c r="A28494" t="s">
        <v>13577</v>
      </c>
    </row>
    <row r="28495" spans="1:1" x14ac:dyDescent="0.25">
      <c r="A28495" t="s">
        <v>13578</v>
      </c>
    </row>
    <row r="28497" spans="1:1" x14ac:dyDescent="0.25">
      <c r="A28497" t="s">
        <v>13579</v>
      </c>
    </row>
    <row r="28498" spans="1:1" x14ac:dyDescent="0.25">
      <c r="A28498" t="s">
        <v>10656</v>
      </c>
    </row>
    <row r="28499" spans="1:1" x14ac:dyDescent="0.25">
      <c r="A28499" t="s">
        <v>12340</v>
      </c>
    </row>
    <row r="28500" spans="1:1" x14ac:dyDescent="0.25">
      <c r="A28500" t="s">
        <v>13580</v>
      </c>
    </row>
    <row r="28501" spans="1:1" x14ac:dyDescent="0.25">
      <c r="A28501" t="s">
        <v>13581</v>
      </c>
    </row>
    <row r="28502" spans="1:1" x14ac:dyDescent="0.25">
      <c r="A28502" t="s">
        <v>13582</v>
      </c>
    </row>
    <row r="28503" spans="1:1" x14ac:dyDescent="0.25">
      <c r="A28503" t="s">
        <v>13583</v>
      </c>
    </row>
    <row r="28504" spans="1:1" x14ac:dyDescent="0.25">
      <c r="A28504" t="s">
        <v>13584</v>
      </c>
    </row>
    <row r="28505" spans="1:1" x14ac:dyDescent="0.25">
      <c r="A28505" t="s">
        <v>13585</v>
      </c>
    </row>
    <row r="28506" spans="1:1" x14ac:dyDescent="0.25">
      <c r="A28506" t="s">
        <v>13586</v>
      </c>
    </row>
    <row r="28507" spans="1:1" x14ac:dyDescent="0.25">
      <c r="A28507" t="s">
        <v>13587</v>
      </c>
    </row>
    <row r="28508" spans="1:1" x14ac:dyDescent="0.25">
      <c r="A28508" t="s">
        <v>13588</v>
      </c>
    </row>
    <row r="28509" spans="1:1" x14ac:dyDescent="0.25">
      <c r="A28509" t="s">
        <v>13589</v>
      </c>
    </row>
    <row r="28510" spans="1:1" x14ac:dyDescent="0.25">
      <c r="A28510" t="s">
        <v>10594</v>
      </c>
    </row>
    <row r="28511" spans="1:1" x14ac:dyDescent="0.25">
      <c r="A28511" t="s">
        <v>10595</v>
      </c>
    </row>
    <row r="28512" spans="1:1" x14ac:dyDescent="0.25">
      <c r="A28512" t="s">
        <v>10596</v>
      </c>
    </row>
    <row r="28513" spans="1:1" x14ac:dyDescent="0.25">
      <c r="A28513" t="s">
        <v>13590</v>
      </c>
    </row>
    <row r="28514" spans="1:1" x14ac:dyDescent="0.25">
      <c r="A28514" t="s">
        <v>13591</v>
      </c>
    </row>
    <row r="28515" spans="1:1" x14ac:dyDescent="0.25">
      <c r="A28515" t="s">
        <v>13592</v>
      </c>
    </row>
    <row r="28516" spans="1:1" x14ac:dyDescent="0.25">
      <c r="A28516" t="s">
        <v>13593</v>
      </c>
    </row>
    <row r="28517" spans="1:1" x14ac:dyDescent="0.25">
      <c r="A28517" t="s">
        <v>13594</v>
      </c>
    </row>
    <row r="28519" spans="1:1" x14ac:dyDescent="0.25">
      <c r="A28519" t="s">
        <v>13595</v>
      </c>
    </row>
    <row r="28520" spans="1:1" x14ac:dyDescent="0.25">
      <c r="A28520" t="s">
        <v>13596</v>
      </c>
    </row>
    <row r="28521" spans="1:1" x14ac:dyDescent="0.25">
      <c r="A28521" t="s">
        <v>13597</v>
      </c>
    </row>
    <row r="28522" spans="1:1" x14ac:dyDescent="0.25">
      <c r="A28522" t="s">
        <v>13598</v>
      </c>
    </row>
    <row r="28523" spans="1:1" x14ac:dyDescent="0.25">
      <c r="A28523" t="e">
        <f>- saisie des factures</f>
        <v>#NAME?</v>
      </c>
    </row>
    <row r="28524" spans="1:1" x14ac:dyDescent="0.25">
      <c r="A28524" t="e">
        <f>- RÃ¨glements de factures</f>
        <v>#NAME?</v>
      </c>
    </row>
    <row r="28525" spans="1:1" x14ac:dyDescent="0.25">
      <c r="A28525" t="s">
        <v>13599</v>
      </c>
    </row>
    <row r="28526" spans="1:1" x14ac:dyDescent="0.25">
      <c r="A28526" t="e">
        <f>- Classements des factures aprÃ¨s paiement</f>
        <v>#NAME?</v>
      </c>
    </row>
    <row r="28527" spans="1:1" x14ac:dyDescent="0.25">
      <c r="A28527" t="s">
        <v>13600</v>
      </c>
    </row>
    <row r="28528" spans="1:1" x14ac:dyDescent="0.25">
      <c r="A28528" t="s">
        <v>13601</v>
      </c>
    </row>
    <row r="28529" spans="1:1" x14ac:dyDescent="0.25">
      <c r="A28529" t="s">
        <v>13602</v>
      </c>
    </row>
    <row r="28531" spans="1:1" x14ac:dyDescent="0.25">
      <c r="A28531" t="s">
        <v>13603</v>
      </c>
    </row>
    <row r="28532" spans="1:1" x14ac:dyDescent="0.25">
      <c r="A28532" t="s">
        <v>13604</v>
      </c>
    </row>
    <row r="28533" spans="1:1" x14ac:dyDescent="0.25">
      <c r="A28533" t="s">
        <v>13605</v>
      </c>
    </row>
    <row r="28534" spans="1:1" x14ac:dyDescent="0.25">
      <c r="A28534" t="s">
        <v>13606</v>
      </c>
    </row>
    <row r="28535" spans="1:1" x14ac:dyDescent="0.25">
      <c r="A28535" t="s">
        <v>13607</v>
      </c>
    </row>
    <row r="28536" spans="1:1" x14ac:dyDescent="0.25">
      <c r="A28536" t="s">
        <v>13608</v>
      </c>
    </row>
    <row r="28537" spans="1:1" x14ac:dyDescent="0.25">
      <c r="A28537" t="s">
        <v>13609</v>
      </c>
    </row>
    <row r="28538" spans="1:1" x14ac:dyDescent="0.25">
      <c r="A28538" t="s">
        <v>13610</v>
      </c>
    </row>
    <row r="28539" spans="1:1" x14ac:dyDescent="0.25">
      <c r="A28539" t="s">
        <v>13611</v>
      </c>
    </row>
    <row r="28540" spans="1:1" x14ac:dyDescent="0.25">
      <c r="A28540" t="s">
        <v>13612</v>
      </c>
    </row>
    <row r="28541" spans="1:1" x14ac:dyDescent="0.25">
      <c r="A28541" t="s">
        <v>13613</v>
      </c>
    </row>
    <row r="28542" spans="1:1" x14ac:dyDescent="0.25">
      <c r="A28542" t="s">
        <v>13614</v>
      </c>
    </row>
    <row r="28543" spans="1:1" x14ac:dyDescent="0.25">
      <c r="A28543" t="s">
        <v>13615</v>
      </c>
    </row>
    <row r="28545" spans="1:1" x14ac:dyDescent="0.25">
      <c r="A28545" t="s">
        <v>13616</v>
      </c>
    </row>
    <row r="28546" spans="1:1" x14ac:dyDescent="0.25">
      <c r="A28546" t="s">
        <v>13617</v>
      </c>
    </row>
    <row r="28547" spans="1:1" x14ac:dyDescent="0.25">
      <c r="A28547" t="s">
        <v>13618</v>
      </c>
    </row>
    <row r="28548" spans="1:1" x14ac:dyDescent="0.25">
      <c r="A28548" t="s">
        <v>13619</v>
      </c>
    </row>
    <row r="28550" spans="1:1" x14ac:dyDescent="0.25">
      <c r="A28550" t="s">
        <v>13620</v>
      </c>
    </row>
    <row r="28551" spans="1:1" x14ac:dyDescent="0.25">
      <c r="A28551" t="s">
        <v>10556</v>
      </c>
    </row>
    <row r="28552" spans="1:1" x14ac:dyDescent="0.25">
      <c r="A28552" t="s">
        <v>13621</v>
      </c>
    </row>
    <row r="28553" spans="1:1" x14ac:dyDescent="0.25">
      <c r="A28553" t="s">
        <v>13622</v>
      </c>
    </row>
    <row r="28555" spans="1:1" x14ac:dyDescent="0.25">
      <c r="A28555" t="s">
        <v>13623</v>
      </c>
    </row>
    <row r="28556" spans="1:1" x14ac:dyDescent="0.25">
      <c r="A28556" t="s">
        <v>13624</v>
      </c>
    </row>
    <row r="28557" spans="1:1" x14ac:dyDescent="0.25">
      <c r="A28557" t="s">
        <v>13625</v>
      </c>
    </row>
    <row r="28559" spans="1:1" x14ac:dyDescent="0.25">
      <c r="A28559" t="s">
        <v>13626</v>
      </c>
    </row>
    <row r="28560" spans="1:1" x14ac:dyDescent="0.25">
      <c r="A28560" t="s">
        <v>13627</v>
      </c>
    </row>
    <row r="28562" spans="1:1" x14ac:dyDescent="0.25">
      <c r="A28562" t="s">
        <v>13628</v>
      </c>
    </row>
    <row r="28563" spans="1:1" x14ac:dyDescent="0.25">
      <c r="A28563" t="s">
        <v>13629</v>
      </c>
    </row>
    <row r="28564" spans="1:1" x14ac:dyDescent="0.25">
      <c r="A28564" t="s">
        <v>13630</v>
      </c>
    </row>
    <row r="28565" spans="1:1" x14ac:dyDescent="0.25">
      <c r="A28565" t="s">
        <v>13631</v>
      </c>
    </row>
    <row r="28567" spans="1:1" x14ac:dyDescent="0.25">
      <c r="A28567" t="s">
        <v>13632</v>
      </c>
    </row>
    <row r="28568" spans="1:1" x14ac:dyDescent="0.25">
      <c r="A28568" t="s">
        <v>13633</v>
      </c>
    </row>
    <row r="28569" spans="1:1" x14ac:dyDescent="0.25">
      <c r="A28569" t="s">
        <v>13634</v>
      </c>
    </row>
    <row r="28571" spans="1:1" x14ac:dyDescent="0.25">
      <c r="A28571" t="s">
        <v>13635</v>
      </c>
    </row>
    <row r="28573" spans="1:1" x14ac:dyDescent="0.25">
      <c r="A28573" t="s">
        <v>13636</v>
      </c>
    </row>
    <row r="28574" spans="1:1" x14ac:dyDescent="0.25">
      <c r="A28574" t="s">
        <v>13637</v>
      </c>
    </row>
    <row r="28575" spans="1:1" x14ac:dyDescent="0.25">
      <c r="A28575" t="s">
        <v>13638</v>
      </c>
    </row>
    <row r="28577" spans="1:1" x14ac:dyDescent="0.25">
      <c r="A28577" t="s">
        <v>13639</v>
      </c>
    </row>
    <row r="28579" spans="1:1" x14ac:dyDescent="0.25">
      <c r="A28579" t="s">
        <v>13640</v>
      </c>
    </row>
    <row r="28580" spans="1:1" x14ac:dyDescent="0.25">
      <c r="A28580" t="s">
        <v>13641</v>
      </c>
    </row>
    <row r="28581" spans="1:1" x14ac:dyDescent="0.25">
      <c r="A28581" t="s">
        <v>13642</v>
      </c>
    </row>
    <row r="28582" spans="1:1" x14ac:dyDescent="0.25">
      <c r="A28582" t="s">
        <v>13643</v>
      </c>
    </row>
    <row r="28584" spans="1:1" x14ac:dyDescent="0.25">
      <c r="A28584" t="s">
        <v>13644</v>
      </c>
    </row>
    <row r="28585" spans="1:1" x14ac:dyDescent="0.25">
      <c r="A28585" t="s">
        <v>13645</v>
      </c>
    </row>
    <row r="28586" spans="1:1" x14ac:dyDescent="0.25">
      <c r="A28586" t="s">
        <v>13646</v>
      </c>
    </row>
    <row r="28587" spans="1:1" x14ac:dyDescent="0.25">
      <c r="A28587" t="s">
        <v>13647</v>
      </c>
    </row>
    <row r="28588" spans="1:1" x14ac:dyDescent="0.25">
      <c r="A28588" t="s">
        <v>13648</v>
      </c>
    </row>
    <row r="28589" spans="1:1" x14ac:dyDescent="0.25">
      <c r="A28589" t="s">
        <v>13649</v>
      </c>
    </row>
    <row r="28591" spans="1:1" x14ac:dyDescent="0.25">
      <c r="A28591" t="s">
        <v>13650</v>
      </c>
    </row>
    <row r="28593" spans="1:1" x14ac:dyDescent="0.25">
      <c r="A28593" t="s">
        <v>13651</v>
      </c>
    </row>
    <row r="28594" spans="1:1" x14ac:dyDescent="0.25">
      <c r="A28594" t="s">
        <v>43</v>
      </c>
    </row>
    <row r="28595" spans="1:1" x14ac:dyDescent="0.25">
      <c r="A28595" t="s">
        <v>13652</v>
      </c>
    </row>
    <row r="28596" spans="1:1" x14ac:dyDescent="0.25">
      <c r="A28596" t="s">
        <v>13653</v>
      </c>
    </row>
    <row r="28597" spans="1:1" x14ac:dyDescent="0.25">
      <c r="A28597" t="s">
        <v>13654</v>
      </c>
    </row>
    <row r="28598" spans="1:1" x14ac:dyDescent="0.25">
      <c r="A28598" t="s">
        <v>13655</v>
      </c>
    </row>
    <row r="28599" spans="1:1" x14ac:dyDescent="0.25">
      <c r="A28599" t="s">
        <v>13656</v>
      </c>
    </row>
    <row r="28601" spans="1:1" x14ac:dyDescent="0.25">
      <c r="A28601" t="s">
        <v>13657</v>
      </c>
    </row>
    <row r="28603" spans="1:1" x14ac:dyDescent="0.25">
      <c r="A28603" t="s">
        <v>13658</v>
      </c>
    </row>
    <row r="28604" spans="1:1" x14ac:dyDescent="0.25">
      <c r="A28604" t="s">
        <v>13659</v>
      </c>
    </row>
    <row r="28605" spans="1:1" x14ac:dyDescent="0.25">
      <c r="A28605" t="s">
        <v>13660</v>
      </c>
    </row>
    <row r="28606" spans="1:1" x14ac:dyDescent="0.25">
      <c r="A28606" t="s">
        <v>13661</v>
      </c>
    </row>
    <row r="28607" spans="1:1" x14ac:dyDescent="0.25">
      <c r="A28607" t="s">
        <v>13662</v>
      </c>
    </row>
    <row r="28609" spans="1:1" x14ac:dyDescent="0.25">
      <c r="A28609" t="s">
        <v>13663</v>
      </c>
    </row>
    <row r="28611" spans="1:1" x14ac:dyDescent="0.25">
      <c r="A28611" t="s">
        <v>13664</v>
      </c>
    </row>
    <row r="28613" spans="1:1" x14ac:dyDescent="0.25">
      <c r="A28613" t="s">
        <v>13665</v>
      </c>
    </row>
    <row r="28614" spans="1:1" x14ac:dyDescent="0.25">
      <c r="A28614" t="s">
        <v>13666</v>
      </c>
    </row>
    <row r="28616" spans="1:1" x14ac:dyDescent="0.25">
      <c r="A28616" t="s">
        <v>13667</v>
      </c>
    </row>
    <row r="28618" spans="1:1" x14ac:dyDescent="0.25">
      <c r="A28618" t="s">
        <v>13668</v>
      </c>
    </row>
    <row r="28620" spans="1:1" x14ac:dyDescent="0.25">
      <c r="A28620" t="s">
        <v>13669</v>
      </c>
    </row>
    <row r="28622" spans="1:1" x14ac:dyDescent="0.25">
      <c r="A28622" t="s">
        <v>4758</v>
      </c>
    </row>
    <row r="28624" spans="1:1" x14ac:dyDescent="0.25">
      <c r="A28624" t="s">
        <v>13670</v>
      </c>
    </row>
    <row r="28625" spans="1:1" x14ac:dyDescent="0.25">
      <c r="A28625" t="s">
        <v>13671</v>
      </c>
    </row>
    <row r="28626" spans="1:1" x14ac:dyDescent="0.25">
      <c r="A28626" t="s">
        <v>13672</v>
      </c>
    </row>
    <row r="28627" spans="1:1" x14ac:dyDescent="0.25">
      <c r="A28627" t="s">
        <v>13673</v>
      </c>
    </row>
    <row r="28628" spans="1:1" x14ac:dyDescent="0.25">
      <c r="A28628" t="s">
        <v>13674</v>
      </c>
    </row>
    <row r="28629" spans="1:1" x14ac:dyDescent="0.25">
      <c r="A28629" t="s">
        <v>13675</v>
      </c>
    </row>
    <row r="28631" spans="1:1" x14ac:dyDescent="0.25">
      <c r="A28631" t="s">
        <v>13676</v>
      </c>
    </row>
    <row r="28632" spans="1:1" x14ac:dyDescent="0.25">
      <c r="A28632" t="s">
        <v>13677</v>
      </c>
    </row>
    <row r="28633" spans="1:1" x14ac:dyDescent="0.25">
      <c r="A28633" t="s">
        <v>13678</v>
      </c>
    </row>
    <row r="28634" spans="1:1" x14ac:dyDescent="0.25">
      <c r="A28634" t="s">
        <v>13679</v>
      </c>
    </row>
    <row r="28635" spans="1:1" x14ac:dyDescent="0.25">
      <c r="A28635" t="s">
        <v>13680</v>
      </c>
    </row>
    <row r="28636" spans="1:1" x14ac:dyDescent="0.25">
      <c r="A28636" t="s">
        <v>13681</v>
      </c>
    </row>
    <row r="28637" spans="1:1" x14ac:dyDescent="0.25">
      <c r="A28637" t="s">
        <v>13682</v>
      </c>
    </row>
    <row r="28638" spans="1:1" x14ac:dyDescent="0.25">
      <c r="A28638" t="s">
        <v>13683</v>
      </c>
    </row>
    <row r="28639" spans="1:1" x14ac:dyDescent="0.25">
      <c r="A28639" t="s">
        <v>13684</v>
      </c>
    </row>
    <row r="28641" spans="1:1" x14ac:dyDescent="0.25">
      <c r="A28641" t="s">
        <v>13685</v>
      </c>
    </row>
    <row r="28642" spans="1:1" x14ac:dyDescent="0.25">
      <c r="A28642" t="s">
        <v>13686</v>
      </c>
    </row>
    <row r="28644" spans="1:1" x14ac:dyDescent="0.25">
      <c r="A28644" t="s">
        <v>13687</v>
      </c>
    </row>
    <row r="28645" spans="1:1" x14ac:dyDescent="0.25">
      <c r="A28645" t="s">
        <v>13688</v>
      </c>
    </row>
    <row r="28647" spans="1:1" x14ac:dyDescent="0.25">
      <c r="A28647" t="s">
        <v>13689</v>
      </c>
    </row>
    <row r="28649" spans="1:1" x14ac:dyDescent="0.25">
      <c r="A28649" t="s">
        <v>13690</v>
      </c>
    </row>
    <row r="28651" spans="1:1" x14ac:dyDescent="0.25">
      <c r="A28651" t="s">
        <v>13691</v>
      </c>
    </row>
    <row r="28652" spans="1:1" x14ac:dyDescent="0.25">
      <c r="A28652" t="s">
        <v>13692</v>
      </c>
    </row>
    <row r="28653" spans="1:1" x14ac:dyDescent="0.25">
      <c r="A28653" t="s">
        <v>1881</v>
      </c>
    </row>
    <row r="28654" spans="1:1" x14ac:dyDescent="0.25">
      <c r="A28654" t="s">
        <v>13693</v>
      </c>
    </row>
    <row r="28655" spans="1:1" x14ac:dyDescent="0.25">
      <c r="A28655" t="s">
        <v>13694</v>
      </c>
    </row>
    <row r="28656" spans="1:1" x14ac:dyDescent="0.25">
      <c r="A28656" t="s">
        <v>13695</v>
      </c>
    </row>
    <row r="28657" spans="1:1" x14ac:dyDescent="0.25">
      <c r="A28657" t="s">
        <v>13696</v>
      </c>
    </row>
    <row r="28658" spans="1:1" x14ac:dyDescent="0.25">
      <c r="A28658" t="s">
        <v>13697</v>
      </c>
    </row>
    <row r="28660" spans="1:1" x14ac:dyDescent="0.25">
      <c r="A28660" t="s">
        <v>13698</v>
      </c>
    </row>
    <row r="28661" spans="1:1" x14ac:dyDescent="0.25">
      <c r="A28661" t="s">
        <v>13699</v>
      </c>
    </row>
    <row r="28663" spans="1:1" x14ac:dyDescent="0.25">
      <c r="A28663" t="s">
        <v>13700</v>
      </c>
    </row>
    <row r="28664" spans="1:1" x14ac:dyDescent="0.25">
      <c r="A28664" t="s">
        <v>13701</v>
      </c>
    </row>
    <row r="28665" spans="1:1" x14ac:dyDescent="0.25">
      <c r="A28665" t="s">
        <v>13702</v>
      </c>
    </row>
    <row r="28667" spans="1:1" x14ac:dyDescent="0.25">
      <c r="A28667" t="s">
        <v>13703</v>
      </c>
    </row>
    <row r="28668" spans="1:1" x14ac:dyDescent="0.25">
      <c r="A28668" t="s">
        <v>13704</v>
      </c>
    </row>
    <row r="28669" spans="1:1" x14ac:dyDescent="0.25">
      <c r="A28669" t="s">
        <v>13705</v>
      </c>
    </row>
    <row r="28670" spans="1:1" x14ac:dyDescent="0.25">
      <c r="A28670" t="s">
        <v>13706</v>
      </c>
    </row>
    <row r="28671" spans="1:1" x14ac:dyDescent="0.25">
      <c r="A28671" t="s">
        <v>13707</v>
      </c>
    </row>
    <row r="28673" spans="1:1" x14ac:dyDescent="0.25">
      <c r="A28673" t="s">
        <v>43</v>
      </c>
    </row>
    <row r="28674" spans="1:1" x14ac:dyDescent="0.25">
      <c r="A28674" t="s">
        <v>941</v>
      </c>
    </row>
    <row r="28675" spans="1:1" x14ac:dyDescent="0.25">
      <c r="A28675" t="s">
        <v>13708</v>
      </c>
    </row>
    <row r="28677" spans="1:1" x14ac:dyDescent="0.25">
      <c r="A28677" t="s">
        <v>13709</v>
      </c>
    </row>
    <row r="28679" spans="1:1" x14ac:dyDescent="0.25">
      <c r="A28679" t="s">
        <v>13710</v>
      </c>
    </row>
    <row r="28681" spans="1:1" x14ac:dyDescent="0.25">
      <c r="A28681" t="s">
        <v>13711</v>
      </c>
    </row>
    <row r="28682" spans="1:1" x14ac:dyDescent="0.25">
      <c r="A28682" t="s">
        <v>13712</v>
      </c>
    </row>
    <row r="28683" spans="1:1" x14ac:dyDescent="0.25">
      <c r="A28683" t="s">
        <v>43</v>
      </c>
    </row>
    <row r="28685" spans="1:1" x14ac:dyDescent="0.25">
      <c r="A28685" t="s">
        <v>43</v>
      </c>
    </row>
    <row r="28687" spans="1:1" x14ac:dyDescent="0.25">
      <c r="A28687" t="s">
        <v>43</v>
      </c>
    </row>
    <row r="28688" spans="1:1" x14ac:dyDescent="0.25">
      <c r="A28688" t="s">
        <v>13713</v>
      </c>
    </row>
    <row r="28689" spans="1:1" x14ac:dyDescent="0.25">
      <c r="A28689" t="s">
        <v>43</v>
      </c>
    </row>
    <row r="28690" spans="1:1" x14ac:dyDescent="0.25">
      <c r="A28690" t="s">
        <v>13714</v>
      </c>
    </row>
    <row r="28691" spans="1:1" x14ac:dyDescent="0.25">
      <c r="A28691" t="s">
        <v>43</v>
      </c>
    </row>
    <row r="28693" spans="1:1" x14ac:dyDescent="0.25">
      <c r="A28693" t="s">
        <v>43</v>
      </c>
    </row>
    <row r="28694" spans="1:1" x14ac:dyDescent="0.25">
      <c r="A28694" t="s">
        <v>13715</v>
      </c>
    </row>
    <row r="28695" spans="1:1" x14ac:dyDescent="0.25">
      <c r="A28695" t="s">
        <v>13716</v>
      </c>
    </row>
    <row r="28696" spans="1:1" x14ac:dyDescent="0.25">
      <c r="A28696" t="s">
        <v>43</v>
      </c>
    </row>
    <row r="28697" spans="1:1" x14ac:dyDescent="0.25">
      <c r="A28697" t="s">
        <v>13717</v>
      </c>
    </row>
    <row r="28698" spans="1:1" x14ac:dyDescent="0.25">
      <c r="A28698" t="s">
        <v>43</v>
      </c>
    </row>
    <row r="28699" spans="1:1" x14ac:dyDescent="0.25">
      <c r="A28699" t="s">
        <v>13718</v>
      </c>
    </row>
    <row r="28700" spans="1:1" x14ac:dyDescent="0.25">
      <c r="A28700" t="s">
        <v>13719</v>
      </c>
    </row>
    <row r="28701" spans="1:1" x14ac:dyDescent="0.25">
      <c r="A28701" t="s">
        <v>92</v>
      </c>
    </row>
    <row r="28702" spans="1:1" x14ac:dyDescent="0.25">
      <c r="A28702" t="s">
        <v>5825</v>
      </c>
    </row>
    <row r="28703" spans="1:1" x14ac:dyDescent="0.25">
      <c r="A28703" t="s">
        <v>13720</v>
      </c>
    </row>
    <row r="28704" spans="1:1" x14ac:dyDescent="0.25">
      <c r="A28704" t="s">
        <v>13721</v>
      </c>
    </row>
    <row r="28705" spans="1:1" x14ac:dyDescent="0.25">
      <c r="A28705" t="s">
        <v>13722</v>
      </c>
    </row>
    <row r="28706" spans="1:1" x14ac:dyDescent="0.25">
      <c r="A28706" t="s">
        <v>13723</v>
      </c>
    </row>
    <row r="28708" spans="1:1" x14ac:dyDescent="0.25">
      <c r="A28708" t="s">
        <v>13724</v>
      </c>
    </row>
    <row r="28709" spans="1:1" x14ac:dyDescent="0.25">
      <c r="A28709" t="s">
        <v>13725</v>
      </c>
    </row>
    <row r="28711" spans="1:1" x14ac:dyDescent="0.25">
      <c r="A28711" t="s">
        <v>5060</v>
      </c>
    </row>
    <row r="28712" spans="1:1" x14ac:dyDescent="0.25">
      <c r="A28712" t="s">
        <v>13726</v>
      </c>
    </row>
    <row r="28713" spans="1:1" x14ac:dyDescent="0.25">
      <c r="A28713" t="s">
        <v>13727</v>
      </c>
    </row>
    <row r="28715" spans="1:1" x14ac:dyDescent="0.25">
      <c r="A28715" t="s">
        <v>13728</v>
      </c>
    </row>
    <row r="28717" spans="1:1" x14ac:dyDescent="0.25">
      <c r="A28717" t="s">
        <v>13729</v>
      </c>
    </row>
    <row r="28718" spans="1:1" x14ac:dyDescent="0.25">
      <c r="A28718" t="e">
        <f>-Assurer le suivi de votre clientÃ¨le</f>
        <v>#NAME?</v>
      </c>
    </row>
    <row r="28719" spans="1:1" x14ac:dyDescent="0.25">
      <c r="A28719" t="s">
        <v>13730</v>
      </c>
    </row>
    <row r="28720" spans="1:1" x14ac:dyDescent="0.25">
      <c r="A28720" t="s">
        <v>13731</v>
      </c>
    </row>
    <row r="28722" spans="1:1" x14ac:dyDescent="0.25">
      <c r="A28722" t="s">
        <v>13732</v>
      </c>
    </row>
    <row r="28724" spans="1:1" x14ac:dyDescent="0.25">
      <c r="A28724" t="s">
        <v>13733</v>
      </c>
    </row>
    <row r="28725" spans="1:1" x14ac:dyDescent="0.25">
      <c r="A28725" t="s">
        <v>13734</v>
      </c>
    </row>
    <row r="28727" spans="1:1" x14ac:dyDescent="0.25">
      <c r="A28727" t="s">
        <v>13735</v>
      </c>
    </row>
    <row r="28729" spans="1:1" x14ac:dyDescent="0.25">
      <c r="A28729" t="s">
        <v>13736</v>
      </c>
    </row>
    <row r="28730" spans="1:1" x14ac:dyDescent="0.25">
      <c r="A28730" t="s">
        <v>13737</v>
      </c>
    </row>
    <row r="28731" spans="1:1" x14ac:dyDescent="0.25">
      <c r="A28731" t="s">
        <v>13738</v>
      </c>
    </row>
    <row r="28732" spans="1:1" x14ac:dyDescent="0.25">
      <c r="A28732" t="s">
        <v>13739</v>
      </c>
    </row>
    <row r="28734" spans="1:1" x14ac:dyDescent="0.25">
      <c r="A28734" t="s">
        <v>13735</v>
      </c>
    </row>
    <row r="28736" spans="1:1" x14ac:dyDescent="0.25">
      <c r="A28736" t="s">
        <v>13736</v>
      </c>
    </row>
    <row r="28737" spans="1:1" x14ac:dyDescent="0.25">
      <c r="A28737" t="s">
        <v>13737</v>
      </c>
    </row>
    <row r="28738" spans="1:1" x14ac:dyDescent="0.25">
      <c r="A28738" t="s">
        <v>13738</v>
      </c>
    </row>
    <row r="28739" spans="1:1" x14ac:dyDescent="0.25">
      <c r="A28739" t="s">
        <v>13740</v>
      </c>
    </row>
    <row r="28741" spans="1:1" x14ac:dyDescent="0.25">
      <c r="A28741" t="s">
        <v>13735</v>
      </c>
    </row>
    <row r="28743" spans="1:1" x14ac:dyDescent="0.25">
      <c r="A28743" t="s">
        <v>13736</v>
      </c>
    </row>
    <row r="28744" spans="1:1" x14ac:dyDescent="0.25">
      <c r="A28744" t="s">
        <v>13737</v>
      </c>
    </row>
    <row r="28745" spans="1:1" x14ac:dyDescent="0.25">
      <c r="A28745" t="s">
        <v>13738</v>
      </c>
    </row>
    <row r="28746" spans="1:1" x14ac:dyDescent="0.25">
      <c r="A28746" t="s">
        <v>13741</v>
      </c>
    </row>
    <row r="28748" spans="1:1" x14ac:dyDescent="0.25">
      <c r="A28748" t="s">
        <v>13735</v>
      </c>
    </row>
    <row r="28750" spans="1:1" x14ac:dyDescent="0.25">
      <c r="A28750" t="s">
        <v>13736</v>
      </c>
    </row>
    <row r="28751" spans="1:1" x14ac:dyDescent="0.25">
      <c r="A28751" t="s">
        <v>13737</v>
      </c>
    </row>
    <row r="28752" spans="1:1" x14ac:dyDescent="0.25">
      <c r="A28752" t="s">
        <v>13738</v>
      </c>
    </row>
    <row r="28753" spans="1:1" x14ac:dyDescent="0.25">
      <c r="A28753" t="s">
        <v>13742</v>
      </c>
    </row>
    <row r="28755" spans="1:1" x14ac:dyDescent="0.25">
      <c r="A28755" t="s">
        <v>13735</v>
      </c>
    </row>
    <row r="28757" spans="1:1" x14ac:dyDescent="0.25">
      <c r="A28757" t="s">
        <v>13736</v>
      </c>
    </row>
    <row r="28758" spans="1:1" x14ac:dyDescent="0.25">
      <c r="A28758" t="s">
        <v>13737</v>
      </c>
    </row>
    <row r="28759" spans="1:1" x14ac:dyDescent="0.25">
      <c r="A28759" t="s">
        <v>13738</v>
      </c>
    </row>
    <row r="28760" spans="1:1" x14ac:dyDescent="0.25">
      <c r="A28760" t="s">
        <v>13743</v>
      </c>
    </row>
    <row r="28762" spans="1:1" x14ac:dyDescent="0.25">
      <c r="A28762" t="s">
        <v>6295</v>
      </c>
    </row>
    <row r="28764" spans="1:1" x14ac:dyDescent="0.25">
      <c r="A28764" t="s">
        <v>10162</v>
      </c>
    </row>
    <row r="28765" spans="1:1" x14ac:dyDescent="0.25">
      <c r="A28765" t="s">
        <v>13744</v>
      </c>
    </row>
    <row r="28767" spans="1:1" x14ac:dyDescent="0.25">
      <c r="A28767" t="s">
        <v>13745</v>
      </c>
    </row>
    <row r="28768" spans="1:1" x14ac:dyDescent="0.25">
      <c r="A28768" t="s">
        <v>13746</v>
      </c>
    </row>
    <row r="28769" spans="1:1" x14ac:dyDescent="0.25">
      <c r="A28769" t="s">
        <v>13747</v>
      </c>
    </row>
    <row r="28770" spans="1:1" x14ac:dyDescent="0.25">
      <c r="A28770" t="s">
        <v>13748</v>
      </c>
    </row>
    <row r="28771" spans="1:1" x14ac:dyDescent="0.25">
      <c r="A28771" t="s">
        <v>1881</v>
      </c>
    </row>
    <row r="28772" spans="1:1" x14ac:dyDescent="0.25">
      <c r="A28772" t="s">
        <v>13749</v>
      </c>
    </row>
    <row r="28774" spans="1:1" x14ac:dyDescent="0.25">
      <c r="A28774" t="s">
        <v>13750</v>
      </c>
    </row>
    <row r="28775" spans="1:1" x14ac:dyDescent="0.25">
      <c r="A28775" t="s">
        <v>13751</v>
      </c>
    </row>
    <row r="28776" spans="1:1" x14ac:dyDescent="0.25">
      <c r="A28776" t="s">
        <v>13752</v>
      </c>
    </row>
    <row r="28777" spans="1:1" x14ac:dyDescent="0.25">
      <c r="A28777" t="s">
        <v>13753</v>
      </c>
    </row>
    <row r="28778" spans="1:1" x14ac:dyDescent="0.25">
      <c r="A28778" t="s">
        <v>13754</v>
      </c>
    </row>
    <row r="28779" spans="1:1" x14ac:dyDescent="0.25">
      <c r="A28779" t="s">
        <v>13755</v>
      </c>
    </row>
    <row r="28780" spans="1:1" x14ac:dyDescent="0.25">
      <c r="A28780" t="s">
        <v>13756</v>
      </c>
    </row>
    <row r="28782" spans="1:1" x14ac:dyDescent="0.25">
      <c r="A28782" t="s">
        <v>13757</v>
      </c>
    </row>
    <row r="28783" spans="1:1" x14ac:dyDescent="0.25">
      <c r="A28783" t="s">
        <v>13758</v>
      </c>
    </row>
    <row r="28784" spans="1:1" x14ac:dyDescent="0.25">
      <c r="A28784" t="s">
        <v>13759</v>
      </c>
    </row>
    <row r="28785" spans="1:2" x14ac:dyDescent="0.25">
      <c r="A28785" t="s">
        <v>13760</v>
      </c>
      <c r="B28785" t="s">
        <v>13761</v>
      </c>
    </row>
    <row r="28787" spans="1:2" x14ac:dyDescent="0.25">
      <c r="A28787" t="s">
        <v>13762</v>
      </c>
    </row>
    <row r="28788" spans="1:2" x14ac:dyDescent="0.25">
      <c r="A28788" t="s">
        <v>13763</v>
      </c>
    </row>
    <row r="28789" spans="1:2" x14ac:dyDescent="0.25">
      <c r="A28789" t="s">
        <v>43</v>
      </c>
    </row>
    <row r="28790" spans="1:2" x14ac:dyDescent="0.25">
      <c r="A28790" t="s">
        <v>13764</v>
      </c>
    </row>
    <row r="28791" spans="1:2" x14ac:dyDescent="0.25">
      <c r="A28791" t="s">
        <v>13765</v>
      </c>
    </row>
    <row r="28792" spans="1:2" x14ac:dyDescent="0.25">
      <c r="A28792" t="s">
        <v>13766</v>
      </c>
    </row>
    <row r="28793" spans="1:2" x14ac:dyDescent="0.25">
      <c r="A28793" t="s">
        <v>13767</v>
      </c>
    </row>
    <row r="28795" spans="1:2" x14ac:dyDescent="0.25">
      <c r="A28795" t="s">
        <v>13768</v>
      </c>
    </row>
    <row r="28796" spans="1:2" x14ac:dyDescent="0.25">
      <c r="A28796" t="s">
        <v>13769</v>
      </c>
    </row>
    <row r="28798" spans="1:2" x14ac:dyDescent="0.25">
      <c r="A28798" t="s">
        <v>13770</v>
      </c>
    </row>
    <row r="28799" spans="1:2" x14ac:dyDescent="0.25">
      <c r="A28799" t="s">
        <v>13771</v>
      </c>
    </row>
    <row r="28801" spans="1:1" x14ac:dyDescent="0.25">
      <c r="A28801" t="s">
        <v>13770</v>
      </c>
    </row>
    <row r="28802" spans="1:1" x14ac:dyDescent="0.25">
      <c r="A28802" t="s">
        <v>13772</v>
      </c>
    </row>
    <row r="28803" spans="1:1" x14ac:dyDescent="0.25">
      <c r="A28803" t="s">
        <v>13773</v>
      </c>
    </row>
    <row r="28805" spans="1:1" x14ac:dyDescent="0.25">
      <c r="A28805" t="s">
        <v>6522</v>
      </c>
    </row>
    <row r="28806" spans="1:1" x14ac:dyDescent="0.25">
      <c r="A28806" t="s">
        <v>6523</v>
      </c>
    </row>
    <row r="28808" spans="1:1" x14ac:dyDescent="0.25">
      <c r="A28808" t="s">
        <v>13774</v>
      </c>
    </row>
    <row r="28809" spans="1:1" x14ac:dyDescent="0.25">
      <c r="A28809" t="s">
        <v>13775</v>
      </c>
    </row>
    <row r="28810" spans="1:1" x14ac:dyDescent="0.25">
      <c r="A28810" t="s">
        <v>13776</v>
      </c>
    </row>
    <row r="28811" spans="1:1" x14ac:dyDescent="0.25">
      <c r="A28811" t="s">
        <v>13777</v>
      </c>
    </row>
    <row r="28812" spans="1:1" x14ac:dyDescent="0.25">
      <c r="A28812" t="s">
        <v>13778</v>
      </c>
    </row>
    <row r="28814" spans="1:1" x14ac:dyDescent="0.25">
      <c r="A28814" t="s">
        <v>13779</v>
      </c>
    </row>
    <row r="28816" spans="1:1" x14ac:dyDescent="0.25">
      <c r="A28816" t="s">
        <v>13780</v>
      </c>
    </row>
    <row r="28818" spans="1:1" x14ac:dyDescent="0.25">
      <c r="A28818" t="s">
        <v>13781</v>
      </c>
    </row>
    <row r="28820" spans="1:1" x14ac:dyDescent="0.25">
      <c r="A28820" t="s">
        <v>13782</v>
      </c>
    </row>
    <row r="28821" spans="1:1" x14ac:dyDescent="0.25">
      <c r="A28821" t="e">
        <f>- contrÃ´le du produit fini</f>
        <v>#NAME?</v>
      </c>
    </row>
    <row r="28822" spans="1:1" x14ac:dyDescent="0.25">
      <c r="A28822" t="s">
        <v>13783</v>
      </c>
    </row>
    <row r="28823" spans="1:1" x14ac:dyDescent="0.25">
      <c r="A28823" t="s">
        <v>13784</v>
      </c>
    </row>
    <row r="28824" spans="1:1" x14ac:dyDescent="0.25">
      <c r="A28824" t="s">
        <v>13785</v>
      </c>
    </row>
    <row r="28825" spans="1:1" x14ac:dyDescent="0.25">
      <c r="A28825" t="s">
        <v>13786</v>
      </c>
    </row>
    <row r="28826" spans="1:1" x14ac:dyDescent="0.25">
      <c r="A28826" t="e">
        <f>-Attachement de factures pour envoi aux clients</f>
        <v>#NAME?</v>
      </c>
    </row>
    <row r="28827" spans="1:1" x14ac:dyDescent="0.25">
      <c r="A28827" t="s">
        <v>13787</v>
      </c>
    </row>
    <row r="28828" spans="1:1" x14ac:dyDescent="0.25">
      <c r="A28828" t="s">
        <v>13788</v>
      </c>
    </row>
    <row r="28829" spans="1:1" x14ac:dyDescent="0.25">
      <c r="A28829" t="s">
        <v>13789</v>
      </c>
    </row>
    <row r="28830" spans="1:1" x14ac:dyDescent="0.25">
      <c r="A28830" t="s">
        <v>13790</v>
      </c>
    </row>
    <row r="28831" spans="1:1" x14ac:dyDescent="0.25">
      <c r="A28831" t="s">
        <v>13791</v>
      </c>
    </row>
    <row r="28832" spans="1:1" x14ac:dyDescent="0.25">
      <c r="A28832" t="s">
        <v>13792</v>
      </c>
    </row>
    <row r="28833" spans="1:1" x14ac:dyDescent="0.25">
      <c r="A28833" t="s">
        <v>13793</v>
      </c>
    </row>
    <row r="28835" spans="1:1" x14ac:dyDescent="0.25">
      <c r="A28835" t="s">
        <v>13794</v>
      </c>
    </row>
    <row r="28836" spans="1:1" x14ac:dyDescent="0.25">
      <c r="A28836" t="s">
        <v>13795</v>
      </c>
    </row>
    <row r="28837" spans="1:1" x14ac:dyDescent="0.25">
      <c r="A28837" t="s">
        <v>13796</v>
      </c>
    </row>
    <row r="28838" spans="1:1" x14ac:dyDescent="0.25">
      <c r="A28838" t="s">
        <v>13797</v>
      </c>
    </row>
    <row r="28839" spans="1:1" x14ac:dyDescent="0.25">
      <c r="A28839" t="s">
        <v>13798</v>
      </c>
    </row>
    <row r="28841" spans="1:1" x14ac:dyDescent="0.25">
      <c r="A28841" t="e">
        <f>- INSTALLATEUR de RESEAUX de TELECOMMUNICATIONS H/F</f>
        <v>#NAME?</v>
      </c>
    </row>
    <row r="28843" spans="1:1" x14ac:dyDescent="0.25">
      <c r="A28843" t="s">
        <v>13799</v>
      </c>
    </row>
    <row r="28844" spans="1:1" x14ac:dyDescent="0.25">
      <c r="A28844" t="s">
        <v>13800</v>
      </c>
    </row>
    <row r="28845" spans="1:1" x14ac:dyDescent="0.25">
      <c r="A28845" t="s">
        <v>13801</v>
      </c>
    </row>
    <row r="28847" spans="1:1" x14ac:dyDescent="0.25">
      <c r="A28847" t="s">
        <v>13802</v>
      </c>
    </row>
    <row r="28848" spans="1:1" x14ac:dyDescent="0.25">
      <c r="A28848" t="s">
        <v>13803</v>
      </c>
    </row>
    <row r="28850" spans="1:1" x14ac:dyDescent="0.25">
      <c r="A28850" t="s">
        <v>13804</v>
      </c>
    </row>
    <row r="28852" spans="1:1" x14ac:dyDescent="0.25">
      <c r="A28852" t="s">
        <v>13805</v>
      </c>
    </row>
    <row r="28853" spans="1:1" x14ac:dyDescent="0.25">
      <c r="A28853" t="s">
        <v>13806</v>
      </c>
    </row>
    <row r="28854" spans="1:1" x14ac:dyDescent="0.25">
      <c r="A28854" t="s">
        <v>12147</v>
      </c>
    </row>
    <row r="28855" spans="1:1" x14ac:dyDescent="0.25">
      <c r="A28855" t="s">
        <v>13807</v>
      </c>
    </row>
    <row r="28856" spans="1:1" x14ac:dyDescent="0.25">
      <c r="A28856" t="s">
        <v>13808</v>
      </c>
    </row>
    <row r="28857" spans="1:1" x14ac:dyDescent="0.25">
      <c r="A28857" t="s">
        <v>13809</v>
      </c>
    </row>
    <row r="28858" spans="1:1" x14ac:dyDescent="0.25">
      <c r="A28858" t="s">
        <v>13810</v>
      </c>
    </row>
    <row r="28859" spans="1:1" x14ac:dyDescent="0.25">
      <c r="A28859" t="s">
        <v>13811</v>
      </c>
    </row>
    <row r="28860" spans="1:1" x14ac:dyDescent="0.25">
      <c r="A28860" t="s">
        <v>13812</v>
      </c>
    </row>
    <row r="28861" spans="1:1" x14ac:dyDescent="0.25">
      <c r="A28861" t="s">
        <v>13813</v>
      </c>
    </row>
    <row r="28862" spans="1:1" x14ac:dyDescent="0.25">
      <c r="A28862" t="s">
        <v>13814</v>
      </c>
    </row>
    <row r="28863" spans="1:1" x14ac:dyDescent="0.25">
      <c r="A28863" t="s">
        <v>13815</v>
      </c>
    </row>
    <row r="28864" spans="1:1" x14ac:dyDescent="0.25">
      <c r="A28864" t="s">
        <v>13816</v>
      </c>
    </row>
    <row r="28865" spans="1:1" x14ac:dyDescent="0.25">
      <c r="A28865" t="s">
        <v>13817</v>
      </c>
    </row>
    <row r="28866" spans="1:1" x14ac:dyDescent="0.25">
      <c r="A28866" t="s">
        <v>13818</v>
      </c>
    </row>
    <row r="28867" spans="1:1" x14ac:dyDescent="0.25">
      <c r="A28867" t="s">
        <v>13819</v>
      </c>
    </row>
    <row r="28868" spans="1:1" x14ac:dyDescent="0.25">
      <c r="A28868" t="s">
        <v>13820</v>
      </c>
    </row>
    <row r="28870" spans="1:1" x14ac:dyDescent="0.25">
      <c r="A28870" t="s">
        <v>13821</v>
      </c>
    </row>
    <row r="28871" spans="1:1" x14ac:dyDescent="0.25">
      <c r="A28871" t="s">
        <v>13822</v>
      </c>
    </row>
    <row r="28872" spans="1:1" x14ac:dyDescent="0.25">
      <c r="A28872" t="s">
        <v>13823</v>
      </c>
    </row>
    <row r="28873" spans="1:1" x14ac:dyDescent="0.25">
      <c r="A28873" t="s">
        <v>13824</v>
      </c>
    </row>
    <row r="28874" spans="1:1" x14ac:dyDescent="0.25">
      <c r="A28874" t="s">
        <v>13825</v>
      </c>
    </row>
    <row r="28875" spans="1:1" x14ac:dyDescent="0.25">
      <c r="A28875" t="s">
        <v>43</v>
      </c>
    </row>
    <row r="28876" spans="1:1" x14ac:dyDescent="0.25">
      <c r="A28876" t="s">
        <v>990</v>
      </c>
    </row>
    <row r="28877" spans="1:1" x14ac:dyDescent="0.25">
      <c r="A28877" t="s">
        <v>43</v>
      </c>
    </row>
    <row r="28878" spans="1:1" x14ac:dyDescent="0.25">
      <c r="A28878" t="s">
        <v>991</v>
      </c>
    </row>
    <row r="28879" spans="1:1" x14ac:dyDescent="0.25">
      <c r="A28879" t="s">
        <v>13826</v>
      </c>
    </row>
    <row r="28880" spans="1:1" x14ac:dyDescent="0.25">
      <c r="A28880" t="s">
        <v>5129</v>
      </c>
    </row>
    <row r="28881" spans="1:1" x14ac:dyDescent="0.25">
      <c r="A28881" t="s">
        <v>13827</v>
      </c>
    </row>
    <row r="28882" spans="1:1" x14ac:dyDescent="0.25">
      <c r="A28882" t="s">
        <v>92</v>
      </c>
    </row>
    <row r="28884" spans="1:1" x14ac:dyDescent="0.25">
      <c r="A28884" t="s">
        <v>13828</v>
      </c>
    </row>
    <row r="28885" spans="1:1" x14ac:dyDescent="0.25">
      <c r="A28885" t="s">
        <v>13829</v>
      </c>
    </row>
    <row r="28886" spans="1:1" x14ac:dyDescent="0.25">
      <c r="A28886" t="s">
        <v>13830</v>
      </c>
    </row>
    <row r="28887" spans="1:1" x14ac:dyDescent="0.25">
      <c r="A28887" t="s">
        <v>13831</v>
      </c>
    </row>
    <row r="28888" spans="1:1" x14ac:dyDescent="0.25">
      <c r="A28888" t="s">
        <v>13832</v>
      </c>
    </row>
    <row r="28889" spans="1:1" x14ac:dyDescent="0.25">
      <c r="A28889" t="s">
        <v>13833</v>
      </c>
    </row>
    <row r="28890" spans="1:1" x14ac:dyDescent="0.25">
      <c r="A28890" t="s">
        <v>13834</v>
      </c>
    </row>
    <row r="28891" spans="1:1" x14ac:dyDescent="0.25">
      <c r="A28891" t="s">
        <v>13835</v>
      </c>
    </row>
    <row r="28892" spans="1:1" x14ac:dyDescent="0.25">
      <c r="A28892" t="s">
        <v>13836</v>
      </c>
    </row>
    <row r="28893" spans="1:1" x14ac:dyDescent="0.25">
      <c r="A28893" t="s">
        <v>13837</v>
      </c>
    </row>
    <row r="28894" spans="1:1" x14ac:dyDescent="0.25">
      <c r="A28894" t="s">
        <v>13838</v>
      </c>
    </row>
    <row r="28895" spans="1:1" x14ac:dyDescent="0.25">
      <c r="A28895" t="s">
        <v>13839</v>
      </c>
    </row>
    <row r="28896" spans="1:1" x14ac:dyDescent="0.25">
      <c r="A28896" t="s">
        <v>13840</v>
      </c>
    </row>
    <row r="28897" spans="1:1" x14ac:dyDescent="0.25">
      <c r="A28897" t="s">
        <v>13841</v>
      </c>
    </row>
    <row r="28898" spans="1:1" x14ac:dyDescent="0.25">
      <c r="A28898" t="s">
        <v>13842</v>
      </c>
    </row>
    <row r="28899" spans="1:1" x14ac:dyDescent="0.25">
      <c r="A28899" t="s">
        <v>13843</v>
      </c>
    </row>
    <row r="28900" spans="1:1" x14ac:dyDescent="0.25">
      <c r="A28900" t="s">
        <v>13844</v>
      </c>
    </row>
    <row r="28902" spans="1:1" x14ac:dyDescent="0.25">
      <c r="A28902" t="s">
        <v>13845</v>
      </c>
    </row>
    <row r="28904" spans="1:1" x14ac:dyDescent="0.25">
      <c r="A28904" t="s">
        <v>13846</v>
      </c>
    </row>
    <row r="28905" spans="1:1" x14ac:dyDescent="0.25">
      <c r="A28905" t="s">
        <v>13847</v>
      </c>
    </row>
    <row r="28907" spans="1:1" x14ac:dyDescent="0.25">
      <c r="A28907" t="s">
        <v>13845</v>
      </c>
    </row>
    <row r="28909" spans="1:1" x14ac:dyDescent="0.25">
      <c r="A28909" t="s">
        <v>13846</v>
      </c>
    </row>
    <row r="28910" spans="1:1" x14ac:dyDescent="0.25">
      <c r="A28910" t="s">
        <v>13848</v>
      </c>
    </row>
    <row r="28912" spans="1:1" x14ac:dyDescent="0.25">
      <c r="A28912" t="s">
        <v>13845</v>
      </c>
    </row>
    <row r="28914" spans="1:1" x14ac:dyDescent="0.25">
      <c r="A28914" t="s">
        <v>13846</v>
      </c>
    </row>
    <row r="28915" spans="1:1" x14ac:dyDescent="0.25">
      <c r="A28915" t="s">
        <v>13849</v>
      </c>
    </row>
    <row r="28917" spans="1:1" x14ac:dyDescent="0.25">
      <c r="A28917" t="s">
        <v>13845</v>
      </c>
    </row>
    <row r="28919" spans="1:1" x14ac:dyDescent="0.25">
      <c r="A28919" t="s">
        <v>13846</v>
      </c>
    </row>
    <row r="28920" spans="1:1" x14ac:dyDescent="0.25">
      <c r="A28920" t="s">
        <v>13850</v>
      </c>
    </row>
    <row r="28922" spans="1:1" x14ac:dyDescent="0.25">
      <c r="A28922" t="s">
        <v>13845</v>
      </c>
    </row>
    <row r="28924" spans="1:1" x14ac:dyDescent="0.25">
      <c r="A28924" t="s">
        <v>13846</v>
      </c>
    </row>
    <row r="28925" spans="1:1" x14ac:dyDescent="0.25">
      <c r="A28925" t="s">
        <v>13851</v>
      </c>
    </row>
    <row r="28926" spans="1:1" x14ac:dyDescent="0.25">
      <c r="A28926" t="s">
        <v>13852</v>
      </c>
    </row>
    <row r="28927" spans="1:1" x14ac:dyDescent="0.25">
      <c r="A28927" t="s">
        <v>13853</v>
      </c>
    </row>
    <row r="28928" spans="1:1" x14ac:dyDescent="0.25">
      <c r="A28928" t="s">
        <v>13854</v>
      </c>
    </row>
    <row r="28929" spans="1:1" x14ac:dyDescent="0.25">
      <c r="A28929" t="s">
        <v>7472</v>
      </c>
    </row>
    <row r="28930" spans="1:1" x14ac:dyDescent="0.25">
      <c r="A28930" t="s">
        <v>7473</v>
      </c>
    </row>
    <row r="28931" spans="1:1" x14ac:dyDescent="0.25">
      <c r="A28931" t="e">
        <f>- Suivre et Accompagner les apprenants au sein du CFAI et de leur entreprise.</f>
        <v>#NAME?</v>
      </c>
    </row>
    <row r="28932" spans="1:1" x14ac:dyDescent="0.25">
      <c r="A28932" t="s">
        <v>7474</v>
      </c>
    </row>
    <row r="28933" spans="1:1" x14ac:dyDescent="0.25">
      <c r="A28933" t="s">
        <v>13855</v>
      </c>
    </row>
    <row r="28935" spans="1:1" x14ac:dyDescent="0.25">
      <c r="A28935" t="s">
        <v>13856</v>
      </c>
    </row>
    <row r="28936" spans="1:1" x14ac:dyDescent="0.25">
      <c r="A28936" t="s">
        <v>13686</v>
      </c>
    </row>
    <row r="28938" spans="1:1" x14ac:dyDescent="0.25">
      <c r="A28938" t="s">
        <v>13857</v>
      </c>
    </row>
    <row r="28940" spans="1:1" x14ac:dyDescent="0.25">
      <c r="A28940" t="s">
        <v>13858</v>
      </c>
    </row>
    <row r="28941" spans="1:1" x14ac:dyDescent="0.25">
      <c r="A28941" t="s">
        <v>13859</v>
      </c>
    </row>
    <row r="28942" spans="1:1" x14ac:dyDescent="0.25">
      <c r="A28942" t="s">
        <v>13860</v>
      </c>
    </row>
    <row r="28943" spans="1:1" x14ac:dyDescent="0.25">
      <c r="A28943" t="s">
        <v>13861</v>
      </c>
    </row>
    <row r="28945" spans="1:1" x14ac:dyDescent="0.25">
      <c r="A28945" t="s">
        <v>13862</v>
      </c>
    </row>
    <row r="28946" spans="1:1" x14ac:dyDescent="0.25">
      <c r="A28946" t="s">
        <v>13863</v>
      </c>
    </row>
    <row r="28947" spans="1:1" x14ac:dyDescent="0.25">
      <c r="A28947" t="s">
        <v>13864</v>
      </c>
    </row>
    <row r="28949" spans="1:1" x14ac:dyDescent="0.25">
      <c r="A28949" t="s">
        <v>13862</v>
      </c>
    </row>
    <row r="28950" spans="1:1" x14ac:dyDescent="0.25">
      <c r="A28950" t="s">
        <v>13863</v>
      </c>
    </row>
    <row r="28951" spans="1:1" x14ac:dyDescent="0.25">
      <c r="A28951" t="s">
        <v>13865</v>
      </c>
    </row>
    <row r="28953" spans="1:1" x14ac:dyDescent="0.25">
      <c r="A28953" t="s">
        <v>13862</v>
      </c>
    </row>
    <row r="28954" spans="1:1" x14ac:dyDescent="0.25">
      <c r="A28954" t="s">
        <v>13863</v>
      </c>
    </row>
    <row r="28955" spans="1:1" x14ac:dyDescent="0.25">
      <c r="A28955" t="s">
        <v>13866</v>
      </c>
    </row>
    <row r="28957" spans="1:1" x14ac:dyDescent="0.25">
      <c r="A28957" t="s">
        <v>13862</v>
      </c>
    </row>
    <row r="28958" spans="1:1" x14ac:dyDescent="0.25">
      <c r="A28958" t="s">
        <v>13863</v>
      </c>
    </row>
    <row r="28959" spans="1:1" x14ac:dyDescent="0.25">
      <c r="A28959" t="s">
        <v>13867</v>
      </c>
    </row>
    <row r="28961" spans="1:1" x14ac:dyDescent="0.25">
      <c r="A28961" t="s">
        <v>13868</v>
      </c>
    </row>
    <row r="28963" spans="1:1" x14ac:dyDescent="0.25">
      <c r="A28963" t="s">
        <v>13869</v>
      </c>
    </row>
    <row r="28964" spans="1:1" x14ac:dyDescent="0.25">
      <c r="A28964" t="s">
        <v>13870</v>
      </c>
    </row>
    <row r="28966" spans="1:1" x14ac:dyDescent="0.25">
      <c r="A28966" t="s">
        <v>13868</v>
      </c>
    </row>
    <row r="28968" spans="1:1" x14ac:dyDescent="0.25">
      <c r="A28968" t="s">
        <v>13869</v>
      </c>
    </row>
    <row r="28969" spans="1:1" x14ac:dyDescent="0.25">
      <c r="A28969" t="s">
        <v>13871</v>
      </c>
    </row>
    <row r="28971" spans="1:1" x14ac:dyDescent="0.25">
      <c r="A28971" t="s">
        <v>13868</v>
      </c>
    </row>
    <row r="28973" spans="1:1" x14ac:dyDescent="0.25">
      <c r="A28973" t="s">
        <v>13869</v>
      </c>
    </row>
    <row r="28974" spans="1:1" x14ac:dyDescent="0.25">
      <c r="A28974" t="s">
        <v>13872</v>
      </c>
    </row>
    <row r="28976" spans="1:1" x14ac:dyDescent="0.25">
      <c r="A28976" t="s">
        <v>13868</v>
      </c>
    </row>
    <row r="28978" spans="1:1" x14ac:dyDescent="0.25">
      <c r="A28978" t="s">
        <v>13869</v>
      </c>
    </row>
    <row r="28979" spans="1:1" x14ac:dyDescent="0.25">
      <c r="A28979" t="s">
        <v>13873</v>
      </c>
    </row>
    <row r="28981" spans="1:1" x14ac:dyDescent="0.25">
      <c r="A28981" t="s">
        <v>13868</v>
      </c>
    </row>
    <row r="28983" spans="1:1" x14ac:dyDescent="0.25">
      <c r="A28983" t="s">
        <v>13869</v>
      </c>
    </row>
    <row r="28984" spans="1:1" x14ac:dyDescent="0.25">
      <c r="A28984" t="s">
        <v>13874</v>
      </c>
    </row>
    <row r="28986" spans="1:1" x14ac:dyDescent="0.25">
      <c r="A28986" t="s">
        <v>92</v>
      </c>
    </row>
    <row r="28987" spans="1:1" x14ac:dyDescent="0.25">
      <c r="A28987" t="s">
        <v>13875</v>
      </c>
    </row>
    <row r="28988" spans="1:1" x14ac:dyDescent="0.25">
      <c r="A28988" t="s">
        <v>13876</v>
      </c>
    </row>
    <row r="28989" spans="1:1" x14ac:dyDescent="0.25">
      <c r="A28989" t="s">
        <v>13877</v>
      </c>
    </row>
    <row r="28990" spans="1:1" x14ac:dyDescent="0.25">
      <c r="A28990" t="s">
        <v>13878</v>
      </c>
    </row>
    <row r="28991" spans="1:1" x14ac:dyDescent="0.25">
      <c r="A28991" t="s">
        <v>13879</v>
      </c>
    </row>
    <row r="28992" spans="1:1" x14ac:dyDescent="0.25">
      <c r="A28992" t="s">
        <v>13880</v>
      </c>
    </row>
    <row r="28993" spans="1:1" x14ac:dyDescent="0.25">
      <c r="A28993" t="s">
        <v>13881</v>
      </c>
    </row>
    <row r="28997" spans="1:1" x14ac:dyDescent="0.25">
      <c r="A28997" t="s">
        <v>13882</v>
      </c>
    </row>
    <row r="28998" spans="1:1" x14ac:dyDescent="0.25">
      <c r="A28998" t="s">
        <v>13883</v>
      </c>
    </row>
    <row r="29000" spans="1:1" x14ac:dyDescent="0.25">
      <c r="A29000" t="s">
        <v>6295</v>
      </c>
    </row>
    <row r="29002" spans="1:1" x14ac:dyDescent="0.25">
      <c r="A29002" t="s">
        <v>10162</v>
      </c>
    </row>
    <row r="29003" spans="1:1" x14ac:dyDescent="0.25">
      <c r="A29003" t="s">
        <v>13884</v>
      </c>
    </row>
    <row r="29004" spans="1:1" x14ac:dyDescent="0.25">
      <c r="A29004" t="s">
        <v>13885</v>
      </c>
    </row>
    <row r="29005" spans="1:1" x14ac:dyDescent="0.25">
      <c r="A29005" t="s">
        <v>13886</v>
      </c>
    </row>
    <row r="29006" spans="1:1" x14ac:dyDescent="0.25">
      <c r="A29006" t="s">
        <v>13887</v>
      </c>
    </row>
    <row r="29007" spans="1:1" x14ac:dyDescent="0.25">
      <c r="A29007" t="s">
        <v>13888</v>
      </c>
    </row>
    <row r="29008" spans="1:1" x14ac:dyDescent="0.25">
      <c r="A29008" t="s">
        <v>13889</v>
      </c>
    </row>
    <row r="29009" spans="1:1" x14ac:dyDescent="0.25">
      <c r="A29009" t="s">
        <v>13890</v>
      </c>
    </row>
    <row r="29010" spans="1:1" x14ac:dyDescent="0.25">
      <c r="A29010" t="s">
        <v>13891</v>
      </c>
    </row>
    <row r="29011" spans="1:1" x14ac:dyDescent="0.25">
      <c r="A29011" t="s">
        <v>13892</v>
      </c>
    </row>
    <row r="29012" spans="1:1" x14ac:dyDescent="0.25">
      <c r="A29012" t="s">
        <v>13890</v>
      </c>
    </row>
    <row r="29013" spans="1:1" x14ac:dyDescent="0.25">
      <c r="A29013" t="s">
        <v>13891</v>
      </c>
    </row>
    <row r="29014" spans="1:1" x14ac:dyDescent="0.25">
      <c r="A29014" t="s">
        <v>13893</v>
      </c>
    </row>
    <row r="29015" spans="1:1" x14ac:dyDescent="0.25">
      <c r="A29015" t="s">
        <v>13890</v>
      </c>
    </row>
    <row r="29016" spans="1:1" x14ac:dyDescent="0.25">
      <c r="A29016" t="s">
        <v>13891</v>
      </c>
    </row>
    <row r="29017" spans="1:1" x14ac:dyDescent="0.25">
      <c r="A29017" t="s">
        <v>13894</v>
      </c>
    </row>
    <row r="29018" spans="1:1" x14ac:dyDescent="0.25">
      <c r="A29018" t="s">
        <v>13890</v>
      </c>
    </row>
    <row r="29019" spans="1:1" x14ac:dyDescent="0.25">
      <c r="A29019" t="s">
        <v>13891</v>
      </c>
    </row>
    <row r="29020" spans="1:1" x14ac:dyDescent="0.25">
      <c r="A29020" t="s">
        <v>13895</v>
      </c>
    </row>
    <row r="29022" spans="1:1" x14ac:dyDescent="0.25">
      <c r="A29022" t="s">
        <v>13896</v>
      </c>
    </row>
    <row r="29024" spans="1:1" x14ac:dyDescent="0.25">
      <c r="A29024" t="s">
        <v>13897</v>
      </c>
    </row>
    <row r="29025" spans="1:1" x14ac:dyDescent="0.25">
      <c r="A29025" t="s">
        <v>13898</v>
      </c>
    </row>
    <row r="29026" spans="1:1" x14ac:dyDescent="0.25">
      <c r="A29026" t="s">
        <v>13899</v>
      </c>
    </row>
    <row r="29028" spans="1:1" x14ac:dyDescent="0.25">
      <c r="A29028" t="s">
        <v>13900</v>
      </c>
    </row>
    <row r="29030" spans="1:1" x14ac:dyDescent="0.25">
      <c r="A29030" t="s">
        <v>13901</v>
      </c>
    </row>
    <row r="29031" spans="1:1" x14ac:dyDescent="0.25">
      <c r="A29031" t="s">
        <v>13902</v>
      </c>
    </row>
    <row r="29032" spans="1:1" x14ac:dyDescent="0.25">
      <c r="A29032" t="s">
        <v>13903</v>
      </c>
    </row>
    <row r="29033" spans="1:1" x14ac:dyDescent="0.25">
      <c r="A29033" t="s">
        <v>13899</v>
      </c>
    </row>
    <row r="29035" spans="1:1" x14ac:dyDescent="0.25">
      <c r="A29035" t="s">
        <v>13900</v>
      </c>
    </row>
    <row r="29037" spans="1:1" x14ac:dyDescent="0.25">
      <c r="A29037" t="s">
        <v>13901</v>
      </c>
    </row>
    <row r="29038" spans="1:1" x14ac:dyDescent="0.25">
      <c r="A29038" t="s">
        <v>13902</v>
      </c>
    </row>
    <row r="29039" spans="1:1" x14ac:dyDescent="0.25">
      <c r="A29039" t="s">
        <v>13904</v>
      </c>
    </row>
    <row r="29041" spans="1:1" x14ac:dyDescent="0.25">
      <c r="A29041" t="s">
        <v>13905</v>
      </c>
    </row>
    <row r="29042" spans="1:1" x14ac:dyDescent="0.25">
      <c r="A29042" t="s">
        <v>13906</v>
      </c>
    </row>
    <row r="29043" spans="1:1" x14ac:dyDescent="0.25">
      <c r="A29043" t="s">
        <v>13907</v>
      </c>
    </row>
    <row r="29044" spans="1:1" x14ac:dyDescent="0.25">
      <c r="A29044" t="s">
        <v>13908</v>
      </c>
    </row>
    <row r="29045" spans="1:1" x14ac:dyDescent="0.25">
      <c r="A29045" t="s">
        <v>13909</v>
      </c>
    </row>
    <row r="29046" spans="1:1" x14ac:dyDescent="0.25">
      <c r="A29046" t="s">
        <v>13910</v>
      </c>
    </row>
    <row r="29048" spans="1:1" x14ac:dyDescent="0.25">
      <c r="A29048" t="s">
        <v>13911</v>
      </c>
    </row>
    <row r="29049" spans="1:1" x14ac:dyDescent="0.25">
      <c r="A29049" t="s">
        <v>13912</v>
      </c>
    </row>
    <row r="29050" spans="1:1" x14ac:dyDescent="0.25">
      <c r="A29050" t="s">
        <v>13913</v>
      </c>
    </row>
    <row r="29052" spans="1:1" x14ac:dyDescent="0.25">
      <c r="A29052" t="s">
        <v>13914</v>
      </c>
    </row>
    <row r="29053" spans="1:1" x14ac:dyDescent="0.25">
      <c r="A29053" t="s">
        <v>13915</v>
      </c>
    </row>
    <row r="29054" spans="1:1" x14ac:dyDescent="0.25">
      <c r="A29054" t="e">
        <f>- Approvisionner les ateliers de fabrication et espace picking logistique</f>
        <v>#NAME?</v>
      </c>
    </row>
    <row r="29055" spans="1:1" x14ac:dyDescent="0.25">
      <c r="A29055" t="s">
        <v>13916</v>
      </c>
    </row>
    <row r="29056" spans="1:1" x14ac:dyDescent="0.25">
      <c r="A29056" t="s">
        <v>13917</v>
      </c>
    </row>
    <row r="29058" spans="1:1" x14ac:dyDescent="0.25">
      <c r="A29058" t="s">
        <v>13918</v>
      </c>
    </row>
    <row r="29059" spans="1:1" x14ac:dyDescent="0.25">
      <c r="A29059" t="s">
        <v>13919</v>
      </c>
    </row>
    <row r="29061" spans="1:1" x14ac:dyDescent="0.25">
      <c r="A29061" t="s">
        <v>13918</v>
      </c>
    </row>
    <row r="29062" spans="1:1" x14ac:dyDescent="0.25">
      <c r="A29062" t="s">
        <v>13920</v>
      </c>
    </row>
    <row r="29063" spans="1:1" x14ac:dyDescent="0.25">
      <c r="A29063" t="s">
        <v>5129</v>
      </c>
    </row>
    <row r="29064" spans="1:1" x14ac:dyDescent="0.25">
      <c r="A29064" t="s">
        <v>10027</v>
      </c>
    </row>
    <row r="29065" spans="1:1" x14ac:dyDescent="0.25">
      <c r="A29065" t="s">
        <v>5130</v>
      </c>
    </row>
    <row r="29066" spans="1:1" x14ac:dyDescent="0.25">
      <c r="A29066" t="s">
        <v>1486</v>
      </c>
    </row>
    <row r="29067" spans="1:1" x14ac:dyDescent="0.25">
      <c r="A29067" t="s">
        <v>13921</v>
      </c>
    </row>
    <row r="29068" spans="1:1" x14ac:dyDescent="0.25">
      <c r="A29068" t="s">
        <v>13922</v>
      </c>
    </row>
    <row r="29069" spans="1:1" x14ac:dyDescent="0.25">
      <c r="A29069" t="s">
        <v>13923</v>
      </c>
    </row>
    <row r="29070" spans="1:1" x14ac:dyDescent="0.25">
      <c r="A29070" t="s">
        <v>5129</v>
      </c>
    </row>
    <row r="29071" spans="1:1" x14ac:dyDescent="0.25">
      <c r="A29071" t="s">
        <v>10027</v>
      </c>
    </row>
    <row r="29072" spans="1:1" x14ac:dyDescent="0.25">
      <c r="A29072" t="s">
        <v>5130</v>
      </c>
    </row>
    <row r="29073" spans="1:1" x14ac:dyDescent="0.25">
      <c r="A29073" t="s">
        <v>1486</v>
      </c>
    </row>
    <row r="29074" spans="1:1" x14ac:dyDescent="0.25">
      <c r="A29074" t="s">
        <v>13921</v>
      </c>
    </row>
    <row r="29075" spans="1:1" x14ac:dyDescent="0.25">
      <c r="A29075" t="s">
        <v>13922</v>
      </c>
    </row>
    <row r="29076" spans="1:1" x14ac:dyDescent="0.25">
      <c r="A29076" t="s">
        <v>13924</v>
      </c>
    </row>
    <row r="29077" spans="1:1" x14ac:dyDescent="0.25">
      <c r="A29077" t="s">
        <v>5129</v>
      </c>
    </row>
    <row r="29078" spans="1:1" x14ac:dyDescent="0.25">
      <c r="A29078" t="s">
        <v>10027</v>
      </c>
    </row>
    <row r="29079" spans="1:1" x14ac:dyDescent="0.25">
      <c r="A29079" t="s">
        <v>13925</v>
      </c>
    </row>
    <row r="29080" spans="1:1" x14ac:dyDescent="0.25">
      <c r="A29080" t="s">
        <v>5131</v>
      </c>
    </row>
    <row r="29081" spans="1:1" x14ac:dyDescent="0.25">
      <c r="A29081" t="s">
        <v>13926</v>
      </c>
    </row>
    <row r="29082" spans="1:1" x14ac:dyDescent="0.25">
      <c r="A29082" t="s">
        <v>13927</v>
      </c>
    </row>
    <row r="29083" spans="1:1" x14ac:dyDescent="0.25">
      <c r="A29083" t="s">
        <v>13928</v>
      </c>
    </row>
    <row r="29084" spans="1:1" x14ac:dyDescent="0.25">
      <c r="A29084" t="s">
        <v>13927</v>
      </c>
    </row>
    <row r="29085" spans="1:1" x14ac:dyDescent="0.25">
      <c r="A29085" t="s">
        <v>13929</v>
      </c>
    </row>
    <row r="29086" spans="1:1" x14ac:dyDescent="0.25">
      <c r="A29086" t="s">
        <v>13927</v>
      </c>
    </row>
    <row r="29087" spans="1:1" x14ac:dyDescent="0.25">
      <c r="A29087" t="s">
        <v>13930</v>
      </c>
    </row>
    <row r="29089" spans="1:1" x14ac:dyDescent="0.25">
      <c r="A29089" t="s">
        <v>13931</v>
      </c>
    </row>
    <row r="29090" spans="1:1" x14ac:dyDescent="0.25">
      <c r="A29090" t="s">
        <v>13932</v>
      </c>
    </row>
    <row r="29092" spans="1:1" x14ac:dyDescent="0.25">
      <c r="A29092" t="s">
        <v>5072</v>
      </c>
    </row>
    <row r="29094" spans="1:1" x14ac:dyDescent="0.25">
      <c r="A29094" t="s">
        <v>13933</v>
      </c>
    </row>
    <row r="29095" spans="1:1" x14ac:dyDescent="0.25">
      <c r="A29095" t="s">
        <v>13934</v>
      </c>
    </row>
    <row r="29096" spans="1:1" x14ac:dyDescent="0.25">
      <c r="A29096" t="s">
        <v>13935</v>
      </c>
    </row>
    <row r="29097" spans="1:1" x14ac:dyDescent="0.25">
      <c r="A29097" t="s">
        <v>13936</v>
      </c>
    </row>
    <row r="29098" spans="1:1" x14ac:dyDescent="0.25">
      <c r="A29098" t="s">
        <v>13937</v>
      </c>
    </row>
    <row r="29100" spans="1:1" x14ac:dyDescent="0.25">
      <c r="A29100" t="s">
        <v>13938</v>
      </c>
    </row>
    <row r="29101" spans="1:1" x14ac:dyDescent="0.25">
      <c r="A29101" t="s">
        <v>13939</v>
      </c>
    </row>
    <row r="29102" spans="1:1" x14ac:dyDescent="0.25">
      <c r="A29102" t="s">
        <v>13940</v>
      </c>
    </row>
    <row r="29103" spans="1:1" x14ac:dyDescent="0.25">
      <c r="A29103" t="s">
        <v>13941</v>
      </c>
    </row>
    <row r="29104" spans="1:1" x14ac:dyDescent="0.25">
      <c r="A29104" t="s">
        <v>13942</v>
      </c>
    </row>
    <row r="29105" spans="1:1" x14ac:dyDescent="0.25">
      <c r="A29105" t="s">
        <v>13943</v>
      </c>
    </row>
    <row r="29106" spans="1:1" x14ac:dyDescent="0.25">
      <c r="A29106" t="s">
        <v>13944</v>
      </c>
    </row>
    <row r="29108" spans="1:1" x14ac:dyDescent="0.25">
      <c r="A29108" t="s">
        <v>13945</v>
      </c>
    </row>
    <row r="29110" spans="1:1" x14ac:dyDescent="0.25">
      <c r="A29110" t="s">
        <v>13946</v>
      </c>
    </row>
    <row r="29111" spans="1:1" x14ac:dyDescent="0.25">
      <c r="A29111" t="s">
        <v>13947</v>
      </c>
    </row>
    <row r="29113" spans="1:1" x14ac:dyDescent="0.25">
      <c r="A29113" t="s">
        <v>13945</v>
      </c>
    </row>
    <row r="29115" spans="1:1" x14ac:dyDescent="0.25">
      <c r="A29115" t="s">
        <v>13946</v>
      </c>
    </row>
    <row r="29116" spans="1:1" x14ac:dyDescent="0.25">
      <c r="A29116" t="s">
        <v>13948</v>
      </c>
    </row>
    <row r="29118" spans="1:1" x14ac:dyDescent="0.25">
      <c r="A29118" t="s">
        <v>13949</v>
      </c>
    </row>
    <row r="29119" spans="1:1" x14ac:dyDescent="0.25">
      <c r="A29119" t="s">
        <v>13950</v>
      </c>
    </row>
    <row r="29121" spans="1:1" x14ac:dyDescent="0.25">
      <c r="A29121" t="s">
        <v>13949</v>
      </c>
    </row>
    <row r="29122" spans="1:1" x14ac:dyDescent="0.25">
      <c r="A29122" t="s">
        <v>13951</v>
      </c>
    </row>
    <row r="29124" spans="1:1" x14ac:dyDescent="0.25">
      <c r="A29124" t="s">
        <v>13949</v>
      </c>
    </row>
    <row r="29125" spans="1:1" x14ac:dyDescent="0.25">
      <c r="A29125" t="s">
        <v>13952</v>
      </c>
    </row>
    <row r="29127" spans="1:1" x14ac:dyDescent="0.25">
      <c r="A29127" t="s">
        <v>13949</v>
      </c>
    </row>
    <row r="29128" spans="1:1" x14ac:dyDescent="0.25">
      <c r="A29128" t="s">
        <v>13953</v>
      </c>
    </row>
    <row r="29130" spans="1:1" x14ac:dyDescent="0.25">
      <c r="A29130" t="s">
        <v>12642</v>
      </c>
    </row>
    <row r="29132" spans="1:1" x14ac:dyDescent="0.25">
      <c r="A29132" t="s">
        <v>12643</v>
      </c>
    </row>
    <row r="29134" spans="1:1" x14ac:dyDescent="0.25">
      <c r="A29134" t="s">
        <v>12644</v>
      </c>
    </row>
    <row r="29136" spans="1:1" x14ac:dyDescent="0.25">
      <c r="A29136" t="s">
        <v>12645</v>
      </c>
    </row>
    <row r="29137" spans="1:1" x14ac:dyDescent="0.25">
      <c r="A29137" t="s">
        <v>13954</v>
      </c>
    </row>
    <row r="29138" spans="1:1" x14ac:dyDescent="0.25">
      <c r="A29138" t="s">
        <v>12537</v>
      </c>
    </row>
    <row r="29139" spans="1:1" x14ac:dyDescent="0.25">
      <c r="A29139" t="s">
        <v>13955</v>
      </c>
    </row>
    <row r="29141" spans="1:1" x14ac:dyDescent="0.25">
      <c r="A29141" t="s">
        <v>13956</v>
      </c>
    </row>
    <row r="29143" spans="1:1" x14ac:dyDescent="0.25">
      <c r="A29143" t="s">
        <v>13957</v>
      </c>
    </row>
    <row r="29144" spans="1:1" x14ac:dyDescent="0.25">
      <c r="A29144" t="s">
        <v>13958</v>
      </c>
    </row>
    <row r="29145" spans="1:1" x14ac:dyDescent="0.25">
      <c r="A29145" t="s">
        <v>13959</v>
      </c>
    </row>
    <row r="29146" spans="1:1" x14ac:dyDescent="0.25">
      <c r="A29146" t="s">
        <v>13960</v>
      </c>
    </row>
    <row r="29147" spans="1:1" x14ac:dyDescent="0.25">
      <c r="A29147" t="s">
        <v>13961</v>
      </c>
    </row>
    <row r="29148" spans="1:1" x14ac:dyDescent="0.25">
      <c r="A29148" t="s">
        <v>13962</v>
      </c>
    </row>
    <row r="29149" spans="1:1" x14ac:dyDescent="0.25">
      <c r="A29149" t="s">
        <v>13963</v>
      </c>
    </row>
    <row r="29150" spans="1:1" x14ac:dyDescent="0.25">
      <c r="A29150" t="s">
        <v>13964</v>
      </c>
    </row>
    <row r="29151" spans="1:1" x14ac:dyDescent="0.25">
      <c r="A29151" t="s">
        <v>13965</v>
      </c>
    </row>
    <row r="29152" spans="1:1" x14ac:dyDescent="0.25">
      <c r="A29152" t="s">
        <v>13966</v>
      </c>
    </row>
    <row r="29153" spans="1:1" x14ac:dyDescent="0.25">
      <c r="A29153" t="s">
        <v>13967</v>
      </c>
    </row>
    <row r="29154" spans="1:1" x14ac:dyDescent="0.25">
      <c r="A29154" t="s">
        <v>1881</v>
      </c>
    </row>
    <row r="29155" spans="1:1" x14ac:dyDescent="0.25">
      <c r="A29155" t="s">
        <v>13968</v>
      </c>
    </row>
    <row r="29156" spans="1:1" x14ac:dyDescent="0.25">
      <c r="A29156" t="s">
        <v>1881</v>
      </c>
    </row>
    <row r="29157" spans="1:1" x14ac:dyDescent="0.25">
      <c r="A29157" t="s">
        <v>1881</v>
      </c>
    </row>
    <row r="29158" spans="1:1" x14ac:dyDescent="0.25">
      <c r="A29158" t="s">
        <v>13969</v>
      </c>
    </row>
    <row r="29159" spans="1:1" x14ac:dyDescent="0.25">
      <c r="A29159" t="s">
        <v>1881</v>
      </c>
    </row>
    <row r="29160" spans="1:1" x14ac:dyDescent="0.25">
      <c r="A29160" t="s">
        <v>5962</v>
      </c>
    </row>
    <row r="29161" spans="1:1" x14ac:dyDescent="0.25">
      <c r="A29161" t="s">
        <v>1881</v>
      </c>
    </row>
    <row r="29162" spans="1:1" x14ac:dyDescent="0.25">
      <c r="A29162" t="s">
        <v>13970</v>
      </c>
    </row>
    <row r="29163" spans="1:1" x14ac:dyDescent="0.25">
      <c r="A29163" t="s">
        <v>13971</v>
      </c>
    </row>
    <row r="29165" spans="1:1" x14ac:dyDescent="0.25">
      <c r="A29165" t="s">
        <v>13972</v>
      </c>
    </row>
    <row r="29167" spans="1:1" x14ac:dyDescent="0.25">
      <c r="A29167" t="s">
        <v>13973</v>
      </c>
    </row>
    <row r="29168" spans="1:1" x14ac:dyDescent="0.25">
      <c r="A29168" t="s">
        <v>13974</v>
      </c>
    </row>
    <row r="29169" spans="1:1" x14ac:dyDescent="0.25">
      <c r="A29169" t="s">
        <v>13975</v>
      </c>
    </row>
    <row r="29170" spans="1:1" x14ac:dyDescent="0.25">
      <c r="A29170" t="s">
        <v>13976</v>
      </c>
    </row>
    <row r="29171" spans="1:1" x14ac:dyDescent="0.25">
      <c r="A29171" t="s">
        <v>13977</v>
      </c>
    </row>
    <row r="29173" spans="1:1" x14ac:dyDescent="0.25">
      <c r="A29173" t="s">
        <v>13978</v>
      </c>
    </row>
    <row r="29175" spans="1:1" x14ac:dyDescent="0.25">
      <c r="A29175" t="s">
        <v>13979</v>
      </c>
    </row>
    <row r="29176" spans="1:1" x14ac:dyDescent="0.25">
      <c r="A29176" t="s">
        <v>13980</v>
      </c>
    </row>
    <row r="29177" spans="1:1" x14ac:dyDescent="0.25">
      <c r="A29177" t="s">
        <v>13978</v>
      </c>
    </row>
    <row r="29179" spans="1:1" x14ac:dyDescent="0.25">
      <c r="A29179" t="s">
        <v>13981</v>
      </c>
    </row>
    <row r="29180" spans="1:1" x14ac:dyDescent="0.25">
      <c r="A29180" t="s">
        <v>13982</v>
      </c>
    </row>
    <row r="29182" spans="1:1" x14ac:dyDescent="0.25">
      <c r="A29182" t="s">
        <v>13983</v>
      </c>
    </row>
    <row r="29183" spans="1:1" x14ac:dyDescent="0.25">
      <c r="A29183" t="s">
        <v>13984</v>
      </c>
    </row>
    <row r="29184" spans="1:1" x14ac:dyDescent="0.25">
      <c r="A29184" t="s">
        <v>13985</v>
      </c>
    </row>
    <row r="29186" spans="1:1" x14ac:dyDescent="0.25">
      <c r="A29186" t="s">
        <v>13983</v>
      </c>
    </row>
    <row r="29187" spans="1:1" x14ac:dyDescent="0.25">
      <c r="A29187" t="s">
        <v>13984</v>
      </c>
    </row>
    <row r="29188" spans="1:1" x14ac:dyDescent="0.25">
      <c r="A29188" t="s">
        <v>13986</v>
      </c>
    </row>
    <row r="29189" spans="1:1" x14ac:dyDescent="0.25">
      <c r="A29189" t="s">
        <v>13978</v>
      </c>
    </row>
    <row r="29191" spans="1:1" x14ac:dyDescent="0.25">
      <c r="A29191" t="s">
        <v>13981</v>
      </c>
    </row>
    <row r="29192" spans="1:1" x14ac:dyDescent="0.25">
      <c r="A29192" t="s">
        <v>13987</v>
      </c>
    </row>
    <row r="29193" spans="1:1" x14ac:dyDescent="0.25">
      <c r="A29193" t="s">
        <v>13978</v>
      </c>
    </row>
    <row r="29195" spans="1:1" x14ac:dyDescent="0.25">
      <c r="A29195" t="s">
        <v>13981</v>
      </c>
    </row>
    <row r="29196" spans="1:1" x14ac:dyDescent="0.25">
      <c r="A29196" t="s">
        <v>13988</v>
      </c>
    </row>
    <row r="29198" spans="1:1" x14ac:dyDescent="0.25">
      <c r="A29198" t="s">
        <v>13978</v>
      </c>
    </row>
    <row r="29200" spans="1:1" x14ac:dyDescent="0.25">
      <c r="A29200" t="s">
        <v>13979</v>
      </c>
    </row>
    <row r="29201" spans="1:1" x14ac:dyDescent="0.25">
      <c r="A29201" t="s">
        <v>13989</v>
      </c>
    </row>
    <row r="29202" spans="1:1" x14ac:dyDescent="0.25">
      <c r="A29202" t="s">
        <v>13990</v>
      </c>
    </row>
    <row r="29203" spans="1:1" x14ac:dyDescent="0.25">
      <c r="A29203" t="s">
        <v>13991</v>
      </c>
    </row>
    <row r="29204" spans="1:1" x14ac:dyDescent="0.25">
      <c r="A29204" t="s">
        <v>43</v>
      </c>
    </row>
    <row r="29205" spans="1:1" x14ac:dyDescent="0.25">
      <c r="A29205" t="s">
        <v>13992</v>
      </c>
    </row>
    <row r="29206" spans="1:1" x14ac:dyDescent="0.25">
      <c r="A29206" t="s">
        <v>13993</v>
      </c>
    </row>
    <row r="29207" spans="1:1" x14ac:dyDescent="0.25">
      <c r="A29207" t="s">
        <v>13994</v>
      </c>
    </row>
    <row r="29208" spans="1:1" x14ac:dyDescent="0.25">
      <c r="A29208" t="s">
        <v>13995</v>
      </c>
    </row>
    <row r="29209" spans="1:1" x14ac:dyDescent="0.25">
      <c r="A29209" t="s">
        <v>13996</v>
      </c>
    </row>
    <row r="29210" spans="1:1" x14ac:dyDescent="0.25">
      <c r="A29210" t="s">
        <v>13997</v>
      </c>
    </row>
    <row r="29211" spans="1:1" x14ac:dyDescent="0.25">
      <c r="A29211" t="s">
        <v>13998</v>
      </c>
    </row>
    <row r="29212" spans="1:1" x14ac:dyDescent="0.25">
      <c r="A29212" t="s">
        <v>13999</v>
      </c>
    </row>
    <row r="29213" spans="1:1" x14ac:dyDescent="0.25">
      <c r="A29213" t="s">
        <v>14000</v>
      </c>
    </row>
    <row r="29214" spans="1:1" x14ac:dyDescent="0.25">
      <c r="A29214" t="s">
        <v>14001</v>
      </c>
    </row>
    <row r="29215" spans="1:1" x14ac:dyDescent="0.25">
      <c r="A29215" t="s">
        <v>14002</v>
      </c>
    </row>
    <row r="29216" spans="1:1" x14ac:dyDescent="0.25">
      <c r="A29216" t="s">
        <v>92</v>
      </c>
    </row>
    <row r="29217" spans="1:1" x14ac:dyDescent="0.25">
      <c r="A29217" t="s">
        <v>14003</v>
      </c>
    </row>
    <row r="29218" spans="1:1" x14ac:dyDescent="0.25">
      <c r="A29218" t="s">
        <v>14004</v>
      </c>
    </row>
    <row r="29219" spans="1:1" x14ac:dyDescent="0.25">
      <c r="A29219" t="s">
        <v>14005</v>
      </c>
    </row>
    <row r="29220" spans="1:1" x14ac:dyDescent="0.25">
      <c r="A29220" t="s">
        <v>14006</v>
      </c>
    </row>
    <row r="29221" spans="1:1" x14ac:dyDescent="0.25">
      <c r="A29221" t="s">
        <v>14007</v>
      </c>
    </row>
    <row r="29222" spans="1:1" x14ac:dyDescent="0.25">
      <c r="A29222" t="s">
        <v>14008</v>
      </c>
    </row>
    <row r="29223" spans="1:1" x14ac:dyDescent="0.25">
      <c r="A29223" t="s">
        <v>14009</v>
      </c>
    </row>
    <row r="29224" spans="1:1" x14ac:dyDescent="0.25">
      <c r="A29224" t="s">
        <v>14010</v>
      </c>
    </row>
    <row r="29225" spans="1:1" x14ac:dyDescent="0.25">
      <c r="A29225" t="s">
        <v>14011</v>
      </c>
    </row>
    <row r="29226" spans="1:1" x14ac:dyDescent="0.25">
      <c r="A29226" t="s">
        <v>14012</v>
      </c>
    </row>
    <row r="29227" spans="1:1" x14ac:dyDescent="0.25">
      <c r="A29227" t="s">
        <v>14013</v>
      </c>
    </row>
    <row r="29229" spans="1:1" x14ac:dyDescent="0.25">
      <c r="A29229" t="s">
        <v>14014</v>
      </c>
    </row>
    <row r="29231" spans="1:1" x14ac:dyDescent="0.25">
      <c r="A29231" t="s">
        <v>13803</v>
      </c>
    </row>
    <row r="29233" spans="1:1" x14ac:dyDescent="0.25">
      <c r="A29233" t="s">
        <v>14015</v>
      </c>
    </row>
    <row r="29235" spans="1:1" x14ac:dyDescent="0.25">
      <c r="A29235" t="s">
        <v>14016</v>
      </c>
    </row>
    <row r="29236" spans="1:1" x14ac:dyDescent="0.25">
      <c r="A29236" t="s">
        <v>14017</v>
      </c>
    </row>
    <row r="29237" spans="1:1" x14ac:dyDescent="0.25">
      <c r="A29237" t="s">
        <v>14018</v>
      </c>
    </row>
    <row r="29239" spans="1:1" x14ac:dyDescent="0.25">
      <c r="A29239" t="s">
        <v>14019</v>
      </c>
    </row>
    <row r="29240" spans="1:1" x14ac:dyDescent="0.25">
      <c r="A29240" t="s">
        <v>14020</v>
      </c>
    </row>
    <row r="29241" spans="1:1" x14ac:dyDescent="0.25">
      <c r="A29241" t="s">
        <v>14021</v>
      </c>
    </row>
    <row r="29242" spans="1:1" x14ac:dyDescent="0.25">
      <c r="A29242" t="s">
        <v>14022</v>
      </c>
    </row>
    <row r="29243" spans="1:1" x14ac:dyDescent="0.25">
      <c r="A29243" t="s">
        <v>14023</v>
      </c>
    </row>
    <row r="29244" spans="1:1" x14ac:dyDescent="0.25">
      <c r="A29244" t="s">
        <v>14024</v>
      </c>
    </row>
    <row r="29245" spans="1:1" x14ac:dyDescent="0.25">
      <c r="A29245" t="s">
        <v>14021</v>
      </c>
    </row>
    <row r="29246" spans="1:1" x14ac:dyDescent="0.25">
      <c r="A29246" t="s">
        <v>14022</v>
      </c>
    </row>
    <row r="29247" spans="1:1" x14ac:dyDescent="0.25">
      <c r="A29247" t="s">
        <v>14023</v>
      </c>
    </row>
    <row r="29248" spans="1:1" x14ac:dyDescent="0.25">
      <c r="A29248" t="s">
        <v>14025</v>
      </c>
    </row>
    <row r="29249" spans="1:1" x14ac:dyDescent="0.25">
      <c r="A29249" t="s">
        <v>10325</v>
      </c>
    </row>
    <row r="29250" spans="1:1" x14ac:dyDescent="0.25">
      <c r="A29250" t="s">
        <v>14026</v>
      </c>
    </row>
    <row r="29251" spans="1:1" x14ac:dyDescent="0.25">
      <c r="A29251" t="s">
        <v>14027</v>
      </c>
    </row>
    <row r="29252" spans="1:1" x14ac:dyDescent="0.25">
      <c r="A29252" t="s">
        <v>14028</v>
      </c>
    </row>
    <row r="29254" spans="1:1" x14ac:dyDescent="0.25">
      <c r="A29254" t="s">
        <v>6534</v>
      </c>
    </row>
    <row r="29255" spans="1:1" x14ac:dyDescent="0.25">
      <c r="A29255" t="s">
        <v>6535</v>
      </c>
    </row>
    <row r="29256" spans="1:1" x14ac:dyDescent="0.25">
      <c r="A29256" t="s">
        <v>6536</v>
      </c>
    </row>
    <row r="29258" spans="1:1" x14ac:dyDescent="0.25">
      <c r="A29258" t="s">
        <v>6527</v>
      </c>
    </row>
    <row r="29259" spans="1:1" x14ac:dyDescent="0.25">
      <c r="A29259" t="s">
        <v>14029</v>
      </c>
    </row>
    <row r="29260" spans="1:1" x14ac:dyDescent="0.25">
      <c r="A29260" t="s">
        <v>14030</v>
      </c>
    </row>
    <row r="29262" spans="1:1" x14ac:dyDescent="0.25">
      <c r="A29262" t="s">
        <v>6295</v>
      </c>
    </row>
    <row r="29264" spans="1:1" x14ac:dyDescent="0.25">
      <c r="A29264" t="s">
        <v>10162</v>
      </c>
    </row>
    <row r="29265" spans="1:1" x14ac:dyDescent="0.25">
      <c r="A29265" t="s">
        <v>14031</v>
      </c>
    </row>
    <row r="29267" spans="1:1" x14ac:dyDescent="0.25">
      <c r="A29267" t="s">
        <v>6295</v>
      </c>
    </row>
    <row r="29269" spans="1:1" x14ac:dyDescent="0.25">
      <c r="A29269" t="s">
        <v>10162</v>
      </c>
    </row>
    <row r="29270" spans="1:1" x14ac:dyDescent="0.25">
      <c r="A29270" t="s">
        <v>14032</v>
      </c>
    </row>
    <row r="29271" spans="1:1" x14ac:dyDescent="0.25">
      <c r="A29271" t="s">
        <v>14033</v>
      </c>
    </row>
    <row r="29272" spans="1:1" x14ac:dyDescent="0.25">
      <c r="A29272" t="s">
        <v>14034</v>
      </c>
    </row>
    <row r="29273" spans="1:1" x14ac:dyDescent="0.25">
      <c r="A29273" t="s">
        <v>43</v>
      </c>
    </row>
    <row r="29275" spans="1:1" x14ac:dyDescent="0.25">
      <c r="A29275" t="s">
        <v>14035</v>
      </c>
    </row>
    <row r="29276" spans="1:1" x14ac:dyDescent="0.25">
      <c r="A29276" t="s">
        <v>14036</v>
      </c>
    </row>
    <row r="29278" spans="1:1" x14ac:dyDescent="0.25">
      <c r="A29278" t="s">
        <v>14037</v>
      </c>
    </row>
    <row r="29279" spans="1:1" x14ac:dyDescent="0.25">
      <c r="A29279" t="s">
        <v>13803</v>
      </c>
    </row>
    <row r="29281" spans="1:2" x14ac:dyDescent="0.25">
      <c r="A29281" t="s">
        <v>14038</v>
      </c>
    </row>
    <row r="29283" spans="1:2" x14ac:dyDescent="0.25">
      <c r="A29283" t="s">
        <v>14039</v>
      </c>
    </row>
    <row r="29284" spans="1:2" x14ac:dyDescent="0.25">
      <c r="A29284" t="s">
        <v>14040</v>
      </c>
    </row>
    <row r="29285" spans="1:2" x14ac:dyDescent="0.25">
      <c r="A29285" t="s">
        <v>14041</v>
      </c>
    </row>
    <row r="29287" spans="1:2" x14ac:dyDescent="0.25">
      <c r="A29287" t="s">
        <v>14042</v>
      </c>
    </row>
    <row r="29288" spans="1:2" x14ac:dyDescent="0.25">
      <c r="A29288" t="s">
        <v>14043</v>
      </c>
      <c r="B29288" t="s">
        <v>14044</v>
      </c>
    </row>
    <row r="29290" spans="1:2" x14ac:dyDescent="0.25">
      <c r="A29290" t="s">
        <v>14045</v>
      </c>
    </row>
    <row r="29291" spans="1:2" x14ac:dyDescent="0.25">
      <c r="A29291" t="s">
        <v>14046</v>
      </c>
    </row>
    <row r="29293" spans="1:2" x14ac:dyDescent="0.25">
      <c r="A29293" t="s">
        <v>14047</v>
      </c>
    </row>
    <row r="29294" spans="1:2" x14ac:dyDescent="0.25">
      <c r="A29294" t="s">
        <v>13803</v>
      </c>
    </row>
    <row r="29296" spans="1:2" x14ac:dyDescent="0.25">
      <c r="A29296" t="s">
        <v>14048</v>
      </c>
    </row>
    <row r="29298" spans="1:1" x14ac:dyDescent="0.25">
      <c r="A29298" t="s">
        <v>14049</v>
      </c>
    </row>
    <row r="29299" spans="1:1" x14ac:dyDescent="0.25">
      <c r="A29299" t="s">
        <v>14050</v>
      </c>
    </row>
    <row r="29300" spans="1:1" x14ac:dyDescent="0.25">
      <c r="A29300" t="s">
        <v>14051</v>
      </c>
    </row>
    <row r="29302" spans="1:1" x14ac:dyDescent="0.25">
      <c r="A29302" t="s">
        <v>14052</v>
      </c>
    </row>
    <row r="29304" spans="1:1" x14ac:dyDescent="0.25">
      <c r="A29304" t="s">
        <v>14039</v>
      </c>
    </row>
    <row r="29305" spans="1:1" x14ac:dyDescent="0.25">
      <c r="A29305" t="s">
        <v>14053</v>
      </c>
    </row>
    <row r="29306" spans="1:1" x14ac:dyDescent="0.25">
      <c r="A29306" t="s">
        <v>14054</v>
      </c>
    </row>
    <row r="29307" spans="1:1" x14ac:dyDescent="0.25">
      <c r="A29307" t="s">
        <v>14055</v>
      </c>
    </row>
    <row r="29308" spans="1:1" x14ac:dyDescent="0.25">
      <c r="A29308" t="s">
        <v>14056</v>
      </c>
    </row>
    <row r="29310" spans="1:1" x14ac:dyDescent="0.25">
      <c r="A29310" t="s">
        <v>6295</v>
      </c>
    </row>
    <row r="29312" spans="1:1" x14ac:dyDescent="0.25">
      <c r="A29312" t="s">
        <v>10162</v>
      </c>
    </row>
    <row r="29313" spans="1:1" x14ac:dyDescent="0.25">
      <c r="A29313" t="s">
        <v>14057</v>
      </c>
    </row>
    <row r="29314" spans="1:1" x14ac:dyDescent="0.25">
      <c r="A29314" t="s">
        <v>14058</v>
      </c>
    </row>
    <row r="29315" spans="1:1" x14ac:dyDescent="0.25">
      <c r="A29315" t="s">
        <v>5155</v>
      </c>
    </row>
    <row r="29316" spans="1:1" x14ac:dyDescent="0.25">
      <c r="A29316" t="s">
        <v>5156</v>
      </c>
    </row>
    <row r="29318" spans="1:1" x14ac:dyDescent="0.25">
      <c r="A29318" t="s">
        <v>5157</v>
      </c>
    </row>
    <row r="29319" spans="1:1" x14ac:dyDescent="0.25">
      <c r="A29319" t="s">
        <v>14059</v>
      </c>
    </row>
    <row r="29320" spans="1:1" x14ac:dyDescent="0.25">
      <c r="A29320" t="s">
        <v>5155</v>
      </c>
    </row>
    <row r="29321" spans="1:1" x14ac:dyDescent="0.25">
      <c r="A29321" t="s">
        <v>5156</v>
      </c>
    </row>
    <row r="29323" spans="1:1" x14ac:dyDescent="0.25">
      <c r="A29323" t="s">
        <v>5157</v>
      </c>
    </row>
    <row r="29324" spans="1:1" x14ac:dyDescent="0.25">
      <c r="A29324" t="s">
        <v>14060</v>
      </c>
    </row>
    <row r="29325" spans="1:1" x14ac:dyDescent="0.25">
      <c r="A29325" t="s">
        <v>5155</v>
      </c>
    </row>
    <row r="29326" spans="1:1" x14ac:dyDescent="0.25">
      <c r="A29326" t="s">
        <v>5156</v>
      </c>
    </row>
    <row r="29328" spans="1:1" x14ac:dyDescent="0.25">
      <c r="A29328" t="s">
        <v>5157</v>
      </c>
    </row>
    <row r="29329" spans="1:1" x14ac:dyDescent="0.25">
      <c r="A29329" t="s">
        <v>14061</v>
      </c>
    </row>
    <row r="29330" spans="1:1" x14ac:dyDescent="0.25">
      <c r="A29330" t="s">
        <v>5155</v>
      </c>
    </row>
    <row r="29331" spans="1:1" x14ac:dyDescent="0.25">
      <c r="A29331" t="s">
        <v>5156</v>
      </c>
    </row>
    <row r="29333" spans="1:1" x14ac:dyDescent="0.25">
      <c r="A29333" t="s">
        <v>5157</v>
      </c>
    </row>
    <row r="29334" spans="1:1" x14ac:dyDescent="0.25">
      <c r="A29334" t="s">
        <v>14062</v>
      </c>
    </row>
    <row r="29335" spans="1:1" x14ac:dyDescent="0.25">
      <c r="A29335" t="s">
        <v>6141</v>
      </c>
    </row>
    <row r="29336" spans="1:1" x14ac:dyDescent="0.25">
      <c r="A29336" t="s">
        <v>14063</v>
      </c>
    </row>
    <row r="29337" spans="1:1" x14ac:dyDescent="0.25">
      <c r="A29337" t="e">
        <f>- Convocation des personnes</f>
        <v>#NAME?</v>
      </c>
    </row>
    <row r="29338" spans="1:1" x14ac:dyDescent="0.25">
      <c r="A29338" t="s">
        <v>14064</v>
      </c>
    </row>
    <row r="29339" spans="1:1" x14ac:dyDescent="0.25">
      <c r="A29339" t="s">
        <v>14065</v>
      </c>
    </row>
    <row r="29341" spans="1:1" x14ac:dyDescent="0.25">
      <c r="A29341" t="s">
        <v>6295</v>
      </c>
    </row>
    <row r="29343" spans="1:1" x14ac:dyDescent="0.25">
      <c r="A29343" t="s">
        <v>10162</v>
      </c>
    </row>
    <row r="29344" spans="1:1" x14ac:dyDescent="0.25">
      <c r="A29344" t="s">
        <v>14066</v>
      </c>
    </row>
    <row r="29347" spans="1:1" x14ac:dyDescent="0.25">
      <c r="A29347" t="s">
        <v>6295</v>
      </c>
    </row>
    <row r="29349" spans="1:1" x14ac:dyDescent="0.25">
      <c r="A29349" t="s">
        <v>10162</v>
      </c>
    </row>
    <row r="29350" spans="1:1" x14ac:dyDescent="0.25">
      <c r="A29350" t="s">
        <v>14067</v>
      </c>
    </row>
    <row r="29351" spans="1:1" x14ac:dyDescent="0.25">
      <c r="A29351" t="s">
        <v>14068</v>
      </c>
    </row>
    <row r="29352" spans="1:1" x14ac:dyDescent="0.25">
      <c r="A29352" t="s">
        <v>14069</v>
      </c>
    </row>
    <row r="29353" spans="1:1" x14ac:dyDescent="0.25">
      <c r="A29353" t="s">
        <v>14070</v>
      </c>
    </row>
    <row r="29354" spans="1:1" x14ac:dyDescent="0.25">
      <c r="A29354" t="s">
        <v>14071</v>
      </c>
    </row>
    <row r="29355" spans="1:1" x14ac:dyDescent="0.25">
      <c r="A29355" t="s">
        <v>14072</v>
      </c>
    </row>
    <row r="29356" spans="1:1" x14ac:dyDescent="0.25">
      <c r="A29356" t="s">
        <v>14073</v>
      </c>
    </row>
    <row r="29357" spans="1:1" x14ac:dyDescent="0.25">
      <c r="A29357" t="s">
        <v>14074</v>
      </c>
    </row>
    <row r="29358" spans="1:1" x14ac:dyDescent="0.25">
      <c r="A29358" t="s">
        <v>14075</v>
      </c>
    </row>
    <row r="29359" spans="1:1" x14ac:dyDescent="0.25">
      <c r="A29359" t="s">
        <v>14071</v>
      </c>
    </row>
    <row r="29360" spans="1:1" x14ac:dyDescent="0.25">
      <c r="A29360" t="s">
        <v>14072</v>
      </c>
    </row>
    <row r="29361" spans="1:1" x14ac:dyDescent="0.25">
      <c r="A29361" t="s">
        <v>14073</v>
      </c>
    </row>
    <row r="29362" spans="1:1" x14ac:dyDescent="0.25">
      <c r="A29362" t="s">
        <v>14074</v>
      </c>
    </row>
    <row r="29363" spans="1:1" x14ac:dyDescent="0.25">
      <c r="A29363" t="s">
        <v>14076</v>
      </c>
    </row>
    <row r="29364" spans="1:1" x14ac:dyDescent="0.25">
      <c r="A29364" t="s">
        <v>14071</v>
      </c>
    </row>
    <row r="29365" spans="1:1" x14ac:dyDescent="0.25">
      <c r="A29365" t="s">
        <v>14072</v>
      </c>
    </row>
    <row r="29366" spans="1:1" x14ac:dyDescent="0.25">
      <c r="A29366" t="s">
        <v>14073</v>
      </c>
    </row>
    <row r="29367" spans="1:1" x14ac:dyDescent="0.25">
      <c r="A29367" t="s">
        <v>14074</v>
      </c>
    </row>
    <row r="29368" spans="1:1" x14ac:dyDescent="0.25">
      <c r="A29368" t="s">
        <v>14077</v>
      </c>
    </row>
    <row r="29369" spans="1:1" x14ac:dyDescent="0.25">
      <c r="A29369" t="s">
        <v>14071</v>
      </c>
    </row>
    <row r="29370" spans="1:1" x14ac:dyDescent="0.25">
      <c r="A29370" t="s">
        <v>14072</v>
      </c>
    </row>
    <row r="29371" spans="1:1" x14ac:dyDescent="0.25">
      <c r="A29371" t="s">
        <v>14073</v>
      </c>
    </row>
    <row r="29372" spans="1:1" x14ac:dyDescent="0.25">
      <c r="A29372" t="s">
        <v>14074</v>
      </c>
    </row>
    <row r="29373" spans="1:1" x14ac:dyDescent="0.25">
      <c r="A29373" t="s">
        <v>14078</v>
      </c>
    </row>
    <row r="29374" spans="1:1" x14ac:dyDescent="0.25">
      <c r="A29374" t="s">
        <v>14071</v>
      </c>
    </row>
    <row r="29375" spans="1:1" x14ac:dyDescent="0.25">
      <c r="A29375" t="s">
        <v>14072</v>
      </c>
    </row>
    <row r="29376" spans="1:1" x14ac:dyDescent="0.25">
      <c r="A29376" t="s">
        <v>14073</v>
      </c>
    </row>
    <row r="29377" spans="1:1" x14ac:dyDescent="0.25">
      <c r="A29377" t="s">
        <v>14074</v>
      </c>
    </row>
    <row r="29378" spans="1:1" x14ac:dyDescent="0.25">
      <c r="A29378" t="s">
        <v>14079</v>
      </c>
    </row>
    <row r="29380" spans="1:1" x14ac:dyDescent="0.25">
      <c r="A29380" t="s">
        <v>14080</v>
      </c>
    </row>
    <row r="29381" spans="1:1" x14ac:dyDescent="0.25">
      <c r="A29381" t="s">
        <v>14081</v>
      </c>
    </row>
    <row r="29382" spans="1:1" x14ac:dyDescent="0.25">
      <c r="A29382" t="s">
        <v>14082</v>
      </c>
    </row>
    <row r="29383" spans="1:1" x14ac:dyDescent="0.25">
      <c r="A29383" t="s">
        <v>14083</v>
      </c>
    </row>
    <row r="29385" spans="1:1" x14ac:dyDescent="0.25">
      <c r="A29385" t="s">
        <v>14084</v>
      </c>
    </row>
    <row r="29386" spans="1:1" x14ac:dyDescent="0.25">
      <c r="A29386" t="s">
        <v>14085</v>
      </c>
    </row>
    <row r="29387" spans="1:1" x14ac:dyDescent="0.25">
      <c r="A29387" t="s">
        <v>14086</v>
      </c>
    </row>
    <row r="29389" spans="1:1" x14ac:dyDescent="0.25">
      <c r="A29389" t="s">
        <v>14087</v>
      </c>
    </row>
    <row r="29390" spans="1:1" x14ac:dyDescent="0.25">
      <c r="A29390" t="s">
        <v>14088</v>
      </c>
    </row>
    <row r="29391" spans="1:1" x14ac:dyDescent="0.25">
      <c r="A29391" t="s">
        <v>919</v>
      </c>
    </row>
    <row r="29392" spans="1:1" x14ac:dyDescent="0.25">
      <c r="A29392" t="s">
        <v>14089</v>
      </c>
    </row>
    <row r="29393" spans="1:1" x14ac:dyDescent="0.25">
      <c r="A29393" t="s">
        <v>14090</v>
      </c>
    </row>
    <row r="29395" spans="1:1" x14ac:dyDescent="0.25">
      <c r="A29395" t="s">
        <v>14091</v>
      </c>
    </row>
    <row r="29396" spans="1:1" x14ac:dyDescent="0.25">
      <c r="A29396" t="s">
        <v>14092</v>
      </c>
    </row>
    <row r="29397" spans="1:1" x14ac:dyDescent="0.25">
      <c r="A29397" t="s">
        <v>14093</v>
      </c>
    </row>
    <row r="29398" spans="1:1" x14ac:dyDescent="0.25">
      <c r="A29398" t="s">
        <v>14094</v>
      </c>
    </row>
    <row r="29399" spans="1:1" x14ac:dyDescent="0.25">
      <c r="A29399" t="s">
        <v>14095</v>
      </c>
    </row>
    <row r="29401" spans="1:1" x14ac:dyDescent="0.25">
      <c r="A29401" t="s">
        <v>14096</v>
      </c>
    </row>
    <row r="29402" spans="1:1" x14ac:dyDescent="0.25">
      <c r="A29402" t="s">
        <v>14097</v>
      </c>
    </row>
    <row r="29404" spans="1:1" x14ac:dyDescent="0.25">
      <c r="A29404" t="s">
        <v>14091</v>
      </c>
    </row>
    <row r="29405" spans="1:1" x14ac:dyDescent="0.25">
      <c r="A29405" t="s">
        <v>14092</v>
      </c>
    </row>
    <row r="29406" spans="1:1" x14ac:dyDescent="0.25">
      <c r="A29406" t="s">
        <v>14093</v>
      </c>
    </row>
    <row r="29407" spans="1:1" x14ac:dyDescent="0.25">
      <c r="A29407" t="s">
        <v>14094</v>
      </c>
    </row>
    <row r="29408" spans="1:1" x14ac:dyDescent="0.25">
      <c r="A29408" t="s">
        <v>14095</v>
      </c>
    </row>
    <row r="29410" spans="1:1" x14ac:dyDescent="0.25">
      <c r="A29410" t="s">
        <v>14096</v>
      </c>
    </row>
    <row r="29411" spans="1:1" x14ac:dyDescent="0.25">
      <c r="A29411" t="s">
        <v>14098</v>
      </c>
    </row>
    <row r="29413" spans="1:1" x14ac:dyDescent="0.25">
      <c r="A29413" t="s">
        <v>14091</v>
      </c>
    </row>
    <row r="29414" spans="1:1" x14ac:dyDescent="0.25">
      <c r="A29414" t="s">
        <v>14092</v>
      </c>
    </row>
    <row r="29415" spans="1:1" x14ac:dyDescent="0.25">
      <c r="A29415" t="s">
        <v>14093</v>
      </c>
    </row>
    <row r="29416" spans="1:1" x14ac:dyDescent="0.25">
      <c r="A29416" t="s">
        <v>14094</v>
      </c>
    </row>
    <row r="29417" spans="1:1" x14ac:dyDescent="0.25">
      <c r="A29417" t="s">
        <v>14095</v>
      </c>
    </row>
    <row r="29419" spans="1:1" x14ac:dyDescent="0.25">
      <c r="A29419" t="s">
        <v>14096</v>
      </c>
    </row>
    <row r="29420" spans="1:1" x14ac:dyDescent="0.25">
      <c r="A29420" t="s">
        <v>14099</v>
      </c>
    </row>
    <row r="29422" spans="1:1" x14ac:dyDescent="0.25">
      <c r="A29422" t="s">
        <v>14091</v>
      </c>
    </row>
    <row r="29423" spans="1:1" x14ac:dyDescent="0.25">
      <c r="A29423" t="s">
        <v>14092</v>
      </c>
    </row>
    <row r="29424" spans="1:1" x14ac:dyDescent="0.25">
      <c r="A29424" t="s">
        <v>14093</v>
      </c>
    </row>
    <row r="29425" spans="1:1" x14ac:dyDescent="0.25">
      <c r="A29425" t="s">
        <v>14094</v>
      </c>
    </row>
    <row r="29426" spans="1:1" x14ac:dyDescent="0.25">
      <c r="A29426" t="s">
        <v>14095</v>
      </c>
    </row>
    <row r="29428" spans="1:1" x14ac:dyDescent="0.25">
      <c r="A29428" t="s">
        <v>14096</v>
      </c>
    </row>
    <row r="29429" spans="1:1" x14ac:dyDescent="0.25">
      <c r="A29429" t="s">
        <v>14100</v>
      </c>
    </row>
    <row r="29430" spans="1:1" x14ac:dyDescent="0.25">
      <c r="A29430" t="s">
        <v>14101</v>
      </c>
    </row>
    <row r="29432" spans="1:1" x14ac:dyDescent="0.25">
      <c r="A29432" t="s">
        <v>14102</v>
      </c>
    </row>
    <row r="29433" spans="1:1" x14ac:dyDescent="0.25">
      <c r="A29433" t="s">
        <v>14103</v>
      </c>
    </row>
    <row r="29435" spans="1:1" x14ac:dyDescent="0.25">
      <c r="A29435" t="s">
        <v>5711</v>
      </c>
    </row>
    <row r="29437" spans="1:1" x14ac:dyDescent="0.25">
      <c r="A29437" t="s">
        <v>5712</v>
      </c>
    </row>
    <row r="29439" spans="1:1" x14ac:dyDescent="0.25">
      <c r="A29439" t="s">
        <v>5713</v>
      </c>
    </row>
    <row r="29440" spans="1:1" x14ac:dyDescent="0.25">
      <c r="A29440" t="s">
        <v>14104</v>
      </c>
    </row>
    <row r="29441" spans="1:1" x14ac:dyDescent="0.25">
      <c r="A29441" t="s">
        <v>14105</v>
      </c>
    </row>
    <row r="29442" spans="1:1" x14ac:dyDescent="0.25">
      <c r="A29442" t="s">
        <v>14106</v>
      </c>
    </row>
    <row r="29443" spans="1:1" x14ac:dyDescent="0.25">
      <c r="A29443" t="s">
        <v>14107</v>
      </c>
    </row>
    <row r="29445" spans="1:1" x14ac:dyDescent="0.25">
      <c r="A29445" t="s">
        <v>14108</v>
      </c>
    </row>
    <row r="29447" spans="1:1" x14ac:dyDescent="0.25">
      <c r="A29447" t="s">
        <v>14109</v>
      </c>
    </row>
    <row r="29449" spans="1:1" x14ac:dyDescent="0.25">
      <c r="A29449" t="s">
        <v>14110</v>
      </c>
    </row>
    <row r="29451" spans="1:1" x14ac:dyDescent="0.25">
      <c r="A29451" t="s">
        <v>14111</v>
      </c>
    </row>
    <row r="29453" spans="1:1" x14ac:dyDescent="0.25">
      <c r="A29453" t="s">
        <v>14112</v>
      </c>
    </row>
    <row r="29455" spans="1:1" x14ac:dyDescent="0.25">
      <c r="A29455" t="s">
        <v>14113</v>
      </c>
    </row>
    <row r="29457" spans="1:1" x14ac:dyDescent="0.25">
      <c r="A29457" t="s">
        <v>43</v>
      </c>
    </row>
    <row r="29458" spans="1:1" x14ac:dyDescent="0.25">
      <c r="A29458" t="s">
        <v>14114</v>
      </c>
    </row>
    <row r="29459" spans="1:1" x14ac:dyDescent="0.25">
      <c r="A29459" t="s">
        <v>14115</v>
      </c>
    </row>
    <row r="29461" spans="1:1" x14ac:dyDescent="0.25">
      <c r="A29461" t="s">
        <v>14116</v>
      </c>
    </row>
    <row r="29462" spans="1:1" x14ac:dyDescent="0.25">
      <c r="A29462" t="s">
        <v>14117</v>
      </c>
    </row>
    <row r="29464" spans="1:1" x14ac:dyDescent="0.25">
      <c r="A29464" t="s">
        <v>14118</v>
      </c>
    </row>
    <row r="29465" spans="1:1" x14ac:dyDescent="0.25">
      <c r="A29465" t="s">
        <v>14119</v>
      </c>
    </row>
    <row r="29466" spans="1:1" x14ac:dyDescent="0.25">
      <c r="A29466" t="s">
        <v>14120</v>
      </c>
    </row>
    <row r="29467" spans="1:1" x14ac:dyDescent="0.25">
      <c r="A29467" t="s">
        <v>14121</v>
      </c>
    </row>
    <row r="29468" spans="1:1" x14ac:dyDescent="0.25">
      <c r="A29468" t="s">
        <v>14122</v>
      </c>
    </row>
    <row r="29469" spans="1:1" x14ac:dyDescent="0.25">
      <c r="A29469" t="s">
        <v>14123</v>
      </c>
    </row>
    <row r="29470" spans="1:1" x14ac:dyDescent="0.25">
      <c r="A29470" t="s">
        <v>14124</v>
      </c>
    </row>
    <row r="29471" spans="1:1" x14ac:dyDescent="0.25">
      <c r="A29471" t="s">
        <v>14125</v>
      </c>
    </row>
    <row r="29473" spans="1:1" x14ac:dyDescent="0.25">
      <c r="A29473" t="s">
        <v>14126</v>
      </c>
    </row>
    <row r="29475" spans="1:1" x14ac:dyDescent="0.25">
      <c r="A29475" t="e">
        <f>- gestion de La communication bancaire</f>
        <v>#NAME?</v>
      </c>
    </row>
    <row r="29477" spans="1:1" x14ac:dyDescent="0.25">
      <c r="A29477" t="s">
        <v>14127</v>
      </c>
    </row>
    <row r="29479" spans="1:1" x14ac:dyDescent="0.25">
      <c r="A29479" t="s">
        <v>14128</v>
      </c>
    </row>
    <row r="29481" spans="1:1" x14ac:dyDescent="0.25">
      <c r="A29481" t="s">
        <v>14129</v>
      </c>
    </row>
    <row r="29483" spans="1:1" x14ac:dyDescent="0.25">
      <c r="A29483" t="s">
        <v>14130</v>
      </c>
    </row>
    <row r="29484" spans="1:1" x14ac:dyDescent="0.25">
      <c r="A29484" t="s">
        <v>14131</v>
      </c>
    </row>
    <row r="29486" spans="1:1" x14ac:dyDescent="0.25">
      <c r="A29486" t="s">
        <v>14126</v>
      </c>
    </row>
    <row r="29488" spans="1:1" x14ac:dyDescent="0.25">
      <c r="A29488" t="e">
        <f>- gestion de La communication bancaire</f>
        <v>#NAME?</v>
      </c>
    </row>
    <row r="29490" spans="1:1" x14ac:dyDescent="0.25">
      <c r="A29490" t="s">
        <v>14127</v>
      </c>
    </row>
    <row r="29492" spans="1:1" x14ac:dyDescent="0.25">
      <c r="A29492" t="s">
        <v>14128</v>
      </c>
    </row>
    <row r="29494" spans="1:1" x14ac:dyDescent="0.25">
      <c r="A29494" t="s">
        <v>14129</v>
      </c>
    </row>
    <row r="29496" spans="1:1" x14ac:dyDescent="0.25">
      <c r="A29496" t="s">
        <v>14130</v>
      </c>
    </row>
    <row r="29497" spans="1:1" x14ac:dyDescent="0.25">
      <c r="A29497" t="s">
        <v>14132</v>
      </c>
    </row>
    <row r="29499" spans="1:1" x14ac:dyDescent="0.25">
      <c r="A29499" t="s">
        <v>14126</v>
      </c>
    </row>
    <row r="29501" spans="1:1" x14ac:dyDescent="0.25">
      <c r="A29501" t="e">
        <f>- gestion de La communication bancaire</f>
        <v>#NAME?</v>
      </c>
    </row>
    <row r="29503" spans="1:1" x14ac:dyDescent="0.25">
      <c r="A29503" t="s">
        <v>14127</v>
      </c>
    </row>
    <row r="29505" spans="1:1" x14ac:dyDescent="0.25">
      <c r="A29505" t="s">
        <v>14128</v>
      </c>
    </row>
    <row r="29507" spans="1:1" x14ac:dyDescent="0.25">
      <c r="A29507" t="s">
        <v>14129</v>
      </c>
    </row>
    <row r="29509" spans="1:1" x14ac:dyDescent="0.25">
      <c r="A29509" t="s">
        <v>14130</v>
      </c>
    </row>
    <row r="29510" spans="1:1" x14ac:dyDescent="0.25">
      <c r="A29510" t="s">
        <v>14133</v>
      </c>
    </row>
    <row r="29511" spans="1:1" x14ac:dyDescent="0.25">
      <c r="A29511" t="s">
        <v>14134</v>
      </c>
    </row>
    <row r="29512" spans="1:1" x14ac:dyDescent="0.25">
      <c r="A29512" t="s">
        <v>14135</v>
      </c>
    </row>
    <row r="29513" spans="1:1" x14ac:dyDescent="0.25">
      <c r="A29513" t="s">
        <v>14136</v>
      </c>
    </row>
    <row r="29514" spans="1:1" x14ac:dyDescent="0.25">
      <c r="A29514" t="s">
        <v>14137</v>
      </c>
    </row>
    <row r="29515" spans="1:1" x14ac:dyDescent="0.25">
      <c r="A29515" t="s">
        <v>14138</v>
      </c>
    </row>
    <row r="29516" spans="1:1" x14ac:dyDescent="0.25">
      <c r="A29516" t="s">
        <v>14139</v>
      </c>
    </row>
    <row r="29517" spans="1:1" x14ac:dyDescent="0.25">
      <c r="A29517" t="s">
        <v>14140</v>
      </c>
    </row>
    <row r="29518" spans="1:1" x14ac:dyDescent="0.25">
      <c r="A29518" t="s">
        <v>14141</v>
      </c>
    </row>
    <row r="29519" spans="1:1" x14ac:dyDescent="0.25">
      <c r="A29519" t="s">
        <v>14142</v>
      </c>
    </row>
    <row r="29520" spans="1:1" x14ac:dyDescent="0.25">
      <c r="A29520" t="s">
        <v>14143</v>
      </c>
    </row>
    <row r="29522" spans="1:1" x14ac:dyDescent="0.25">
      <c r="A29522" t="s">
        <v>1881</v>
      </c>
    </row>
    <row r="29524" spans="1:1" x14ac:dyDescent="0.25">
      <c r="A29524" t="s">
        <v>14144</v>
      </c>
    </row>
    <row r="29525" spans="1:1" x14ac:dyDescent="0.25">
      <c r="A29525" t="s">
        <v>14145</v>
      </c>
    </row>
    <row r="29526" spans="1:1" x14ac:dyDescent="0.25">
      <c r="A29526" t="s">
        <v>14146</v>
      </c>
    </row>
    <row r="29527" spans="1:1" x14ac:dyDescent="0.25">
      <c r="A29527" t="s">
        <v>14147</v>
      </c>
    </row>
    <row r="29529" spans="1:1" x14ac:dyDescent="0.25">
      <c r="A29529" t="s">
        <v>14148</v>
      </c>
    </row>
    <row r="29530" spans="1:1" x14ac:dyDescent="0.25">
      <c r="A29530" t="s">
        <v>14149</v>
      </c>
    </row>
    <row r="29531" spans="1:1" x14ac:dyDescent="0.25">
      <c r="A29531" t="e">
        <f>- Rechercher des solutions de transport</f>
        <v>#NAME?</v>
      </c>
    </row>
    <row r="29532" spans="1:1" x14ac:dyDescent="0.25">
      <c r="A29532" t="s">
        <v>14150</v>
      </c>
    </row>
    <row r="29533" spans="1:1" x14ac:dyDescent="0.25">
      <c r="A29533" t="s">
        <v>14151</v>
      </c>
    </row>
    <row r="29535" spans="1:1" x14ac:dyDescent="0.25">
      <c r="A29535" t="s">
        <v>92</v>
      </c>
    </row>
    <row r="29537" spans="1:1" x14ac:dyDescent="0.25">
      <c r="A29537" t="s">
        <v>5098</v>
      </c>
    </row>
    <row r="29538" spans="1:1" x14ac:dyDescent="0.25">
      <c r="A29538" t="s">
        <v>14152</v>
      </c>
    </row>
    <row r="29540" spans="1:1" x14ac:dyDescent="0.25">
      <c r="A29540" t="e">
        <f>- assemblage de piÃ¨ces pour La fabrication de radars</f>
        <v>#NAME?</v>
      </c>
    </row>
    <row r="29542" spans="1:1" x14ac:dyDescent="0.25">
      <c r="A29542" t="s">
        <v>14153</v>
      </c>
    </row>
    <row r="29544" spans="1:1" x14ac:dyDescent="0.25">
      <c r="A29544" t="s">
        <v>14154</v>
      </c>
    </row>
    <row r="29546" spans="1:1" x14ac:dyDescent="0.25">
      <c r="A29546" t="s">
        <v>1881</v>
      </c>
    </row>
    <row r="29548" spans="1:1" x14ac:dyDescent="0.25">
      <c r="A29548" t="s">
        <v>14155</v>
      </c>
    </row>
    <row r="29549" spans="1:1" x14ac:dyDescent="0.25">
      <c r="A29549" t="s">
        <v>14156</v>
      </c>
    </row>
    <row r="29550" spans="1:1" x14ac:dyDescent="0.25">
      <c r="A29550" t="s">
        <v>14157</v>
      </c>
    </row>
    <row r="29551" spans="1:1" x14ac:dyDescent="0.25">
      <c r="A29551" t="s">
        <v>14158</v>
      </c>
    </row>
    <row r="29553" spans="1:1" x14ac:dyDescent="0.25">
      <c r="A29553" t="s">
        <v>14159</v>
      </c>
    </row>
    <row r="29554" spans="1:1" x14ac:dyDescent="0.25">
      <c r="A29554" t="s">
        <v>804</v>
      </c>
    </row>
    <row r="29555" spans="1:1" x14ac:dyDescent="0.25">
      <c r="A29555" t="s">
        <v>14160</v>
      </c>
    </row>
    <row r="29556" spans="1:1" x14ac:dyDescent="0.25">
      <c r="A29556" t="s">
        <v>14161</v>
      </c>
    </row>
    <row r="29557" spans="1:1" x14ac:dyDescent="0.25">
      <c r="A29557" t="s">
        <v>14162</v>
      </c>
    </row>
    <row r="29558" spans="1:1" x14ac:dyDescent="0.25">
      <c r="A29558" t="s">
        <v>14163</v>
      </c>
    </row>
    <row r="29560" spans="1:1" x14ac:dyDescent="0.25">
      <c r="A29560" t="s">
        <v>14164</v>
      </c>
    </row>
    <row r="29561" spans="1:1" x14ac:dyDescent="0.25">
      <c r="A29561" t="s">
        <v>14165</v>
      </c>
    </row>
    <row r="29563" spans="1:1" x14ac:dyDescent="0.25">
      <c r="A29563" t="s">
        <v>14166</v>
      </c>
    </row>
    <row r="29564" spans="1:1" x14ac:dyDescent="0.25">
      <c r="A29564" t="s">
        <v>14167</v>
      </c>
    </row>
    <row r="29565" spans="1:1" x14ac:dyDescent="0.25">
      <c r="A29565" t="s">
        <v>14168</v>
      </c>
    </row>
    <row r="29566" spans="1:1" x14ac:dyDescent="0.25">
      <c r="A29566" t="s">
        <v>14169</v>
      </c>
    </row>
    <row r="29568" spans="1:1" x14ac:dyDescent="0.25">
      <c r="A29568" t="s">
        <v>14170</v>
      </c>
    </row>
    <row r="29569" spans="1:1" x14ac:dyDescent="0.25">
      <c r="A29569" t="s">
        <v>14171</v>
      </c>
    </row>
    <row r="29570" spans="1:1" x14ac:dyDescent="0.25">
      <c r="A29570" t="s">
        <v>14172</v>
      </c>
    </row>
    <row r="29571" spans="1:1" x14ac:dyDescent="0.25">
      <c r="A29571" t="s">
        <v>14173</v>
      </c>
    </row>
    <row r="29572" spans="1:1" x14ac:dyDescent="0.25">
      <c r="A29572" t="s">
        <v>14174</v>
      </c>
    </row>
    <row r="29573" spans="1:1" x14ac:dyDescent="0.25">
      <c r="A29573" t="s">
        <v>14175</v>
      </c>
    </row>
    <row r="29574" spans="1:1" x14ac:dyDescent="0.25">
      <c r="A29574" t="s">
        <v>14176</v>
      </c>
    </row>
    <row r="29575" spans="1:1" x14ac:dyDescent="0.25">
      <c r="A29575" t="s">
        <v>14177</v>
      </c>
    </row>
    <row r="29576" spans="1:1" x14ac:dyDescent="0.25">
      <c r="A29576" t="s">
        <v>14178</v>
      </c>
    </row>
    <row r="29577" spans="1:1" x14ac:dyDescent="0.25">
      <c r="A29577" t="s">
        <v>14179</v>
      </c>
    </row>
    <row r="29578" spans="1:1" x14ac:dyDescent="0.25">
      <c r="A29578" t="s">
        <v>14180</v>
      </c>
    </row>
    <row r="29580" spans="1:1" x14ac:dyDescent="0.25">
      <c r="A29580" t="s">
        <v>14181</v>
      </c>
    </row>
    <row r="29582" spans="1:1" x14ac:dyDescent="0.25">
      <c r="A29582" t="s">
        <v>14182</v>
      </c>
    </row>
    <row r="29583" spans="1:1" x14ac:dyDescent="0.25">
      <c r="A29583" t="s">
        <v>14183</v>
      </c>
    </row>
    <row r="29584" spans="1:1" x14ac:dyDescent="0.25">
      <c r="A29584" t="s">
        <v>14184</v>
      </c>
    </row>
    <row r="29585" spans="1:1" x14ac:dyDescent="0.25">
      <c r="A29585" t="s">
        <v>14185</v>
      </c>
    </row>
    <row r="29586" spans="1:1" x14ac:dyDescent="0.25">
      <c r="A29586" t="s">
        <v>14186</v>
      </c>
    </row>
    <row r="29588" spans="1:1" x14ac:dyDescent="0.25">
      <c r="A29588" t="s">
        <v>14187</v>
      </c>
    </row>
    <row r="29590" spans="1:1" x14ac:dyDescent="0.25">
      <c r="A29590" t="s">
        <v>14188</v>
      </c>
    </row>
    <row r="29592" spans="1:1" x14ac:dyDescent="0.25">
      <c r="A29592" t="s">
        <v>14189</v>
      </c>
    </row>
    <row r="29593" spans="1:1" x14ac:dyDescent="0.25">
      <c r="A29593" t="s">
        <v>14190</v>
      </c>
    </row>
    <row r="29595" spans="1:1" x14ac:dyDescent="0.25">
      <c r="A29595" t="s">
        <v>14191</v>
      </c>
    </row>
    <row r="29597" spans="1:1" x14ac:dyDescent="0.25">
      <c r="A29597" t="s">
        <v>14192</v>
      </c>
    </row>
    <row r="29598" spans="1:1" x14ac:dyDescent="0.25">
      <c r="A29598" t="s">
        <v>14193</v>
      </c>
    </row>
    <row r="29599" spans="1:1" x14ac:dyDescent="0.25">
      <c r="A29599" t="s">
        <v>14194</v>
      </c>
    </row>
    <row r="29600" spans="1:1" x14ac:dyDescent="0.25">
      <c r="A29600" t="s">
        <v>14195</v>
      </c>
    </row>
    <row r="29601" spans="1:1" x14ac:dyDescent="0.25">
      <c r="A29601" t="s">
        <v>14196</v>
      </c>
    </row>
    <row r="29602" spans="1:1" x14ac:dyDescent="0.25">
      <c r="A29602" t="s">
        <v>14197</v>
      </c>
    </row>
    <row r="29603" spans="1:1" x14ac:dyDescent="0.25">
      <c r="A29603" t="s">
        <v>14198</v>
      </c>
    </row>
    <row r="29604" spans="1:1" x14ac:dyDescent="0.25">
      <c r="A29604" t="s">
        <v>14199</v>
      </c>
    </row>
    <row r="29605" spans="1:1" x14ac:dyDescent="0.25">
      <c r="A29605" t="s">
        <v>14200</v>
      </c>
    </row>
    <row r="29606" spans="1:1" x14ac:dyDescent="0.25">
      <c r="A29606" t="s">
        <v>14201</v>
      </c>
    </row>
    <row r="29607" spans="1:1" x14ac:dyDescent="0.25">
      <c r="A29607" t="s">
        <v>14202</v>
      </c>
    </row>
    <row r="29609" spans="1:1" x14ac:dyDescent="0.25">
      <c r="A29609" t="s">
        <v>14203</v>
      </c>
    </row>
    <row r="29610" spans="1:1" x14ac:dyDescent="0.25">
      <c r="A29610" t="s">
        <v>14204</v>
      </c>
    </row>
    <row r="29611" spans="1:1" x14ac:dyDescent="0.25">
      <c r="A29611" t="s">
        <v>14205</v>
      </c>
    </row>
    <row r="29612" spans="1:1" x14ac:dyDescent="0.25">
      <c r="A29612" t="s">
        <v>14206</v>
      </c>
    </row>
    <row r="29613" spans="1:1" x14ac:dyDescent="0.25">
      <c r="A29613" t="s">
        <v>14207</v>
      </c>
    </row>
    <row r="29614" spans="1:1" x14ac:dyDescent="0.25">
      <c r="A29614" t="s">
        <v>14208</v>
      </c>
    </row>
    <row r="29615" spans="1:1" x14ac:dyDescent="0.25">
      <c r="A29615" t="s">
        <v>14209</v>
      </c>
    </row>
    <row r="29616" spans="1:1" x14ac:dyDescent="0.25">
      <c r="A29616" t="s">
        <v>14210</v>
      </c>
    </row>
    <row r="29617" spans="1:1" x14ac:dyDescent="0.25">
      <c r="A29617" t="s">
        <v>14211</v>
      </c>
    </row>
    <row r="29618" spans="1:1" x14ac:dyDescent="0.25">
      <c r="A29618" t="s">
        <v>14212</v>
      </c>
    </row>
    <row r="29619" spans="1:1" x14ac:dyDescent="0.25">
      <c r="A29619" t="s">
        <v>14211</v>
      </c>
    </row>
    <row r="29620" spans="1:1" x14ac:dyDescent="0.25">
      <c r="A29620" t="s">
        <v>14213</v>
      </c>
    </row>
    <row r="29621" spans="1:1" x14ac:dyDescent="0.25">
      <c r="A29621" t="s">
        <v>14211</v>
      </c>
    </row>
    <row r="29622" spans="1:1" x14ac:dyDescent="0.25">
      <c r="A29622" t="s">
        <v>14214</v>
      </c>
    </row>
    <row r="29623" spans="1:1" x14ac:dyDescent="0.25">
      <c r="A29623" t="s">
        <v>14211</v>
      </c>
    </row>
    <row r="29624" spans="1:1" x14ac:dyDescent="0.25">
      <c r="A29624" t="s">
        <v>14215</v>
      </c>
    </row>
    <row r="29625" spans="1:1" x14ac:dyDescent="0.25">
      <c r="A29625" t="s">
        <v>14211</v>
      </c>
    </row>
    <row r="29626" spans="1:1" x14ac:dyDescent="0.25">
      <c r="A29626" t="s">
        <v>14216</v>
      </c>
    </row>
    <row r="29627" spans="1:1" x14ac:dyDescent="0.25">
      <c r="A29627" t="s">
        <v>14217</v>
      </c>
    </row>
    <row r="29629" spans="1:1" x14ac:dyDescent="0.25">
      <c r="A29629" t="s">
        <v>14218</v>
      </c>
    </row>
    <row r="29630" spans="1:1" x14ac:dyDescent="0.25">
      <c r="A29630" t="s">
        <v>14219</v>
      </c>
    </row>
    <row r="29631" spans="1:1" x14ac:dyDescent="0.25">
      <c r="A29631" t="s">
        <v>14217</v>
      </c>
    </row>
    <row r="29633" spans="1:1" x14ac:dyDescent="0.25">
      <c r="A29633" t="s">
        <v>14218</v>
      </c>
    </row>
    <row r="29634" spans="1:1" x14ac:dyDescent="0.25">
      <c r="A29634" t="s">
        <v>14220</v>
      </c>
    </row>
    <row r="29635" spans="1:1" x14ac:dyDescent="0.25">
      <c r="A29635" t="s">
        <v>14217</v>
      </c>
    </row>
    <row r="29637" spans="1:1" x14ac:dyDescent="0.25">
      <c r="A29637" t="s">
        <v>14218</v>
      </c>
    </row>
    <row r="29638" spans="1:1" x14ac:dyDescent="0.25">
      <c r="A29638" t="s">
        <v>14221</v>
      </c>
    </row>
    <row r="29639" spans="1:1" x14ac:dyDescent="0.25">
      <c r="A29639" t="s">
        <v>14217</v>
      </c>
    </row>
    <row r="29641" spans="1:1" x14ac:dyDescent="0.25">
      <c r="A29641" t="s">
        <v>14218</v>
      </c>
    </row>
    <row r="29642" spans="1:1" x14ac:dyDescent="0.25">
      <c r="A29642" t="s">
        <v>14222</v>
      </c>
    </row>
    <row r="29643" spans="1:1" x14ac:dyDescent="0.25">
      <c r="A29643" t="s">
        <v>14217</v>
      </c>
    </row>
    <row r="29645" spans="1:1" x14ac:dyDescent="0.25">
      <c r="A29645" t="s">
        <v>14218</v>
      </c>
    </row>
    <row r="29646" spans="1:1" x14ac:dyDescent="0.25">
      <c r="A29646" t="s">
        <v>14223</v>
      </c>
    </row>
    <row r="29647" spans="1:1" x14ac:dyDescent="0.25">
      <c r="A29647" t="s">
        <v>14224</v>
      </c>
    </row>
    <row r="29648" spans="1:1" x14ac:dyDescent="0.25">
      <c r="A29648" t="s">
        <v>14225</v>
      </c>
    </row>
    <row r="29649" spans="1:1" x14ac:dyDescent="0.25">
      <c r="A29649" t="s">
        <v>14224</v>
      </c>
    </row>
    <row r="29650" spans="1:1" x14ac:dyDescent="0.25">
      <c r="A29650" t="s">
        <v>14226</v>
      </c>
    </row>
    <row r="29651" spans="1:1" x14ac:dyDescent="0.25">
      <c r="A29651" t="s">
        <v>14224</v>
      </c>
    </row>
    <row r="29652" spans="1:1" x14ac:dyDescent="0.25">
      <c r="A29652" t="s">
        <v>14227</v>
      </c>
    </row>
    <row r="29653" spans="1:1" x14ac:dyDescent="0.25">
      <c r="A29653" t="s">
        <v>14224</v>
      </c>
    </row>
    <row r="29654" spans="1:1" x14ac:dyDescent="0.25">
      <c r="A29654" t="s">
        <v>14228</v>
      </c>
    </row>
    <row r="29655" spans="1:1" x14ac:dyDescent="0.25">
      <c r="A29655" t="s">
        <v>14224</v>
      </c>
    </row>
    <row r="29656" spans="1:1" x14ac:dyDescent="0.25">
      <c r="A29656" t="s">
        <v>14229</v>
      </c>
    </row>
    <row r="29657" spans="1:1" x14ac:dyDescent="0.25">
      <c r="A29657" t="s">
        <v>14230</v>
      </c>
    </row>
    <row r="29658" spans="1:1" x14ac:dyDescent="0.25">
      <c r="A29658" t="s">
        <v>14231</v>
      </c>
    </row>
    <row r="29659" spans="1:1" x14ac:dyDescent="0.25">
      <c r="A29659" t="s">
        <v>14232</v>
      </c>
    </row>
    <row r="29660" spans="1:1" x14ac:dyDescent="0.25">
      <c r="A29660" t="s">
        <v>14233</v>
      </c>
    </row>
    <row r="29661" spans="1:1" x14ac:dyDescent="0.25">
      <c r="A29661" t="s">
        <v>14234</v>
      </c>
    </row>
    <row r="29663" spans="1:1" x14ac:dyDescent="0.25">
      <c r="A29663" t="s">
        <v>14235</v>
      </c>
    </row>
    <row r="29664" spans="1:1" x14ac:dyDescent="0.25">
      <c r="A29664" t="s">
        <v>14236</v>
      </c>
    </row>
    <row r="29666" spans="1:1" x14ac:dyDescent="0.25">
      <c r="A29666" t="s">
        <v>14235</v>
      </c>
    </row>
    <row r="29667" spans="1:1" x14ac:dyDescent="0.25">
      <c r="A29667" t="s">
        <v>14237</v>
      </c>
    </row>
    <row r="29669" spans="1:1" x14ac:dyDescent="0.25">
      <c r="A29669" t="s">
        <v>14235</v>
      </c>
    </row>
    <row r="29670" spans="1:1" x14ac:dyDescent="0.25">
      <c r="A29670" t="s">
        <v>14238</v>
      </c>
    </row>
    <row r="29672" spans="1:1" x14ac:dyDescent="0.25">
      <c r="A29672" t="s">
        <v>14235</v>
      </c>
    </row>
    <row r="29673" spans="1:1" x14ac:dyDescent="0.25">
      <c r="A29673" t="s">
        <v>14239</v>
      </c>
    </row>
    <row r="29675" spans="1:1" x14ac:dyDescent="0.25">
      <c r="A29675" t="s">
        <v>14235</v>
      </c>
    </row>
    <row r="29676" spans="1:1" x14ac:dyDescent="0.25">
      <c r="A29676" t="s">
        <v>14240</v>
      </c>
    </row>
    <row r="29677" spans="1:1" x14ac:dyDescent="0.25">
      <c r="A29677" t="s">
        <v>14241</v>
      </c>
    </row>
    <row r="29678" spans="1:1" x14ac:dyDescent="0.25">
      <c r="A29678" t="s">
        <v>14242</v>
      </c>
    </row>
    <row r="29679" spans="1:1" x14ac:dyDescent="0.25">
      <c r="A29679" t="s">
        <v>14241</v>
      </c>
    </row>
    <row r="29680" spans="1:1" x14ac:dyDescent="0.25">
      <c r="A29680" t="s">
        <v>14243</v>
      </c>
    </row>
    <row r="29681" spans="1:1" x14ac:dyDescent="0.25">
      <c r="A29681" t="s">
        <v>14241</v>
      </c>
    </row>
    <row r="29682" spans="1:1" x14ac:dyDescent="0.25">
      <c r="A29682" t="s">
        <v>14244</v>
      </c>
    </row>
    <row r="29683" spans="1:1" x14ac:dyDescent="0.25">
      <c r="A29683" t="s">
        <v>14241</v>
      </c>
    </row>
    <row r="29684" spans="1:1" x14ac:dyDescent="0.25">
      <c r="A29684" t="s">
        <v>14245</v>
      </c>
    </row>
    <row r="29685" spans="1:1" x14ac:dyDescent="0.25">
      <c r="A29685" t="s">
        <v>14241</v>
      </c>
    </row>
    <row r="29686" spans="1:1" x14ac:dyDescent="0.25">
      <c r="A29686" t="s">
        <v>14246</v>
      </c>
    </row>
    <row r="29687" spans="1:1" x14ac:dyDescent="0.25">
      <c r="A29687" t="s">
        <v>5155</v>
      </c>
    </row>
    <row r="29688" spans="1:1" x14ac:dyDescent="0.25">
      <c r="A29688" t="s">
        <v>5156</v>
      </c>
    </row>
    <row r="29690" spans="1:1" x14ac:dyDescent="0.25">
      <c r="A29690" t="s">
        <v>5157</v>
      </c>
    </row>
    <row r="29691" spans="1:1" x14ac:dyDescent="0.25">
      <c r="A29691" t="s">
        <v>14247</v>
      </c>
    </row>
    <row r="29692" spans="1:1" x14ac:dyDescent="0.25">
      <c r="A29692" t="s">
        <v>14248</v>
      </c>
    </row>
    <row r="29694" spans="1:1" x14ac:dyDescent="0.25">
      <c r="A29694" t="s">
        <v>14249</v>
      </c>
    </row>
    <row r="29696" spans="1:1" x14ac:dyDescent="0.25">
      <c r="A29696" t="s">
        <v>6729</v>
      </c>
    </row>
    <row r="29697" spans="1:1" x14ac:dyDescent="0.25">
      <c r="A29697" t="s">
        <v>14250</v>
      </c>
    </row>
    <row r="29698" spans="1:1" x14ac:dyDescent="0.25">
      <c r="A29698" t="s">
        <v>14251</v>
      </c>
    </row>
    <row r="29699" spans="1:1" x14ac:dyDescent="0.25">
      <c r="A29699" t="s">
        <v>14248</v>
      </c>
    </row>
    <row r="29701" spans="1:1" x14ac:dyDescent="0.25">
      <c r="A29701" t="s">
        <v>14249</v>
      </c>
    </row>
    <row r="29703" spans="1:1" x14ac:dyDescent="0.25">
      <c r="A29703" t="s">
        <v>6729</v>
      </c>
    </row>
    <row r="29704" spans="1:1" x14ac:dyDescent="0.25">
      <c r="A29704" t="s">
        <v>14250</v>
      </c>
    </row>
    <row r="29705" spans="1:1" x14ac:dyDescent="0.25">
      <c r="A29705" t="s">
        <v>14252</v>
      </c>
    </row>
    <row r="29706" spans="1:1" x14ac:dyDescent="0.25">
      <c r="A29706" t="s">
        <v>14248</v>
      </c>
    </row>
    <row r="29708" spans="1:1" x14ac:dyDescent="0.25">
      <c r="A29708" t="s">
        <v>14249</v>
      </c>
    </row>
    <row r="29710" spans="1:1" x14ac:dyDescent="0.25">
      <c r="A29710" t="s">
        <v>6729</v>
      </c>
    </row>
    <row r="29711" spans="1:1" x14ac:dyDescent="0.25">
      <c r="A29711" t="s">
        <v>14250</v>
      </c>
    </row>
    <row r="29712" spans="1:1" x14ac:dyDescent="0.25">
      <c r="A29712" t="s">
        <v>14253</v>
      </c>
    </row>
    <row r="29713" spans="1:1" x14ac:dyDescent="0.25">
      <c r="A29713" t="s">
        <v>5155</v>
      </c>
    </row>
    <row r="29714" spans="1:1" x14ac:dyDescent="0.25">
      <c r="A29714" t="s">
        <v>5156</v>
      </c>
    </row>
    <row r="29716" spans="1:1" x14ac:dyDescent="0.25">
      <c r="A29716" t="s">
        <v>5157</v>
      </c>
    </row>
    <row r="29717" spans="1:1" x14ac:dyDescent="0.25">
      <c r="A29717" t="s">
        <v>14254</v>
      </c>
    </row>
    <row r="29718" spans="1:1" x14ac:dyDescent="0.25">
      <c r="A29718" t="s">
        <v>5155</v>
      </c>
    </row>
    <row r="29719" spans="1:1" x14ac:dyDescent="0.25">
      <c r="A29719" t="s">
        <v>5156</v>
      </c>
    </row>
    <row r="29721" spans="1:1" x14ac:dyDescent="0.25">
      <c r="A29721" t="s">
        <v>5157</v>
      </c>
    </row>
    <row r="29722" spans="1:1" x14ac:dyDescent="0.25">
      <c r="A29722" t="s">
        <v>14255</v>
      </c>
    </row>
    <row r="29723" spans="1:1" x14ac:dyDescent="0.25">
      <c r="A29723" t="s">
        <v>5155</v>
      </c>
    </row>
    <row r="29724" spans="1:1" x14ac:dyDescent="0.25">
      <c r="A29724" t="s">
        <v>5156</v>
      </c>
    </row>
    <row r="29726" spans="1:1" x14ac:dyDescent="0.25">
      <c r="A29726" t="s">
        <v>5157</v>
      </c>
    </row>
    <row r="29727" spans="1:1" x14ac:dyDescent="0.25">
      <c r="A29727" t="s">
        <v>14256</v>
      </c>
    </row>
    <row r="29728" spans="1:1" x14ac:dyDescent="0.25">
      <c r="A29728" t="s">
        <v>5155</v>
      </c>
    </row>
    <row r="29729" spans="1:1" x14ac:dyDescent="0.25">
      <c r="A29729" t="s">
        <v>5156</v>
      </c>
    </row>
    <row r="29731" spans="1:1" x14ac:dyDescent="0.25">
      <c r="A29731" t="s">
        <v>5157</v>
      </c>
    </row>
    <row r="29732" spans="1:1" x14ac:dyDescent="0.25">
      <c r="A29732" t="s">
        <v>14257</v>
      </c>
    </row>
    <row r="29733" spans="1:1" x14ac:dyDescent="0.25">
      <c r="A29733" t="s">
        <v>5155</v>
      </c>
    </row>
    <row r="29734" spans="1:1" x14ac:dyDescent="0.25">
      <c r="A29734" t="s">
        <v>5156</v>
      </c>
    </row>
    <row r="29736" spans="1:1" x14ac:dyDescent="0.25">
      <c r="A29736" t="s">
        <v>5157</v>
      </c>
    </row>
    <row r="29737" spans="1:1" x14ac:dyDescent="0.25">
      <c r="A29737" t="s">
        <v>14258</v>
      </c>
    </row>
    <row r="29739" spans="1:1" x14ac:dyDescent="0.25">
      <c r="A29739" t="s">
        <v>14259</v>
      </c>
    </row>
    <row r="29740" spans="1:1" x14ac:dyDescent="0.25">
      <c r="A29740" t="s">
        <v>14260</v>
      </c>
    </row>
    <row r="29742" spans="1:1" x14ac:dyDescent="0.25">
      <c r="A29742" t="s">
        <v>14259</v>
      </c>
    </row>
    <row r="29743" spans="1:1" x14ac:dyDescent="0.25">
      <c r="A29743" t="s">
        <v>14261</v>
      </c>
    </row>
    <row r="29745" spans="1:1" x14ac:dyDescent="0.25">
      <c r="A29745" t="s">
        <v>14259</v>
      </c>
    </row>
    <row r="29746" spans="1:1" x14ac:dyDescent="0.25">
      <c r="A29746" t="s">
        <v>14262</v>
      </c>
    </row>
    <row r="29747" spans="1:1" x14ac:dyDescent="0.25">
      <c r="A29747" t="s">
        <v>14263</v>
      </c>
    </row>
    <row r="29749" spans="1:1" x14ac:dyDescent="0.25">
      <c r="A29749" t="s">
        <v>14264</v>
      </c>
    </row>
    <row r="29750" spans="1:1" x14ac:dyDescent="0.25">
      <c r="A29750" t="s">
        <v>14265</v>
      </c>
    </row>
    <row r="29751" spans="1:1" x14ac:dyDescent="0.25">
      <c r="A29751" t="s">
        <v>14263</v>
      </c>
    </row>
    <row r="29753" spans="1:1" x14ac:dyDescent="0.25">
      <c r="A29753" t="s">
        <v>14264</v>
      </c>
    </row>
    <row r="29754" spans="1:1" x14ac:dyDescent="0.25">
      <c r="A29754" t="s">
        <v>14266</v>
      </c>
    </row>
    <row r="29755" spans="1:1" x14ac:dyDescent="0.25">
      <c r="A29755" t="s">
        <v>14263</v>
      </c>
    </row>
    <row r="29757" spans="1:1" x14ac:dyDescent="0.25">
      <c r="A29757" t="s">
        <v>14264</v>
      </c>
    </row>
    <row r="29758" spans="1:1" x14ac:dyDescent="0.25">
      <c r="A29758" t="s">
        <v>14267</v>
      </c>
    </row>
    <row r="29759" spans="1:1" x14ac:dyDescent="0.25">
      <c r="A29759" t="s">
        <v>5155</v>
      </c>
    </row>
    <row r="29760" spans="1:1" x14ac:dyDescent="0.25">
      <c r="A29760" t="s">
        <v>5156</v>
      </c>
    </row>
    <row r="29762" spans="1:1" x14ac:dyDescent="0.25">
      <c r="A29762" t="s">
        <v>5157</v>
      </c>
    </row>
    <row r="29763" spans="1:1" x14ac:dyDescent="0.25">
      <c r="A29763" t="s">
        <v>14268</v>
      </c>
    </row>
    <row r="29764" spans="1:1" x14ac:dyDescent="0.25">
      <c r="A29764" t="s">
        <v>5155</v>
      </c>
    </row>
    <row r="29765" spans="1:1" x14ac:dyDescent="0.25">
      <c r="A29765" t="s">
        <v>5156</v>
      </c>
    </row>
    <row r="29767" spans="1:1" x14ac:dyDescent="0.25">
      <c r="A29767" t="s">
        <v>5157</v>
      </c>
    </row>
    <row r="29768" spans="1:1" x14ac:dyDescent="0.25">
      <c r="A29768" t="s">
        <v>14269</v>
      </c>
    </row>
    <row r="29769" spans="1:1" x14ac:dyDescent="0.25">
      <c r="A29769" t="s">
        <v>5155</v>
      </c>
    </row>
    <row r="29770" spans="1:1" x14ac:dyDescent="0.25">
      <c r="A29770" t="s">
        <v>5156</v>
      </c>
    </row>
    <row r="29772" spans="1:1" x14ac:dyDescent="0.25">
      <c r="A29772" t="s">
        <v>5157</v>
      </c>
    </row>
    <row r="29773" spans="1:1" x14ac:dyDescent="0.25">
      <c r="A29773" t="s">
        <v>14270</v>
      </c>
    </row>
    <row r="29775" spans="1:1" x14ac:dyDescent="0.25">
      <c r="A29775" t="s">
        <v>14271</v>
      </c>
    </row>
    <row r="29777" spans="1:1" x14ac:dyDescent="0.25">
      <c r="A29777" t="s">
        <v>92</v>
      </c>
    </row>
    <row r="29779" spans="1:1" x14ac:dyDescent="0.25">
      <c r="A29779" t="e">
        <f>- Lecture de plan</f>
        <v>#NAME?</v>
      </c>
    </row>
    <row r="29780" spans="1:1" x14ac:dyDescent="0.25">
      <c r="A29780" t="s">
        <v>14272</v>
      </c>
    </row>
    <row r="29781" spans="1:1" x14ac:dyDescent="0.25">
      <c r="A29781" t="s">
        <v>14273</v>
      </c>
    </row>
    <row r="29782" spans="1:1" x14ac:dyDescent="0.25">
      <c r="A29782" t="s">
        <v>14274</v>
      </c>
    </row>
    <row r="29783" spans="1:1" x14ac:dyDescent="0.25">
      <c r="A29783" t="s">
        <v>14275</v>
      </c>
    </row>
    <row r="29784" spans="1:1" x14ac:dyDescent="0.25">
      <c r="A29784" t="s">
        <v>14276</v>
      </c>
    </row>
    <row r="29786" spans="1:1" x14ac:dyDescent="0.25">
      <c r="A29786" t="s">
        <v>14277</v>
      </c>
    </row>
    <row r="29787" spans="1:1" x14ac:dyDescent="0.25">
      <c r="A29787" t="s">
        <v>14278</v>
      </c>
    </row>
    <row r="29788" spans="1:1" x14ac:dyDescent="0.25">
      <c r="A29788" t="s">
        <v>14279</v>
      </c>
    </row>
    <row r="29789" spans="1:1" x14ac:dyDescent="0.25">
      <c r="A29789" t="s">
        <v>14138</v>
      </c>
    </row>
    <row r="29790" spans="1:1" x14ac:dyDescent="0.25">
      <c r="A29790" t="s">
        <v>14280</v>
      </c>
    </row>
    <row r="29791" spans="1:1" x14ac:dyDescent="0.25">
      <c r="A29791" t="s">
        <v>14281</v>
      </c>
    </row>
    <row r="29793" spans="1:1" x14ac:dyDescent="0.25">
      <c r="A29793" t="s">
        <v>14282</v>
      </c>
    </row>
    <row r="29794" spans="1:1" x14ac:dyDescent="0.25">
      <c r="A29794" t="s">
        <v>14283</v>
      </c>
    </row>
    <row r="29795" spans="1:1" x14ac:dyDescent="0.25">
      <c r="A29795" t="s">
        <v>14284</v>
      </c>
    </row>
    <row r="29797" spans="1:1" x14ac:dyDescent="0.25">
      <c r="A29797" t="s">
        <v>14285</v>
      </c>
    </row>
    <row r="29799" spans="1:1" x14ac:dyDescent="0.25">
      <c r="A29799" t="s">
        <v>941</v>
      </c>
    </row>
    <row r="29800" spans="1:1" x14ac:dyDescent="0.25">
      <c r="A29800" t="s">
        <v>14286</v>
      </c>
    </row>
    <row r="29802" spans="1:1" x14ac:dyDescent="0.25">
      <c r="A29802" t="s">
        <v>14287</v>
      </c>
    </row>
    <row r="29803" spans="1:1" x14ac:dyDescent="0.25">
      <c r="A29803" t="s">
        <v>14288</v>
      </c>
    </row>
    <row r="29804" spans="1:1" x14ac:dyDescent="0.25">
      <c r="A29804" t="s">
        <v>14289</v>
      </c>
    </row>
    <row r="29805" spans="1:1" x14ac:dyDescent="0.25">
      <c r="A29805" t="s">
        <v>14290</v>
      </c>
    </row>
    <row r="29806" spans="1:1" x14ac:dyDescent="0.25">
      <c r="A29806" t="s">
        <v>14291</v>
      </c>
    </row>
    <row r="29807" spans="1:1" x14ac:dyDescent="0.25">
      <c r="A29807" t="s">
        <v>14292</v>
      </c>
    </row>
    <row r="29808" spans="1:1" x14ac:dyDescent="0.25">
      <c r="A29808" t="s">
        <v>14293</v>
      </c>
    </row>
    <row r="29809" spans="1:1" x14ac:dyDescent="0.25">
      <c r="A29809" t="s">
        <v>14294</v>
      </c>
    </row>
    <row r="29811" spans="1:1" x14ac:dyDescent="0.25">
      <c r="A29811" t="s">
        <v>92</v>
      </c>
    </row>
    <row r="29812" spans="1:1" x14ac:dyDescent="0.25">
      <c r="A29812" t="s">
        <v>14295</v>
      </c>
    </row>
    <row r="29813" spans="1:1" x14ac:dyDescent="0.25">
      <c r="A29813" t="s">
        <v>14296</v>
      </c>
    </row>
    <row r="29814" spans="1:1" x14ac:dyDescent="0.25">
      <c r="A29814" t="s">
        <v>14297</v>
      </c>
    </row>
    <row r="29815" spans="1:1" x14ac:dyDescent="0.25">
      <c r="A29815" t="s">
        <v>14298</v>
      </c>
    </row>
    <row r="29816" spans="1:1" x14ac:dyDescent="0.25">
      <c r="A29816" t="s">
        <v>14299</v>
      </c>
    </row>
    <row r="29817" spans="1:1" x14ac:dyDescent="0.25">
      <c r="A29817" t="s">
        <v>14298</v>
      </c>
    </row>
    <row r="29818" spans="1:1" x14ac:dyDescent="0.25">
      <c r="A29818" t="s">
        <v>14300</v>
      </c>
    </row>
    <row r="29819" spans="1:1" x14ac:dyDescent="0.25">
      <c r="A29819" t="s">
        <v>14298</v>
      </c>
    </row>
    <row r="29820" spans="1:1" x14ac:dyDescent="0.25">
      <c r="A29820" t="s">
        <v>14301</v>
      </c>
    </row>
    <row r="29821" spans="1:1" x14ac:dyDescent="0.25">
      <c r="A29821" t="s">
        <v>14298</v>
      </c>
    </row>
    <row r="29822" spans="1:1" x14ac:dyDescent="0.25">
      <c r="A29822" t="s">
        <v>14302</v>
      </c>
    </row>
    <row r="29823" spans="1:1" x14ac:dyDescent="0.25">
      <c r="A29823" t="s">
        <v>14303</v>
      </c>
    </row>
    <row r="29824" spans="1:1" x14ac:dyDescent="0.25">
      <c r="A29824" t="s">
        <v>14304</v>
      </c>
    </row>
    <row r="29825" spans="1:1" x14ac:dyDescent="0.25">
      <c r="A29825" t="s">
        <v>14305</v>
      </c>
    </row>
    <row r="29826" spans="1:1" x14ac:dyDescent="0.25">
      <c r="A29826" t="s">
        <v>14306</v>
      </c>
    </row>
    <row r="29827" spans="1:1" x14ac:dyDescent="0.25">
      <c r="A29827" t="s">
        <v>14307</v>
      </c>
    </row>
    <row r="29829" spans="1:1" x14ac:dyDescent="0.25">
      <c r="A29829" t="s">
        <v>14308</v>
      </c>
    </row>
    <row r="29830" spans="1:1" x14ac:dyDescent="0.25">
      <c r="A29830" t="s">
        <v>14309</v>
      </c>
    </row>
    <row r="29831" spans="1:1" x14ac:dyDescent="0.25">
      <c r="A29831" t="s">
        <v>14307</v>
      </c>
    </row>
    <row r="29833" spans="1:1" x14ac:dyDescent="0.25">
      <c r="A29833" t="s">
        <v>14308</v>
      </c>
    </row>
    <row r="29834" spans="1:1" x14ac:dyDescent="0.25">
      <c r="A29834" t="s">
        <v>14310</v>
      </c>
    </row>
    <row r="29835" spans="1:1" x14ac:dyDescent="0.25">
      <c r="A29835" t="s">
        <v>14307</v>
      </c>
    </row>
    <row r="29837" spans="1:1" x14ac:dyDescent="0.25">
      <c r="A29837" t="s">
        <v>14308</v>
      </c>
    </row>
    <row r="29838" spans="1:1" x14ac:dyDescent="0.25">
      <c r="A29838" t="s">
        <v>14311</v>
      </c>
    </row>
    <row r="29839" spans="1:1" x14ac:dyDescent="0.25">
      <c r="A29839" t="s">
        <v>14307</v>
      </c>
    </row>
    <row r="29841" spans="1:1" x14ac:dyDescent="0.25">
      <c r="A29841" t="s">
        <v>14308</v>
      </c>
    </row>
    <row r="29842" spans="1:1" x14ac:dyDescent="0.25">
      <c r="A29842" t="s">
        <v>14312</v>
      </c>
    </row>
    <row r="29843" spans="1:1" x14ac:dyDescent="0.25">
      <c r="A29843" t="s">
        <v>14307</v>
      </c>
    </row>
    <row r="29845" spans="1:1" x14ac:dyDescent="0.25">
      <c r="A29845" t="s">
        <v>14308</v>
      </c>
    </row>
    <row r="29846" spans="1:1" x14ac:dyDescent="0.25">
      <c r="A29846" t="s">
        <v>14313</v>
      </c>
    </row>
    <row r="29847" spans="1:1" x14ac:dyDescent="0.25">
      <c r="A29847" t="s">
        <v>14314</v>
      </c>
    </row>
    <row r="29849" spans="1:1" x14ac:dyDescent="0.25">
      <c r="A29849" t="s">
        <v>14315</v>
      </c>
    </row>
    <row r="29850" spans="1:1" x14ac:dyDescent="0.25">
      <c r="A29850" t="s">
        <v>14316</v>
      </c>
    </row>
    <row r="29851" spans="1:1" x14ac:dyDescent="0.25">
      <c r="A29851" t="s">
        <v>14314</v>
      </c>
    </row>
    <row r="29853" spans="1:1" x14ac:dyDescent="0.25">
      <c r="A29853" t="s">
        <v>14315</v>
      </c>
    </row>
    <row r="29854" spans="1:1" x14ac:dyDescent="0.25">
      <c r="A29854" t="s">
        <v>14317</v>
      </c>
    </row>
    <row r="29855" spans="1:1" x14ac:dyDescent="0.25">
      <c r="A29855" t="s">
        <v>14314</v>
      </c>
    </row>
    <row r="29857" spans="1:1" x14ac:dyDescent="0.25">
      <c r="A29857" t="s">
        <v>14315</v>
      </c>
    </row>
    <row r="29858" spans="1:1" x14ac:dyDescent="0.25">
      <c r="A29858" t="s">
        <v>14318</v>
      </c>
    </row>
    <row r="29859" spans="1:1" x14ac:dyDescent="0.25">
      <c r="A29859" t="s">
        <v>14314</v>
      </c>
    </row>
    <row r="29861" spans="1:1" x14ac:dyDescent="0.25">
      <c r="A29861" t="s">
        <v>14315</v>
      </c>
    </row>
    <row r="29862" spans="1:1" x14ac:dyDescent="0.25">
      <c r="A29862" t="s">
        <v>14319</v>
      </c>
    </row>
    <row r="29863" spans="1:1" x14ac:dyDescent="0.25">
      <c r="A29863" t="s">
        <v>14314</v>
      </c>
    </row>
    <row r="29865" spans="1:1" x14ac:dyDescent="0.25">
      <c r="A29865" t="s">
        <v>14315</v>
      </c>
    </row>
    <row r="29866" spans="1:1" x14ac:dyDescent="0.25">
      <c r="A29866" t="s">
        <v>14320</v>
      </c>
    </row>
    <row r="29867" spans="1:1" x14ac:dyDescent="0.25">
      <c r="A29867" t="s">
        <v>14321</v>
      </c>
    </row>
    <row r="29869" spans="1:1" x14ac:dyDescent="0.25">
      <c r="A29869" t="s">
        <v>1730</v>
      </c>
    </row>
    <row r="29871" spans="1:1" x14ac:dyDescent="0.25">
      <c r="A29871" t="e">
        <f>- Conditionnement</f>
        <v>#NAME?</v>
      </c>
    </row>
    <row r="29873" spans="1:1" x14ac:dyDescent="0.25">
      <c r="A29873" t="e">
        <f>- Emballage</f>
        <v>#NAME?</v>
      </c>
    </row>
    <row r="29875" spans="1:1" x14ac:dyDescent="0.25">
      <c r="A29875" t="e">
        <f>- production</f>
        <v>#NAME?</v>
      </c>
    </row>
    <row r="29877" spans="1:1" x14ac:dyDescent="0.25">
      <c r="A29877" t="s">
        <v>43</v>
      </c>
    </row>
    <row r="29879" spans="1:1" x14ac:dyDescent="0.25">
      <c r="A29879" t="s">
        <v>14322</v>
      </c>
    </row>
    <row r="29881" spans="1:1" x14ac:dyDescent="0.25">
      <c r="A29881" t="s">
        <v>43</v>
      </c>
    </row>
    <row r="29883" spans="1:1" x14ac:dyDescent="0.25">
      <c r="A29883" t="s">
        <v>14323</v>
      </c>
    </row>
    <row r="29884" spans="1:1" x14ac:dyDescent="0.25">
      <c r="A29884" t="s">
        <v>14324</v>
      </c>
    </row>
    <row r="29885" spans="1:1" x14ac:dyDescent="0.25">
      <c r="A29885" t="s">
        <v>14325</v>
      </c>
    </row>
    <row r="29886" spans="1:1" x14ac:dyDescent="0.25">
      <c r="A29886" t="s">
        <v>14326</v>
      </c>
    </row>
    <row r="29888" spans="1:1" x14ac:dyDescent="0.25">
      <c r="A29888" t="s">
        <v>14327</v>
      </c>
    </row>
    <row r="29889" spans="1:1" x14ac:dyDescent="0.25">
      <c r="A29889" t="s">
        <v>14328</v>
      </c>
    </row>
    <row r="29890" spans="1:1" x14ac:dyDescent="0.25">
      <c r="A29890" t="e">
        <f>- poste Emballage</f>
        <v>#NAME?</v>
      </c>
    </row>
    <row r="29891" spans="1:1" x14ac:dyDescent="0.25">
      <c r="A29891" t="e">
        <f>- poste montage</f>
        <v>#NAME?</v>
      </c>
    </row>
    <row r="29892" spans="1:1" x14ac:dyDescent="0.25">
      <c r="A29892" t="s">
        <v>14329</v>
      </c>
    </row>
    <row r="29893" spans="1:1" x14ac:dyDescent="0.25">
      <c r="A29893" t="s">
        <v>14330</v>
      </c>
    </row>
    <row r="29894" spans="1:1" x14ac:dyDescent="0.25">
      <c r="A29894" t="s">
        <v>14331</v>
      </c>
    </row>
    <row r="29895" spans="1:1" x14ac:dyDescent="0.25">
      <c r="A29895" t="s">
        <v>14332</v>
      </c>
    </row>
    <row r="29897" spans="1:1" x14ac:dyDescent="0.25">
      <c r="A29897" t="s">
        <v>14333</v>
      </c>
    </row>
    <row r="29899" spans="1:1" x14ac:dyDescent="0.25">
      <c r="A29899" t="s">
        <v>5962</v>
      </c>
    </row>
    <row r="29900" spans="1:1" x14ac:dyDescent="0.25">
      <c r="A29900" t="s">
        <v>14334</v>
      </c>
    </row>
    <row r="29901" spans="1:1" x14ac:dyDescent="0.25">
      <c r="A29901" t="s">
        <v>14335</v>
      </c>
    </row>
    <row r="29902" spans="1:1" x14ac:dyDescent="0.25">
      <c r="A29902" t="s">
        <v>14336</v>
      </c>
    </row>
    <row r="29903" spans="1:1" x14ac:dyDescent="0.25">
      <c r="A29903" t="s">
        <v>14337</v>
      </c>
    </row>
    <row r="29905" spans="1:1" x14ac:dyDescent="0.25">
      <c r="A29905" t="s">
        <v>92</v>
      </c>
    </row>
    <row r="29906" spans="1:1" x14ac:dyDescent="0.25">
      <c r="A29906" t="s">
        <v>14338</v>
      </c>
    </row>
    <row r="29907" spans="1:1" x14ac:dyDescent="0.25">
      <c r="A29907" t="s">
        <v>14339</v>
      </c>
    </row>
    <row r="29908" spans="1:1" x14ac:dyDescent="0.25">
      <c r="A29908" t="s">
        <v>14340</v>
      </c>
    </row>
    <row r="29909" spans="1:1" x14ac:dyDescent="0.25">
      <c r="A29909" t="s">
        <v>14341</v>
      </c>
    </row>
    <row r="29910" spans="1:1" x14ac:dyDescent="0.25">
      <c r="A29910" t="s">
        <v>14342</v>
      </c>
    </row>
    <row r="29911" spans="1:1" x14ac:dyDescent="0.25">
      <c r="A29911" t="e">
        <f>- Palettiser les produits finis.</f>
        <v>#NAME?</v>
      </c>
    </row>
    <row r="29912" spans="1:1" x14ac:dyDescent="0.25">
      <c r="A29912" t="s">
        <v>14343</v>
      </c>
    </row>
    <row r="29913" spans="1:1" x14ac:dyDescent="0.25">
      <c r="A29913" t="s">
        <v>14344</v>
      </c>
    </row>
    <row r="29914" spans="1:1" x14ac:dyDescent="0.25">
      <c r="A29914" t="s">
        <v>14345</v>
      </c>
    </row>
    <row r="29915" spans="1:1" x14ac:dyDescent="0.25">
      <c r="A29915" t="s">
        <v>14340</v>
      </c>
    </row>
    <row r="29916" spans="1:1" x14ac:dyDescent="0.25">
      <c r="A29916" t="s">
        <v>14341</v>
      </c>
    </row>
    <row r="29917" spans="1:1" x14ac:dyDescent="0.25">
      <c r="A29917" t="s">
        <v>14342</v>
      </c>
    </row>
    <row r="29918" spans="1:1" x14ac:dyDescent="0.25">
      <c r="A29918" t="e">
        <f>- Palettiser les produits finis.</f>
        <v>#NAME?</v>
      </c>
    </row>
    <row r="29919" spans="1:1" x14ac:dyDescent="0.25">
      <c r="A29919" t="s">
        <v>14343</v>
      </c>
    </row>
    <row r="29920" spans="1:1" x14ac:dyDescent="0.25">
      <c r="A29920" t="s">
        <v>14344</v>
      </c>
    </row>
    <row r="29921" spans="1:1" x14ac:dyDescent="0.25">
      <c r="A29921" t="s">
        <v>14346</v>
      </c>
    </row>
    <row r="29922" spans="1:1" x14ac:dyDescent="0.25">
      <c r="A29922" t="s">
        <v>14340</v>
      </c>
    </row>
    <row r="29923" spans="1:1" x14ac:dyDescent="0.25">
      <c r="A29923" t="s">
        <v>14341</v>
      </c>
    </row>
    <row r="29924" spans="1:1" x14ac:dyDescent="0.25">
      <c r="A29924" t="s">
        <v>14342</v>
      </c>
    </row>
    <row r="29925" spans="1:1" x14ac:dyDescent="0.25">
      <c r="A29925" t="e">
        <f>- Palettiser les produits finis.</f>
        <v>#NAME?</v>
      </c>
    </row>
    <row r="29926" spans="1:1" x14ac:dyDescent="0.25">
      <c r="A29926" t="s">
        <v>14343</v>
      </c>
    </row>
    <row r="29927" spans="1:1" x14ac:dyDescent="0.25">
      <c r="A29927" t="s">
        <v>14344</v>
      </c>
    </row>
    <row r="29928" spans="1:1" x14ac:dyDescent="0.25">
      <c r="A29928" t="s">
        <v>14347</v>
      </c>
    </row>
    <row r="29929" spans="1:1" x14ac:dyDescent="0.25">
      <c r="A29929" t="s">
        <v>14340</v>
      </c>
    </row>
    <row r="29930" spans="1:1" x14ac:dyDescent="0.25">
      <c r="A29930" t="s">
        <v>14341</v>
      </c>
    </row>
    <row r="29931" spans="1:1" x14ac:dyDescent="0.25">
      <c r="A29931" t="s">
        <v>14342</v>
      </c>
    </row>
    <row r="29932" spans="1:1" x14ac:dyDescent="0.25">
      <c r="A29932" t="e">
        <f>- Palettiser les produits finis.</f>
        <v>#NAME?</v>
      </c>
    </row>
    <row r="29933" spans="1:1" x14ac:dyDescent="0.25">
      <c r="A29933" t="s">
        <v>14343</v>
      </c>
    </row>
    <row r="29934" spans="1:1" x14ac:dyDescent="0.25">
      <c r="A29934" t="s">
        <v>14344</v>
      </c>
    </row>
    <row r="29935" spans="1:1" x14ac:dyDescent="0.25">
      <c r="A29935" t="s">
        <v>14348</v>
      </c>
    </row>
    <row r="29936" spans="1:1" x14ac:dyDescent="0.25">
      <c r="A29936" t="s">
        <v>5159</v>
      </c>
    </row>
    <row r="29937" spans="1:1" x14ac:dyDescent="0.25">
      <c r="A29937" t="s">
        <v>5160</v>
      </c>
    </row>
    <row r="29938" spans="1:1" x14ac:dyDescent="0.25">
      <c r="A29938" t="s">
        <v>5161</v>
      </c>
    </row>
    <row r="29940" spans="1:1" x14ac:dyDescent="0.25">
      <c r="A29940" t="s">
        <v>5162</v>
      </c>
    </row>
    <row r="29941" spans="1:1" x14ac:dyDescent="0.25">
      <c r="A29941" t="s">
        <v>5163</v>
      </c>
    </row>
    <row r="29942" spans="1:1" x14ac:dyDescent="0.25">
      <c r="A29942" t="s">
        <v>14349</v>
      </c>
    </row>
    <row r="29943" spans="1:1" x14ac:dyDescent="0.25">
      <c r="A29943" t="s">
        <v>5159</v>
      </c>
    </row>
    <row r="29944" spans="1:1" x14ac:dyDescent="0.25">
      <c r="A29944" t="s">
        <v>5160</v>
      </c>
    </row>
    <row r="29945" spans="1:1" x14ac:dyDescent="0.25">
      <c r="A29945" t="s">
        <v>5161</v>
      </c>
    </row>
    <row r="29947" spans="1:1" x14ac:dyDescent="0.25">
      <c r="A29947" t="s">
        <v>5162</v>
      </c>
    </row>
    <row r="29948" spans="1:1" x14ac:dyDescent="0.25">
      <c r="A29948" t="s">
        <v>5163</v>
      </c>
    </row>
    <row r="29949" spans="1:1" x14ac:dyDescent="0.25">
      <c r="A29949" t="s">
        <v>14350</v>
      </c>
    </row>
    <row r="29950" spans="1:1" x14ac:dyDescent="0.25">
      <c r="A29950" t="s">
        <v>5159</v>
      </c>
    </row>
    <row r="29951" spans="1:1" x14ac:dyDescent="0.25">
      <c r="A29951" t="s">
        <v>5160</v>
      </c>
    </row>
    <row r="29952" spans="1:1" x14ac:dyDescent="0.25">
      <c r="A29952" t="s">
        <v>5161</v>
      </c>
    </row>
    <row r="29954" spans="1:1" x14ac:dyDescent="0.25">
      <c r="A29954" t="s">
        <v>5162</v>
      </c>
    </row>
    <row r="29955" spans="1:1" x14ac:dyDescent="0.25">
      <c r="A29955" t="s">
        <v>5163</v>
      </c>
    </row>
    <row r="29956" spans="1:1" x14ac:dyDescent="0.25">
      <c r="A29956" t="s">
        <v>14351</v>
      </c>
    </row>
    <row r="29957" spans="1:1" x14ac:dyDescent="0.25">
      <c r="A29957" t="s">
        <v>14352</v>
      </c>
    </row>
    <row r="29959" spans="1:1" x14ac:dyDescent="0.25">
      <c r="A29959" t="s">
        <v>14353</v>
      </c>
    </row>
    <row r="29960" spans="1:1" x14ac:dyDescent="0.25">
      <c r="A29960" t="s">
        <v>14354</v>
      </c>
    </row>
    <row r="29961" spans="1:1" x14ac:dyDescent="0.25">
      <c r="A29961" t="s">
        <v>14355</v>
      </c>
    </row>
    <row r="29963" spans="1:1" x14ac:dyDescent="0.25">
      <c r="A29963" t="s">
        <v>14353</v>
      </c>
    </row>
    <row r="29964" spans="1:1" x14ac:dyDescent="0.25">
      <c r="A29964" t="s">
        <v>14354</v>
      </c>
    </row>
    <row r="29965" spans="1:1" x14ac:dyDescent="0.25">
      <c r="A29965" t="s">
        <v>14356</v>
      </c>
    </row>
    <row r="29967" spans="1:1" x14ac:dyDescent="0.25">
      <c r="A29967" t="s">
        <v>14357</v>
      </c>
    </row>
    <row r="29968" spans="1:1" x14ac:dyDescent="0.25">
      <c r="A29968" t="s">
        <v>14358</v>
      </c>
    </row>
    <row r="29970" spans="1:1" x14ac:dyDescent="0.25">
      <c r="A29970" t="s">
        <v>14359</v>
      </c>
    </row>
    <row r="29972" spans="1:1" x14ac:dyDescent="0.25">
      <c r="A29972" t="s">
        <v>14360</v>
      </c>
    </row>
    <row r="29974" spans="1:1" x14ac:dyDescent="0.25">
      <c r="A29974" t="s">
        <v>14361</v>
      </c>
    </row>
    <row r="29976" spans="1:1" x14ac:dyDescent="0.25">
      <c r="A29976" t="e">
        <f>- La production de semences</f>
        <v>#NAME?</v>
      </c>
    </row>
    <row r="29978" spans="1:1" x14ac:dyDescent="0.25">
      <c r="A29978" t="s">
        <v>14362</v>
      </c>
    </row>
    <row r="29979" spans="1:1" x14ac:dyDescent="0.25">
      <c r="A29979" t="s">
        <v>14363</v>
      </c>
    </row>
    <row r="29981" spans="1:1" x14ac:dyDescent="0.25">
      <c r="A29981" t="s">
        <v>14364</v>
      </c>
    </row>
    <row r="29983" spans="1:1" x14ac:dyDescent="0.25">
      <c r="A29983" t="s">
        <v>14365</v>
      </c>
    </row>
    <row r="29984" spans="1:1" x14ac:dyDescent="0.25">
      <c r="A29984" t="s">
        <v>14366</v>
      </c>
    </row>
    <row r="29985" spans="1:1" x14ac:dyDescent="0.25">
      <c r="A29985" t="s">
        <v>14367</v>
      </c>
    </row>
    <row r="29986" spans="1:1" x14ac:dyDescent="0.25">
      <c r="A29986" t="s">
        <v>14368</v>
      </c>
    </row>
    <row r="29987" spans="1:1" x14ac:dyDescent="0.25">
      <c r="A29987" t="s">
        <v>14369</v>
      </c>
    </row>
    <row r="29988" spans="1:1" x14ac:dyDescent="0.25">
      <c r="A29988" t="s">
        <v>14370</v>
      </c>
    </row>
    <row r="29989" spans="1:1" x14ac:dyDescent="0.25">
      <c r="A29989" t="s">
        <v>14371</v>
      </c>
    </row>
    <row r="29990" spans="1:1" x14ac:dyDescent="0.25">
      <c r="A29990" t="s">
        <v>14372</v>
      </c>
    </row>
    <row r="29992" spans="1:1" x14ac:dyDescent="0.25">
      <c r="A29992" t="s">
        <v>5727</v>
      </c>
    </row>
    <row r="29994" spans="1:1" x14ac:dyDescent="0.25">
      <c r="A29994" t="s">
        <v>14373</v>
      </c>
    </row>
    <row r="29995" spans="1:1" x14ac:dyDescent="0.25">
      <c r="A29995" t="s">
        <v>14374</v>
      </c>
    </row>
    <row r="29996" spans="1:1" x14ac:dyDescent="0.25">
      <c r="A29996" t="s">
        <v>14375</v>
      </c>
    </row>
    <row r="29997" spans="1:1" x14ac:dyDescent="0.25">
      <c r="A29997" t="s">
        <v>14376</v>
      </c>
    </row>
    <row r="29999" spans="1:1" x14ac:dyDescent="0.25">
      <c r="A29999" t="s">
        <v>14377</v>
      </c>
    </row>
    <row r="30000" spans="1:1" x14ac:dyDescent="0.25">
      <c r="A30000" t="s">
        <v>14378</v>
      </c>
    </row>
    <row r="30001" spans="1:1" x14ac:dyDescent="0.25">
      <c r="A30001" t="s">
        <v>14379</v>
      </c>
    </row>
    <row r="30003" spans="1:1" x14ac:dyDescent="0.25">
      <c r="A30003" t="s">
        <v>14380</v>
      </c>
    </row>
    <row r="30004" spans="1:1" x14ac:dyDescent="0.25">
      <c r="A30004" t="s">
        <v>14381</v>
      </c>
    </row>
    <row r="30006" spans="1:1" x14ac:dyDescent="0.25">
      <c r="A30006" t="s">
        <v>14382</v>
      </c>
    </row>
    <row r="30008" spans="1:1" x14ac:dyDescent="0.25">
      <c r="A30008" t="s">
        <v>14383</v>
      </c>
    </row>
    <row r="30009" spans="1:1" x14ac:dyDescent="0.25">
      <c r="A30009" t="s">
        <v>14384</v>
      </c>
    </row>
    <row r="30011" spans="1:1" x14ac:dyDescent="0.25">
      <c r="A30011" t="s">
        <v>14385</v>
      </c>
    </row>
    <row r="30012" spans="1:1" x14ac:dyDescent="0.25">
      <c r="A30012" t="s">
        <v>14386</v>
      </c>
    </row>
    <row r="30014" spans="1:1" x14ac:dyDescent="0.25">
      <c r="A30014" t="s">
        <v>14387</v>
      </c>
    </row>
    <row r="30015" spans="1:1" x14ac:dyDescent="0.25">
      <c r="A30015" t="s">
        <v>14388</v>
      </c>
    </row>
    <row r="30017" spans="1:1" x14ac:dyDescent="0.25">
      <c r="A30017" t="s">
        <v>12582</v>
      </c>
    </row>
    <row r="30018" spans="1:1" x14ac:dyDescent="0.25">
      <c r="A30018" t="s">
        <v>14389</v>
      </c>
    </row>
    <row r="30020" spans="1:1" x14ac:dyDescent="0.25">
      <c r="A30020" t="s">
        <v>14387</v>
      </c>
    </row>
    <row r="30021" spans="1:1" x14ac:dyDescent="0.25">
      <c r="A30021" t="s">
        <v>14388</v>
      </c>
    </row>
    <row r="30023" spans="1:1" x14ac:dyDescent="0.25">
      <c r="A30023" t="s">
        <v>12582</v>
      </c>
    </row>
    <row r="30024" spans="1:1" x14ac:dyDescent="0.25">
      <c r="A30024" t="s">
        <v>14390</v>
      </c>
    </row>
    <row r="30025" spans="1:1" x14ac:dyDescent="0.25">
      <c r="A30025" t="s">
        <v>14391</v>
      </c>
    </row>
    <row r="30026" spans="1:1" x14ac:dyDescent="0.25">
      <c r="A30026" t="s">
        <v>14392</v>
      </c>
    </row>
    <row r="30027" spans="1:1" x14ac:dyDescent="0.25">
      <c r="A30027" t="s">
        <v>14393</v>
      </c>
    </row>
    <row r="30028" spans="1:1" x14ac:dyDescent="0.25">
      <c r="A30028" t="s">
        <v>14357</v>
      </c>
    </row>
    <row r="30029" spans="1:1" x14ac:dyDescent="0.25">
      <c r="A30029" t="s">
        <v>14394</v>
      </c>
    </row>
    <row r="30030" spans="1:1" x14ac:dyDescent="0.25">
      <c r="A30030" t="s">
        <v>14395</v>
      </c>
    </row>
    <row r="30031" spans="1:1" x14ac:dyDescent="0.25">
      <c r="A30031" t="s">
        <v>14396</v>
      </c>
    </row>
    <row r="30033" spans="1:1" x14ac:dyDescent="0.25">
      <c r="A30033" t="s">
        <v>14397</v>
      </c>
    </row>
    <row r="30034" spans="1:1" x14ac:dyDescent="0.25">
      <c r="A30034" t="s">
        <v>14398</v>
      </c>
    </row>
    <row r="30035" spans="1:1" x14ac:dyDescent="0.25">
      <c r="A30035" t="s">
        <v>14399</v>
      </c>
    </row>
    <row r="30037" spans="1:1" x14ac:dyDescent="0.25">
      <c r="A30037" t="s">
        <v>14400</v>
      </c>
    </row>
    <row r="30038" spans="1:1" x14ac:dyDescent="0.25">
      <c r="A30038" t="s">
        <v>14401</v>
      </c>
    </row>
    <row r="30039" spans="1:1" x14ac:dyDescent="0.25">
      <c r="A30039" t="s">
        <v>14402</v>
      </c>
    </row>
    <row r="30040" spans="1:1" x14ac:dyDescent="0.25">
      <c r="A30040" t="s">
        <v>14403</v>
      </c>
    </row>
    <row r="30041" spans="1:1" x14ac:dyDescent="0.25">
      <c r="A30041" t="s">
        <v>14404</v>
      </c>
    </row>
    <row r="30043" spans="1:1" x14ac:dyDescent="0.25">
      <c r="A30043" t="s">
        <v>14405</v>
      </c>
    </row>
    <row r="30044" spans="1:1" x14ac:dyDescent="0.25">
      <c r="A30044" t="s">
        <v>14406</v>
      </c>
    </row>
    <row r="30046" spans="1:1" x14ac:dyDescent="0.25">
      <c r="A30046" t="s">
        <v>14407</v>
      </c>
    </row>
    <row r="30047" spans="1:1" x14ac:dyDescent="0.25">
      <c r="A30047" t="s">
        <v>14408</v>
      </c>
    </row>
    <row r="30048" spans="1:1" x14ac:dyDescent="0.25">
      <c r="A30048" t="s">
        <v>14409</v>
      </c>
    </row>
    <row r="30049" spans="1:1" x14ac:dyDescent="0.25">
      <c r="A30049" t="s">
        <v>43</v>
      </c>
    </row>
    <row r="30050" spans="1:1" x14ac:dyDescent="0.25">
      <c r="A30050" t="s">
        <v>14410</v>
      </c>
    </row>
    <row r="30051" spans="1:1" x14ac:dyDescent="0.25">
      <c r="A30051" t="s">
        <v>43</v>
      </c>
    </row>
    <row r="30052" spans="1:1" x14ac:dyDescent="0.25">
      <c r="A30052" t="s">
        <v>14411</v>
      </c>
    </row>
    <row r="30053" spans="1:1" x14ac:dyDescent="0.25">
      <c r="A30053" t="s">
        <v>14412</v>
      </c>
    </row>
    <row r="30054" spans="1:1" x14ac:dyDescent="0.25">
      <c r="A30054" t="s">
        <v>14413</v>
      </c>
    </row>
    <row r="30055" spans="1:1" x14ac:dyDescent="0.25">
      <c r="A30055" t="s">
        <v>14414</v>
      </c>
    </row>
    <row r="30056" spans="1:1" x14ac:dyDescent="0.25">
      <c r="A30056" t="s">
        <v>14415</v>
      </c>
    </row>
    <row r="30057" spans="1:1" x14ac:dyDescent="0.25">
      <c r="A30057" t="s">
        <v>14416</v>
      </c>
    </row>
    <row r="30058" spans="1:1" x14ac:dyDescent="0.25">
      <c r="A30058" t="s">
        <v>14417</v>
      </c>
    </row>
    <row r="30059" spans="1:1" x14ac:dyDescent="0.25">
      <c r="A30059" t="s">
        <v>14418</v>
      </c>
    </row>
    <row r="30060" spans="1:1" x14ac:dyDescent="0.25">
      <c r="A30060" t="s">
        <v>14419</v>
      </c>
    </row>
    <row r="30061" spans="1:1" x14ac:dyDescent="0.25">
      <c r="A30061" t="s">
        <v>14420</v>
      </c>
    </row>
    <row r="30062" spans="1:1" x14ac:dyDescent="0.25">
      <c r="A30062" t="s">
        <v>14421</v>
      </c>
    </row>
    <row r="30064" spans="1:1" x14ac:dyDescent="0.25">
      <c r="A30064" t="s">
        <v>92</v>
      </c>
    </row>
    <row r="30065" spans="1:1" x14ac:dyDescent="0.25">
      <c r="A30065" t="s">
        <v>14422</v>
      </c>
    </row>
    <row r="30066" spans="1:1" x14ac:dyDescent="0.25">
      <c r="A30066" t="s">
        <v>14423</v>
      </c>
    </row>
    <row r="30068" spans="1:1" x14ac:dyDescent="0.25">
      <c r="A30068" t="s">
        <v>14424</v>
      </c>
    </row>
    <row r="30069" spans="1:1" x14ac:dyDescent="0.25">
      <c r="A30069" t="s">
        <v>14425</v>
      </c>
    </row>
    <row r="30070" spans="1:1" x14ac:dyDescent="0.25">
      <c r="A30070" t="s">
        <v>14426</v>
      </c>
    </row>
    <row r="30073" spans="1:1" x14ac:dyDescent="0.25">
      <c r="A30073" t="s">
        <v>14427</v>
      </c>
    </row>
    <row r="30075" spans="1:1" x14ac:dyDescent="0.25">
      <c r="A30075" t="s">
        <v>14428</v>
      </c>
    </row>
    <row r="30077" spans="1:1" x14ac:dyDescent="0.25">
      <c r="A30077" t="s">
        <v>14429</v>
      </c>
    </row>
    <row r="30079" spans="1:1" x14ac:dyDescent="0.25">
      <c r="A30079" t="s">
        <v>10049</v>
      </c>
    </row>
    <row r="30081" spans="1:1" x14ac:dyDescent="0.25">
      <c r="A30081" t="s">
        <v>14430</v>
      </c>
    </row>
    <row r="30082" spans="1:1" x14ac:dyDescent="0.25">
      <c r="A30082" t="s">
        <v>14431</v>
      </c>
    </row>
    <row r="30085" spans="1:1" x14ac:dyDescent="0.25">
      <c r="A30085" t="s">
        <v>14432</v>
      </c>
    </row>
    <row r="30087" spans="1:1" x14ac:dyDescent="0.25">
      <c r="A30087" t="s">
        <v>14433</v>
      </c>
    </row>
    <row r="30089" spans="1:1" x14ac:dyDescent="0.25">
      <c r="A30089" t="s">
        <v>14434</v>
      </c>
    </row>
    <row r="30090" spans="1:1" x14ac:dyDescent="0.25">
      <c r="A30090" t="s">
        <v>14435</v>
      </c>
    </row>
    <row r="30092" spans="1:1" x14ac:dyDescent="0.25">
      <c r="A30092" t="s">
        <v>14436</v>
      </c>
    </row>
    <row r="30094" spans="1:1" x14ac:dyDescent="0.25">
      <c r="A30094" t="s">
        <v>14437</v>
      </c>
    </row>
    <row r="30095" spans="1:1" x14ac:dyDescent="0.25">
      <c r="A30095" t="s">
        <v>14438</v>
      </c>
    </row>
    <row r="30097" spans="1:1" x14ac:dyDescent="0.25">
      <c r="A30097" t="s">
        <v>14439</v>
      </c>
    </row>
    <row r="30098" spans="1:1" x14ac:dyDescent="0.25">
      <c r="A30098" t="s">
        <v>14440</v>
      </c>
    </row>
    <row r="30099" spans="1:1" x14ac:dyDescent="0.25">
      <c r="A30099" t="s">
        <v>14441</v>
      </c>
    </row>
    <row r="30101" spans="1:1" x14ac:dyDescent="0.25">
      <c r="A30101" t="s">
        <v>1968</v>
      </c>
    </row>
    <row r="30102" spans="1:1" x14ac:dyDescent="0.25">
      <c r="A30102" t="s">
        <v>14442</v>
      </c>
    </row>
    <row r="30104" spans="1:1" x14ac:dyDescent="0.25">
      <c r="A30104" t="s">
        <v>1968</v>
      </c>
    </row>
    <row r="30105" spans="1:1" x14ac:dyDescent="0.25">
      <c r="A30105" t="s">
        <v>14443</v>
      </c>
    </row>
    <row r="30106" spans="1:1" x14ac:dyDescent="0.25">
      <c r="A30106" t="s">
        <v>14444</v>
      </c>
    </row>
    <row r="30107" spans="1:1" x14ac:dyDescent="0.25">
      <c r="A30107" t="s">
        <v>14445</v>
      </c>
    </row>
    <row r="30108" spans="1:1" x14ac:dyDescent="0.25">
      <c r="A30108" t="s">
        <v>14446</v>
      </c>
    </row>
    <row r="30109" spans="1:1" x14ac:dyDescent="0.25">
      <c r="A30109" t="s">
        <v>14447</v>
      </c>
    </row>
    <row r="30110" spans="1:1" x14ac:dyDescent="0.25">
      <c r="A30110" t="s">
        <v>14448</v>
      </c>
    </row>
    <row r="30112" spans="1:1" x14ac:dyDescent="0.25">
      <c r="A30112" t="s">
        <v>14449</v>
      </c>
    </row>
    <row r="30113" spans="1:1" x14ac:dyDescent="0.25">
      <c r="A30113" t="s">
        <v>14450</v>
      </c>
    </row>
    <row r="30114" spans="1:1" x14ac:dyDescent="0.25">
      <c r="A30114" t="s">
        <v>14451</v>
      </c>
    </row>
    <row r="30116" spans="1:1" x14ac:dyDescent="0.25">
      <c r="A30116" t="s">
        <v>14452</v>
      </c>
    </row>
    <row r="30118" spans="1:1" x14ac:dyDescent="0.25">
      <c r="A30118" t="s">
        <v>14453</v>
      </c>
    </row>
    <row r="30120" spans="1:1" x14ac:dyDescent="0.25">
      <c r="A30120" t="s">
        <v>14454</v>
      </c>
    </row>
    <row r="30121" spans="1:1" x14ac:dyDescent="0.25">
      <c r="A30121" t="s">
        <v>14455</v>
      </c>
    </row>
    <row r="30122" spans="1:1" x14ac:dyDescent="0.25">
      <c r="A30122" t="s">
        <v>804</v>
      </c>
    </row>
    <row r="30123" spans="1:1" x14ac:dyDescent="0.25">
      <c r="A30123" t="s">
        <v>14456</v>
      </c>
    </row>
    <row r="30124" spans="1:1" x14ac:dyDescent="0.25">
      <c r="A30124" t="s">
        <v>14457</v>
      </c>
    </row>
    <row r="30126" spans="1:1" x14ac:dyDescent="0.25">
      <c r="A30126" t="s">
        <v>1788</v>
      </c>
    </row>
    <row r="30127" spans="1:1" x14ac:dyDescent="0.25">
      <c r="A30127" t="s">
        <v>14458</v>
      </c>
    </row>
    <row r="30128" spans="1:1" x14ac:dyDescent="0.25">
      <c r="A30128" t="s">
        <v>14459</v>
      </c>
    </row>
    <row r="30129" spans="1:1" x14ac:dyDescent="0.25">
      <c r="A30129" t="s">
        <v>14460</v>
      </c>
    </row>
    <row r="30130" spans="1:1" x14ac:dyDescent="0.25">
      <c r="A30130" t="s">
        <v>14461</v>
      </c>
    </row>
    <row r="30131" spans="1:1" x14ac:dyDescent="0.25">
      <c r="A30131" t="s">
        <v>14462</v>
      </c>
    </row>
    <row r="30132" spans="1:1" x14ac:dyDescent="0.25">
      <c r="A30132" t="s">
        <v>14463</v>
      </c>
    </row>
    <row r="30133" spans="1:1" x14ac:dyDescent="0.25">
      <c r="A30133" t="s">
        <v>14464</v>
      </c>
    </row>
    <row r="30134" spans="1:1" x14ac:dyDescent="0.25">
      <c r="A30134" t="s">
        <v>14465</v>
      </c>
    </row>
    <row r="30136" spans="1:1" x14ac:dyDescent="0.25">
      <c r="A30136" t="s">
        <v>14466</v>
      </c>
    </row>
    <row r="30137" spans="1:1" x14ac:dyDescent="0.25">
      <c r="A30137" t="s">
        <v>14467</v>
      </c>
    </row>
    <row r="30138" spans="1:1" x14ac:dyDescent="0.25">
      <c r="A30138" t="s">
        <v>14468</v>
      </c>
    </row>
    <row r="30140" spans="1:1" x14ac:dyDescent="0.25">
      <c r="A30140" t="s">
        <v>14469</v>
      </c>
    </row>
    <row r="30141" spans="1:1" x14ac:dyDescent="0.25">
      <c r="A30141" t="s">
        <v>14470</v>
      </c>
    </row>
    <row r="30143" spans="1:1" x14ac:dyDescent="0.25">
      <c r="A30143" t="s">
        <v>14471</v>
      </c>
    </row>
    <row r="30145" spans="1:1" x14ac:dyDescent="0.25">
      <c r="A30145" t="s">
        <v>14472</v>
      </c>
    </row>
    <row r="30147" spans="1:1" x14ac:dyDescent="0.25">
      <c r="A30147" t="s">
        <v>14453</v>
      </c>
    </row>
    <row r="30148" spans="1:1" x14ac:dyDescent="0.25">
      <c r="A30148" t="s">
        <v>14473</v>
      </c>
    </row>
    <row r="30149" spans="1:1" x14ac:dyDescent="0.25">
      <c r="A30149" t="s">
        <v>14474</v>
      </c>
    </row>
    <row r="30150" spans="1:1" x14ac:dyDescent="0.25">
      <c r="A30150" t="s">
        <v>6386</v>
      </c>
    </row>
    <row r="30152" spans="1:1" x14ac:dyDescent="0.25">
      <c r="A30152" t="s">
        <v>14475</v>
      </c>
    </row>
    <row r="30153" spans="1:1" x14ac:dyDescent="0.25">
      <c r="A30153" t="s">
        <v>14476</v>
      </c>
    </row>
    <row r="30154" spans="1:1" x14ac:dyDescent="0.25">
      <c r="A30154" t="s">
        <v>14477</v>
      </c>
    </row>
    <row r="30155" spans="1:1" x14ac:dyDescent="0.25">
      <c r="A30155" t="s">
        <v>14478</v>
      </c>
    </row>
    <row r="30156" spans="1:1" x14ac:dyDescent="0.25">
      <c r="A30156" t="s">
        <v>14479</v>
      </c>
    </row>
    <row r="30157" spans="1:1" x14ac:dyDescent="0.25">
      <c r="A30157" t="s">
        <v>14480</v>
      </c>
    </row>
    <row r="30158" spans="1:1" x14ac:dyDescent="0.25">
      <c r="A30158" t="s">
        <v>14481</v>
      </c>
    </row>
    <row r="30160" spans="1:1" x14ac:dyDescent="0.25">
      <c r="A30160" t="s">
        <v>14482</v>
      </c>
    </row>
    <row r="30161" spans="1:1" x14ac:dyDescent="0.25">
      <c r="A30161" t="s">
        <v>14483</v>
      </c>
    </row>
    <row r="30162" spans="1:1" x14ac:dyDescent="0.25">
      <c r="A30162" t="s">
        <v>14484</v>
      </c>
    </row>
    <row r="30163" spans="1:1" x14ac:dyDescent="0.25">
      <c r="A30163" t="s">
        <v>14485</v>
      </c>
    </row>
    <row r="30165" spans="1:1" x14ac:dyDescent="0.25">
      <c r="A30165" t="s">
        <v>14486</v>
      </c>
    </row>
    <row r="30166" spans="1:1" x14ac:dyDescent="0.25">
      <c r="A30166" t="s">
        <v>14487</v>
      </c>
    </row>
    <row r="30168" spans="1:1" x14ac:dyDescent="0.25">
      <c r="A30168" t="s">
        <v>14482</v>
      </c>
    </row>
    <row r="30169" spans="1:1" x14ac:dyDescent="0.25">
      <c r="A30169" t="s">
        <v>14483</v>
      </c>
    </row>
    <row r="30170" spans="1:1" x14ac:dyDescent="0.25">
      <c r="A30170" t="s">
        <v>14484</v>
      </c>
    </row>
    <row r="30171" spans="1:1" x14ac:dyDescent="0.25">
      <c r="A30171" t="s">
        <v>14485</v>
      </c>
    </row>
    <row r="30173" spans="1:1" x14ac:dyDescent="0.25">
      <c r="A30173" t="s">
        <v>14486</v>
      </c>
    </row>
    <row r="30174" spans="1:1" x14ac:dyDescent="0.25">
      <c r="A30174" t="s">
        <v>14488</v>
      </c>
    </row>
    <row r="30175" spans="1:1" x14ac:dyDescent="0.25">
      <c r="A30175" t="s">
        <v>14489</v>
      </c>
    </row>
    <row r="30176" spans="1:1" x14ac:dyDescent="0.25">
      <c r="A30176" t="s">
        <v>14490</v>
      </c>
    </row>
    <row r="30177" spans="1:1" x14ac:dyDescent="0.25">
      <c r="A30177" t="s">
        <v>14485</v>
      </c>
    </row>
    <row r="30179" spans="1:1" x14ac:dyDescent="0.25">
      <c r="A30179" t="s">
        <v>14491</v>
      </c>
    </row>
    <row r="30180" spans="1:1" x14ac:dyDescent="0.25">
      <c r="A30180" t="s">
        <v>14492</v>
      </c>
    </row>
    <row r="30181" spans="1:1" x14ac:dyDescent="0.25">
      <c r="A30181" t="s">
        <v>14489</v>
      </c>
    </row>
    <row r="30182" spans="1:1" x14ac:dyDescent="0.25">
      <c r="A30182" t="s">
        <v>14490</v>
      </c>
    </row>
    <row r="30183" spans="1:1" x14ac:dyDescent="0.25">
      <c r="A30183" t="s">
        <v>14485</v>
      </c>
    </row>
    <row r="30185" spans="1:1" x14ac:dyDescent="0.25">
      <c r="A30185" t="s">
        <v>14493</v>
      </c>
    </row>
    <row r="30186" spans="1:1" x14ac:dyDescent="0.25">
      <c r="A30186" t="s">
        <v>14494</v>
      </c>
    </row>
    <row r="30188" spans="1:1" x14ac:dyDescent="0.25">
      <c r="A30188" t="s">
        <v>14495</v>
      </c>
    </row>
    <row r="30189" spans="1:1" x14ac:dyDescent="0.25">
      <c r="A30189" t="s">
        <v>14489</v>
      </c>
    </row>
    <row r="30190" spans="1:1" x14ac:dyDescent="0.25">
      <c r="A30190" t="s">
        <v>14485</v>
      </c>
    </row>
    <row r="30192" spans="1:1" x14ac:dyDescent="0.25">
      <c r="A30192" t="s">
        <v>14493</v>
      </c>
    </row>
    <row r="30193" spans="1:1" x14ac:dyDescent="0.25">
      <c r="A30193" t="s">
        <v>14496</v>
      </c>
    </row>
    <row r="30195" spans="1:1" x14ac:dyDescent="0.25">
      <c r="A30195" t="s">
        <v>14495</v>
      </c>
    </row>
    <row r="30196" spans="1:1" x14ac:dyDescent="0.25">
      <c r="A30196" t="s">
        <v>14489</v>
      </c>
    </row>
    <row r="30197" spans="1:1" x14ac:dyDescent="0.25">
      <c r="A30197" t="s">
        <v>14485</v>
      </c>
    </row>
    <row r="30199" spans="1:1" x14ac:dyDescent="0.25">
      <c r="A30199" t="s">
        <v>14497</v>
      </c>
    </row>
    <row r="30200" spans="1:1" x14ac:dyDescent="0.25">
      <c r="A30200" t="s">
        <v>14498</v>
      </c>
    </row>
    <row r="30202" spans="1:1" x14ac:dyDescent="0.25">
      <c r="A30202" t="s">
        <v>14495</v>
      </c>
    </row>
    <row r="30203" spans="1:1" x14ac:dyDescent="0.25">
      <c r="A30203" t="s">
        <v>14489</v>
      </c>
    </row>
    <row r="30204" spans="1:1" x14ac:dyDescent="0.25">
      <c r="A30204" t="s">
        <v>14485</v>
      </c>
    </row>
    <row r="30206" spans="1:1" x14ac:dyDescent="0.25">
      <c r="A30206" t="s">
        <v>14493</v>
      </c>
    </row>
    <row r="30207" spans="1:1" x14ac:dyDescent="0.25">
      <c r="A30207" t="s">
        <v>14499</v>
      </c>
    </row>
    <row r="30209" spans="1:1" x14ac:dyDescent="0.25">
      <c r="A30209" t="s">
        <v>14495</v>
      </c>
    </row>
    <row r="30210" spans="1:1" x14ac:dyDescent="0.25">
      <c r="A30210" t="s">
        <v>14489</v>
      </c>
    </row>
    <row r="30211" spans="1:1" x14ac:dyDescent="0.25">
      <c r="A30211" t="s">
        <v>14485</v>
      </c>
    </row>
    <row r="30213" spans="1:1" x14ac:dyDescent="0.25">
      <c r="A30213" t="s">
        <v>14497</v>
      </c>
    </row>
    <row r="30214" spans="1:1" x14ac:dyDescent="0.25">
      <c r="A30214" t="s">
        <v>14500</v>
      </c>
    </row>
    <row r="30216" spans="1:1" x14ac:dyDescent="0.25">
      <c r="A30216" t="s">
        <v>14469</v>
      </c>
    </row>
    <row r="30217" spans="1:1" x14ac:dyDescent="0.25">
      <c r="A30217" t="s">
        <v>14501</v>
      </c>
    </row>
    <row r="30219" spans="1:1" x14ac:dyDescent="0.25">
      <c r="A30219" t="s">
        <v>14471</v>
      </c>
    </row>
    <row r="30221" spans="1:1" x14ac:dyDescent="0.25">
      <c r="A30221" t="s">
        <v>14502</v>
      </c>
    </row>
    <row r="30222" spans="1:1" x14ac:dyDescent="0.25">
      <c r="A30222" t="s">
        <v>14503</v>
      </c>
    </row>
    <row r="30223" spans="1:1" x14ac:dyDescent="0.25">
      <c r="A30223" t="s">
        <v>14504</v>
      </c>
    </row>
    <row r="30224" spans="1:1" x14ac:dyDescent="0.25">
      <c r="A30224" t="s">
        <v>14505</v>
      </c>
    </row>
    <row r="30226" spans="1:1" x14ac:dyDescent="0.25">
      <c r="A30226" t="s">
        <v>14506</v>
      </c>
    </row>
    <row r="30228" spans="1:1" x14ac:dyDescent="0.25">
      <c r="A30228" t="s">
        <v>14507</v>
      </c>
    </row>
    <row r="30230" spans="1:1" x14ac:dyDescent="0.25">
      <c r="A30230" t="s">
        <v>14508</v>
      </c>
    </row>
    <row r="30231" spans="1:1" x14ac:dyDescent="0.25">
      <c r="A30231" t="s">
        <v>14509</v>
      </c>
    </row>
    <row r="30233" spans="1:1" x14ac:dyDescent="0.25">
      <c r="A30233" t="s">
        <v>14495</v>
      </c>
    </row>
    <row r="30234" spans="1:1" x14ac:dyDescent="0.25">
      <c r="A30234" t="s">
        <v>14510</v>
      </c>
    </row>
    <row r="30235" spans="1:1" x14ac:dyDescent="0.25">
      <c r="A30235" t="s">
        <v>14485</v>
      </c>
    </row>
    <row r="30237" spans="1:1" x14ac:dyDescent="0.25">
      <c r="A30237" t="s">
        <v>14511</v>
      </c>
    </row>
    <row r="30238" spans="1:1" x14ac:dyDescent="0.25">
      <c r="A30238" t="s">
        <v>14512</v>
      </c>
    </row>
    <row r="30239" spans="1:1" x14ac:dyDescent="0.25">
      <c r="A30239" t="s">
        <v>14513</v>
      </c>
    </row>
    <row r="30240" spans="1:1" x14ac:dyDescent="0.25">
      <c r="A30240" t="s">
        <v>14514</v>
      </c>
    </row>
    <row r="30241" spans="1:1" x14ac:dyDescent="0.25">
      <c r="A30241" t="s">
        <v>14478</v>
      </c>
    </row>
    <row r="30242" spans="1:1" x14ac:dyDescent="0.25">
      <c r="A30242" t="s">
        <v>14515</v>
      </c>
    </row>
    <row r="30244" spans="1:1" x14ac:dyDescent="0.25">
      <c r="A30244" t="s">
        <v>14516</v>
      </c>
    </row>
    <row r="30245" spans="1:1" x14ac:dyDescent="0.25">
      <c r="A30245" t="s">
        <v>14517</v>
      </c>
    </row>
    <row r="30246" spans="1:1" x14ac:dyDescent="0.25">
      <c r="A30246" t="s">
        <v>14513</v>
      </c>
    </row>
    <row r="30247" spans="1:1" x14ac:dyDescent="0.25">
      <c r="A30247" t="s">
        <v>14514</v>
      </c>
    </row>
    <row r="30248" spans="1:1" x14ac:dyDescent="0.25">
      <c r="A30248" t="s">
        <v>14478</v>
      </c>
    </row>
    <row r="30249" spans="1:1" x14ac:dyDescent="0.25">
      <c r="A30249" t="s">
        <v>14515</v>
      </c>
    </row>
    <row r="30251" spans="1:1" x14ac:dyDescent="0.25">
      <c r="A30251" t="s">
        <v>14518</v>
      </c>
    </row>
    <row r="30252" spans="1:1" x14ac:dyDescent="0.25">
      <c r="A30252" t="s">
        <v>14519</v>
      </c>
    </row>
    <row r="30253" spans="1:1" x14ac:dyDescent="0.25">
      <c r="A30253" t="s">
        <v>14520</v>
      </c>
    </row>
    <row r="30254" spans="1:1" x14ac:dyDescent="0.25">
      <c r="A30254" t="s">
        <v>14478</v>
      </c>
    </row>
    <row r="30255" spans="1:1" x14ac:dyDescent="0.25">
      <c r="A30255" t="s">
        <v>14515</v>
      </c>
    </row>
    <row r="30257" spans="1:1" x14ac:dyDescent="0.25">
      <c r="A30257" t="s">
        <v>14521</v>
      </c>
    </row>
    <row r="30258" spans="1:1" x14ac:dyDescent="0.25">
      <c r="A30258" t="s">
        <v>14522</v>
      </c>
    </row>
    <row r="30259" spans="1:1" x14ac:dyDescent="0.25">
      <c r="A30259" t="s">
        <v>14520</v>
      </c>
    </row>
    <row r="30260" spans="1:1" x14ac:dyDescent="0.25">
      <c r="A30260" t="s">
        <v>14478</v>
      </c>
    </row>
    <row r="30261" spans="1:1" x14ac:dyDescent="0.25">
      <c r="A30261" t="s">
        <v>14515</v>
      </c>
    </row>
    <row r="30263" spans="1:1" x14ac:dyDescent="0.25">
      <c r="A30263" t="s">
        <v>14523</v>
      </c>
    </row>
    <row r="30264" spans="1:1" x14ac:dyDescent="0.25">
      <c r="A30264" t="s">
        <v>14524</v>
      </c>
    </row>
    <row r="30265" spans="1:1" x14ac:dyDescent="0.25">
      <c r="A30265" t="s">
        <v>14520</v>
      </c>
    </row>
    <row r="30266" spans="1:1" x14ac:dyDescent="0.25">
      <c r="A30266" t="s">
        <v>14525</v>
      </c>
    </row>
    <row r="30267" spans="1:1" x14ac:dyDescent="0.25">
      <c r="A30267" t="s">
        <v>14515</v>
      </c>
    </row>
    <row r="30269" spans="1:1" x14ac:dyDescent="0.25">
      <c r="A30269" t="s">
        <v>14526</v>
      </c>
    </row>
    <row r="30270" spans="1:1" x14ac:dyDescent="0.25">
      <c r="A30270" t="s">
        <v>14527</v>
      </c>
    </row>
    <row r="30272" spans="1:1" x14ac:dyDescent="0.25">
      <c r="A30272" t="s">
        <v>14495</v>
      </c>
    </row>
    <row r="30273" spans="1:1" x14ac:dyDescent="0.25">
      <c r="A30273" t="s">
        <v>14510</v>
      </c>
    </row>
    <row r="30274" spans="1:1" x14ac:dyDescent="0.25">
      <c r="A30274" t="s">
        <v>14485</v>
      </c>
    </row>
    <row r="30276" spans="1:1" x14ac:dyDescent="0.25">
      <c r="A30276" t="s">
        <v>14528</v>
      </c>
    </row>
    <row r="30277" spans="1:1" x14ac:dyDescent="0.25">
      <c r="A30277" t="s">
        <v>14529</v>
      </c>
    </row>
    <row r="30278" spans="1:1" x14ac:dyDescent="0.25">
      <c r="A30278" t="s">
        <v>14520</v>
      </c>
    </row>
    <row r="30279" spans="1:1" x14ac:dyDescent="0.25">
      <c r="A30279" t="s">
        <v>14525</v>
      </c>
    </row>
    <row r="30280" spans="1:1" x14ac:dyDescent="0.25">
      <c r="A30280" t="s">
        <v>14515</v>
      </c>
    </row>
    <row r="30282" spans="1:1" x14ac:dyDescent="0.25">
      <c r="A30282" t="s">
        <v>14530</v>
      </c>
    </row>
    <row r="30283" spans="1:1" x14ac:dyDescent="0.25">
      <c r="A30283" t="s">
        <v>14531</v>
      </c>
    </row>
    <row r="30285" spans="1:1" x14ac:dyDescent="0.25">
      <c r="A30285" t="s">
        <v>14532</v>
      </c>
    </row>
    <row r="30287" spans="1:1" x14ac:dyDescent="0.25">
      <c r="A30287" t="s">
        <v>14533</v>
      </c>
    </row>
    <row r="30289" spans="1:1" x14ac:dyDescent="0.25">
      <c r="A30289" t="s">
        <v>14534</v>
      </c>
    </row>
    <row r="30291" spans="1:1" x14ac:dyDescent="0.25">
      <c r="A30291" t="s">
        <v>14535</v>
      </c>
    </row>
    <row r="30292" spans="1:1" x14ac:dyDescent="0.25">
      <c r="A30292" t="s">
        <v>14536</v>
      </c>
    </row>
    <row r="30294" spans="1:1" x14ac:dyDescent="0.25">
      <c r="A30294" t="s">
        <v>14537</v>
      </c>
    </row>
    <row r="30295" spans="1:1" x14ac:dyDescent="0.25">
      <c r="A30295" t="s">
        <v>14538</v>
      </c>
    </row>
    <row r="30296" spans="1:1" x14ac:dyDescent="0.25">
      <c r="A30296" t="s">
        <v>14539</v>
      </c>
    </row>
    <row r="30297" spans="1:1" x14ac:dyDescent="0.25">
      <c r="A30297" t="s">
        <v>14540</v>
      </c>
    </row>
    <row r="30298" spans="1:1" x14ac:dyDescent="0.25">
      <c r="A30298" t="s">
        <v>14541</v>
      </c>
    </row>
    <row r="30301" spans="1:1" x14ac:dyDescent="0.25">
      <c r="A30301" t="s">
        <v>14542</v>
      </c>
    </row>
    <row r="30302" spans="1:1" x14ac:dyDescent="0.25">
      <c r="A30302" t="s">
        <v>14543</v>
      </c>
    </row>
    <row r="30303" spans="1:1" x14ac:dyDescent="0.25">
      <c r="A30303" t="s">
        <v>14544</v>
      </c>
    </row>
    <row r="30304" spans="1:1" x14ac:dyDescent="0.25">
      <c r="A30304" t="s">
        <v>14545</v>
      </c>
    </row>
    <row r="30305" spans="1:1" x14ac:dyDescent="0.25">
      <c r="A30305" t="s">
        <v>14546</v>
      </c>
    </row>
    <row r="30306" spans="1:1" x14ac:dyDescent="0.25">
      <c r="A30306" t="s">
        <v>14547</v>
      </c>
    </row>
    <row r="30307" spans="1:1" x14ac:dyDescent="0.25">
      <c r="A30307" t="s">
        <v>14548</v>
      </c>
    </row>
    <row r="30308" spans="1:1" x14ac:dyDescent="0.25">
      <c r="A30308" t="s">
        <v>14549</v>
      </c>
    </row>
    <row r="30310" spans="1:1" x14ac:dyDescent="0.25">
      <c r="A30310" t="s">
        <v>4490</v>
      </c>
    </row>
    <row r="30311" spans="1:1" x14ac:dyDescent="0.25">
      <c r="A30311" t="s">
        <v>14550</v>
      </c>
    </row>
    <row r="30312" spans="1:1" x14ac:dyDescent="0.25">
      <c r="A30312" t="s">
        <v>14551</v>
      </c>
    </row>
    <row r="30313" spans="1:1" x14ac:dyDescent="0.25">
      <c r="A30313" t="s">
        <v>14552</v>
      </c>
    </row>
    <row r="30315" spans="1:1" x14ac:dyDescent="0.25">
      <c r="A30315" t="s">
        <v>14553</v>
      </c>
    </row>
    <row r="30316" spans="1:1" x14ac:dyDescent="0.25">
      <c r="A30316" t="s">
        <v>14554</v>
      </c>
    </row>
    <row r="30318" spans="1:1" x14ac:dyDescent="0.25">
      <c r="A30318" t="s">
        <v>14553</v>
      </c>
    </row>
    <row r="30319" spans="1:1" x14ac:dyDescent="0.25">
      <c r="A30319" t="s">
        <v>14555</v>
      </c>
    </row>
    <row r="30321" spans="1:1" x14ac:dyDescent="0.25">
      <c r="A30321" t="s">
        <v>14553</v>
      </c>
    </row>
    <row r="30322" spans="1:1" x14ac:dyDescent="0.25">
      <c r="A30322" t="s">
        <v>14556</v>
      </c>
    </row>
    <row r="30324" spans="1:1" x14ac:dyDescent="0.25">
      <c r="A30324" t="s">
        <v>14553</v>
      </c>
    </row>
    <row r="30325" spans="1:1" x14ac:dyDescent="0.25">
      <c r="A30325" t="s">
        <v>14557</v>
      </c>
    </row>
    <row r="30327" spans="1:1" x14ac:dyDescent="0.25">
      <c r="A30327" t="s">
        <v>14553</v>
      </c>
    </row>
    <row r="30328" spans="1:1" x14ac:dyDescent="0.25">
      <c r="A30328" t="s">
        <v>14558</v>
      </c>
    </row>
    <row r="30330" spans="1:1" x14ac:dyDescent="0.25">
      <c r="A30330" t="s">
        <v>14559</v>
      </c>
    </row>
    <row r="30331" spans="1:1" x14ac:dyDescent="0.25">
      <c r="A30331" t="s">
        <v>14560</v>
      </c>
    </row>
    <row r="30333" spans="1:1" x14ac:dyDescent="0.25">
      <c r="A30333" t="s">
        <v>14561</v>
      </c>
    </row>
    <row r="30334" spans="1:1" x14ac:dyDescent="0.25">
      <c r="A30334" t="s">
        <v>14562</v>
      </c>
    </row>
    <row r="30335" spans="1:1" x14ac:dyDescent="0.25">
      <c r="A30335" t="s">
        <v>14563</v>
      </c>
    </row>
    <row r="30336" spans="1:1" x14ac:dyDescent="0.25">
      <c r="A30336" t="s">
        <v>14564</v>
      </c>
    </row>
    <row r="30337" spans="1:1" x14ac:dyDescent="0.25">
      <c r="A30337" t="s">
        <v>14565</v>
      </c>
    </row>
    <row r="30338" spans="1:1" x14ac:dyDescent="0.25">
      <c r="A30338" t="s">
        <v>14566</v>
      </c>
    </row>
    <row r="30339" spans="1:1" x14ac:dyDescent="0.25">
      <c r="A30339" t="s">
        <v>14567</v>
      </c>
    </row>
    <row r="30340" spans="1:1" x14ac:dyDescent="0.25">
      <c r="A30340" t="s">
        <v>14568</v>
      </c>
    </row>
    <row r="30341" spans="1:1" x14ac:dyDescent="0.25">
      <c r="A30341" t="s">
        <v>14569</v>
      </c>
    </row>
    <row r="30342" spans="1:1" x14ac:dyDescent="0.25">
      <c r="A30342" t="s">
        <v>14567</v>
      </c>
    </row>
    <row r="30343" spans="1:1" x14ac:dyDescent="0.25">
      <c r="A30343" t="s">
        <v>14568</v>
      </c>
    </row>
    <row r="30344" spans="1:1" x14ac:dyDescent="0.25">
      <c r="A30344" t="s">
        <v>14570</v>
      </c>
    </row>
    <row r="30345" spans="1:1" x14ac:dyDescent="0.25">
      <c r="A30345" t="s">
        <v>14571</v>
      </c>
    </row>
    <row r="30346" spans="1:1" x14ac:dyDescent="0.25">
      <c r="A30346" t="s">
        <v>14572</v>
      </c>
    </row>
    <row r="30348" spans="1:1" x14ac:dyDescent="0.25">
      <c r="A30348" t="s">
        <v>14573</v>
      </c>
    </row>
    <row r="30349" spans="1:1" x14ac:dyDescent="0.25">
      <c r="A30349" t="s">
        <v>14574</v>
      </c>
    </row>
    <row r="30351" spans="1:1" x14ac:dyDescent="0.25">
      <c r="A30351" t="s">
        <v>14575</v>
      </c>
    </row>
    <row r="30352" spans="1:1" x14ac:dyDescent="0.25">
      <c r="A30352" t="s">
        <v>14576</v>
      </c>
    </row>
    <row r="30353" spans="1:1" x14ac:dyDescent="0.25">
      <c r="A30353" t="s">
        <v>14577</v>
      </c>
    </row>
    <row r="30354" spans="1:1" x14ac:dyDescent="0.25">
      <c r="A30354" t="s">
        <v>14578</v>
      </c>
    </row>
    <row r="30355" spans="1:1" x14ac:dyDescent="0.25">
      <c r="A30355" t="s">
        <v>14579</v>
      </c>
    </row>
    <row r="30356" spans="1:1" x14ac:dyDescent="0.25">
      <c r="A30356" t="s">
        <v>14580</v>
      </c>
    </row>
    <row r="30357" spans="1:1" x14ac:dyDescent="0.25">
      <c r="A30357" t="s">
        <v>14581</v>
      </c>
    </row>
    <row r="30359" spans="1:1" x14ac:dyDescent="0.25">
      <c r="A30359" t="s">
        <v>14575</v>
      </c>
    </row>
    <row r="30360" spans="1:1" x14ac:dyDescent="0.25">
      <c r="A30360" t="s">
        <v>14576</v>
      </c>
    </row>
    <row r="30361" spans="1:1" x14ac:dyDescent="0.25">
      <c r="A30361" t="s">
        <v>14577</v>
      </c>
    </row>
    <row r="30362" spans="1:1" x14ac:dyDescent="0.25">
      <c r="A30362" t="s">
        <v>14578</v>
      </c>
    </row>
    <row r="30363" spans="1:1" x14ac:dyDescent="0.25">
      <c r="A30363" t="s">
        <v>14579</v>
      </c>
    </row>
    <row r="30364" spans="1:1" x14ac:dyDescent="0.25">
      <c r="A30364" t="s">
        <v>14580</v>
      </c>
    </row>
    <row r="30365" spans="1:1" x14ac:dyDescent="0.25">
      <c r="A30365" t="s">
        <v>14582</v>
      </c>
    </row>
    <row r="30367" spans="1:1" x14ac:dyDescent="0.25">
      <c r="A30367" t="s">
        <v>14575</v>
      </c>
    </row>
    <row r="30368" spans="1:1" x14ac:dyDescent="0.25">
      <c r="A30368" t="s">
        <v>14576</v>
      </c>
    </row>
    <row r="30369" spans="1:1" x14ac:dyDescent="0.25">
      <c r="A30369" t="s">
        <v>14577</v>
      </c>
    </row>
    <row r="30370" spans="1:1" x14ac:dyDescent="0.25">
      <c r="A30370" t="s">
        <v>14578</v>
      </c>
    </row>
    <row r="30371" spans="1:1" x14ac:dyDescent="0.25">
      <c r="A30371" t="s">
        <v>14579</v>
      </c>
    </row>
    <row r="30372" spans="1:1" x14ac:dyDescent="0.25">
      <c r="A30372" t="s">
        <v>14580</v>
      </c>
    </row>
    <row r="30373" spans="1:1" x14ac:dyDescent="0.25">
      <c r="A30373" t="s">
        <v>14583</v>
      </c>
    </row>
    <row r="30374" spans="1:1" x14ac:dyDescent="0.25">
      <c r="A30374" t="s">
        <v>14584</v>
      </c>
    </row>
    <row r="30375" spans="1:1" x14ac:dyDescent="0.25">
      <c r="A30375" t="s">
        <v>14585</v>
      </c>
    </row>
    <row r="30377" spans="1:1" x14ac:dyDescent="0.25">
      <c r="A30377" t="s">
        <v>14586</v>
      </c>
    </row>
    <row r="30378" spans="1:1" x14ac:dyDescent="0.25">
      <c r="A30378" t="s">
        <v>14587</v>
      </c>
    </row>
    <row r="30379" spans="1:1" x14ac:dyDescent="0.25">
      <c r="A30379" t="s">
        <v>14588</v>
      </c>
    </row>
    <row r="30380" spans="1:1" x14ac:dyDescent="0.25">
      <c r="A30380" t="s">
        <v>14589</v>
      </c>
    </row>
    <row r="30381" spans="1:1" x14ac:dyDescent="0.25">
      <c r="A30381" t="s">
        <v>14167</v>
      </c>
    </row>
    <row r="30382" spans="1:1" x14ac:dyDescent="0.25">
      <c r="A30382" t="s">
        <v>14590</v>
      </c>
    </row>
    <row r="30383" spans="1:1" x14ac:dyDescent="0.25">
      <c r="A30383" t="s">
        <v>14591</v>
      </c>
    </row>
    <row r="30384" spans="1:1" x14ac:dyDescent="0.25">
      <c r="A30384" t="s">
        <v>43</v>
      </c>
    </row>
    <row r="30385" spans="1:1" x14ac:dyDescent="0.25">
      <c r="A30385" t="s">
        <v>5310</v>
      </c>
    </row>
    <row r="30386" spans="1:1" x14ac:dyDescent="0.25">
      <c r="A30386" t="s">
        <v>43</v>
      </c>
    </row>
    <row r="30387" spans="1:1" x14ac:dyDescent="0.25">
      <c r="A30387" t="s">
        <v>14592</v>
      </c>
    </row>
    <row r="30388" spans="1:1" x14ac:dyDescent="0.25">
      <c r="A30388" t="s">
        <v>14593</v>
      </c>
    </row>
    <row r="30390" spans="1:1" x14ac:dyDescent="0.25">
      <c r="A30390" t="s">
        <v>4490</v>
      </c>
    </row>
    <row r="30391" spans="1:1" x14ac:dyDescent="0.25">
      <c r="A30391" t="s">
        <v>14594</v>
      </c>
    </row>
    <row r="30392" spans="1:1" x14ac:dyDescent="0.25">
      <c r="A30392" t="e">
        <f>- Lecture de plans</f>
        <v>#NAME?</v>
      </c>
    </row>
    <row r="30393" spans="1:1" x14ac:dyDescent="0.25">
      <c r="A30393" t="s">
        <v>14595</v>
      </c>
    </row>
    <row r="30394" spans="1:1" x14ac:dyDescent="0.25">
      <c r="A30394" t="s">
        <v>14596</v>
      </c>
    </row>
    <row r="30395" spans="1:1" x14ac:dyDescent="0.25">
      <c r="A30395" t="s">
        <v>14597</v>
      </c>
    </row>
    <row r="30397" spans="1:1" x14ac:dyDescent="0.25">
      <c r="A30397" t="s">
        <v>4490</v>
      </c>
    </row>
    <row r="30398" spans="1:1" x14ac:dyDescent="0.25">
      <c r="A30398" t="s">
        <v>14594</v>
      </c>
    </row>
    <row r="30399" spans="1:1" x14ac:dyDescent="0.25">
      <c r="A30399" t="e">
        <f>- Lecture de plans</f>
        <v>#NAME?</v>
      </c>
    </row>
    <row r="30400" spans="1:1" x14ac:dyDescent="0.25">
      <c r="A30400" t="s">
        <v>14595</v>
      </c>
    </row>
    <row r="30401" spans="1:1" x14ac:dyDescent="0.25">
      <c r="A30401" t="s">
        <v>14596</v>
      </c>
    </row>
    <row r="30402" spans="1:1" x14ac:dyDescent="0.25">
      <c r="A30402" t="s">
        <v>14598</v>
      </c>
    </row>
    <row r="30404" spans="1:1" x14ac:dyDescent="0.25">
      <c r="A30404" t="s">
        <v>4490</v>
      </c>
    </row>
    <row r="30405" spans="1:1" x14ac:dyDescent="0.25">
      <c r="A30405" t="s">
        <v>14594</v>
      </c>
    </row>
    <row r="30406" spans="1:1" x14ac:dyDescent="0.25">
      <c r="A30406" t="e">
        <f>- Lecture de plans</f>
        <v>#NAME?</v>
      </c>
    </row>
    <row r="30407" spans="1:1" x14ac:dyDescent="0.25">
      <c r="A30407" t="s">
        <v>14595</v>
      </c>
    </row>
    <row r="30408" spans="1:1" x14ac:dyDescent="0.25">
      <c r="A30408" t="s">
        <v>14596</v>
      </c>
    </row>
    <row r="30409" spans="1:1" x14ac:dyDescent="0.25">
      <c r="A30409" t="s">
        <v>14599</v>
      </c>
    </row>
    <row r="30411" spans="1:1" x14ac:dyDescent="0.25">
      <c r="A30411" t="s">
        <v>4490</v>
      </c>
    </row>
    <row r="30412" spans="1:1" x14ac:dyDescent="0.25">
      <c r="A30412" t="s">
        <v>14594</v>
      </c>
    </row>
    <row r="30413" spans="1:1" x14ac:dyDescent="0.25">
      <c r="A30413" t="e">
        <f>- Lecture de plans</f>
        <v>#NAME?</v>
      </c>
    </row>
    <row r="30414" spans="1:1" x14ac:dyDescent="0.25">
      <c r="A30414" t="s">
        <v>14595</v>
      </c>
    </row>
    <row r="30415" spans="1:1" x14ac:dyDescent="0.25">
      <c r="A30415" t="s">
        <v>14596</v>
      </c>
    </row>
    <row r="30416" spans="1:1" x14ac:dyDescent="0.25">
      <c r="A30416" t="s">
        <v>14600</v>
      </c>
    </row>
    <row r="30417" spans="1:1" x14ac:dyDescent="0.25">
      <c r="A30417" t="s">
        <v>14601</v>
      </c>
    </row>
    <row r="30418" spans="1:1" x14ac:dyDescent="0.25">
      <c r="A30418" t="s">
        <v>14602</v>
      </c>
    </row>
    <row r="30420" spans="1:1" x14ac:dyDescent="0.25">
      <c r="A30420" t="s">
        <v>1702</v>
      </c>
    </row>
    <row r="30421" spans="1:1" x14ac:dyDescent="0.25">
      <c r="A30421" t="s">
        <v>14603</v>
      </c>
    </row>
    <row r="30422" spans="1:1" x14ac:dyDescent="0.25">
      <c r="A30422" t="s">
        <v>14604</v>
      </c>
    </row>
    <row r="30423" spans="1:1" x14ac:dyDescent="0.25">
      <c r="A30423" t="s">
        <v>14605</v>
      </c>
    </row>
    <row r="30425" spans="1:1" x14ac:dyDescent="0.25">
      <c r="A30425" t="s">
        <v>1702</v>
      </c>
    </row>
    <row r="30426" spans="1:1" x14ac:dyDescent="0.25">
      <c r="A30426" t="s">
        <v>14603</v>
      </c>
    </row>
    <row r="30427" spans="1:1" x14ac:dyDescent="0.25">
      <c r="A30427" t="s">
        <v>14604</v>
      </c>
    </row>
    <row r="30428" spans="1:1" x14ac:dyDescent="0.25">
      <c r="A30428" t="s">
        <v>14606</v>
      </c>
    </row>
    <row r="30430" spans="1:1" x14ac:dyDescent="0.25">
      <c r="A30430" t="s">
        <v>1702</v>
      </c>
    </row>
    <row r="30431" spans="1:1" x14ac:dyDescent="0.25">
      <c r="A30431" t="s">
        <v>14603</v>
      </c>
    </row>
    <row r="30432" spans="1:1" x14ac:dyDescent="0.25">
      <c r="A30432" t="s">
        <v>14604</v>
      </c>
    </row>
    <row r="30433" spans="1:1" x14ac:dyDescent="0.25">
      <c r="A30433" t="s">
        <v>14607</v>
      </c>
    </row>
    <row r="30435" spans="1:1" x14ac:dyDescent="0.25">
      <c r="A30435" t="s">
        <v>1702</v>
      </c>
    </row>
    <row r="30436" spans="1:1" x14ac:dyDescent="0.25">
      <c r="A30436" t="s">
        <v>14603</v>
      </c>
    </row>
    <row r="30437" spans="1:1" x14ac:dyDescent="0.25">
      <c r="A30437" t="s">
        <v>14604</v>
      </c>
    </row>
    <row r="30438" spans="1:1" x14ac:dyDescent="0.25">
      <c r="A30438" t="s">
        <v>14608</v>
      </c>
    </row>
    <row r="30440" spans="1:1" x14ac:dyDescent="0.25">
      <c r="A30440" t="s">
        <v>1702</v>
      </c>
    </row>
    <row r="30441" spans="1:1" x14ac:dyDescent="0.25">
      <c r="A30441" t="s">
        <v>14603</v>
      </c>
    </row>
    <row r="30442" spans="1:1" x14ac:dyDescent="0.25">
      <c r="A30442" t="s">
        <v>14604</v>
      </c>
    </row>
    <row r="30443" spans="1:1" x14ac:dyDescent="0.25">
      <c r="A30443" t="s">
        <v>14609</v>
      </c>
    </row>
    <row r="30444" spans="1:1" x14ac:dyDescent="0.25">
      <c r="A30444" t="s">
        <v>14610</v>
      </c>
    </row>
    <row r="30445" spans="1:1" x14ac:dyDescent="0.25">
      <c r="A30445" t="s">
        <v>14611</v>
      </c>
    </row>
    <row r="30446" spans="1:1" x14ac:dyDescent="0.25">
      <c r="A30446" t="s">
        <v>14612</v>
      </c>
    </row>
    <row r="30447" spans="1:1" x14ac:dyDescent="0.25">
      <c r="A30447" t="s">
        <v>14613</v>
      </c>
    </row>
    <row r="30448" spans="1:1" x14ac:dyDescent="0.25">
      <c r="A30448" t="s">
        <v>14614</v>
      </c>
    </row>
    <row r="30449" spans="1:1" x14ac:dyDescent="0.25">
      <c r="A30449" t="s">
        <v>14615</v>
      </c>
    </row>
    <row r="30450" spans="1:1" x14ac:dyDescent="0.25">
      <c r="A30450" t="s">
        <v>14616</v>
      </c>
    </row>
    <row r="30451" spans="1:1" x14ac:dyDescent="0.25">
      <c r="A30451" t="s">
        <v>14617</v>
      </c>
    </row>
    <row r="30452" spans="1:1" x14ac:dyDescent="0.25">
      <c r="A30452" t="s">
        <v>14618</v>
      </c>
    </row>
    <row r="30453" spans="1:1" x14ac:dyDescent="0.25">
      <c r="A30453" t="s">
        <v>14619</v>
      </c>
    </row>
    <row r="30454" spans="1:1" x14ac:dyDescent="0.25">
      <c r="A30454" t="s">
        <v>14620</v>
      </c>
    </row>
    <row r="30455" spans="1:1" x14ac:dyDescent="0.25">
      <c r="A30455" t="s">
        <v>14621</v>
      </c>
    </row>
    <row r="30456" spans="1:1" x14ac:dyDescent="0.25">
      <c r="A30456" t="s">
        <v>14622</v>
      </c>
    </row>
    <row r="30457" spans="1:1" x14ac:dyDescent="0.25">
      <c r="A30457" t="s">
        <v>14623</v>
      </c>
    </row>
    <row r="30458" spans="1:1" x14ac:dyDescent="0.25">
      <c r="A30458" t="s">
        <v>14624</v>
      </c>
    </row>
    <row r="30459" spans="1:1" x14ac:dyDescent="0.25">
      <c r="A30459" t="s">
        <v>14625</v>
      </c>
    </row>
    <row r="30460" spans="1:1" x14ac:dyDescent="0.25">
      <c r="A30460" t="s">
        <v>14626</v>
      </c>
    </row>
    <row r="30461" spans="1:1" x14ac:dyDescent="0.25">
      <c r="A30461" t="s">
        <v>14627</v>
      </c>
    </row>
    <row r="30462" spans="1:1" x14ac:dyDescent="0.25">
      <c r="A30462" t="s">
        <v>14628</v>
      </c>
    </row>
    <row r="30463" spans="1:1" x14ac:dyDescent="0.25">
      <c r="A30463" t="s">
        <v>14629</v>
      </c>
    </row>
    <row r="30464" spans="1:1" x14ac:dyDescent="0.25">
      <c r="A30464" t="s">
        <v>14630</v>
      </c>
    </row>
    <row r="30465" spans="1:1" x14ac:dyDescent="0.25">
      <c r="A30465" t="s">
        <v>14631</v>
      </c>
    </row>
    <row r="30466" spans="1:1" x14ac:dyDescent="0.25">
      <c r="A30466" t="s">
        <v>14632</v>
      </c>
    </row>
    <row r="30467" spans="1:1" x14ac:dyDescent="0.25">
      <c r="A30467" t="s">
        <v>14633</v>
      </c>
    </row>
    <row r="30468" spans="1:1" x14ac:dyDescent="0.25">
      <c r="A30468" t="s">
        <v>14634</v>
      </c>
    </row>
    <row r="30469" spans="1:1" x14ac:dyDescent="0.25">
      <c r="A30469" t="s">
        <v>14635</v>
      </c>
    </row>
    <row r="30470" spans="1:1" x14ac:dyDescent="0.25">
      <c r="A30470" t="s">
        <v>14636</v>
      </c>
    </row>
    <row r="30471" spans="1:1" x14ac:dyDescent="0.25">
      <c r="A30471" t="s">
        <v>14637</v>
      </c>
    </row>
    <row r="30472" spans="1:1" x14ac:dyDescent="0.25">
      <c r="A30472" t="s">
        <v>14638</v>
      </c>
    </row>
    <row r="30473" spans="1:1" x14ac:dyDescent="0.25">
      <c r="A30473" t="s">
        <v>14639</v>
      </c>
    </row>
    <row r="30475" spans="1:1" x14ac:dyDescent="0.25">
      <c r="A30475" t="s">
        <v>1702</v>
      </c>
    </row>
    <row r="30476" spans="1:1" x14ac:dyDescent="0.25">
      <c r="A30476" t="s">
        <v>14640</v>
      </c>
    </row>
    <row r="30477" spans="1:1" x14ac:dyDescent="0.25">
      <c r="A30477" t="s">
        <v>14641</v>
      </c>
    </row>
    <row r="30478" spans="1:1" x14ac:dyDescent="0.25">
      <c r="A30478" t="s">
        <v>14642</v>
      </c>
    </row>
    <row r="30480" spans="1:1" x14ac:dyDescent="0.25">
      <c r="A30480" t="s">
        <v>1702</v>
      </c>
    </row>
    <row r="30481" spans="1:1" x14ac:dyDescent="0.25">
      <c r="A30481" t="s">
        <v>14640</v>
      </c>
    </row>
    <row r="30482" spans="1:1" x14ac:dyDescent="0.25">
      <c r="A30482" t="s">
        <v>14641</v>
      </c>
    </row>
    <row r="30483" spans="1:1" x14ac:dyDescent="0.25">
      <c r="A30483" t="s">
        <v>14643</v>
      </c>
    </row>
    <row r="30485" spans="1:1" x14ac:dyDescent="0.25">
      <c r="A30485" t="s">
        <v>1702</v>
      </c>
    </row>
    <row r="30486" spans="1:1" x14ac:dyDescent="0.25">
      <c r="A30486" t="s">
        <v>14640</v>
      </c>
    </row>
    <row r="30487" spans="1:1" x14ac:dyDescent="0.25">
      <c r="A30487" t="s">
        <v>14641</v>
      </c>
    </row>
    <row r="30488" spans="1:1" x14ac:dyDescent="0.25">
      <c r="A30488" t="s">
        <v>14644</v>
      </c>
    </row>
    <row r="30490" spans="1:1" x14ac:dyDescent="0.25">
      <c r="A30490" t="s">
        <v>1702</v>
      </c>
    </row>
    <row r="30491" spans="1:1" x14ac:dyDescent="0.25">
      <c r="A30491" t="s">
        <v>14640</v>
      </c>
    </row>
    <row r="30492" spans="1:1" x14ac:dyDescent="0.25">
      <c r="A30492" t="s">
        <v>14641</v>
      </c>
    </row>
    <row r="30493" spans="1:1" x14ac:dyDescent="0.25">
      <c r="A30493" t="s">
        <v>14645</v>
      </c>
    </row>
    <row r="30495" spans="1:1" x14ac:dyDescent="0.25">
      <c r="A30495" t="s">
        <v>1702</v>
      </c>
    </row>
    <row r="30496" spans="1:1" x14ac:dyDescent="0.25">
      <c r="A30496" t="s">
        <v>14640</v>
      </c>
    </row>
    <row r="30497" spans="1:1" x14ac:dyDescent="0.25">
      <c r="A30497" t="s">
        <v>14641</v>
      </c>
    </row>
    <row r="30498" spans="1:1" x14ac:dyDescent="0.25">
      <c r="A30498" t="s">
        <v>14646</v>
      </c>
    </row>
    <row r="30500" spans="1:1" x14ac:dyDescent="0.25">
      <c r="A30500" t="s">
        <v>1702</v>
      </c>
    </row>
    <row r="30501" spans="1:1" x14ac:dyDescent="0.25">
      <c r="A30501" t="s">
        <v>14647</v>
      </c>
    </row>
    <row r="30503" spans="1:1" x14ac:dyDescent="0.25">
      <c r="A30503" t="s">
        <v>14648</v>
      </c>
    </row>
    <row r="30504" spans="1:1" x14ac:dyDescent="0.25">
      <c r="A30504" t="s">
        <v>14649</v>
      </c>
    </row>
    <row r="30506" spans="1:1" x14ac:dyDescent="0.25">
      <c r="A30506" t="s">
        <v>1702</v>
      </c>
    </row>
    <row r="30507" spans="1:1" x14ac:dyDescent="0.25">
      <c r="A30507" t="s">
        <v>14647</v>
      </c>
    </row>
    <row r="30509" spans="1:1" x14ac:dyDescent="0.25">
      <c r="A30509" t="s">
        <v>14648</v>
      </c>
    </row>
    <row r="30510" spans="1:1" x14ac:dyDescent="0.25">
      <c r="A30510" t="s">
        <v>14650</v>
      </c>
    </row>
    <row r="30512" spans="1:1" x14ac:dyDescent="0.25">
      <c r="A30512" t="s">
        <v>1702</v>
      </c>
    </row>
    <row r="30513" spans="1:1" x14ac:dyDescent="0.25">
      <c r="A30513" t="s">
        <v>14647</v>
      </c>
    </row>
    <row r="30515" spans="1:1" x14ac:dyDescent="0.25">
      <c r="A30515" t="s">
        <v>14648</v>
      </c>
    </row>
    <row r="30516" spans="1:1" x14ac:dyDescent="0.25">
      <c r="A30516" t="s">
        <v>14651</v>
      </c>
    </row>
    <row r="30518" spans="1:1" x14ac:dyDescent="0.25">
      <c r="A30518" t="s">
        <v>1702</v>
      </c>
    </row>
    <row r="30519" spans="1:1" x14ac:dyDescent="0.25">
      <c r="A30519" t="s">
        <v>14647</v>
      </c>
    </row>
    <row r="30521" spans="1:1" x14ac:dyDescent="0.25">
      <c r="A30521" t="s">
        <v>14648</v>
      </c>
    </row>
    <row r="30522" spans="1:1" x14ac:dyDescent="0.25">
      <c r="A30522" t="s">
        <v>14652</v>
      </c>
    </row>
    <row r="30524" spans="1:1" x14ac:dyDescent="0.25">
      <c r="A30524" t="s">
        <v>1702</v>
      </c>
    </row>
    <row r="30525" spans="1:1" x14ac:dyDescent="0.25">
      <c r="A30525" t="s">
        <v>14647</v>
      </c>
    </row>
    <row r="30527" spans="1:1" x14ac:dyDescent="0.25">
      <c r="A30527" t="s">
        <v>14648</v>
      </c>
    </row>
    <row r="30528" spans="1:1" x14ac:dyDescent="0.25">
      <c r="A30528" t="s">
        <v>14653</v>
      </c>
    </row>
    <row r="30529" spans="1:1" x14ac:dyDescent="0.25">
      <c r="A30529" t="s">
        <v>14654</v>
      </c>
    </row>
    <row r="30530" spans="1:1" x14ac:dyDescent="0.25">
      <c r="A30530" t="s">
        <v>14655</v>
      </c>
    </row>
    <row r="30531" spans="1:1" x14ac:dyDescent="0.25">
      <c r="A30531" t="s">
        <v>14654</v>
      </c>
    </row>
    <row r="30532" spans="1:1" x14ac:dyDescent="0.25">
      <c r="A30532" t="s">
        <v>14656</v>
      </c>
    </row>
    <row r="30533" spans="1:1" x14ac:dyDescent="0.25">
      <c r="A30533" t="s">
        <v>14654</v>
      </c>
    </row>
    <row r="30534" spans="1:1" x14ac:dyDescent="0.25">
      <c r="A30534" t="s">
        <v>14657</v>
      </c>
    </row>
    <row r="30535" spans="1:1" x14ac:dyDescent="0.25">
      <c r="A30535" t="s">
        <v>14654</v>
      </c>
    </row>
    <row r="30536" spans="1:1" x14ac:dyDescent="0.25">
      <c r="A30536" t="s">
        <v>14658</v>
      </c>
    </row>
    <row r="30537" spans="1:1" x14ac:dyDescent="0.25">
      <c r="A30537" t="s">
        <v>14654</v>
      </c>
    </row>
    <row r="30538" spans="1:1" x14ac:dyDescent="0.25">
      <c r="A30538" t="s">
        <v>14659</v>
      </c>
    </row>
    <row r="30540" spans="1:1" x14ac:dyDescent="0.25">
      <c r="A30540" t="s">
        <v>1702</v>
      </c>
    </row>
    <row r="30541" spans="1:1" x14ac:dyDescent="0.25">
      <c r="A30541" t="s">
        <v>14660</v>
      </c>
    </row>
    <row r="30542" spans="1:1" x14ac:dyDescent="0.25">
      <c r="A30542" t="s">
        <v>14661</v>
      </c>
    </row>
    <row r="30543" spans="1:1" x14ac:dyDescent="0.25">
      <c r="A30543" t="s">
        <v>14662</v>
      </c>
    </row>
    <row r="30545" spans="1:1" x14ac:dyDescent="0.25">
      <c r="A30545" t="s">
        <v>1702</v>
      </c>
    </row>
    <row r="30546" spans="1:1" x14ac:dyDescent="0.25">
      <c r="A30546" t="s">
        <v>14660</v>
      </c>
    </row>
    <row r="30547" spans="1:1" x14ac:dyDescent="0.25">
      <c r="A30547" t="s">
        <v>14661</v>
      </c>
    </row>
    <row r="30548" spans="1:1" x14ac:dyDescent="0.25">
      <c r="A30548" t="s">
        <v>14663</v>
      </c>
    </row>
    <row r="30550" spans="1:1" x14ac:dyDescent="0.25">
      <c r="A30550" t="s">
        <v>1702</v>
      </c>
    </row>
    <row r="30551" spans="1:1" x14ac:dyDescent="0.25">
      <c r="A30551" t="s">
        <v>14660</v>
      </c>
    </row>
    <row r="30552" spans="1:1" x14ac:dyDescent="0.25">
      <c r="A30552" t="s">
        <v>14661</v>
      </c>
    </row>
    <row r="30553" spans="1:1" x14ac:dyDescent="0.25">
      <c r="A30553" t="s">
        <v>14664</v>
      </c>
    </row>
    <row r="30555" spans="1:1" x14ac:dyDescent="0.25">
      <c r="A30555" t="s">
        <v>1702</v>
      </c>
    </row>
    <row r="30556" spans="1:1" x14ac:dyDescent="0.25">
      <c r="A30556" t="s">
        <v>14660</v>
      </c>
    </row>
    <row r="30557" spans="1:1" x14ac:dyDescent="0.25">
      <c r="A30557" t="s">
        <v>14661</v>
      </c>
    </row>
    <row r="30558" spans="1:1" x14ac:dyDescent="0.25">
      <c r="A30558" t="s">
        <v>14665</v>
      </c>
    </row>
    <row r="30560" spans="1:1" x14ac:dyDescent="0.25">
      <c r="A30560" t="s">
        <v>1702</v>
      </c>
    </row>
    <row r="30561" spans="1:1" x14ac:dyDescent="0.25">
      <c r="A30561" t="s">
        <v>14660</v>
      </c>
    </row>
    <row r="30562" spans="1:1" x14ac:dyDescent="0.25">
      <c r="A30562" t="s">
        <v>14661</v>
      </c>
    </row>
    <row r="30563" spans="1:1" x14ac:dyDescent="0.25">
      <c r="A30563" t="s">
        <v>14666</v>
      </c>
    </row>
    <row r="30564" spans="1:1" x14ac:dyDescent="0.25">
      <c r="A30564" t="s">
        <v>14667</v>
      </c>
    </row>
    <row r="30565" spans="1:1" x14ac:dyDescent="0.25">
      <c r="A30565" t="s">
        <v>14668</v>
      </c>
    </row>
    <row r="30566" spans="1:1" x14ac:dyDescent="0.25">
      <c r="A30566" t="s">
        <v>14669</v>
      </c>
    </row>
    <row r="30567" spans="1:1" x14ac:dyDescent="0.25">
      <c r="A30567" t="s">
        <v>14670</v>
      </c>
    </row>
    <row r="30568" spans="1:1" x14ac:dyDescent="0.25">
      <c r="A30568" t="s">
        <v>14671</v>
      </c>
    </row>
    <row r="30570" spans="1:1" x14ac:dyDescent="0.25">
      <c r="A30570" t="s">
        <v>1702</v>
      </c>
    </row>
    <row r="30571" spans="1:1" x14ac:dyDescent="0.25">
      <c r="A30571" t="s">
        <v>14672</v>
      </c>
    </row>
    <row r="30572" spans="1:1" x14ac:dyDescent="0.25">
      <c r="A30572" t="s">
        <v>14673</v>
      </c>
    </row>
    <row r="30573" spans="1:1" x14ac:dyDescent="0.25">
      <c r="A30573" t="s">
        <v>14674</v>
      </c>
    </row>
    <row r="30575" spans="1:1" x14ac:dyDescent="0.25">
      <c r="A30575" t="s">
        <v>1702</v>
      </c>
    </row>
    <row r="30576" spans="1:1" x14ac:dyDescent="0.25">
      <c r="A30576" t="s">
        <v>14672</v>
      </c>
    </row>
    <row r="30577" spans="1:1" x14ac:dyDescent="0.25">
      <c r="A30577" t="s">
        <v>14673</v>
      </c>
    </row>
    <row r="30578" spans="1:1" x14ac:dyDescent="0.25">
      <c r="A30578" t="s">
        <v>14675</v>
      </c>
    </row>
    <row r="30580" spans="1:1" x14ac:dyDescent="0.25">
      <c r="A30580" t="s">
        <v>1702</v>
      </c>
    </row>
    <row r="30581" spans="1:1" x14ac:dyDescent="0.25">
      <c r="A30581" t="s">
        <v>14672</v>
      </c>
    </row>
    <row r="30582" spans="1:1" x14ac:dyDescent="0.25">
      <c r="A30582" t="s">
        <v>14673</v>
      </c>
    </row>
    <row r="30583" spans="1:1" x14ac:dyDescent="0.25">
      <c r="A30583" t="s">
        <v>14676</v>
      </c>
    </row>
    <row r="30585" spans="1:1" x14ac:dyDescent="0.25">
      <c r="A30585" t="s">
        <v>1702</v>
      </c>
    </row>
    <row r="30586" spans="1:1" x14ac:dyDescent="0.25">
      <c r="A30586" t="s">
        <v>14672</v>
      </c>
    </row>
    <row r="30587" spans="1:1" x14ac:dyDescent="0.25">
      <c r="A30587" t="s">
        <v>14673</v>
      </c>
    </row>
    <row r="30588" spans="1:1" x14ac:dyDescent="0.25">
      <c r="A30588" t="s">
        <v>14677</v>
      </c>
    </row>
    <row r="30590" spans="1:1" x14ac:dyDescent="0.25">
      <c r="A30590" t="s">
        <v>1702</v>
      </c>
    </row>
    <row r="30591" spans="1:1" x14ac:dyDescent="0.25">
      <c r="A30591" t="s">
        <v>14672</v>
      </c>
    </row>
    <row r="30592" spans="1:1" x14ac:dyDescent="0.25">
      <c r="A30592" t="s">
        <v>14673</v>
      </c>
    </row>
    <row r="30593" spans="1:1" x14ac:dyDescent="0.25">
      <c r="A30593" t="s">
        <v>14678</v>
      </c>
    </row>
    <row r="30594" spans="1:1" x14ac:dyDescent="0.25">
      <c r="A30594" t="s">
        <v>14679</v>
      </c>
    </row>
    <row r="30596" spans="1:1" x14ac:dyDescent="0.25">
      <c r="A30596" t="s">
        <v>9</v>
      </c>
    </row>
    <row r="30597" spans="1:1" x14ac:dyDescent="0.25">
      <c r="A30597" t="s">
        <v>14235</v>
      </c>
    </row>
    <row r="30598" spans="1:1" x14ac:dyDescent="0.25">
      <c r="A30598" t="s">
        <v>14680</v>
      </c>
    </row>
    <row r="30599" spans="1:1" x14ac:dyDescent="0.25">
      <c r="A30599" t="s">
        <v>14679</v>
      </c>
    </row>
    <row r="30601" spans="1:1" x14ac:dyDescent="0.25">
      <c r="A30601" t="s">
        <v>9</v>
      </c>
    </row>
    <row r="30602" spans="1:1" x14ac:dyDescent="0.25">
      <c r="A30602" t="s">
        <v>14235</v>
      </c>
    </row>
    <row r="30603" spans="1:1" x14ac:dyDescent="0.25">
      <c r="A30603" t="s">
        <v>14681</v>
      </c>
    </row>
    <row r="30604" spans="1:1" x14ac:dyDescent="0.25">
      <c r="A30604" t="s">
        <v>14679</v>
      </c>
    </row>
    <row r="30606" spans="1:1" x14ac:dyDescent="0.25">
      <c r="A30606" t="s">
        <v>9</v>
      </c>
    </row>
    <row r="30607" spans="1:1" x14ac:dyDescent="0.25">
      <c r="A30607" t="s">
        <v>14235</v>
      </c>
    </row>
    <row r="30608" spans="1:1" x14ac:dyDescent="0.25">
      <c r="A30608" t="s">
        <v>14682</v>
      </c>
    </row>
    <row r="30609" spans="1:1" x14ac:dyDescent="0.25">
      <c r="A30609" t="s">
        <v>14679</v>
      </c>
    </row>
    <row r="30611" spans="1:1" x14ac:dyDescent="0.25">
      <c r="A30611" t="s">
        <v>9</v>
      </c>
    </row>
    <row r="30612" spans="1:1" x14ac:dyDescent="0.25">
      <c r="A30612" t="s">
        <v>14235</v>
      </c>
    </row>
    <row r="30613" spans="1:1" x14ac:dyDescent="0.25">
      <c r="A30613" t="s">
        <v>14683</v>
      </c>
    </row>
    <row r="30614" spans="1:1" x14ac:dyDescent="0.25">
      <c r="A30614" t="s">
        <v>14679</v>
      </c>
    </row>
    <row r="30616" spans="1:1" x14ac:dyDescent="0.25">
      <c r="A30616" t="s">
        <v>9</v>
      </c>
    </row>
    <row r="30617" spans="1:1" x14ac:dyDescent="0.25">
      <c r="A30617" t="s">
        <v>14235</v>
      </c>
    </row>
    <row r="30618" spans="1:1" x14ac:dyDescent="0.25">
      <c r="A30618" t="s">
        <v>14684</v>
      </c>
    </row>
    <row r="30619" spans="1:1" x14ac:dyDescent="0.25">
      <c r="A30619" t="s">
        <v>14685</v>
      </c>
    </row>
    <row r="30620" spans="1:1" x14ac:dyDescent="0.25">
      <c r="A30620" t="s">
        <v>14686</v>
      </c>
    </row>
    <row r="30621" spans="1:1" x14ac:dyDescent="0.25">
      <c r="A30621" t="s">
        <v>14685</v>
      </c>
    </row>
    <row r="30622" spans="1:1" x14ac:dyDescent="0.25">
      <c r="A30622" t="s">
        <v>14687</v>
      </c>
    </row>
    <row r="30623" spans="1:1" x14ac:dyDescent="0.25">
      <c r="A30623" t="s">
        <v>14685</v>
      </c>
    </row>
    <row r="30624" spans="1:1" x14ac:dyDescent="0.25">
      <c r="A30624" t="s">
        <v>14688</v>
      </c>
    </row>
    <row r="30625" spans="1:1" x14ac:dyDescent="0.25">
      <c r="A30625" t="s">
        <v>14685</v>
      </c>
    </row>
    <row r="30626" spans="1:1" x14ac:dyDescent="0.25">
      <c r="A30626" t="s">
        <v>14689</v>
      </c>
    </row>
    <row r="30627" spans="1:1" x14ac:dyDescent="0.25">
      <c r="A30627" t="s">
        <v>14685</v>
      </c>
    </row>
    <row r="30628" spans="1:1" x14ac:dyDescent="0.25">
      <c r="A30628" t="s">
        <v>14690</v>
      </c>
    </row>
    <row r="30629" spans="1:1" x14ac:dyDescent="0.25">
      <c r="A30629" t="s">
        <v>14691</v>
      </c>
    </row>
    <row r="30630" spans="1:1" x14ac:dyDescent="0.25">
      <c r="A30630" t="s">
        <v>14692</v>
      </c>
    </row>
    <row r="30631" spans="1:1" x14ac:dyDescent="0.25">
      <c r="A30631" t="s">
        <v>14693</v>
      </c>
    </row>
    <row r="30632" spans="1:1" x14ac:dyDescent="0.25">
      <c r="A30632" t="s">
        <v>14694</v>
      </c>
    </row>
    <row r="30633" spans="1:1" x14ac:dyDescent="0.25">
      <c r="A30633" t="s">
        <v>14695</v>
      </c>
    </row>
    <row r="30634" spans="1:1" x14ac:dyDescent="0.25">
      <c r="A30634" t="s">
        <v>14696</v>
      </c>
    </row>
    <row r="30635" spans="1:1" x14ac:dyDescent="0.25">
      <c r="A30635" t="s">
        <v>14697</v>
      </c>
    </row>
    <row r="30636" spans="1:1" x14ac:dyDescent="0.25">
      <c r="A30636" t="s">
        <v>14698</v>
      </c>
    </row>
    <row r="30637" spans="1:1" x14ac:dyDescent="0.25">
      <c r="A30637" t="s">
        <v>14696</v>
      </c>
    </row>
    <row r="30638" spans="1:1" x14ac:dyDescent="0.25">
      <c r="A30638" t="s">
        <v>14697</v>
      </c>
    </row>
    <row r="30639" spans="1:1" x14ac:dyDescent="0.25">
      <c r="A30639" t="s">
        <v>14699</v>
      </c>
    </row>
    <row r="30640" spans="1:1" x14ac:dyDescent="0.25">
      <c r="A30640" t="s">
        <v>14696</v>
      </c>
    </row>
    <row r="30641" spans="1:1" x14ac:dyDescent="0.25">
      <c r="A30641" t="s">
        <v>14697</v>
      </c>
    </row>
    <row r="30642" spans="1:1" x14ac:dyDescent="0.25">
      <c r="A30642" t="s">
        <v>14700</v>
      </c>
    </row>
    <row r="30643" spans="1:1" x14ac:dyDescent="0.25">
      <c r="A30643" t="s">
        <v>14696</v>
      </c>
    </row>
    <row r="30644" spans="1:1" x14ac:dyDescent="0.25">
      <c r="A30644" t="s">
        <v>14697</v>
      </c>
    </row>
    <row r="30645" spans="1:1" x14ac:dyDescent="0.25">
      <c r="A30645" t="s">
        <v>14701</v>
      </c>
    </row>
    <row r="30646" spans="1:1" x14ac:dyDescent="0.25">
      <c r="A30646" t="s">
        <v>14696</v>
      </c>
    </row>
    <row r="30647" spans="1:1" x14ac:dyDescent="0.25">
      <c r="A30647" t="s">
        <v>14697</v>
      </c>
    </row>
    <row r="30648" spans="1:1" x14ac:dyDescent="0.25">
      <c r="A30648" t="s">
        <v>14702</v>
      </c>
    </row>
    <row r="30650" spans="1:1" x14ac:dyDescent="0.25">
      <c r="A30650" t="s">
        <v>14703</v>
      </c>
    </row>
    <row r="30652" spans="1:1" x14ac:dyDescent="0.25">
      <c r="A30652" t="s">
        <v>14704</v>
      </c>
    </row>
    <row r="30653" spans="1:1" x14ac:dyDescent="0.25">
      <c r="A30653" t="s">
        <v>14705</v>
      </c>
    </row>
    <row r="30656" spans="1:1" x14ac:dyDescent="0.25">
      <c r="A30656" t="s">
        <v>14706</v>
      </c>
    </row>
    <row r="30657" spans="1:1" x14ac:dyDescent="0.25">
      <c r="A30657" t="s">
        <v>14707</v>
      </c>
    </row>
    <row r="30658" spans="1:1" x14ac:dyDescent="0.25">
      <c r="A30658" t="s">
        <v>14708</v>
      </c>
    </row>
    <row r="30659" spans="1:1" x14ac:dyDescent="0.25">
      <c r="A30659" t="s">
        <v>14709</v>
      </c>
    </row>
    <row r="30660" spans="1:1" x14ac:dyDescent="0.25">
      <c r="A30660" t="s">
        <v>14710</v>
      </c>
    </row>
    <row r="30661" spans="1:1" x14ac:dyDescent="0.25">
      <c r="A30661" t="s">
        <v>14711</v>
      </c>
    </row>
    <row r="30662" spans="1:1" x14ac:dyDescent="0.25">
      <c r="A30662" t="s">
        <v>14712</v>
      </c>
    </row>
    <row r="30664" spans="1:1" x14ac:dyDescent="0.25">
      <c r="A30664" t="s">
        <v>14713</v>
      </c>
    </row>
    <row r="30665" spans="1:1" x14ac:dyDescent="0.25">
      <c r="A30665" t="e">
        <f>- Mise en place des actions de Recherche de biens</f>
        <v>#NAME?</v>
      </c>
    </row>
    <row r="30666" spans="1:1" x14ac:dyDescent="0.25">
      <c r="A30666" t="e">
        <f>- Rencontre des prospects</f>
        <v>#NAME?</v>
      </c>
    </row>
    <row r="30667" spans="1:1" x14ac:dyDescent="0.25">
      <c r="A30667" t="s">
        <v>14714</v>
      </c>
    </row>
    <row r="30668" spans="1:1" x14ac:dyDescent="0.25">
      <c r="A30668" t="e">
        <f>- prise de mandat de vente</f>
        <v>#NAME?</v>
      </c>
    </row>
    <row r="30669" spans="1:1" x14ac:dyDescent="0.25">
      <c r="A30669" t="s">
        <v>14715</v>
      </c>
    </row>
    <row r="30670" spans="1:1" x14ac:dyDescent="0.25">
      <c r="A30670" t="s">
        <v>14716</v>
      </c>
    </row>
    <row r="30672" spans="1:1" x14ac:dyDescent="0.25">
      <c r="A30672" t="s">
        <v>14713</v>
      </c>
    </row>
    <row r="30673" spans="1:1" x14ac:dyDescent="0.25">
      <c r="A30673" t="e">
        <f>- Mise en place des actions de Recherche de biens</f>
        <v>#NAME?</v>
      </c>
    </row>
    <row r="30674" spans="1:1" x14ac:dyDescent="0.25">
      <c r="A30674" t="e">
        <f>- Rencontre des prospects</f>
        <v>#NAME?</v>
      </c>
    </row>
    <row r="30675" spans="1:1" x14ac:dyDescent="0.25">
      <c r="A30675" t="s">
        <v>14714</v>
      </c>
    </row>
    <row r="30676" spans="1:1" x14ac:dyDescent="0.25">
      <c r="A30676" t="e">
        <f>- prise de mandat de vente</f>
        <v>#NAME?</v>
      </c>
    </row>
    <row r="30677" spans="1:1" x14ac:dyDescent="0.25">
      <c r="A30677" t="s">
        <v>14715</v>
      </c>
    </row>
    <row r="30678" spans="1:1" x14ac:dyDescent="0.25">
      <c r="A30678" t="s">
        <v>14717</v>
      </c>
    </row>
    <row r="30680" spans="1:1" x14ac:dyDescent="0.25">
      <c r="A30680" t="s">
        <v>14713</v>
      </c>
    </row>
    <row r="30681" spans="1:1" x14ac:dyDescent="0.25">
      <c r="A30681" t="e">
        <f>- Mise en place des actions de Recherche de biens</f>
        <v>#NAME?</v>
      </c>
    </row>
    <row r="30682" spans="1:1" x14ac:dyDescent="0.25">
      <c r="A30682" t="e">
        <f>- Rencontre des prospects</f>
        <v>#NAME?</v>
      </c>
    </row>
    <row r="30683" spans="1:1" x14ac:dyDescent="0.25">
      <c r="A30683" t="s">
        <v>14714</v>
      </c>
    </row>
    <row r="30684" spans="1:1" x14ac:dyDescent="0.25">
      <c r="A30684" t="e">
        <f>- prise de mandat de vente</f>
        <v>#NAME?</v>
      </c>
    </row>
    <row r="30685" spans="1:1" x14ac:dyDescent="0.25">
      <c r="A30685" t="s">
        <v>14715</v>
      </c>
    </row>
    <row r="30686" spans="1:1" x14ac:dyDescent="0.25">
      <c r="A30686" t="s">
        <v>14718</v>
      </c>
    </row>
    <row r="30688" spans="1:1" x14ac:dyDescent="0.25">
      <c r="A30688" t="s">
        <v>14713</v>
      </c>
    </row>
    <row r="30689" spans="1:1" x14ac:dyDescent="0.25">
      <c r="A30689" t="e">
        <f>- Mise en place des actions de Recherche de biens</f>
        <v>#NAME?</v>
      </c>
    </row>
    <row r="30690" spans="1:1" x14ac:dyDescent="0.25">
      <c r="A30690" t="e">
        <f>- Rencontre des prospects</f>
        <v>#NAME?</v>
      </c>
    </row>
    <row r="30691" spans="1:1" x14ac:dyDescent="0.25">
      <c r="A30691" t="s">
        <v>14714</v>
      </c>
    </row>
    <row r="30692" spans="1:1" x14ac:dyDescent="0.25">
      <c r="A30692" t="e">
        <f>- prise de mandat de vente</f>
        <v>#NAME?</v>
      </c>
    </row>
    <row r="30693" spans="1:1" x14ac:dyDescent="0.25">
      <c r="A30693" t="s">
        <v>14715</v>
      </c>
    </row>
    <row r="30694" spans="1:1" x14ac:dyDescent="0.25">
      <c r="A30694" t="s">
        <v>14719</v>
      </c>
    </row>
    <row r="30695" spans="1:1" x14ac:dyDescent="0.25">
      <c r="A30695" t="s">
        <v>14720</v>
      </c>
    </row>
    <row r="30697" spans="1:1" x14ac:dyDescent="0.25">
      <c r="A30697" t="s">
        <v>12712</v>
      </c>
    </row>
    <row r="30698" spans="1:1" x14ac:dyDescent="0.25">
      <c r="A30698" t="e">
        <f>- Dressage des assiettes</f>
        <v>#NAME?</v>
      </c>
    </row>
    <row r="30699" spans="1:1" x14ac:dyDescent="0.25">
      <c r="A30699" t="e">
        <f>- Aide en salle</f>
        <v>#NAME?</v>
      </c>
    </row>
    <row r="30700" spans="1:1" x14ac:dyDescent="0.25">
      <c r="A30700" t="e">
        <f>- plonge</f>
        <v>#NAME?</v>
      </c>
    </row>
    <row r="30701" spans="1:1" x14ac:dyDescent="0.25">
      <c r="A30701" t="e">
        <f>- Nettoyage du self</f>
        <v>#NAME?</v>
      </c>
    </row>
    <row r="30702" spans="1:1" x14ac:dyDescent="0.25">
      <c r="A30702" t="s">
        <v>12713</v>
      </c>
    </row>
    <row r="30704" spans="1:1" x14ac:dyDescent="0.25">
      <c r="A30704" t="s">
        <v>12714</v>
      </c>
    </row>
    <row r="30705" spans="1:1" x14ac:dyDescent="0.25">
      <c r="A30705" t="s">
        <v>14721</v>
      </c>
    </row>
    <row r="30707" spans="1:1" x14ac:dyDescent="0.25">
      <c r="A30707" t="s">
        <v>12712</v>
      </c>
    </row>
    <row r="30708" spans="1:1" x14ac:dyDescent="0.25">
      <c r="A30708" t="e">
        <f>- Dressage des assiettes</f>
        <v>#NAME?</v>
      </c>
    </row>
    <row r="30709" spans="1:1" x14ac:dyDescent="0.25">
      <c r="A30709" t="e">
        <f>- Aide en salle</f>
        <v>#NAME?</v>
      </c>
    </row>
    <row r="30710" spans="1:1" x14ac:dyDescent="0.25">
      <c r="A30710" t="e">
        <f>- plonge</f>
        <v>#NAME?</v>
      </c>
    </row>
    <row r="30711" spans="1:1" x14ac:dyDescent="0.25">
      <c r="A30711" t="e">
        <f>- Nettoyage du self</f>
        <v>#NAME?</v>
      </c>
    </row>
    <row r="30712" spans="1:1" x14ac:dyDescent="0.25">
      <c r="A30712" t="s">
        <v>12713</v>
      </c>
    </row>
    <row r="30714" spans="1:1" x14ac:dyDescent="0.25">
      <c r="A30714" t="s">
        <v>12714</v>
      </c>
    </row>
    <row r="30715" spans="1:1" x14ac:dyDescent="0.25">
      <c r="A30715" t="s">
        <v>14722</v>
      </c>
    </row>
    <row r="30717" spans="1:1" x14ac:dyDescent="0.25">
      <c r="A30717" t="s">
        <v>12712</v>
      </c>
    </row>
    <row r="30718" spans="1:1" x14ac:dyDescent="0.25">
      <c r="A30718" t="e">
        <f>- Dressage des assiettes</f>
        <v>#NAME?</v>
      </c>
    </row>
    <row r="30719" spans="1:1" x14ac:dyDescent="0.25">
      <c r="A30719" t="e">
        <f>- Aide en salle</f>
        <v>#NAME?</v>
      </c>
    </row>
    <row r="30720" spans="1:1" x14ac:dyDescent="0.25">
      <c r="A30720" t="e">
        <f>- plonge</f>
        <v>#NAME?</v>
      </c>
    </row>
    <row r="30721" spans="1:1" x14ac:dyDescent="0.25">
      <c r="A30721" t="e">
        <f>- Nettoyage du self</f>
        <v>#NAME?</v>
      </c>
    </row>
    <row r="30722" spans="1:1" x14ac:dyDescent="0.25">
      <c r="A30722" t="s">
        <v>12713</v>
      </c>
    </row>
    <row r="30724" spans="1:1" x14ac:dyDescent="0.25">
      <c r="A30724" t="s">
        <v>12714</v>
      </c>
    </row>
    <row r="30725" spans="1:1" x14ac:dyDescent="0.25">
      <c r="A30725" t="s">
        <v>14723</v>
      </c>
    </row>
    <row r="30727" spans="1:1" x14ac:dyDescent="0.25">
      <c r="A30727" t="s">
        <v>12712</v>
      </c>
    </row>
    <row r="30728" spans="1:1" x14ac:dyDescent="0.25">
      <c r="A30728" t="e">
        <f>- Dressage des assiettes</f>
        <v>#NAME?</v>
      </c>
    </row>
    <row r="30729" spans="1:1" x14ac:dyDescent="0.25">
      <c r="A30729" t="e">
        <f>- Aide en salle</f>
        <v>#NAME?</v>
      </c>
    </row>
    <row r="30730" spans="1:1" x14ac:dyDescent="0.25">
      <c r="A30730" t="e">
        <f>- plonge</f>
        <v>#NAME?</v>
      </c>
    </row>
    <row r="30731" spans="1:1" x14ac:dyDescent="0.25">
      <c r="A30731" t="e">
        <f>- Nettoyage du self</f>
        <v>#NAME?</v>
      </c>
    </row>
    <row r="30732" spans="1:1" x14ac:dyDescent="0.25">
      <c r="A30732" t="s">
        <v>12713</v>
      </c>
    </row>
    <row r="30734" spans="1:1" x14ac:dyDescent="0.25">
      <c r="A30734" t="s">
        <v>12714</v>
      </c>
    </row>
    <row r="30735" spans="1:1" x14ac:dyDescent="0.25">
      <c r="A30735" t="s">
        <v>14724</v>
      </c>
    </row>
    <row r="30737" spans="1:1" x14ac:dyDescent="0.25">
      <c r="A30737" t="s">
        <v>14725</v>
      </c>
    </row>
    <row r="30738" spans="1:1" x14ac:dyDescent="0.25">
      <c r="A30738" t="s">
        <v>14726</v>
      </c>
    </row>
    <row r="30740" spans="1:1" x14ac:dyDescent="0.25">
      <c r="A30740" t="s">
        <v>14727</v>
      </c>
    </row>
    <row r="30741" spans="1:1" x14ac:dyDescent="0.25">
      <c r="A30741" t="s">
        <v>14728</v>
      </c>
    </row>
    <row r="30742" spans="1:1" x14ac:dyDescent="0.25">
      <c r="A30742" t="s">
        <v>14729</v>
      </c>
    </row>
    <row r="30743" spans="1:1" x14ac:dyDescent="0.25">
      <c r="A30743" t="s">
        <v>14730</v>
      </c>
    </row>
    <row r="30744" spans="1:1" x14ac:dyDescent="0.25">
      <c r="A30744" t="s">
        <v>14731</v>
      </c>
    </row>
    <row r="30745" spans="1:1" x14ac:dyDescent="0.25">
      <c r="A30745" t="s">
        <v>43</v>
      </c>
    </row>
    <row r="30746" spans="1:1" x14ac:dyDescent="0.25">
      <c r="A30746" t="s">
        <v>92</v>
      </c>
    </row>
    <row r="30749" spans="1:1" x14ac:dyDescent="0.25">
      <c r="A30749" t="s">
        <v>14732</v>
      </c>
    </row>
    <row r="30750" spans="1:1" x14ac:dyDescent="0.25">
      <c r="A30750" t="s">
        <v>12528</v>
      </c>
    </row>
    <row r="30751" spans="1:1" x14ac:dyDescent="0.25">
      <c r="A30751" t="s">
        <v>14733</v>
      </c>
    </row>
    <row r="30753" spans="1:1" x14ac:dyDescent="0.25">
      <c r="A30753" t="s">
        <v>14734</v>
      </c>
    </row>
    <row r="30755" spans="1:1" x14ac:dyDescent="0.25">
      <c r="A30755" t="s">
        <v>14735</v>
      </c>
    </row>
    <row r="30756" spans="1:1" x14ac:dyDescent="0.25">
      <c r="A30756" t="s">
        <v>14736</v>
      </c>
    </row>
    <row r="30757" spans="1:1" x14ac:dyDescent="0.25">
      <c r="A30757" t="s">
        <v>1881</v>
      </c>
    </row>
    <row r="30758" spans="1:1" x14ac:dyDescent="0.25">
      <c r="A30758" t="s">
        <v>14737</v>
      </c>
    </row>
    <row r="30759" spans="1:1" x14ac:dyDescent="0.25">
      <c r="A30759" t="s">
        <v>14738</v>
      </c>
    </row>
    <row r="30760" spans="1:1" x14ac:dyDescent="0.25">
      <c r="A30760" t="s">
        <v>14739</v>
      </c>
    </row>
    <row r="30761" spans="1:1" x14ac:dyDescent="0.25">
      <c r="A30761" t="s">
        <v>14740</v>
      </c>
    </row>
    <row r="30762" spans="1:1" x14ac:dyDescent="0.25">
      <c r="A30762" t="s">
        <v>14741</v>
      </c>
    </row>
    <row r="30763" spans="1:1" x14ac:dyDescent="0.25">
      <c r="A30763" t="s">
        <v>5176</v>
      </c>
    </row>
    <row r="30764" spans="1:1" x14ac:dyDescent="0.25">
      <c r="A30764" t="s">
        <v>12798</v>
      </c>
    </row>
    <row r="30765" spans="1:1" x14ac:dyDescent="0.25">
      <c r="A30765" t="s">
        <v>14742</v>
      </c>
    </row>
    <row r="30766" spans="1:1" x14ac:dyDescent="0.25">
      <c r="A30766" t="s">
        <v>14743</v>
      </c>
    </row>
    <row r="30768" spans="1:1" x14ac:dyDescent="0.25">
      <c r="A30768" t="s">
        <v>5176</v>
      </c>
    </row>
    <row r="30769" spans="1:1" x14ac:dyDescent="0.25">
      <c r="A30769" t="s">
        <v>5177</v>
      </c>
    </row>
    <row r="30770" spans="1:1" x14ac:dyDescent="0.25">
      <c r="A30770" t="s">
        <v>14744</v>
      </c>
    </row>
    <row r="30772" spans="1:1" x14ac:dyDescent="0.25">
      <c r="A30772" t="s">
        <v>5176</v>
      </c>
    </row>
    <row r="30773" spans="1:1" x14ac:dyDescent="0.25">
      <c r="A30773" t="s">
        <v>5177</v>
      </c>
    </row>
    <row r="30774" spans="1:1" x14ac:dyDescent="0.25">
      <c r="A30774" t="s">
        <v>14745</v>
      </c>
    </row>
    <row r="30775" spans="1:1" x14ac:dyDescent="0.25">
      <c r="A30775" t="s">
        <v>14741</v>
      </c>
    </row>
    <row r="30776" spans="1:1" x14ac:dyDescent="0.25">
      <c r="A30776" t="s">
        <v>5176</v>
      </c>
    </row>
    <row r="30777" spans="1:1" x14ac:dyDescent="0.25">
      <c r="A30777" t="s">
        <v>12798</v>
      </c>
    </row>
    <row r="30778" spans="1:1" x14ac:dyDescent="0.25">
      <c r="A30778" t="s">
        <v>14742</v>
      </c>
    </row>
    <row r="30779" spans="1:1" x14ac:dyDescent="0.25">
      <c r="A30779" t="s">
        <v>14746</v>
      </c>
    </row>
    <row r="30781" spans="1:1" x14ac:dyDescent="0.25">
      <c r="A30781" t="s">
        <v>5176</v>
      </c>
    </row>
    <row r="30782" spans="1:1" x14ac:dyDescent="0.25">
      <c r="A30782" t="s">
        <v>12798</v>
      </c>
    </row>
    <row r="30783" spans="1:1" x14ac:dyDescent="0.25">
      <c r="A30783" t="s">
        <v>12799</v>
      </c>
    </row>
    <row r="30784" spans="1:1" x14ac:dyDescent="0.25">
      <c r="A30784" t="s">
        <v>12800</v>
      </c>
    </row>
    <row r="30785" spans="1:1" x14ac:dyDescent="0.25">
      <c r="A30785" t="s">
        <v>14747</v>
      </c>
    </row>
    <row r="30786" spans="1:1" x14ac:dyDescent="0.25">
      <c r="A30786" t="s">
        <v>14748</v>
      </c>
    </row>
    <row r="30788" spans="1:1" x14ac:dyDescent="0.25">
      <c r="A30788" t="s">
        <v>14749</v>
      </c>
    </row>
    <row r="30789" spans="1:1" x14ac:dyDescent="0.25">
      <c r="A30789" t="s">
        <v>14750</v>
      </c>
    </row>
    <row r="30790" spans="1:1" x14ac:dyDescent="0.25">
      <c r="A30790" t="s">
        <v>14751</v>
      </c>
    </row>
    <row r="30791" spans="1:1" x14ac:dyDescent="0.25">
      <c r="A30791" t="s">
        <v>14752</v>
      </c>
    </row>
    <row r="30792" spans="1:1" x14ac:dyDescent="0.25">
      <c r="A30792" t="s">
        <v>14753</v>
      </c>
    </row>
    <row r="30793" spans="1:1" x14ac:dyDescent="0.25">
      <c r="A30793" t="s">
        <v>14754</v>
      </c>
    </row>
    <row r="30794" spans="1:1" x14ac:dyDescent="0.25">
      <c r="A30794" t="s">
        <v>14755</v>
      </c>
    </row>
    <row r="30795" spans="1:1" x14ac:dyDescent="0.25">
      <c r="A30795" t="s">
        <v>14756</v>
      </c>
    </row>
    <row r="30796" spans="1:1" x14ac:dyDescent="0.25">
      <c r="A30796" t="s">
        <v>14757</v>
      </c>
    </row>
    <row r="30797" spans="1:1" x14ac:dyDescent="0.25">
      <c r="A30797" t="s">
        <v>14758</v>
      </c>
    </row>
    <row r="30798" spans="1:1" x14ac:dyDescent="0.25">
      <c r="A30798" t="s">
        <v>14759</v>
      </c>
    </row>
    <row r="30799" spans="1:1" x14ac:dyDescent="0.25">
      <c r="A30799" t="s">
        <v>14760</v>
      </c>
    </row>
    <row r="30801" spans="1:1" x14ac:dyDescent="0.25">
      <c r="A30801" t="s">
        <v>14761</v>
      </c>
    </row>
    <row r="30802" spans="1:1" x14ac:dyDescent="0.25">
      <c r="A30802" t="s">
        <v>14762</v>
      </c>
    </row>
    <row r="30804" spans="1:1" x14ac:dyDescent="0.25">
      <c r="A30804" t="s">
        <v>14761</v>
      </c>
    </row>
    <row r="30805" spans="1:1" x14ac:dyDescent="0.25">
      <c r="A30805" t="s">
        <v>14763</v>
      </c>
    </row>
    <row r="30807" spans="1:1" x14ac:dyDescent="0.25">
      <c r="A30807" t="s">
        <v>14761</v>
      </c>
    </row>
    <row r="30808" spans="1:1" x14ac:dyDescent="0.25">
      <c r="A30808" t="s">
        <v>14764</v>
      </c>
    </row>
    <row r="30810" spans="1:1" x14ac:dyDescent="0.25">
      <c r="A30810" t="s">
        <v>14761</v>
      </c>
    </row>
    <row r="30811" spans="1:1" x14ac:dyDescent="0.25">
      <c r="A30811" t="s">
        <v>14765</v>
      </c>
    </row>
    <row r="30813" spans="1:1" x14ac:dyDescent="0.25">
      <c r="A30813" t="s">
        <v>14761</v>
      </c>
    </row>
    <row r="30814" spans="1:1" x14ac:dyDescent="0.25">
      <c r="A30814" t="s">
        <v>14766</v>
      </c>
    </row>
    <row r="30816" spans="1:1" x14ac:dyDescent="0.25">
      <c r="A30816" t="s">
        <v>9</v>
      </c>
    </row>
    <row r="30818" spans="1:1" x14ac:dyDescent="0.25">
      <c r="A30818" t="s">
        <v>14767</v>
      </c>
    </row>
    <row r="30820" spans="1:1" x14ac:dyDescent="0.25">
      <c r="A30820" t="s">
        <v>14768</v>
      </c>
    </row>
    <row r="30821" spans="1:1" x14ac:dyDescent="0.25">
      <c r="A30821" t="s">
        <v>14769</v>
      </c>
    </row>
    <row r="30823" spans="1:1" x14ac:dyDescent="0.25">
      <c r="A30823" t="s">
        <v>9</v>
      </c>
    </row>
    <row r="30825" spans="1:1" x14ac:dyDescent="0.25">
      <c r="A30825" t="s">
        <v>14767</v>
      </c>
    </row>
    <row r="30827" spans="1:1" x14ac:dyDescent="0.25">
      <c r="A30827" t="s">
        <v>14768</v>
      </c>
    </row>
    <row r="30828" spans="1:1" x14ac:dyDescent="0.25">
      <c r="A30828" t="s">
        <v>14770</v>
      </c>
    </row>
    <row r="30830" spans="1:1" x14ac:dyDescent="0.25">
      <c r="A30830" t="s">
        <v>9</v>
      </c>
    </row>
    <row r="30832" spans="1:1" x14ac:dyDescent="0.25">
      <c r="A30832" t="s">
        <v>14767</v>
      </c>
    </row>
    <row r="30834" spans="1:1" x14ac:dyDescent="0.25">
      <c r="A30834" t="s">
        <v>14768</v>
      </c>
    </row>
    <row r="30835" spans="1:1" x14ac:dyDescent="0.25">
      <c r="A30835" t="s">
        <v>14771</v>
      </c>
    </row>
    <row r="30837" spans="1:1" x14ac:dyDescent="0.25">
      <c r="A30837" t="s">
        <v>9</v>
      </c>
    </row>
    <row r="30839" spans="1:1" x14ac:dyDescent="0.25">
      <c r="A30839" t="s">
        <v>14767</v>
      </c>
    </row>
    <row r="30841" spans="1:1" x14ac:dyDescent="0.25">
      <c r="A30841" t="s">
        <v>14768</v>
      </c>
    </row>
    <row r="30842" spans="1:1" x14ac:dyDescent="0.25">
      <c r="A30842" t="s">
        <v>14772</v>
      </c>
    </row>
    <row r="30844" spans="1:1" x14ac:dyDescent="0.25">
      <c r="A30844" t="s">
        <v>9</v>
      </c>
    </row>
    <row r="30846" spans="1:1" x14ac:dyDescent="0.25">
      <c r="A30846" t="s">
        <v>14767</v>
      </c>
    </row>
    <row r="30848" spans="1:1" x14ac:dyDescent="0.25">
      <c r="A30848" t="s">
        <v>14768</v>
      </c>
    </row>
    <row r="30849" spans="1:1" x14ac:dyDescent="0.25">
      <c r="A30849" t="s">
        <v>14773</v>
      </c>
    </row>
    <row r="30851" spans="1:1" x14ac:dyDescent="0.25">
      <c r="A30851" t="s">
        <v>9</v>
      </c>
    </row>
    <row r="30853" spans="1:1" x14ac:dyDescent="0.25">
      <c r="A30853" t="s">
        <v>14774</v>
      </c>
    </row>
    <row r="30855" spans="1:1" x14ac:dyDescent="0.25">
      <c r="A30855" t="s">
        <v>14604</v>
      </c>
    </row>
    <row r="30856" spans="1:1" x14ac:dyDescent="0.25">
      <c r="A30856" t="s">
        <v>14775</v>
      </c>
    </row>
    <row r="30858" spans="1:1" x14ac:dyDescent="0.25">
      <c r="A30858" t="s">
        <v>9</v>
      </c>
    </row>
    <row r="30860" spans="1:1" x14ac:dyDescent="0.25">
      <c r="A30860" t="s">
        <v>14774</v>
      </c>
    </row>
    <row r="30862" spans="1:1" x14ac:dyDescent="0.25">
      <c r="A30862" t="s">
        <v>14604</v>
      </c>
    </row>
    <row r="30863" spans="1:1" x14ac:dyDescent="0.25">
      <c r="A30863" t="s">
        <v>14776</v>
      </c>
    </row>
    <row r="30865" spans="1:1" x14ac:dyDescent="0.25">
      <c r="A30865" t="s">
        <v>9</v>
      </c>
    </row>
    <row r="30867" spans="1:1" x14ac:dyDescent="0.25">
      <c r="A30867" t="s">
        <v>14774</v>
      </c>
    </row>
    <row r="30869" spans="1:1" x14ac:dyDescent="0.25">
      <c r="A30869" t="s">
        <v>14604</v>
      </c>
    </row>
    <row r="30870" spans="1:1" x14ac:dyDescent="0.25">
      <c r="A30870" t="s">
        <v>14777</v>
      </c>
    </row>
    <row r="30872" spans="1:1" x14ac:dyDescent="0.25">
      <c r="A30872" t="s">
        <v>9</v>
      </c>
    </row>
    <row r="30874" spans="1:1" x14ac:dyDescent="0.25">
      <c r="A30874" t="s">
        <v>14774</v>
      </c>
    </row>
    <row r="30876" spans="1:1" x14ac:dyDescent="0.25">
      <c r="A30876" t="s">
        <v>14604</v>
      </c>
    </row>
    <row r="30877" spans="1:1" x14ac:dyDescent="0.25">
      <c r="A30877" t="s">
        <v>14778</v>
      </c>
    </row>
    <row r="30879" spans="1:1" x14ac:dyDescent="0.25">
      <c r="A30879" t="s">
        <v>9</v>
      </c>
    </row>
    <row r="30881" spans="1:1" x14ac:dyDescent="0.25">
      <c r="A30881" t="s">
        <v>14774</v>
      </c>
    </row>
    <row r="30883" spans="1:1" x14ac:dyDescent="0.25">
      <c r="A30883" t="s">
        <v>14604</v>
      </c>
    </row>
    <row r="30884" spans="1:1" x14ac:dyDescent="0.25">
      <c r="A30884" t="s">
        <v>14779</v>
      </c>
    </row>
    <row r="30885" spans="1:1" x14ac:dyDescent="0.25">
      <c r="A30885" t="s">
        <v>14780</v>
      </c>
    </row>
    <row r="30886" spans="1:1" x14ac:dyDescent="0.25">
      <c r="A30886" t="s">
        <v>14781</v>
      </c>
    </row>
    <row r="30887" spans="1:1" x14ac:dyDescent="0.25">
      <c r="A30887" t="s">
        <v>14782</v>
      </c>
    </row>
    <row r="30888" spans="1:1" x14ac:dyDescent="0.25">
      <c r="A30888" t="s">
        <v>14783</v>
      </c>
    </row>
    <row r="30889" spans="1:1" x14ac:dyDescent="0.25">
      <c r="A30889" t="s">
        <v>14784</v>
      </c>
    </row>
    <row r="30890" spans="1:1" x14ac:dyDescent="0.25">
      <c r="A30890" t="s">
        <v>14785</v>
      </c>
    </row>
    <row r="30892" spans="1:1" x14ac:dyDescent="0.25">
      <c r="A30892" t="s">
        <v>14786</v>
      </c>
    </row>
    <row r="30893" spans="1:1" x14ac:dyDescent="0.25">
      <c r="A30893" t="s">
        <v>14787</v>
      </c>
    </row>
    <row r="30894" spans="1:1" x14ac:dyDescent="0.25">
      <c r="A30894" t="s">
        <v>14785</v>
      </c>
    </row>
    <row r="30896" spans="1:1" x14ac:dyDescent="0.25">
      <c r="A30896" t="s">
        <v>14786</v>
      </c>
    </row>
    <row r="30897" spans="1:1" x14ac:dyDescent="0.25">
      <c r="A30897" t="s">
        <v>14788</v>
      </c>
    </row>
    <row r="30898" spans="1:1" x14ac:dyDescent="0.25">
      <c r="A30898" t="s">
        <v>14785</v>
      </c>
    </row>
    <row r="30900" spans="1:1" x14ac:dyDescent="0.25">
      <c r="A30900" t="s">
        <v>14786</v>
      </c>
    </row>
    <row r="30901" spans="1:1" x14ac:dyDescent="0.25">
      <c r="A30901" t="s">
        <v>14789</v>
      </c>
    </row>
    <row r="30902" spans="1:1" x14ac:dyDescent="0.25">
      <c r="A30902" t="s">
        <v>14785</v>
      </c>
    </row>
    <row r="30904" spans="1:1" x14ac:dyDescent="0.25">
      <c r="A30904" t="s">
        <v>14786</v>
      </c>
    </row>
    <row r="30905" spans="1:1" x14ac:dyDescent="0.25">
      <c r="A30905" t="s">
        <v>14790</v>
      </c>
    </row>
    <row r="30906" spans="1:1" x14ac:dyDescent="0.25">
      <c r="A30906" t="s">
        <v>14785</v>
      </c>
    </row>
    <row r="30908" spans="1:1" x14ac:dyDescent="0.25">
      <c r="A30908" t="s">
        <v>14786</v>
      </c>
    </row>
    <row r="30909" spans="1:1" x14ac:dyDescent="0.25">
      <c r="A30909" t="s">
        <v>14791</v>
      </c>
    </row>
    <row r="30910" spans="1:1" x14ac:dyDescent="0.25">
      <c r="A30910" t="s">
        <v>14792</v>
      </c>
    </row>
    <row r="30911" spans="1:1" x14ac:dyDescent="0.25">
      <c r="A30911" t="s">
        <v>14793</v>
      </c>
    </row>
    <row r="30912" spans="1:1" x14ac:dyDescent="0.25">
      <c r="A30912" t="s">
        <v>14794</v>
      </c>
    </row>
    <row r="30913" spans="1:1" x14ac:dyDescent="0.25">
      <c r="A30913" t="s">
        <v>14795</v>
      </c>
    </row>
    <row r="30914" spans="1:1" x14ac:dyDescent="0.25">
      <c r="A30914" t="s">
        <v>14796</v>
      </c>
    </row>
    <row r="30915" spans="1:1" x14ac:dyDescent="0.25">
      <c r="A30915" t="s">
        <v>14797</v>
      </c>
    </row>
    <row r="30916" spans="1:1" x14ac:dyDescent="0.25">
      <c r="A30916" t="s">
        <v>14798</v>
      </c>
    </row>
    <row r="30917" spans="1:1" x14ac:dyDescent="0.25">
      <c r="A30917" t="s">
        <v>14799</v>
      </c>
    </row>
    <row r="30918" spans="1:1" x14ac:dyDescent="0.25">
      <c r="A30918" t="s">
        <v>14800</v>
      </c>
    </row>
    <row r="30919" spans="1:1" x14ac:dyDescent="0.25">
      <c r="A30919" t="s">
        <v>14801</v>
      </c>
    </row>
    <row r="30921" spans="1:1" x14ac:dyDescent="0.25">
      <c r="A30921" t="s">
        <v>9</v>
      </c>
    </row>
    <row r="30923" spans="1:1" x14ac:dyDescent="0.25">
      <c r="A30923" t="s">
        <v>14802</v>
      </c>
    </row>
    <row r="30924" spans="1:1" x14ac:dyDescent="0.25">
      <c r="A30924" t="s">
        <v>14803</v>
      </c>
    </row>
    <row r="30925" spans="1:1" x14ac:dyDescent="0.25">
      <c r="A30925" t="s">
        <v>14804</v>
      </c>
    </row>
    <row r="30927" spans="1:1" x14ac:dyDescent="0.25">
      <c r="A30927" t="s">
        <v>9</v>
      </c>
    </row>
    <row r="30929" spans="1:1" x14ac:dyDescent="0.25">
      <c r="A30929" t="s">
        <v>14802</v>
      </c>
    </row>
    <row r="30930" spans="1:1" x14ac:dyDescent="0.25">
      <c r="A30930" t="s">
        <v>14803</v>
      </c>
    </row>
    <row r="30931" spans="1:1" x14ac:dyDescent="0.25">
      <c r="A30931" t="s">
        <v>14805</v>
      </c>
    </row>
    <row r="30933" spans="1:1" x14ac:dyDescent="0.25">
      <c r="A30933" t="s">
        <v>9</v>
      </c>
    </row>
    <row r="30935" spans="1:1" x14ac:dyDescent="0.25">
      <c r="A30935" t="s">
        <v>14802</v>
      </c>
    </row>
    <row r="30936" spans="1:1" x14ac:dyDescent="0.25">
      <c r="A30936" t="s">
        <v>14803</v>
      </c>
    </row>
    <row r="30937" spans="1:1" x14ac:dyDescent="0.25">
      <c r="A30937" t="s">
        <v>14806</v>
      </c>
    </row>
    <row r="30939" spans="1:1" x14ac:dyDescent="0.25">
      <c r="A30939" t="s">
        <v>9</v>
      </c>
    </row>
    <row r="30941" spans="1:1" x14ac:dyDescent="0.25">
      <c r="A30941" t="s">
        <v>14802</v>
      </c>
    </row>
    <row r="30942" spans="1:1" x14ac:dyDescent="0.25">
      <c r="A30942" t="s">
        <v>14803</v>
      </c>
    </row>
    <row r="30943" spans="1:1" x14ac:dyDescent="0.25">
      <c r="A30943" t="s">
        <v>14807</v>
      </c>
    </row>
    <row r="30945" spans="1:1" x14ac:dyDescent="0.25">
      <c r="A30945" t="s">
        <v>9</v>
      </c>
    </row>
    <row r="30947" spans="1:1" x14ac:dyDescent="0.25">
      <c r="A30947" t="s">
        <v>14802</v>
      </c>
    </row>
    <row r="30948" spans="1:1" x14ac:dyDescent="0.25">
      <c r="A30948" t="s">
        <v>14803</v>
      </c>
    </row>
    <row r="30949" spans="1:1" x14ac:dyDescent="0.25">
      <c r="A30949" t="s">
        <v>14808</v>
      </c>
    </row>
    <row r="30951" spans="1:1" x14ac:dyDescent="0.25">
      <c r="A30951" t="s">
        <v>9</v>
      </c>
    </row>
    <row r="30953" spans="1:1" x14ac:dyDescent="0.25">
      <c r="A30953" t="s">
        <v>14809</v>
      </c>
    </row>
    <row r="30954" spans="1:1" x14ac:dyDescent="0.25">
      <c r="A30954" t="s">
        <v>14803</v>
      </c>
    </row>
    <row r="30955" spans="1:1" x14ac:dyDescent="0.25">
      <c r="A30955" t="s">
        <v>14810</v>
      </c>
    </row>
    <row r="30957" spans="1:1" x14ac:dyDescent="0.25">
      <c r="A30957" t="s">
        <v>9</v>
      </c>
    </row>
    <row r="30959" spans="1:1" x14ac:dyDescent="0.25">
      <c r="A30959" t="s">
        <v>14809</v>
      </c>
    </row>
    <row r="30960" spans="1:1" x14ac:dyDescent="0.25">
      <c r="A30960" t="s">
        <v>14803</v>
      </c>
    </row>
    <row r="30961" spans="1:1" x14ac:dyDescent="0.25">
      <c r="A30961" t="s">
        <v>14811</v>
      </c>
    </row>
    <row r="30963" spans="1:1" x14ac:dyDescent="0.25">
      <c r="A30963" t="s">
        <v>9</v>
      </c>
    </row>
    <row r="30965" spans="1:1" x14ac:dyDescent="0.25">
      <c r="A30965" t="s">
        <v>14809</v>
      </c>
    </row>
    <row r="30966" spans="1:1" x14ac:dyDescent="0.25">
      <c r="A30966" t="s">
        <v>14803</v>
      </c>
    </row>
    <row r="30967" spans="1:1" x14ac:dyDescent="0.25">
      <c r="A30967" t="s">
        <v>14812</v>
      </c>
    </row>
    <row r="30969" spans="1:1" x14ac:dyDescent="0.25">
      <c r="A30969" t="s">
        <v>9</v>
      </c>
    </row>
    <row r="30971" spans="1:1" x14ac:dyDescent="0.25">
      <c r="A30971" t="s">
        <v>14809</v>
      </c>
    </row>
    <row r="30972" spans="1:1" x14ac:dyDescent="0.25">
      <c r="A30972" t="s">
        <v>14803</v>
      </c>
    </row>
    <row r="30973" spans="1:1" x14ac:dyDescent="0.25">
      <c r="A30973" t="s">
        <v>14813</v>
      </c>
    </row>
    <row r="30975" spans="1:1" x14ac:dyDescent="0.25">
      <c r="A30975" t="s">
        <v>9</v>
      </c>
    </row>
    <row r="30977" spans="1:1" x14ac:dyDescent="0.25">
      <c r="A30977" t="s">
        <v>14809</v>
      </c>
    </row>
    <row r="30978" spans="1:1" x14ac:dyDescent="0.25">
      <c r="A30978" t="s">
        <v>14803</v>
      </c>
    </row>
    <row r="30979" spans="1:1" x14ac:dyDescent="0.25">
      <c r="A30979" t="s">
        <v>14814</v>
      </c>
    </row>
    <row r="30980" spans="1:1" x14ac:dyDescent="0.25">
      <c r="A30980" t="s">
        <v>14815</v>
      </c>
    </row>
    <row r="30981" spans="1:1" x14ac:dyDescent="0.25">
      <c r="A30981" t="s">
        <v>14816</v>
      </c>
    </row>
    <row r="30982" spans="1:1" x14ac:dyDescent="0.25">
      <c r="A30982" t="s">
        <v>14817</v>
      </c>
    </row>
    <row r="30983" spans="1:1" x14ac:dyDescent="0.25">
      <c r="A30983" t="s">
        <v>14818</v>
      </c>
    </row>
    <row r="30984" spans="1:1" x14ac:dyDescent="0.25">
      <c r="A30984" t="s">
        <v>14819</v>
      </c>
    </row>
    <row r="30986" spans="1:1" x14ac:dyDescent="0.25">
      <c r="A30986" t="s">
        <v>9</v>
      </c>
    </row>
    <row r="30988" spans="1:1" x14ac:dyDescent="0.25">
      <c r="A30988" t="s">
        <v>14820</v>
      </c>
    </row>
    <row r="30989" spans="1:1" x14ac:dyDescent="0.25">
      <c r="A30989" t="s">
        <v>14821</v>
      </c>
    </row>
    <row r="30990" spans="1:1" x14ac:dyDescent="0.25">
      <c r="A30990" t="s">
        <v>14822</v>
      </c>
    </row>
    <row r="30992" spans="1:1" x14ac:dyDescent="0.25">
      <c r="A30992" t="s">
        <v>9</v>
      </c>
    </row>
    <row r="30994" spans="1:1" x14ac:dyDescent="0.25">
      <c r="A30994" t="s">
        <v>14820</v>
      </c>
    </row>
    <row r="30995" spans="1:1" x14ac:dyDescent="0.25">
      <c r="A30995" t="s">
        <v>14821</v>
      </c>
    </row>
    <row r="30996" spans="1:1" x14ac:dyDescent="0.25">
      <c r="A30996" t="s">
        <v>14823</v>
      </c>
    </row>
    <row r="30998" spans="1:1" x14ac:dyDescent="0.25">
      <c r="A30998" t="s">
        <v>9</v>
      </c>
    </row>
    <row r="31000" spans="1:1" x14ac:dyDescent="0.25">
      <c r="A31000" t="s">
        <v>14820</v>
      </c>
    </row>
    <row r="31001" spans="1:1" x14ac:dyDescent="0.25">
      <c r="A31001" t="s">
        <v>14821</v>
      </c>
    </row>
    <row r="31002" spans="1:1" x14ac:dyDescent="0.25">
      <c r="A31002" t="s">
        <v>14824</v>
      </c>
    </row>
    <row r="31004" spans="1:1" x14ac:dyDescent="0.25">
      <c r="A31004" t="s">
        <v>9</v>
      </c>
    </row>
    <row r="31006" spans="1:1" x14ac:dyDescent="0.25">
      <c r="A31006" t="s">
        <v>14820</v>
      </c>
    </row>
    <row r="31007" spans="1:1" x14ac:dyDescent="0.25">
      <c r="A31007" t="s">
        <v>14821</v>
      </c>
    </row>
    <row r="31008" spans="1:1" x14ac:dyDescent="0.25">
      <c r="A31008" t="s">
        <v>14825</v>
      </c>
    </row>
    <row r="31010" spans="1:1" x14ac:dyDescent="0.25">
      <c r="A31010" t="s">
        <v>9</v>
      </c>
    </row>
    <row r="31012" spans="1:1" x14ac:dyDescent="0.25">
      <c r="A31012" t="s">
        <v>14820</v>
      </c>
    </row>
    <row r="31013" spans="1:1" x14ac:dyDescent="0.25">
      <c r="A31013" t="s">
        <v>14821</v>
      </c>
    </row>
    <row r="31014" spans="1:1" x14ac:dyDescent="0.25">
      <c r="A31014" t="s">
        <v>14826</v>
      </c>
    </row>
    <row r="31015" spans="1:1" x14ac:dyDescent="0.25">
      <c r="A31015" t="s">
        <v>14827</v>
      </c>
    </row>
    <row r="31016" spans="1:1" x14ac:dyDescent="0.25">
      <c r="A31016" t="s">
        <v>14828</v>
      </c>
    </row>
    <row r="31017" spans="1:1" x14ac:dyDescent="0.25">
      <c r="A31017" t="s">
        <v>14829</v>
      </c>
    </row>
    <row r="31018" spans="1:1" x14ac:dyDescent="0.25">
      <c r="A31018" t="s">
        <v>14830</v>
      </c>
    </row>
    <row r="31019" spans="1:1" x14ac:dyDescent="0.25">
      <c r="A31019" t="s">
        <v>14831</v>
      </c>
    </row>
    <row r="31021" spans="1:1" x14ac:dyDescent="0.25">
      <c r="A31021" t="s">
        <v>9</v>
      </c>
    </row>
    <row r="31023" spans="1:1" x14ac:dyDescent="0.25">
      <c r="A31023" t="s">
        <v>14832</v>
      </c>
    </row>
    <row r="31025" spans="1:1" x14ac:dyDescent="0.25">
      <c r="A31025" t="s">
        <v>14833</v>
      </c>
    </row>
    <row r="31026" spans="1:1" x14ac:dyDescent="0.25">
      <c r="A31026" t="s">
        <v>14834</v>
      </c>
    </row>
    <row r="31028" spans="1:1" x14ac:dyDescent="0.25">
      <c r="A31028" t="s">
        <v>9</v>
      </c>
    </row>
    <row r="31030" spans="1:1" x14ac:dyDescent="0.25">
      <c r="A31030" t="s">
        <v>14832</v>
      </c>
    </row>
    <row r="31032" spans="1:1" x14ac:dyDescent="0.25">
      <c r="A31032" t="s">
        <v>14833</v>
      </c>
    </row>
    <row r="31033" spans="1:1" x14ac:dyDescent="0.25">
      <c r="A31033" t="s">
        <v>14835</v>
      </c>
    </row>
    <row r="31035" spans="1:1" x14ac:dyDescent="0.25">
      <c r="A31035" t="s">
        <v>9</v>
      </c>
    </row>
    <row r="31037" spans="1:1" x14ac:dyDescent="0.25">
      <c r="A31037" t="s">
        <v>14832</v>
      </c>
    </row>
    <row r="31039" spans="1:1" x14ac:dyDescent="0.25">
      <c r="A31039" t="s">
        <v>14833</v>
      </c>
    </row>
    <row r="31040" spans="1:1" x14ac:dyDescent="0.25">
      <c r="A31040" t="s">
        <v>14836</v>
      </c>
    </row>
    <row r="31042" spans="1:1" x14ac:dyDescent="0.25">
      <c r="A31042" t="s">
        <v>9</v>
      </c>
    </row>
    <row r="31044" spans="1:1" x14ac:dyDescent="0.25">
      <c r="A31044" t="s">
        <v>14832</v>
      </c>
    </row>
    <row r="31046" spans="1:1" x14ac:dyDescent="0.25">
      <c r="A31046" t="s">
        <v>14833</v>
      </c>
    </row>
    <row r="31047" spans="1:1" x14ac:dyDescent="0.25">
      <c r="A31047" t="s">
        <v>14837</v>
      </c>
    </row>
    <row r="31049" spans="1:1" x14ac:dyDescent="0.25">
      <c r="A31049" t="s">
        <v>9</v>
      </c>
    </row>
    <row r="31051" spans="1:1" x14ac:dyDescent="0.25">
      <c r="A31051" t="s">
        <v>14832</v>
      </c>
    </row>
    <row r="31053" spans="1:1" x14ac:dyDescent="0.25">
      <c r="A31053" t="s">
        <v>14833</v>
      </c>
    </row>
    <row r="31054" spans="1:1" x14ac:dyDescent="0.25">
      <c r="A31054" t="s">
        <v>14838</v>
      </c>
    </row>
    <row r="31055" spans="1:1" x14ac:dyDescent="0.25">
      <c r="A31055" t="s">
        <v>14839</v>
      </c>
    </row>
    <row r="31056" spans="1:1" x14ac:dyDescent="0.25">
      <c r="A31056" t="s">
        <v>14840</v>
      </c>
    </row>
    <row r="31057" spans="1:1" x14ac:dyDescent="0.25">
      <c r="A31057" t="s">
        <v>14841</v>
      </c>
    </row>
    <row r="31058" spans="1:1" x14ac:dyDescent="0.25">
      <c r="A31058" t="s">
        <v>14842</v>
      </c>
    </row>
    <row r="31059" spans="1:1" x14ac:dyDescent="0.25">
      <c r="A31059" t="s">
        <v>14843</v>
      </c>
    </row>
    <row r="31060" spans="1:1" x14ac:dyDescent="0.25">
      <c r="A31060" t="s">
        <v>14844</v>
      </c>
    </row>
    <row r="31061" spans="1:1" x14ac:dyDescent="0.25">
      <c r="A31061" t="s">
        <v>14845</v>
      </c>
    </row>
    <row r="31062" spans="1:1" x14ac:dyDescent="0.25">
      <c r="A31062" t="s">
        <v>14846</v>
      </c>
    </row>
    <row r="31063" spans="1:1" x14ac:dyDescent="0.25">
      <c r="A31063" t="s">
        <v>14847</v>
      </c>
    </row>
    <row r="31064" spans="1:1" x14ac:dyDescent="0.25">
      <c r="A31064" t="s">
        <v>14848</v>
      </c>
    </row>
    <row r="31066" spans="1:1" x14ac:dyDescent="0.25">
      <c r="A31066" t="s">
        <v>14849</v>
      </c>
    </row>
    <row r="31068" spans="1:1" x14ac:dyDescent="0.25">
      <c r="A31068" t="s">
        <v>1730</v>
      </c>
    </row>
    <row r="31070" spans="1:1" x14ac:dyDescent="0.25">
      <c r="A31070" t="s">
        <v>14850</v>
      </c>
    </row>
    <row r="31071" spans="1:1" x14ac:dyDescent="0.25">
      <c r="A31071" t="s">
        <v>14851</v>
      </c>
    </row>
    <row r="31073" spans="1:1" x14ac:dyDescent="0.25">
      <c r="A31073" t="s">
        <v>14849</v>
      </c>
    </row>
    <row r="31075" spans="1:1" x14ac:dyDescent="0.25">
      <c r="A31075" t="s">
        <v>1730</v>
      </c>
    </row>
    <row r="31077" spans="1:1" x14ac:dyDescent="0.25">
      <c r="A31077" t="s">
        <v>14850</v>
      </c>
    </row>
    <row r="31078" spans="1:1" x14ac:dyDescent="0.25">
      <c r="A31078" t="s">
        <v>14852</v>
      </c>
    </row>
    <row r="31080" spans="1:1" x14ac:dyDescent="0.25">
      <c r="A31080" t="s">
        <v>14849</v>
      </c>
    </row>
    <row r="31082" spans="1:1" x14ac:dyDescent="0.25">
      <c r="A31082" t="s">
        <v>1730</v>
      </c>
    </row>
    <row r="31084" spans="1:1" x14ac:dyDescent="0.25">
      <c r="A31084" t="s">
        <v>14850</v>
      </c>
    </row>
    <row r="31085" spans="1:1" x14ac:dyDescent="0.25">
      <c r="A31085" t="s">
        <v>14853</v>
      </c>
    </row>
    <row r="31087" spans="1:1" x14ac:dyDescent="0.25">
      <c r="A31087" t="s">
        <v>14849</v>
      </c>
    </row>
    <row r="31089" spans="1:1" x14ac:dyDescent="0.25">
      <c r="A31089" t="s">
        <v>1730</v>
      </c>
    </row>
    <row r="31091" spans="1:1" x14ac:dyDescent="0.25">
      <c r="A31091" t="s">
        <v>14850</v>
      </c>
    </row>
    <row r="31092" spans="1:1" x14ac:dyDescent="0.25">
      <c r="A31092" t="s">
        <v>14854</v>
      </c>
    </row>
    <row r="31094" spans="1:1" x14ac:dyDescent="0.25">
      <c r="A31094" t="s">
        <v>14849</v>
      </c>
    </row>
    <row r="31096" spans="1:1" x14ac:dyDescent="0.25">
      <c r="A31096" t="s">
        <v>1730</v>
      </c>
    </row>
    <row r="31098" spans="1:1" x14ac:dyDescent="0.25">
      <c r="A31098" t="s">
        <v>14850</v>
      </c>
    </row>
    <row r="31099" spans="1:1" x14ac:dyDescent="0.25">
      <c r="A31099" t="s">
        <v>14855</v>
      </c>
    </row>
    <row r="31101" spans="1:1" x14ac:dyDescent="0.25">
      <c r="A31101" t="s">
        <v>14856</v>
      </c>
    </row>
    <row r="31102" spans="1:1" x14ac:dyDescent="0.25">
      <c r="A31102" t="s">
        <v>14857</v>
      </c>
    </row>
    <row r="31104" spans="1:1" x14ac:dyDescent="0.25">
      <c r="A31104" t="s">
        <v>14856</v>
      </c>
    </row>
    <row r="31105" spans="1:1" x14ac:dyDescent="0.25">
      <c r="A31105" t="s">
        <v>14858</v>
      </c>
    </row>
    <row r="31107" spans="1:1" x14ac:dyDescent="0.25">
      <c r="A31107" t="s">
        <v>14856</v>
      </c>
    </row>
    <row r="31108" spans="1:1" x14ac:dyDescent="0.25">
      <c r="A31108" t="s">
        <v>14859</v>
      </c>
    </row>
    <row r="31110" spans="1:1" x14ac:dyDescent="0.25">
      <c r="A31110" t="s">
        <v>14856</v>
      </c>
    </row>
    <row r="31111" spans="1:1" x14ac:dyDescent="0.25">
      <c r="A31111" t="s">
        <v>14860</v>
      </c>
    </row>
    <row r="31113" spans="1:1" x14ac:dyDescent="0.25">
      <c r="A31113" t="s">
        <v>14856</v>
      </c>
    </row>
    <row r="31114" spans="1:1" x14ac:dyDescent="0.25">
      <c r="A31114" t="s">
        <v>14861</v>
      </c>
    </row>
    <row r="31116" spans="1:1" x14ac:dyDescent="0.25">
      <c r="A31116" t="s">
        <v>14862</v>
      </c>
    </row>
    <row r="31117" spans="1:1" x14ac:dyDescent="0.25">
      <c r="A31117" t="s">
        <v>14863</v>
      </c>
    </row>
    <row r="31119" spans="1:1" x14ac:dyDescent="0.25">
      <c r="A31119" t="s">
        <v>14862</v>
      </c>
    </row>
    <row r="31120" spans="1:1" x14ac:dyDescent="0.25">
      <c r="A31120" t="s">
        <v>14864</v>
      </c>
    </row>
    <row r="31122" spans="1:1" x14ac:dyDescent="0.25">
      <c r="A31122" t="s">
        <v>14862</v>
      </c>
    </row>
    <row r="31123" spans="1:1" x14ac:dyDescent="0.25">
      <c r="A31123" t="s">
        <v>14865</v>
      </c>
    </row>
    <row r="31125" spans="1:1" x14ac:dyDescent="0.25">
      <c r="A31125" t="s">
        <v>14862</v>
      </c>
    </row>
    <row r="31126" spans="1:1" x14ac:dyDescent="0.25">
      <c r="A31126" t="s">
        <v>14866</v>
      </c>
    </row>
    <row r="31128" spans="1:1" x14ac:dyDescent="0.25">
      <c r="A31128" t="s">
        <v>14862</v>
      </c>
    </row>
    <row r="31129" spans="1:1" x14ac:dyDescent="0.25">
      <c r="A31129" t="s">
        <v>14867</v>
      </c>
    </row>
    <row r="31131" spans="1:1" x14ac:dyDescent="0.25">
      <c r="A31131" t="s">
        <v>14868</v>
      </c>
    </row>
    <row r="31133" spans="1:1" x14ac:dyDescent="0.25">
      <c r="A31133" t="s">
        <v>1730</v>
      </c>
    </row>
    <row r="31135" spans="1:1" x14ac:dyDescent="0.25">
      <c r="A31135" t="s">
        <v>14869</v>
      </c>
    </row>
    <row r="31136" spans="1:1" x14ac:dyDescent="0.25">
      <c r="A31136" t="s">
        <v>14870</v>
      </c>
    </row>
    <row r="31138" spans="1:1" x14ac:dyDescent="0.25">
      <c r="A31138" t="s">
        <v>14868</v>
      </c>
    </row>
    <row r="31140" spans="1:1" x14ac:dyDescent="0.25">
      <c r="A31140" t="s">
        <v>1730</v>
      </c>
    </row>
    <row r="31142" spans="1:1" x14ac:dyDescent="0.25">
      <c r="A31142" t="s">
        <v>14869</v>
      </c>
    </row>
    <row r="31143" spans="1:1" x14ac:dyDescent="0.25">
      <c r="A31143" t="s">
        <v>14871</v>
      </c>
    </row>
    <row r="31145" spans="1:1" x14ac:dyDescent="0.25">
      <c r="A31145" t="s">
        <v>14868</v>
      </c>
    </row>
    <row r="31147" spans="1:1" x14ac:dyDescent="0.25">
      <c r="A31147" t="s">
        <v>1730</v>
      </c>
    </row>
    <row r="31149" spans="1:1" x14ac:dyDescent="0.25">
      <c r="A31149" t="s">
        <v>14869</v>
      </c>
    </row>
    <row r="31150" spans="1:1" x14ac:dyDescent="0.25">
      <c r="A31150" t="s">
        <v>14872</v>
      </c>
    </row>
    <row r="31152" spans="1:1" x14ac:dyDescent="0.25">
      <c r="A31152" t="s">
        <v>14868</v>
      </c>
    </row>
    <row r="31154" spans="1:1" x14ac:dyDescent="0.25">
      <c r="A31154" t="s">
        <v>1730</v>
      </c>
    </row>
    <row r="31156" spans="1:1" x14ac:dyDescent="0.25">
      <c r="A31156" t="s">
        <v>14869</v>
      </c>
    </row>
    <row r="31157" spans="1:1" x14ac:dyDescent="0.25">
      <c r="A31157" t="s">
        <v>14873</v>
      </c>
    </row>
    <row r="31159" spans="1:1" x14ac:dyDescent="0.25">
      <c r="A31159" t="s">
        <v>14868</v>
      </c>
    </row>
    <row r="31161" spans="1:1" x14ac:dyDescent="0.25">
      <c r="A31161" t="s">
        <v>1730</v>
      </c>
    </row>
    <row r="31163" spans="1:1" x14ac:dyDescent="0.25">
      <c r="A31163" t="s">
        <v>14869</v>
      </c>
    </row>
    <row r="31164" spans="1:1" x14ac:dyDescent="0.25">
      <c r="A31164" t="s">
        <v>14874</v>
      </c>
    </row>
    <row r="31166" spans="1:1" x14ac:dyDescent="0.25">
      <c r="A31166" t="s">
        <v>14875</v>
      </c>
    </row>
    <row r="31167" spans="1:1" x14ac:dyDescent="0.25">
      <c r="A31167" t="s">
        <v>14876</v>
      </c>
    </row>
    <row r="31169" spans="1:1" x14ac:dyDescent="0.25">
      <c r="A31169" t="s">
        <v>14875</v>
      </c>
    </row>
    <row r="31170" spans="1:1" x14ac:dyDescent="0.25">
      <c r="A31170" t="s">
        <v>14877</v>
      </c>
    </row>
    <row r="31172" spans="1:1" x14ac:dyDescent="0.25">
      <c r="A31172" t="s">
        <v>14875</v>
      </c>
    </row>
    <row r="31173" spans="1:1" x14ac:dyDescent="0.25">
      <c r="A31173" t="s">
        <v>14878</v>
      </c>
    </row>
    <row r="31175" spans="1:1" x14ac:dyDescent="0.25">
      <c r="A31175" t="s">
        <v>14875</v>
      </c>
    </row>
    <row r="31176" spans="1:1" x14ac:dyDescent="0.25">
      <c r="A31176" t="s">
        <v>14879</v>
      </c>
    </row>
    <row r="31178" spans="1:1" x14ac:dyDescent="0.25">
      <c r="A31178" t="s">
        <v>14875</v>
      </c>
    </row>
    <row r="31179" spans="1:1" x14ac:dyDescent="0.25">
      <c r="A31179" t="s">
        <v>14880</v>
      </c>
    </row>
    <row r="31181" spans="1:1" x14ac:dyDescent="0.25">
      <c r="A31181" t="s">
        <v>14881</v>
      </c>
    </row>
    <row r="31183" spans="1:1" x14ac:dyDescent="0.25">
      <c r="A31183" t="s">
        <v>1730</v>
      </c>
    </row>
    <row r="31185" spans="1:1" x14ac:dyDescent="0.25">
      <c r="A31185" t="s">
        <v>14882</v>
      </c>
    </row>
    <row r="31186" spans="1:1" x14ac:dyDescent="0.25">
      <c r="A31186" t="s">
        <v>14883</v>
      </c>
    </row>
    <row r="31188" spans="1:1" x14ac:dyDescent="0.25">
      <c r="A31188" t="s">
        <v>14881</v>
      </c>
    </row>
    <row r="31190" spans="1:1" x14ac:dyDescent="0.25">
      <c r="A31190" t="s">
        <v>1730</v>
      </c>
    </row>
    <row r="31192" spans="1:1" x14ac:dyDescent="0.25">
      <c r="A31192" t="s">
        <v>14882</v>
      </c>
    </row>
    <row r="31193" spans="1:1" x14ac:dyDescent="0.25">
      <c r="A31193" t="s">
        <v>14884</v>
      </c>
    </row>
    <row r="31195" spans="1:1" x14ac:dyDescent="0.25">
      <c r="A31195" t="s">
        <v>14881</v>
      </c>
    </row>
    <row r="31197" spans="1:1" x14ac:dyDescent="0.25">
      <c r="A31197" t="s">
        <v>1730</v>
      </c>
    </row>
    <row r="31199" spans="1:1" x14ac:dyDescent="0.25">
      <c r="A31199" t="s">
        <v>14882</v>
      </c>
    </row>
    <row r="31200" spans="1:1" x14ac:dyDescent="0.25">
      <c r="A31200" t="s">
        <v>14885</v>
      </c>
    </row>
    <row r="31202" spans="1:1" x14ac:dyDescent="0.25">
      <c r="A31202" t="s">
        <v>14881</v>
      </c>
    </row>
    <row r="31204" spans="1:1" x14ac:dyDescent="0.25">
      <c r="A31204" t="s">
        <v>1730</v>
      </c>
    </row>
    <row r="31206" spans="1:1" x14ac:dyDescent="0.25">
      <c r="A31206" t="s">
        <v>14882</v>
      </c>
    </row>
    <row r="31207" spans="1:1" x14ac:dyDescent="0.25">
      <c r="A31207" t="s">
        <v>14886</v>
      </c>
    </row>
    <row r="31209" spans="1:1" x14ac:dyDescent="0.25">
      <c r="A31209" t="s">
        <v>14881</v>
      </c>
    </row>
    <row r="31211" spans="1:1" x14ac:dyDescent="0.25">
      <c r="A31211" t="s">
        <v>1730</v>
      </c>
    </row>
    <row r="31213" spans="1:1" x14ac:dyDescent="0.25">
      <c r="A31213" t="s">
        <v>14882</v>
      </c>
    </row>
    <row r="31214" spans="1:1" x14ac:dyDescent="0.25">
      <c r="A31214" t="s">
        <v>14887</v>
      </c>
    </row>
    <row r="31216" spans="1:1" x14ac:dyDescent="0.25">
      <c r="A31216" t="s">
        <v>14888</v>
      </c>
    </row>
    <row r="31218" spans="1:1" x14ac:dyDescent="0.25">
      <c r="A31218" t="s">
        <v>1730</v>
      </c>
    </row>
    <row r="31220" spans="1:1" x14ac:dyDescent="0.25">
      <c r="A31220" t="s">
        <v>14889</v>
      </c>
    </row>
    <row r="31221" spans="1:1" x14ac:dyDescent="0.25">
      <c r="A31221" t="s">
        <v>14890</v>
      </c>
    </row>
    <row r="31223" spans="1:1" x14ac:dyDescent="0.25">
      <c r="A31223" t="s">
        <v>14888</v>
      </c>
    </row>
    <row r="31225" spans="1:1" x14ac:dyDescent="0.25">
      <c r="A31225" t="s">
        <v>1730</v>
      </c>
    </row>
    <row r="31227" spans="1:1" x14ac:dyDescent="0.25">
      <c r="A31227" t="s">
        <v>14889</v>
      </c>
    </row>
    <row r="31228" spans="1:1" x14ac:dyDescent="0.25">
      <c r="A31228" t="s">
        <v>14891</v>
      </c>
    </row>
    <row r="31230" spans="1:1" x14ac:dyDescent="0.25">
      <c r="A31230" t="s">
        <v>14888</v>
      </c>
    </row>
    <row r="31232" spans="1:1" x14ac:dyDescent="0.25">
      <c r="A31232" t="s">
        <v>1730</v>
      </c>
    </row>
    <row r="31234" spans="1:1" x14ac:dyDescent="0.25">
      <c r="A31234" t="s">
        <v>14889</v>
      </c>
    </row>
    <row r="31235" spans="1:1" x14ac:dyDescent="0.25">
      <c r="A31235" t="s">
        <v>14892</v>
      </c>
    </row>
    <row r="31237" spans="1:1" x14ac:dyDescent="0.25">
      <c r="A31237" t="s">
        <v>14888</v>
      </c>
    </row>
    <row r="31239" spans="1:1" x14ac:dyDescent="0.25">
      <c r="A31239" t="s">
        <v>1730</v>
      </c>
    </row>
    <row r="31241" spans="1:1" x14ac:dyDescent="0.25">
      <c r="A31241" t="s">
        <v>14889</v>
      </c>
    </row>
    <row r="31242" spans="1:1" x14ac:dyDescent="0.25">
      <c r="A31242" t="s">
        <v>14893</v>
      </c>
    </row>
    <row r="31244" spans="1:1" x14ac:dyDescent="0.25">
      <c r="A31244" t="s">
        <v>14888</v>
      </c>
    </row>
    <row r="31246" spans="1:1" x14ac:dyDescent="0.25">
      <c r="A31246" t="s">
        <v>1730</v>
      </c>
    </row>
    <row r="31248" spans="1:1" x14ac:dyDescent="0.25">
      <c r="A31248" t="s">
        <v>14889</v>
      </c>
    </row>
    <row r="31249" spans="1:1" x14ac:dyDescent="0.25">
      <c r="A31249" t="s">
        <v>14894</v>
      </c>
    </row>
    <row r="31251" spans="1:1" x14ac:dyDescent="0.25">
      <c r="A31251" t="s">
        <v>14888</v>
      </c>
    </row>
    <row r="31253" spans="1:1" x14ac:dyDescent="0.25">
      <c r="A31253" t="s">
        <v>1730</v>
      </c>
    </row>
    <row r="31255" spans="1:1" x14ac:dyDescent="0.25">
      <c r="A31255" t="s">
        <v>14895</v>
      </c>
    </row>
    <row r="31256" spans="1:1" x14ac:dyDescent="0.25">
      <c r="A31256" t="s">
        <v>14896</v>
      </c>
    </row>
    <row r="31258" spans="1:1" x14ac:dyDescent="0.25">
      <c r="A31258" t="s">
        <v>14888</v>
      </c>
    </row>
    <row r="31260" spans="1:1" x14ac:dyDescent="0.25">
      <c r="A31260" t="s">
        <v>1730</v>
      </c>
    </row>
    <row r="31262" spans="1:1" x14ac:dyDescent="0.25">
      <c r="A31262" t="s">
        <v>14895</v>
      </c>
    </row>
    <row r="31263" spans="1:1" x14ac:dyDescent="0.25">
      <c r="A31263" t="s">
        <v>14897</v>
      </c>
    </row>
    <row r="31265" spans="1:1" x14ac:dyDescent="0.25">
      <c r="A31265" t="s">
        <v>14888</v>
      </c>
    </row>
    <row r="31267" spans="1:1" x14ac:dyDescent="0.25">
      <c r="A31267" t="s">
        <v>1730</v>
      </c>
    </row>
    <row r="31269" spans="1:1" x14ac:dyDescent="0.25">
      <c r="A31269" t="s">
        <v>14895</v>
      </c>
    </row>
    <row r="31270" spans="1:1" x14ac:dyDescent="0.25">
      <c r="A31270" t="s">
        <v>14898</v>
      </c>
    </row>
    <row r="31272" spans="1:1" x14ac:dyDescent="0.25">
      <c r="A31272" t="s">
        <v>14888</v>
      </c>
    </row>
    <row r="31274" spans="1:1" x14ac:dyDescent="0.25">
      <c r="A31274" t="s">
        <v>1730</v>
      </c>
    </row>
    <row r="31276" spans="1:1" x14ac:dyDescent="0.25">
      <c r="A31276" t="s">
        <v>14895</v>
      </c>
    </row>
    <row r="31277" spans="1:1" x14ac:dyDescent="0.25">
      <c r="A31277" t="s">
        <v>14899</v>
      </c>
    </row>
    <row r="31279" spans="1:1" x14ac:dyDescent="0.25">
      <c r="A31279" t="s">
        <v>14888</v>
      </c>
    </row>
    <row r="31281" spans="1:1" x14ac:dyDescent="0.25">
      <c r="A31281" t="s">
        <v>1730</v>
      </c>
    </row>
    <row r="31283" spans="1:1" x14ac:dyDescent="0.25">
      <c r="A31283" t="s">
        <v>14895</v>
      </c>
    </row>
    <row r="31284" spans="1:1" x14ac:dyDescent="0.25">
      <c r="A31284" t="s">
        <v>14900</v>
      </c>
    </row>
    <row r="31286" spans="1:1" x14ac:dyDescent="0.25">
      <c r="A31286" t="s">
        <v>14901</v>
      </c>
    </row>
    <row r="31287" spans="1:1" x14ac:dyDescent="0.25">
      <c r="A31287" t="s">
        <v>14902</v>
      </c>
    </row>
    <row r="31289" spans="1:1" x14ac:dyDescent="0.25">
      <c r="A31289" t="s">
        <v>14901</v>
      </c>
    </row>
    <row r="31290" spans="1:1" x14ac:dyDescent="0.25">
      <c r="A31290" t="s">
        <v>14903</v>
      </c>
    </row>
    <row r="31292" spans="1:1" x14ac:dyDescent="0.25">
      <c r="A31292" t="s">
        <v>14901</v>
      </c>
    </row>
    <row r="31293" spans="1:1" x14ac:dyDescent="0.25">
      <c r="A31293" t="s">
        <v>14904</v>
      </c>
    </row>
    <row r="31295" spans="1:1" x14ac:dyDescent="0.25">
      <c r="A31295" t="s">
        <v>14901</v>
      </c>
    </row>
    <row r="31296" spans="1:1" x14ac:dyDescent="0.25">
      <c r="A31296" t="s">
        <v>14905</v>
      </c>
    </row>
    <row r="31298" spans="1:1" x14ac:dyDescent="0.25">
      <c r="A31298" t="s">
        <v>14901</v>
      </c>
    </row>
    <row r="31299" spans="1:1" x14ac:dyDescent="0.25">
      <c r="A31299" t="s">
        <v>14906</v>
      </c>
    </row>
    <row r="31301" spans="1:1" x14ac:dyDescent="0.25">
      <c r="A31301" t="s">
        <v>14907</v>
      </c>
    </row>
    <row r="31302" spans="1:1" x14ac:dyDescent="0.25">
      <c r="A31302" t="s">
        <v>14908</v>
      </c>
    </row>
    <row r="31304" spans="1:1" x14ac:dyDescent="0.25">
      <c r="A31304" t="s">
        <v>14907</v>
      </c>
    </row>
    <row r="31305" spans="1:1" x14ac:dyDescent="0.25">
      <c r="A31305" t="s">
        <v>14909</v>
      </c>
    </row>
    <row r="31307" spans="1:1" x14ac:dyDescent="0.25">
      <c r="A31307" t="s">
        <v>14907</v>
      </c>
    </row>
    <row r="31308" spans="1:1" x14ac:dyDescent="0.25">
      <c r="A31308" t="s">
        <v>14910</v>
      </c>
    </row>
    <row r="31310" spans="1:1" x14ac:dyDescent="0.25">
      <c r="A31310" t="s">
        <v>14907</v>
      </c>
    </row>
    <row r="31311" spans="1:1" x14ac:dyDescent="0.25">
      <c r="A31311" t="s">
        <v>14911</v>
      </c>
    </row>
    <row r="31313" spans="1:1" x14ac:dyDescent="0.25">
      <c r="A31313" t="s">
        <v>14907</v>
      </c>
    </row>
    <row r="31314" spans="1:1" x14ac:dyDescent="0.25">
      <c r="A31314" t="s">
        <v>14912</v>
      </c>
    </row>
    <row r="31316" spans="1:1" x14ac:dyDescent="0.25">
      <c r="A31316" t="s">
        <v>14913</v>
      </c>
    </row>
    <row r="31317" spans="1:1" x14ac:dyDescent="0.25">
      <c r="A31317" t="s">
        <v>14914</v>
      </c>
    </row>
    <row r="31319" spans="1:1" x14ac:dyDescent="0.25">
      <c r="A31319" t="s">
        <v>14913</v>
      </c>
    </row>
    <row r="31320" spans="1:1" x14ac:dyDescent="0.25">
      <c r="A31320" t="s">
        <v>14915</v>
      </c>
    </row>
    <row r="31322" spans="1:1" x14ac:dyDescent="0.25">
      <c r="A31322" t="s">
        <v>14913</v>
      </c>
    </row>
    <row r="31323" spans="1:1" x14ac:dyDescent="0.25">
      <c r="A31323" t="s">
        <v>14916</v>
      </c>
    </row>
    <row r="31325" spans="1:1" x14ac:dyDescent="0.25">
      <c r="A31325" t="s">
        <v>14913</v>
      </c>
    </row>
    <row r="31326" spans="1:1" x14ac:dyDescent="0.25">
      <c r="A31326" t="s">
        <v>14917</v>
      </c>
    </row>
    <row r="31328" spans="1:1" x14ac:dyDescent="0.25">
      <c r="A31328" t="s">
        <v>14913</v>
      </c>
    </row>
    <row r="31329" spans="1:1" x14ac:dyDescent="0.25">
      <c r="A31329" t="s">
        <v>14918</v>
      </c>
    </row>
    <row r="31330" spans="1:1" x14ac:dyDescent="0.25">
      <c r="A31330" t="s">
        <v>43</v>
      </c>
    </row>
    <row r="31331" spans="1:1" x14ac:dyDescent="0.25">
      <c r="A31331" t="s">
        <v>5310</v>
      </c>
    </row>
    <row r="31332" spans="1:1" x14ac:dyDescent="0.25">
      <c r="A31332" t="s">
        <v>43</v>
      </c>
    </row>
    <row r="31333" spans="1:1" x14ac:dyDescent="0.25">
      <c r="A31333" t="s">
        <v>14919</v>
      </c>
    </row>
    <row r="31334" spans="1:1" x14ac:dyDescent="0.25">
      <c r="A31334" t="s">
        <v>14920</v>
      </c>
    </row>
    <row r="31335" spans="1:1" x14ac:dyDescent="0.25">
      <c r="A31335" t="s">
        <v>14921</v>
      </c>
    </row>
    <row r="31336" spans="1:1" x14ac:dyDescent="0.25">
      <c r="A31336" t="s">
        <v>14922</v>
      </c>
    </row>
    <row r="31337" spans="1:1" x14ac:dyDescent="0.25">
      <c r="A31337" t="s">
        <v>14921</v>
      </c>
    </row>
    <row r="31338" spans="1:1" x14ac:dyDescent="0.25">
      <c r="A31338" t="s">
        <v>14923</v>
      </c>
    </row>
    <row r="31339" spans="1:1" x14ac:dyDescent="0.25">
      <c r="A31339" t="s">
        <v>14921</v>
      </c>
    </row>
    <row r="31340" spans="1:1" x14ac:dyDescent="0.25">
      <c r="A31340" t="s">
        <v>14924</v>
      </c>
    </row>
    <row r="31341" spans="1:1" x14ac:dyDescent="0.25">
      <c r="A31341" t="s">
        <v>14921</v>
      </c>
    </row>
    <row r="31342" spans="1:1" x14ac:dyDescent="0.25">
      <c r="A31342" t="s">
        <v>14925</v>
      </c>
    </row>
    <row r="31343" spans="1:1" x14ac:dyDescent="0.25">
      <c r="A31343" t="s">
        <v>14921</v>
      </c>
    </row>
    <row r="31344" spans="1:1" x14ac:dyDescent="0.25">
      <c r="A31344" t="s">
        <v>14926</v>
      </c>
    </row>
    <row r="31346" spans="1:1" x14ac:dyDescent="0.25">
      <c r="A31346" t="s">
        <v>14927</v>
      </c>
    </row>
    <row r="31347" spans="1:1" x14ac:dyDescent="0.25">
      <c r="A31347" t="s">
        <v>14928</v>
      </c>
    </row>
    <row r="31349" spans="1:1" x14ac:dyDescent="0.25">
      <c r="A31349" t="s">
        <v>14927</v>
      </c>
    </row>
    <row r="31350" spans="1:1" x14ac:dyDescent="0.25">
      <c r="A31350" t="s">
        <v>14929</v>
      </c>
    </row>
    <row r="31352" spans="1:1" x14ac:dyDescent="0.25">
      <c r="A31352" t="s">
        <v>14927</v>
      </c>
    </row>
    <row r="31353" spans="1:1" x14ac:dyDescent="0.25">
      <c r="A31353" t="s">
        <v>14930</v>
      </c>
    </row>
    <row r="31355" spans="1:1" x14ac:dyDescent="0.25">
      <c r="A31355" t="s">
        <v>14927</v>
      </c>
    </row>
    <row r="31356" spans="1:1" x14ac:dyDescent="0.25">
      <c r="A31356" t="s">
        <v>14931</v>
      </c>
    </row>
    <row r="31358" spans="1:1" x14ac:dyDescent="0.25">
      <c r="A31358" t="s">
        <v>14927</v>
      </c>
    </row>
    <row r="31359" spans="1:1" x14ac:dyDescent="0.25">
      <c r="A31359" t="s">
        <v>14932</v>
      </c>
    </row>
    <row r="31361" spans="1:1" x14ac:dyDescent="0.25">
      <c r="A31361" t="s">
        <v>14933</v>
      </c>
    </row>
    <row r="31362" spans="1:1" x14ac:dyDescent="0.25">
      <c r="A31362" t="s">
        <v>14934</v>
      </c>
    </row>
    <row r="31364" spans="1:1" x14ac:dyDescent="0.25">
      <c r="A31364" t="s">
        <v>14933</v>
      </c>
    </row>
    <row r="31365" spans="1:1" x14ac:dyDescent="0.25">
      <c r="A31365" t="s">
        <v>14935</v>
      </c>
    </row>
    <row r="31367" spans="1:1" x14ac:dyDescent="0.25">
      <c r="A31367" t="s">
        <v>14933</v>
      </c>
    </row>
    <row r="31368" spans="1:1" x14ac:dyDescent="0.25">
      <c r="A31368" t="s">
        <v>14936</v>
      </c>
    </row>
    <row r="31370" spans="1:1" x14ac:dyDescent="0.25">
      <c r="A31370" t="s">
        <v>14933</v>
      </c>
    </row>
    <row r="31371" spans="1:1" x14ac:dyDescent="0.25">
      <c r="A31371" t="s">
        <v>14937</v>
      </c>
    </row>
    <row r="31373" spans="1:1" x14ac:dyDescent="0.25">
      <c r="A31373" t="s">
        <v>14933</v>
      </c>
    </row>
    <row r="31374" spans="1:1" x14ac:dyDescent="0.25">
      <c r="A31374" t="s">
        <v>14938</v>
      </c>
    </row>
    <row r="31375" spans="1:1" x14ac:dyDescent="0.25">
      <c r="A31375" t="s">
        <v>14849</v>
      </c>
    </row>
    <row r="31377" spans="1:1" x14ac:dyDescent="0.25">
      <c r="A31377" t="s">
        <v>1730</v>
      </c>
    </row>
    <row r="31379" spans="1:1" x14ac:dyDescent="0.25">
      <c r="A31379" t="s">
        <v>14939</v>
      </c>
    </row>
    <row r="31381" spans="1:1" x14ac:dyDescent="0.25">
      <c r="A31381" t="s">
        <v>14803</v>
      </c>
    </row>
    <row r="31382" spans="1:1" x14ac:dyDescent="0.25">
      <c r="A31382" t="s">
        <v>14940</v>
      </c>
    </row>
    <row r="31383" spans="1:1" x14ac:dyDescent="0.25">
      <c r="A31383" t="s">
        <v>14849</v>
      </c>
    </row>
    <row r="31385" spans="1:1" x14ac:dyDescent="0.25">
      <c r="A31385" t="s">
        <v>1730</v>
      </c>
    </row>
    <row r="31387" spans="1:1" x14ac:dyDescent="0.25">
      <c r="A31387" t="s">
        <v>14939</v>
      </c>
    </row>
    <row r="31389" spans="1:1" x14ac:dyDescent="0.25">
      <c r="A31389" t="s">
        <v>14803</v>
      </c>
    </row>
    <row r="31390" spans="1:1" x14ac:dyDescent="0.25">
      <c r="A31390" t="s">
        <v>14941</v>
      </c>
    </row>
    <row r="31391" spans="1:1" x14ac:dyDescent="0.25">
      <c r="A31391" t="s">
        <v>14849</v>
      </c>
    </row>
    <row r="31393" spans="1:1" x14ac:dyDescent="0.25">
      <c r="A31393" t="s">
        <v>1730</v>
      </c>
    </row>
    <row r="31395" spans="1:1" x14ac:dyDescent="0.25">
      <c r="A31395" t="s">
        <v>14939</v>
      </c>
    </row>
    <row r="31397" spans="1:1" x14ac:dyDescent="0.25">
      <c r="A31397" t="s">
        <v>14803</v>
      </c>
    </row>
    <row r="31398" spans="1:1" x14ac:dyDescent="0.25">
      <c r="A31398" t="s">
        <v>14942</v>
      </c>
    </row>
    <row r="31399" spans="1:1" x14ac:dyDescent="0.25">
      <c r="A31399" t="s">
        <v>14849</v>
      </c>
    </row>
    <row r="31401" spans="1:1" x14ac:dyDescent="0.25">
      <c r="A31401" t="s">
        <v>1730</v>
      </c>
    </row>
    <row r="31403" spans="1:1" x14ac:dyDescent="0.25">
      <c r="A31403" t="s">
        <v>14939</v>
      </c>
    </row>
    <row r="31405" spans="1:1" x14ac:dyDescent="0.25">
      <c r="A31405" t="s">
        <v>14803</v>
      </c>
    </row>
    <row r="31406" spans="1:1" x14ac:dyDescent="0.25">
      <c r="A31406" t="s">
        <v>14943</v>
      </c>
    </row>
    <row r="31407" spans="1:1" x14ac:dyDescent="0.25">
      <c r="A31407" t="s">
        <v>14849</v>
      </c>
    </row>
    <row r="31409" spans="1:1" x14ac:dyDescent="0.25">
      <c r="A31409" t="s">
        <v>1730</v>
      </c>
    </row>
    <row r="31411" spans="1:1" x14ac:dyDescent="0.25">
      <c r="A31411" t="s">
        <v>14939</v>
      </c>
    </row>
    <row r="31413" spans="1:1" x14ac:dyDescent="0.25">
      <c r="A31413" t="s">
        <v>14803</v>
      </c>
    </row>
    <row r="31414" spans="1:1" x14ac:dyDescent="0.25">
      <c r="A31414" t="s">
        <v>14944</v>
      </c>
    </row>
    <row r="31416" spans="1:1" x14ac:dyDescent="0.25">
      <c r="A31416" t="s">
        <v>14945</v>
      </c>
    </row>
    <row r="31417" spans="1:1" x14ac:dyDescent="0.25">
      <c r="A31417" t="s">
        <v>14946</v>
      </c>
    </row>
    <row r="31419" spans="1:1" x14ac:dyDescent="0.25">
      <c r="A31419" t="s">
        <v>14945</v>
      </c>
    </row>
    <row r="31420" spans="1:1" x14ac:dyDescent="0.25">
      <c r="A31420" t="s">
        <v>14947</v>
      </c>
    </row>
    <row r="31422" spans="1:1" x14ac:dyDescent="0.25">
      <c r="A31422" t="s">
        <v>14945</v>
      </c>
    </row>
    <row r="31423" spans="1:1" x14ac:dyDescent="0.25">
      <c r="A31423" t="s">
        <v>14948</v>
      </c>
    </row>
    <row r="31425" spans="1:1" x14ac:dyDescent="0.25">
      <c r="A31425" t="s">
        <v>14945</v>
      </c>
    </row>
    <row r="31426" spans="1:1" x14ac:dyDescent="0.25">
      <c r="A31426" t="s">
        <v>14949</v>
      </c>
    </row>
    <row r="31428" spans="1:1" x14ac:dyDescent="0.25">
      <c r="A31428" t="s">
        <v>14945</v>
      </c>
    </row>
    <row r="31429" spans="1:1" x14ac:dyDescent="0.25">
      <c r="A31429" t="s">
        <v>14950</v>
      </c>
    </row>
    <row r="31431" spans="1:1" x14ac:dyDescent="0.25">
      <c r="A31431" t="s">
        <v>14951</v>
      </c>
    </row>
    <row r="31432" spans="1:1" x14ac:dyDescent="0.25">
      <c r="A31432" t="s">
        <v>14952</v>
      </c>
    </row>
    <row r="31434" spans="1:1" x14ac:dyDescent="0.25">
      <c r="A31434" t="s">
        <v>14951</v>
      </c>
    </row>
    <row r="31435" spans="1:1" x14ac:dyDescent="0.25">
      <c r="A31435" t="s">
        <v>14953</v>
      </c>
    </row>
    <row r="31437" spans="1:1" x14ac:dyDescent="0.25">
      <c r="A31437" t="s">
        <v>14951</v>
      </c>
    </row>
    <row r="31438" spans="1:1" x14ac:dyDescent="0.25">
      <c r="A31438" t="s">
        <v>14954</v>
      </c>
    </row>
    <row r="31440" spans="1:1" x14ac:dyDescent="0.25">
      <c r="A31440" t="s">
        <v>14951</v>
      </c>
    </row>
    <row r="31441" spans="1:1" x14ac:dyDescent="0.25">
      <c r="A31441" t="s">
        <v>14955</v>
      </c>
    </row>
    <row r="31443" spans="1:1" x14ac:dyDescent="0.25">
      <c r="A31443" t="s">
        <v>14951</v>
      </c>
    </row>
    <row r="31444" spans="1:1" x14ac:dyDescent="0.25">
      <c r="A31444" t="s">
        <v>14956</v>
      </c>
    </row>
    <row r="31445" spans="1:1" x14ac:dyDescent="0.25">
      <c r="A31445" t="s">
        <v>14957</v>
      </c>
    </row>
    <row r="31446" spans="1:1" x14ac:dyDescent="0.25">
      <c r="A31446" t="s">
        <v>14958</v>
      </c>
    </row>
    <row r="31447" spans="1:1" x14ac:dyDescent="0.25">
      <c r="A31447" t="s">
        <v>14957</v>
      </c>
    </row>
    <row r="31448" spans="1:1" x14ac:dyDescent="0.25">
      <c r="A31448" t="s">
        <v>14959</v>
      </c>
    </row>
    <row r="31449" spans="1:1" x14ac:dyDescent="0.25">
      <c r="A31449" t="s">
        <v>14957</v>
      </c>
    </row>
    <row r="31450" spans="1:1" x14ac:dyDescent="0.25">
      <c r="A31450" t="s">
        <v>14960</v>
      </c>
    </row>
    <row r="31451" spans="1:1" x14ac:dyDescent="0.25">
      <c r="A31451" t="s">
        <v>14957</v>
      </c>
    </row>
    <row r="31452" spans="1:1" x14ac:dyDescent="0.25">
      <c r="A31452" t="s">
        <v>14961</v>
      </c>
    </row>
    <row r="31453" spans="1:1" x14ac:dyDescent="0.25">
      <c r="A31453" t="s">
        <v>14957</v>
      </c>
    </row>
    <row r="31454" spans="1:1" x14ac:dyDescent="0.25">
      <c r="A31454" t="s">
        <v>14962</v>
      </c>
    </row>
    <row r="31456" spans="1:1" x14ac:dyDescent="0.25">
      <c r="A31456" t="s">
        <v>14921</v>
      </c>
    </row>
    <row r="31457" spans="1:1" x14ac:dyDescent="0.25">
      <c r="A31457" t="s">
        <v>14963</v>
      </c>
    </row>
    <row r="31459" spans="1:1" x14ac:dyDescent="0.25">
      <c r="A31459" t="s">
        <v>14921</v>
      </c>
    </row>
    <row r="31460" spans="1:1" x14ac:dyDescent="0.25">
      <c r="A31460" t="s">
        <v>14964</v>
      </c>
    </row>
    <row r="31462" spans="1:1" x14ac:dyDescent="0.25">
      <c r="A31462" t="s">
        <v>14921</v>
      </c>
    </row>
    <row r="31463" spans="1:1" x14ac:dyDescent="0.25">
      <c r="A31463" t="s">
        <v>14965</v>
      </c>
    </row>
    <row r="31465" spans="1:1" x14ac:dyDescent="0.25">
      <c r="A31465" t="s">
        <v>14921</v>
      </c>
    </row>
    <row r="31466" spans="1:1" x14ac:dyDescent="0.25">
      <c r="A31466" t="s">
        <v>14966</v>
      </c>
    </row>
    <row r="31468" spans="1:1" x14ac:dyDescent="0.25">
      <c r="A31468" t="s">
        <v>14921</v>
      </c>
    </row>
    <row r="31469" spans="1:1" x14ac:dyDescent="0.25">
      <c r="A31469" t="s">
        <v>14967</v>
      </c>
    </row>
    <row r="31471" spans="1:1" x14ac:dyDescent="0.25">
      <c r="A31471" t="s">
        <v>14921</v>
      </c>
    </row>
    <row r="31472" spans="1:1" x14ac:dyDescent="0.25">
      <c r="A31472" t="s">
        <v>14968</v>
      </c>
    </row>
    <row r="31474" spans="1:1" x14ac:dyDescent="0.25">
      <c r="A31474" t="s">
        <v>14921</v>
      </c>
    </row>
    <row r="31475" spans="1:1" x14ac:dyDescent="0.25">
      <c r="A31475" t="s">
        <v>14969</v>
      </c>
    </row>
    <row r="31477" spans="1:1" x14ac:dyDescent="0.25">
      <c r="A31477" t="s">
        <v>14921</v>
      </c>
    </row>
    <row r="31478" spans="1:1" x14ac:dyDescent="0.25">
      <c r="A31478" t="s">
        <v>14970</v>
      </c>
    </row>
    <row r="31480" spans="1:1" x14ac:dyDescent="0.25">
      <c r="A31480" t="s">
        <v>14921</v>
      </c>
    </row>
    <row r="31481" spans="1:1" x14ac:dyDescent="0.25">
      <c r="A31481" t="s">
        <v>14971</v>
      </c>
    </row>
    <row r="31483" spans="1:1" x14ac:dyDescent="0.25">
      <c r="A31483" t="s">
        <v>14921</v>
      </c>
    </row>
    <row r="31484" spans="1:1" x14ac:dyDescent="0.25">
      <c r="A31484" t="s">
        <v>14972</v>
      </c>
    </row>
    <row r="31486" spans="1:1" x14ac:dyDescent="0.25">
      <c r="A31486" t="s">
        <v>14973</v>
      </c>
    </row>
    <row r="31487" spans="1:1" x14ac:dyDescent="0.25">
      <c r="A31487" t="s">
        <v>14974</v>
      </c>
    </row>
    <row r="31488" spans="1:1" x14ac:dyDescent="0.25">
      <c r="A31488" t="s">
        <v>14975</v>
      </c>
    </row>
    <row r="31489" spans="1:1" x14ac:dyDescent="0.25">
      <c r="A31489" t="s">
        <v>14976</v>
      </c>
    </row>
    <row r="31490" spans="1:1" x14ac:dyDescent="0.25">
      <c r="A31490" t="s">
        <v>14977</v>
      </c>
    </row>
    <row r="31491" spans="1:1" x14ac:dyDescent="0.25">
      <c r="A31491" t="s">
        <v>14978</v>
      </c>
    </row>
    <row r="31492" spans="1:1" x14ac:dyDescent="0.25">
      <c r="A31492" t="s">
        <v>14979</v>
      </c>
    </row>
    <row r="31494" spans="1:1" x14ac:dyDescent="0.25">
      <c r="A31494" t="s">
        <v>14980</v>
      </c>
    </row>
    <row r="31495" spans="1:1" x14ac:dyDescent="0.25">
      <c r="A31495" t="s">
        <v>14981</v>
      </c>
    </row>
    <row r="31497" spans="1:1" x14ac:dyDescent="0.25">
      <c r="A31497" t="s">
        <v>14982</v>
      </c>
    </row>
    <row r="31498" spans="1:1" x14ac:dyDescent="0.25">
      <c r="A31498" t="s">
        <v>14983</v>
      </c>
    </row>
    <row r="31499" spans="1:1" x14ac:dyDescent="0.25">
      <c r="A31499" t="s">
        <v>14984</v>
      </c>
    </row>
    <row r="31500" spans="1:1" x14ac:dyDescent="0.25">
      <c r="A31500" t="s">
        <v>14985</v>
      </c>
    </row>
    <row r="31501" spans="1:1" x14ac:dyDescent="0.25">
      <c r="A31501" t="s">
        <v>14986</v>
      </c>
    </row>
    <row r="31502" spans="1:1" x14ac:dyDescent="0.25">
      <c r="A31502" t="s">
        <v>14987</v>
      </c>
    </row>
    <row r="31503" spans="1:1" x14ac:dyDescent="0.25">
      <c r="A31503" t="s">
        <v>14988</v>
      </c>
    </row>
    <row r="31504" spans="1:1" x14ac:dyDescent="0.25">
      <c r="A31504" t="s">
        <v>14989</v>
      </c>
    </row>
    <row r="31505" spans="1:1" x14ac:dyDescent="0.25">
      <c r="A31505" t="s">
        <v>14990</v>
      </c>
    </row>
    <row r="31507" spans="1:1" x14ac:dyDescent="0.25">
      <c r="A31507" t="s">
        <v>14991</v>
      </c>
    </row>
    <row r="31508" spans="1:1" x14ac:dyDescent="0.25">
      <c r="A31508" t="s">
        <v>14992</v>
      </c>
    </row>
    <row r="31509" spans="1:1" x14ac:dyDescent="0.25">
      <c r="A31509" t="s">
        <v>14993</v>
      </c>
    </row>
    <row r="31511" spans="1:1" x14ac:dyDescent="0.25">
      <c r="A31511" t="s">
        <v>14994</v>
      </c>
    </row>
    <row r="31512" spans="1:1" x14ac:dyDescent="0.25">
      <c r="A31512" t="s">
        <v>14995</v>
      </c>
    </row>
    <row r="31513" spans="1:1" x14ac:dyDescent="0.25">
      <c r="A31513" t="s">
        <v>14996</v>
      </c>
    </row>
    <row r="31514" spans="1:1" x14ac:dyDescent="0.25">
      <c r="A31514" t="s">
        <v>14997</v>
      </c>
    </row>
    <row r="31515" spans="1:1" x14ac:dyDescent="0.25">
      <c r="A31515" t="s">
        <v>14998</v>
      </c>
    </row>
    <row r="31516" spans="1:1" x14ac:dyDescent="0.25">
      <c r="A31516" t="s">
        <v>14999</v>
      </c>
    </row>
    <row r="31517" spans="1:1" x14ac:dyDescent="0.25">
      <c r="A31517" t="s">
        <v>14993</v>
      </c>
    </row>
    <row r="31519" spans="1:1" x14ac:dyDescent="0.25">
      <c r="A31519" t="s">
        <v>14994</v>
      </c>
    </row>
    <row r="31520" spans="1:1" x14ac:dyDescent="0.25">
      <c r="A31520" t="s">
        <v>14995</v>
      </c>
    </row>
    <row r="31521" spans="1:1" x14ac:dyDescent="0.25">
      <c r="A31521" t="s">
        <v>14996</v>
      </c>
    </row>
    <row r="31522" spans="1:1" x14ac:dyDescent="0.25">
      <c r="A31522" t="s">
        <v>14997</v>
      </c>
    </row>
    <row r="31523" spans="1:1" x14ac:dyDescent="0.25">
      <c r="A31523" t="s">
        <v>14998</v>
      </c>
    </row>
    <row r="31524" spans="1:1" x14ac:dyDescent="0.25">
      <c r="A31524" t="s">
        <v>15000</v>
      </c>
    </row>
    <row r="31526" spans="1:1" x14ac:dyDescent="0.25">
      <c r="A31526" t="e">
        <f>- MENUISIER POSEUR H/F</f>
        <v>#NAME?</v>
      </c>
    </row>
    <row r="31528" spans="1:1" x14ac:dyDescent="0.25">
      <c r="A31528" t="s">
        <v>15001</v>
      </c>
    </row>
    <row r="31530" spans="1:1" x14ac:dyDescent="0.25">
      <c r="A31530" t="s">
        <v>15002</v>
      </c>
    </row>
    <row r="31531" spans="1:1" x14ac:dyDescent="0.25">
      <c r="A31531" t="s">
        <v>15003</v>
      </c>
    </row>
    <row r="31533" spans="1:1" x14ac:dyDescent="0.25">
      <c r="A31533" t="e">
        <f>- MECANICIEN AGRICOLE H/F</f>
        <v>#NAME?</v>
      </c>
    </row>
    <row r="31535" spans="1:1" x14ac:dyDescent="0.25">
      <c r="A31535" t="s">
        <v>15004</v>
      </c>
    </row>
    <row r="31536" spans="1:1" x14ac:dyDescent="0.25">
      <c r="A31536" t="s">
        <v>15005</v>
      </c>
    </row>
    <row r="31537" spans="1:1" x14ac:dyDescent="0.25">
      <c r="A31537" t="s">
        <v>15006</v>
      </c>
    </row>
    <row r="31539" spans="1:1" x14ac:dyDescent="0.25">
      <c r="A31539" t="s">
        <v>15007</v>
      </c>
    </row>
    <row r="31540" spans="1:1" x14ac:dyDescent="0.25">
      <c r="A31540" t="s">
        <v>15008</v>
      </c>
    </row>
    <row r="31542" spans="1:1" x14ac:dyDescent="0.25">
      <c r="A31542" t="e">
        <f>- MECANICIEN AGRICOLE H/F</f>
        <v>#NAME?</v>
      </c>
    </row>
    <row r="31544" spans="1:1" x14ac:dyDescent="0.25">
      <c r="A31544" t="s">
        <v>15004</v>
      </c>
    </row>
    <row r="31545" spans="1:1" x14ac:dyDescent="0.25">
      <c r="A31545" t="s">
        <v>15005</v>
      </c>
    </row>
    <row r="31546" spans="1:1" x14ac:dyDescent="0.25">
      <c r="A31546" t="s">
        <v>15006</v>
      </c>
    </row>
    <row r="31548" spans="1:1" x14ac:dyDescent="0.25">
      <c r="A31548" t="s">
        <v>15007</v>
      </c>
    </row>
    <row r="31549" spans="1:1" x14ac:dyDescent="0.25">
      <c r="A31549" t="s">
        <v>15009</v>
      </c>
    </row>
    <row r="31551" spans="1:1" x14ac:dyDescent="0.25">
      <c r="A31551" t="e">
        <f>- MECANICIEN AGRICOLE H/F</f>
        <v>#NAME?</v>
      </c>
    </row>
    <row r="31553" spans="1:1" x14ac:dyDescent="0.25">
      <c r="A31553" t="s">
        <v>15004</v>
      </c>
    </row>
    <row r="31554" spans="1:1" x14ac:dyDescent="0.25">
      <c r="A31554" t="s">
        <v>15005</v>
      </c>
    </row>
    <row r="31555" spans="1:1" x14ac:dyDescent="0.25">
      <c r="A31555" t="s">
        <v>15006</v>
      </c>
    </row>
    <row r="31557" spans="1:1" x14ac:dyDescent="0.25">
      <c r="A31557" t="s">
        <v>15007</v>
      </c>
    </row>
    <row r="31558" spans="1:1" x14ac:dyDescent="0.25">
      <c r="A31558" t="s">
        <v>15010</v>
      </c>
    </row>
    <row r="31560" spans="1:1" x14ac:dyDescent="0.25">
      <c r="A31560" t="e">
        <f>- MECANICIEN AGRICOLE H/F</f>
        <v>#NAME?</v>
      </c>
    </row>
    <row r="31562" spans="1:1" x14ac:dyDescent="0.25">
      <c r="A31562" t="s">
        <v>15004</v>
      </c>
    </row>
    <row r="31563" spans="1:1" x14ac:dyDescent="0.25">
      <c r="A31563" t="s">
        <v>15005</v>
      </c>
    </row>
    <row r="31564" spans="1:1" x14ac:dyDescent="0.25">
      <c r="A31564" t="s">
        <v>15006</v>
      </c>
    </row>
    <row r="31566" spans="1:1" x14ac:dyDescent="0.25">
      <c r="A31566" t="s">
        <v>15007</v>
      </c>
    </row>
    <row r="31567" spans="1:1" x14ac:dyDescent="0.25">
      <c r="A31567" t="s">
        <v>15011</v>
      </c>
    </row>
    <row r="31569" spans="1:1" x14ac:dyDescent="0.25">
      <c r="A31569" t="e">
        <f>- MECANICIEN AGRICOLE H/F</f>
        <v>#NAME?</v>
      </c>
    </row>
    <row r="31571" spans="1:1" x14ac:dyDescent="0.25">
      <c r="A31571" t="s">
        <v>15004</v>
      </c>
    </row>
    <row r="31572" spans="1:1" x14ac:dyDescent="0.25">
      <c r="A31572" t="s">
        <v>15005</v>
      </c>
    </row>
    <row r="31573" spans="1:1" x14ac:dyDescent="0.25">
      <c r="A31573" t="s">
        <v>15006</v>
      </c>
    </row>
    <row r="31575" spans="1:1" x14ac:dyDescent="0.25">
      <c r="A31575" t="s">
        <v>15007</v>
      </c>
    </row>
    <row r="31576" spans="1:1" x14ac:dyDescent="0.25">
      <c r="A31576" t="s">
        <v>15012</v>
      </c>
    </row>
    <row r="31578" spans="1:1" x14ac:dyDescent="0.25">
      <c r="A31578" t="s">
        <v>15013</v>
      </c>
    </row>
    <row r="31580" spans="1:1" x14ac:dyDescent="0.25">
      <c r="A31580" t="s">
        <v>15014</v>
      </c>
    </row>
    <row r="31581" spans="1:1" x14ac:dyDescent="0.25">
      <c r="A31581" t="s">
        <v>15015</v>
      </c>
    </row>
    <row r="31583" spans="1:1" x14ac:dyDescent="0.25">
      <c r="A31583" t="s">
        <v>15016</v>
      </c>
    </row>
    <row r="31585" spans="1:1" x14ac:dyDescent="0.25">
      <c r="A31585" t="s">
        <v>15017</v>
      </c>
    </row>
    <row r="31586" spans="1:1" x14ac:dyDescent="0.25">
      <c r="A31586" t="s">
        <v>15018</v>
      </c>
    </row>
    <row r="31588" spans="1:1" x14ac:dyDescent="0.25">
      <c r="A31588" t="s">
        <v>15016</v>
      </c>
    </row>
    <row r="31590" spans="1:1" x14ac:dyDescent="0.25">
      <c r="A31590" t="s">
        <v>15019</v>
      </c>
    </row>
    <row r="31591" spans="1:1" x14ac:dyDescent="0.25">
      <c r="A31591" t="s">
        <v>15020</v>
      </c>
    </row>
    <row r="31593" spans="1:1" x14ac:dyDescent="0.25">
      <c r="A31593" t="s">
        <v>12712</v>
      </c>
    </row>
    <row r="31594" spans="1:1" x14ac:dyDescent="0.25">
      <c r="A31594" t="e">
        <f>- Dressage des assiettes</f>
        <v>#NAME?</v>
      </c>
    </row>
    <row r="31595" spans="1:1" x14ac:dyDescent="0.25">
      <c r="A31595" t="e">
        <f>- Aide en salle</f>
        <v>#NAME?</v>
      </c>
    </row>
    <row r="31596" spans="1:1" x14ac:dyDescent="0.25">
      <c r="A31596" t="e">
        <f>- plonge</f>
        <v>#NAME?</v>
      </c>
    </row>
    <row r="31597" spans="1:1" x14ac:dyDescent="0.25">
      <c r="A31597" t="e">
        <f>- Nettoyage du self</f>
        <v>#NAME?</v>
      </c>
    </row>
    <row r="31598" spans="1:1" x14ac:dyDescent="0.25">
      <c r="A31598" t="s">
        <v>12713</v>
      </c>
    </row>
    <row r="31600" spans="1:1" x14ac:dyDescent="0.25">
      <c r="A31600" t="s">
        <v>12714</v>
      </c>
    </row>
    <row r="31601" spans="1:1" x14ac:dyDescent="0.25">
      <c r="A31601" t="s">
        <v>15021</v>
      </c>
    </row>
    <row r="31603" spans="1:1" x14ac:dyDescent="0.25">
      <c r="A31603" t="s">
        <v>12712</v>
      </c>
    </row>
    <row r="31604" spans="1:1" x14ac:dyDescent="0.25">
      <c r="A31604" t="e">
        <f>- Dressage des assiettes</f>
        <v>#NAME?</v>
      </c>
    </row>
    <row r="31605" spans="1:1" x14ac:dyDescent="0.25">
      <c r="A31605" t="e">
        <f>- Aide en salle</f>
        <v>#NAME?</v>
      </c>
    </row>
    <row r="31606" spans="1:1" x14ac:dyDescent="0.25">
      <c r="A31606" t="e">
        <f>- plonge</f>
        <v>#NAME?</v>
      </c>
    </row>
    <row r="31607" spans="1:1" x14ac:dyDescent="0.25">
      <c r="A31607" t="e">
        <f>- Nettoyage du self</f>
        <v>#NAME?</v>
      </c>
    </row>
    <row r="31608" spans="1:1" x14ac:dyDescent="0.25">
      <c r="A31608" t="s">
        <v>12713</v>
      </c>
    </row>
    <row r="31610" spans="1:1" x14ac:dyDescent="0.25">
      <c r="A31610" t="s">
        <v>12714</v>
      </c>
    </row>
    <row r="31611" spans="1:1" x14ac:dyDescent="0.25">
      <c r="A31611" t="s">
        <v>15022</v>
      </c>
    </row>
    <row r="31613" spans="1:1" x14ac:dyDescent="0.25">
      <c r="A31613" t="s">
        <v>12712</v>
      </c>
    </row>
    <row r="31614" spans="1:1" x14ac:dyDescent="0.25">
      <c r="A31614" t="e">
        <f>- Dressage des assiettes</f>
        <v>#NAME?</v>
      </c>
    </row>
    <row r="31615" spans="1:1" x14ac:dyDescent="0.25">
      <c r="A31615" t="e">
        <f>- Aide en salle</f>
        <v>#NAME?</v>
      </c>
    </row>
    <row r="31616" spans="1:1" x14ac:dyDescent="0.25">
      <c r="A31616" t="e">
        <f>- plonge</f>
        <v>#NAME?</v>
      </c>
    </row>
    <row r="31617" spans="1:1" x14ac:dyDescent="0.25">
      <c r="A31617" t="e">
        <f>- Nettoyage du self</f>
        <v>#NAME?</v>
      </c>
    </row>
    <row r="31618" spans="1:1" x14ac:dyDescent="0.25">
      <c r="A31618" t="s">
        <v>12713</v>
      </c>
    </row>
    <row r="31620" spans="1:1" x14ac:dyDescent="0.25">
      <c r="A31620" t="s">
        <v>12714</v>
      </c>
    </row>
    <row r="31621" spans="1:1" x14ac:dyDescent="0.25">
      <c r="A31621" t="s">
        <v>15023</v>
      </c>
    </row>
    <row r="31623" spans="1:1" x14ac:dyDescent="0.25">
      <c r="A31623" t="s">
        <v>12712</v>
      </c>
    </row>
    <row r="31624" spans="1:1" x14ac:dyDescent="0.25">
      <c r="A31624" t="e">
        <f>- Dressage des assiettes</f>
        <v>#NAME?</v>
      </c>
    </row>
    <row r="31625" spans="1:1" x14ac:dyDescent="0.25">
      <c r="A31625" t="e">
        <f>- Aide en salle</f>
        <v>#NAME?</v>
      </c>
    </row>
    <row r="31626" spans="1:1" x14ac:dyDescent="0.25">
      <c r="A31626" t="e">
        <f>- plonge</f>
        <v>#NAME?</v>
      </c>
    </row>
    <row r="31627" spans="1:1" x14ac:dyDescent="0.25">
      <c r="A31627" t="e">
        <f>- Nettoyage du self</f>
        <v>#NAME?</v>
      </c>
    </row>
    <row r="31628" spans="1:1" x14ac:dyDescent="0.25">
      <c r="A31628" t="s">
        <v>12713</v>
      </c>
    </row>
    <row r="31630" spans="1:1" x14ac:dyDescent="0.25">
      <c r="A31630" t="s">
        <v>12714</v>
      </c>
    </row>
    <row r="31631" spans="1:1" x14ac:dyDescent="0.25">
      <c r="A31631" t="s">
        <v>15024</v>
      </c>
    </row>
    <row r="31632" spans="1:1" x14ac:dyDescent="0.25">
      <c r="A31632" t="s">
        <v>15025</v>
      </c>
    </row>
    <row r="31633" spans="1:1" x14ac:dyDescent="0.25">
      <c r="A31633" t="s">
        <v>15026</v>
      </c>
    </row>
    <row r="31635" spans="1:1" x14ac:dyDescent="0.25">
      <c r="A31635" t="s">
        <v>15027</v>
      </c>
    </row>
    <row r="31636" spans="1:1" x14ac:dyDescent="0.25">
      <c r="A31636" t="s">
        <v>15028</v>
      </c>
    </row>
    <row r="31637" spans="1:1" x14ac:dyDescent="0.25">
      <c r="A31637" t="s">
        <v>15029</v>
      </c>
    </row>
    <row r="31638" spans="1:1" x14ac:dyDescent="0.25">
      <c r="A31638" t="s">
        <v>15030</v>
      </c>
    </row>
    <row r="31640" spans="1:1" x14ac:dyDescent="0.25">
      <c r="A31640" t="s">
        <v>15031</v>
      </c>
    </row>
    <row r="31641" spans="1:1" x14ac:dyDescent="0.25">
      <c r="A31641" t="s">
        <v>15032</v>
      </c>
    </row>
    <row r="31643" spans="1:1" x14ac:dyDescent="0.25">
      <c r="A31643" t="s">
        <v>15033</v>
      </c>
    </row>
    <row r="31644" spans="1:1" x14ac:dyDescent="0.25">
      <c r="A31644" t="s">
        <v>15034</v>
      </c>
    </row>
    <row r="31645" spans="1:1" x14ac:dyDescent="0.25">
      <c r="A31645" t="s">
        <v>15035</v>
      </c>
    </row>
    <row r="31646" spans="1:1" x14ac:dyDescent="0.25">
      <c r="A31646" t="e">
        <f>- du lundi au vendredi</f>
        <v>#NAME?</v>
      </c>
    </row>
    <row r="31648" spans="1:1" x14ac:dyDescent="0.25">
      <c r="A31648" t="s">
        <v>15036</v>
      </c>
    </row>
    <row r="31649" spans="1:1" x14ac:dyDescent="0.25">
      <c r="A31649" t="s">
        <v>15037</v>
      </c>
    </row>
    <row r="31651" spans="1:1" x14ac:dyDescent="0.25">
      <c r="A31651" t="s">
        <v>15031</v>
      </c>
    </row>
    <row r="31652" spans="1:1" x14ac:dyDescent="0.25">
      <c r="A31652" t="s">
        <v>15032</v>
      </c>
    </row>
    <row r="31654" spans="1:1" x14ac:dyDescent="0.25">
      <c r="A31654" t="s">
        <v>15033</v>
      </c>
    </row>
    <row r="31655" spans="1:1" x14ac:dyDescent="0.25">
      <c r="A31655" t="s">
        <v>15034</v>
      </c>
    </row>
    <row r="31656" spans="1:1" x14ac:dyDescent="0.25">
      <c r="A31656" t="s">
        <v>15035</v>
      </c>
    </row>
    <row r="31657" spans="1:1" x14ac:dyDescent="0.25">
      <c r="A31657" t="e">
        <f>- du lundi au vendredi</f>
        <v>#NAME?</v>
      </c>
    </row>
    <row r="31659" spans="1:1" x14ac:dyDescent="0.25">
      <c r="A31659" t="s">
        <v>15036</v>
      </c>
    </row>
    <row r="31660" spans="1:1" x14ac:dyDescent="0.25">
      <c r="A31660" t="s">
        <v>15038</v>
      </c>
    </row>
    <row r="31662" spans="1:1" x14ac:dyDescent="0.25">
      <c r="A31662" t="s">
        <v>15031</v>
      </c>
    </row>
    <row r="31663" spans="1:1" x14ac:dyDescent="0.25">
      <c r="A31663" t="s">
        <v>15032</v>
      </c>
    </row>
    <row r="31665" spans="1:1" x14ac:dyDescent="0.25">
      <c r="A31665" t="s">
        <v>15033</v>
      </c>
    </row>
    <row r="31666" spans="1:1" x14ac:dyDescent="0.25">
      <c r="A31666" t="s">
        <v>15034</v>
      </c>
    </row>
    <row r="31667" spans="1:1" x14ac:dyDescent="0.25">
      <c r="A31667" t="s">
        <v>15035</v>
      </c>
    </row>
    <row r="31668" spans="1:1" x14ac:dyDescent="0.25">
      <c r="A31668" t="e">
        <f>- du lundi au vendredi</f>
        <v>#NAME?</v>
      </c>
    </row>
    <row r="31670" spans="1:1" x14ac:dyDescent="0.25">
      <c r="A31670" t="s">
        <v>15036</v>
      </c>
    </row>
    <row r="31671" spans="1:1" x14ac:dyDescent="0.25">
      <c r="A31671" t="s">
        <v>15039</v>
      </c>
    </row>
    <row r="31673" spans="1:1" x14ac:dyDescent="0.25">
      <c r="A31673" t="s">
        <v>15031</v>
      </c>
    </row>
    <row r="31674" spans="1:1" x14ac:dyDescent="0.25">
      <c r="A31674" t="s">
        <v>15032</v>
      </c>
    </row>
    <row r="31676" spans="1:1" x14ac:dyDescent="0.25">
      <c r="A31676" t="s">
        <v>15033</v>
      </c>
    </row>
    <row r="31677" spans="1:1" x14ac:dyDescent="0.25">
      <c r="A31677" t="s">
        <v>15034</v>
      </c>
    </row>
    <row r="31678" spans="1:1" x14ac:dyDescent="0.25">
      <c r="A31678" t="s">
        <v>15035</v>
      </c>
    </row>
    <row r="31679" spans="1:1" x14ac:dyDescent="0.25">
      <c r="A31679" t="e">
        <f>- du lundi au vendredi</f>
        <v>#NAME?</v>
      </c>
    </row>
    <row r="31681" spans="1:1" x14ac:dyDescent="0.25">
      <c r="A31681" t="s">
        <v>15036</v>
      </c>
    </row>
    <row r="31682" spans="1:1" x14ac:dyDescent="0.25">
      <c r="A31682" t="s">
        <v>15040</v>
      </c>
    </row>
    <row r="31684" spans="1:1" x14ac:dyDescent="0.25">
      <c r="A31684" t="s">
        <v>15041</v>
      </c>
    </row>
    <row r="31685" spans="1:1" x14ac:dyDescent="0.25">
      <c r="A31685" t="s">
        <v>15042</v>
      </c>
    </row>
    <row r="31687" spans="1:1" x14ac:dyDescent="0.25">
      <c r="A31687" t="s">
        <v>15043</v>
      </c>
    </row>
    <row r="31688" spans="1:1" x14ac:dyDescent="0.25">
      <c r="A31688" t="s">
        <v>15044</v>
      </c>
    </row>
    <row r="31689" spans="1:1" x14ac:dyDescent="0.25">
      <c r="A31689" t="s">
        <v>15045</v>
      </c>
    </row>
    <row r="31691" spans="1:1" x14ac:dyDescent="0.25">
      <c r="A31691" t="s">
        <v>15041</v>
      </c>
    </row>
    <row r="31692" spans="1:1" x14ac:dyDescent="0.25">
      <c r="A31692" t="s">
        <v>15042</v>
      </c>
    </row>
    <row r="31694" spans="1:1" x14ac:dyDescent="0.25">
      <c r="A31694" t="s">
        <v>15043</v>
      </c>
    </row>
    <row r="31695" spans="1:1" x14ac:dyDescent="0.25">
      <c r="A31695" t="s">
        <v>15044</v>
      </c>
    </row>
    <row r="31696" spans="1:1" x14ac:dyDescent="0.25">
      <c r="A31696" t="s">
        <v>15046</v>
      </c>
    </row>
    <row r="31698" spans="1:1" x14ac:dyDescent="0.25">
      <c r="A31698" t="s">
        <v>15041</v>
      </c>
    </row>
    <row r="31699" spans="1:1" x14ac:dyDescent="0.25">
      <c r="A31699" t="s">
        <v>15042</v>
      </c>
    </row>
    <row r="31701" spans="1:1" x14ac:dyDescent="0.25">
      <c r="A31701" t="s">
        <v>15043</v>
      </c>
    </row>
    <row r="31702" spans="1:1" x14ac:dyDescent="0.25">
      <c r="A31702" t="s">
        <v>15044</v>
      </c>
    </row>
    <row r="31703" spans="1:1" x14ac:dyDescent="0.25">
      <c r="A31703" t="s">
        <v>15047</v>
      </c>
    </row>
    <row r="31705" spans="1:1" x14ac:dyDescent="0.25">
      <c r="A31705" t="s">
        <v>15041</v>
      </c>
    </row>
    <row r="31706" spans="1:1" x14ac:dyDescent="0.25">
      <c r="A31706" t="s">
        <v>15042</v>
      </c>
    </row>
    <row r="31708" spans="1:1" x14ac:dyDescent="0.25">
      <c r="A31708" t="s">
        <v>15043</v>
      </c>
    </row>
    <row r="31709" spans="1:1" x14ac:dyDescent="0.25">
      <c r="A31709" t="s">
        <v>15044</v>
      </c>
    </row>
    <row r="31710" spans="1:1" x14ac:dyDescent="0.25">
      <c r="A31710" t="s">
        <v>15048</v>
      </c>
    </row>
    <row r="31712" spans="1:1" x14ac:dyDescent="0.25">
      <c r="A31712" t="s">
        <v>15041</v>
      </c>
    </row>
    <row r="31713" spans="1:1" x14ac:dyDescent="0.25">
      <c r="A31713" t="s">
        <v>15042</v>
      </c>
    </row>
    <row r="31715" spans="1:1" x14ac:dyDescent="0.25">
      <c r="A31715" t="s">
        <v>15043</v>
      </c>
    </row>
    <row r="31716" spans="1:1" x14ac:dyDescent="0.25">
      <c r="A31716" t="s">
        <v>15044</v>
      </c>
    </row>
    <row r="31717" spans="1:1" x14ac:dyDescent="0.25">
      <c r="A31717" t="s">
        <v>15049</v>
      </c>
    </row>
    <row r="31719" spans="1:1" x14ac:dyDescent="0.25">
      <c r="A31719" t="s">
        <v>15050</v>
      </c>
    </row>
    <row r="31721" spans="1:1" x14ac:dyDescent="0.25">
      <c r="A31721" t="s">
        <v>15051</v>
      </c>
    </row>
    <row r="31722" spans="1:1" x14ac:dyDescent="0.25">
      <c r="A31722" t="s">
        <v>15052</v>
      </c>
    </row>
    <row r="31723" spans="1:1" x14ac:dyDescent="0.25">
      <c r="A31723" t="s">
        <v>15053</v>
      </c>
    </row>
    <row r="31724" spans="1:1" x14ac:dyDescent="0.25">
      <c r="A31724" t="e">
        <f>- Travail sur ligne de production avec poste ergonomique</f>
        <v>#NAME?</v>
      </c>
    </row>
    <row r="31726" spans="1:1" x14ac:dyDescent="0.25">
      <c r="A31726" t="s">
        <v>15054</v>
      </c>
    </row>
    <row r="31728" spans="1:1" x14ac:dyDescent="0.25">
      <c r="A31728" t="s">
        <v>15055</v>
      </c>
    </row>
    <row r="31729" spans="1:1" x14ac:dyDescent="0.25">
      <c r="A31729" t="s">
        <v>15056</v>
      </c>
    </row>
    <row r="31731" spans="1:1" x14ac:dyDescent="0.25">
      <c r="A31731" t="s">
        <v>15050</v>
      </c>
    </row>
    <row r="31733" spans="1:1" x14ac:dyDescent="0.25">
      <c r="A31733" t="s">
        <v>15051</v>
      </c>
    </row>
    <row r="31734" spans="1:1" x14ac:dyDescent="0.25">
      <c r="A31734" t="s">
        <v>15052</v>
      </c>
    </row>
    <row r="31735" spans="1:1" x14ac:dyDescent="0.25">
      <c r="A31735" t="s">
        <v>15053</v>
      </c>
    </row>
    <row r="31736" spans="1:1" x14ac:dyDescent="0.25">
      <c r="A31736" t="e">
        <f>- Travail sur ligne de production avec poste ergonomique</f>
        <v>#NAME?</v>
      </c>
    </row>
    <row r="31738" spans="1:1" x14ac:dyDescent="0.25">
      <c r="A31738" t="s">
        <v>15054</v>
      </c>
    </row>
    <row r="31740" spans="1:1" x14ac:dyDescent="0.25">
      <c r="A31740" t="s">
        <v>15055</v>
      </c>
    </row>
    <row r="31741" spans="1:1" x14ac:dyDescent="0.25">
      <c r="A31741" t="s">
        <v>15057</v>
      </c>
    </row>
    <row r="31743" spans="1:1" x14ac:dyDescent="0.25">
      <c r="A31743" t="s">
        <v>15050</v>
      </c>
    </row>
    <row r="31745" spans="1:1" x14ac:dyDescent="0.25">
      <c r="A31745" t="s">
        <v>15051</v>
      </c>
    </row>
    <row r="31746" spans="1:1" x14ac:dyDescent="0.25">
      <c r="A31746" t="s">
        <v>15052</v>
      </c>
    </row>
    <row r="31747" spans="1:1" x14ac:dyDescent="0.25">
      <c r="A31747" t="s">
        <v>15053</v>
      </c>
    </row>
    <row r="31748" spans="1:1" x14ac:dyDescent="0.25">
      <c r="A31748" t="e">
        <f>- Travail sur ligne de production avec poste ergonomique</f>
        <v>#NAME?</v>
      </c>
    </row>
    <row r="31750" spans="1:1" x14ac:dyDescent="0.25">
      <c r="A31750" t="s">
        <v>15054</v>
      </c>
    </row>
    <row r="31752" spans="1:1" x14ac:dyDescent="0.25">
      <c r="A31752" t="s">
        <v>15055</v>
      </c>
    </row>
    <row r="31753" spans="1:1" x14ac:dyDescent="0.25">
      <c r="A31753" t="s">
        <v>15058</v>
      </c>
    </row>
    <row r="31755" spans="1:1" x14ac:dyDescent="0.25">
      <c r="A31755" t="s">
        <v>15050</v>
      </c>
    </row>
    <row r="31757" spans="1:1" x14ac:dyDescent="0.25">
      <c r="A31757" t="s">
        <v>15051</v>
      </c>
    </row>
    <row r="31758" spans="1:1" x14ac:dyDescent="0.25">
      <c r="A31758" t="s">
        <v>15052</v>
      </c>
    </row>
    <row r="31759" spans="1:1" x14ac:dyDescent="0.25">
      <c r="A31759" t="s">
        <v>15053</v>
      </c>
    </row>
    <row r="31760" spans="1:1" x14ac:dyDescent="0.25">
      <c r="A31760" t="e">
        <f>- Travail sur ligne de production avec poste ergonomique</f>
        <v>#NAME?</v>
      </c>
    </row>
    <row r="31762" spans="1:1" x14ac:dyDescent="0.25">
      <c r="A31762" t="s">
        <v>15054</v>
      </c>
    </row>
    <row r="31764" spans="1:1" x14ac:dyDescent="0.25">
      <c r="A31764" t="s">
        <v>15055</v>
      </c>
    </row>
    <row r="31765" spans="1:1" x14ac:dyDescent="0.25">
      <c r="A31765" t="s">
        <v>15059</v>
      </c>
    </row>
    <row r="31767" spans="1:1" x14ac:dyDescent="0.25">
      <c r="A31767" t="s">
        <v>5368</v>
      </c>
    </row>
    <row r="31768" spans="1:1" x14ac:dyDescent="0.25">
      <c r="A31768" t="s">
        <v>15060</v>
      </c>
    </row>
    <row r="31769" spans="1:1" x14ac:dyDescent="0.25">
      <c r="A31769" t="s">
        <v>15061</v>
      </c>
    </row>
    <row r="31770" spans="1:1" x14ac:dyDescent="0.25">
      <c r="A31770" t="s">
        <v>15062</v>
      </c>
    </row>
    <row r="31771" spans="1:1" x14ac:dyDescent="0.25">
      <c r="A31771" t="e">
        <f>- Informer et conseiller ses clients</f>
        <v>#NAME?</v>
      </c>
    </row>
    <row r="31772" spans="1:1" x14ac:dyDescent="0.25">
      <c r="A31772" t="e">
        <f>- Suivre les dossiers</f>
        <v>#NAME?</v>
      </c>
    </row>
    <row r="31774" spans="1:1" x14ac:dyDescent="0.25">
      <c r="A31774" t="s">
        <v>15063</v>
      </c>
    </row>
    <row r="31775" spans="1:1" x14ac:dyDescent="0.25">
      <c r="A31775" t="s">
        <v>15064</v>
      </c>
    </row>
    <row r="31777" spans="1:1" x14ac:dyDescent="0.25">
      <c r="A31777" t="s">
        <v>5368</v>
      </c>
    </row>
    <row r="31778" spans="1:1" x14ac:dyDescent="0.25">
      <c r="A31778" t="s">
        <v>15065</v>
      </c>
    </row>
    <row r="31779" spans="1:1" x14ac:dyDescent="0.25">
      <c r="A31779" t="s">
        <v>15066</v>
      </c>
    </row>
    <row r="31780" spans="1:1" x14ac:dyDescent="0.25">
      <c r="A31780" t="s">
        <v>15067</v>
      </c>
    </row>
    <row r="31782" spans="1:1" x14ac:dyDescent="0.25">
      <c r="A31782" t="s">
        <v>15068</v>
      </c>
    </row>
    <row r="31783" spans="1:1" x14ac:dyDescent="0.25">
      <c r="A31783" t="s">
        <v>15069</v>
      </c>
    </row>
    <row r="31785" spans="1:1" x14ac:dyDescent="0.25">
      <c r="A31785" t="s">
        <v>15070</v>
      </c>
    </row>
    <row r="31787" spans="1:1" x14ac:dyDescent="0.25">
      <c r="A31787" t="s">
        <v>15071</v>
      </c>
    </row>
    <row r="31788" spans="1:1" x14ac:dyDescent="0.25">
      <c r="A31788" t="s">
        <v>15072</v>
      </c>
    </row>
    <row r="31790" spans="1:1" x14ac:dyDescent="0.25">
      <c r="A31790" t="s">
        <v>15073</v>
      </c>
    </row>
    <row r="31791" spans="1:1" x14ac:dyDescent="0.25">
      <c r="A31791" t="s">
        <v>15074</v>
      </c>
    </row>
    <row r="31793" spans="1:1" x14ac:dyDescent="0.25">
      <c r="A31793" t="s">
        <v>15075</v>
      </c>
    </row>
    <row r="31796" spans="1:1" x14ac:dyDescent="0.25">
      <c r="A31796" t="s">
        <v>15071</v>
      </c>
    </row>
    <row r="31798" spans="1:1" x14ac:dyDescent="0.25">
      <c r="A31798" t="s">
        <v>15076</v>
      </c>
    </row>
    <row r="31800" spans="1:1" x14ac:dyDescent="0.25">
      <c r="A31800" t="s">
        <v>15077</v>
      </c>
    </row>
    <row r="31801" spans="1:1" x14ac:dyDescent="0.25">
      <c r="A31801" t="s">
        <v>15078</v>
      </c>
    </row>
    <row r="31802" spans="1:1" x14ac:dyDescent="0.25">
      <c r="A31802" t="s">
        <v>15079</v>
      </c>
    </row>
    <row r="31803" spans="1:1" x14ac:dyDescent="0.25">
      <c r="A31803" t="s">
        <v>15080</v>
      </c>
    </row>
    <row r="31804" spans="1:1" x14ac:dyDescent="0.25">
      <c r="A31804" t="s">
        <v>15081</v>
      </c>
    </row>
    <row r="31805" spans="1:1" x14ac:dyDescent="0.25">
      <c r="A31805" t="s">
        <v>15082</v>
      </c>
    </row>
    <row r="31806" spans="1:1" x14ac:dyDescent="0.25">
      <c r="A31806" t="s">
        <v>15083</v>
      </c>
    </row>
    <row r="31808" spans="1:1" x14ac:dyDescent="0.25">
      <c r="A31808" t="s">
        <v>5368</v>
      </c>
    </row>
    <row r="31809" spans="1:1" x14ac:dyDescent="0.25">
      <c r="A31809" t="s">
        <v>15060</v>
      </c>
    </row>
    <row r="31810" spans="1:1" x14ac:dyDescent="0.25">
      <c r="A31810" t="s">
        <v>15061</v>
      </c>
    </row>
    <row r="31811" spans="1:1" x14ac:dyDescent="0.25">
      <c r="A31811" t="s">
        <v>15062</v>
      </c>
    </row>
    <row r="31812" spans="1:1" x14ac:dyDescent="0.25">
      <c r="A31812" t="e">
        <f>- Informer et conseiller ses clients</f>
        <v>#NAME?</v>
      </c>
    </row>
    <row r="31813" spans="1:1" x14ac:dyDescent="0.25">
      <c r="A31813" t="e">
        <f>- Suivre les dossiers</f>
        <v>#NAME?</v>
      </c>
    </row>
    <row r="31815" spans="1:1" x14ac:dyDescent="0.25">
      <c r="A31815" t="s">
        <v>15063</v>
      </c>
    </row>
    <row r="31816" spans="1:1" x14ac:dyDescent="0.25">
      <c r="A31816" t="s">
        <v>15084</v>
      </c>
    </row>
    <row r="31818" spans="1:1" x14ac:dyDescent="0.25">
      <c r="A31818" t="s">
        <v>15070</v>
      </c>
    </row>
    <row r="31820" spans="1:1" x14ac:dyDescent="0.25">
      <c r="A31820" t="s">
        <v>15071</v>
      </c>
    </row>
    <row r="31821" spans="1:1" x14ac:dyDescent="0.25">
      <c r="A31821" t="s">
        <v>15072</v>
      </c>
    </row>
    <row r="31823" spans="1:1" x14ac:dyDescent="0.25">
      <c r="A31823" t="s">
        <v>15073</v>
      </c>
    </row>
    <row r="31824" spans="1:1" x14ac:dyDescent="0.25">
      <c r="A31824" t="s">
        <v>15085</v>
      </c>
    </row>
    <row r="31826" spans="1:1" x14ac:dyDescent="0.25">
      <c r="A31826" t="s">
        <v>15075</v>
      </c>
    </row>
    <row r="31829" spans="1:1" x14ac:dyDescent="0.25">
      <c r="A31829" t="s">
        <v>15071</v>
      </c>
    </row>
    <row r="31831" spans="1:1" x14ac:dyDescent="0.25">
      <c r="A31831" t="s">
        <v>15076</v>
      </c>
    </row>
    <row r="31833" spans="1:1" x14ac:dyDescent="0.25">
      <c r="A31833" t="s">
        <v>15077</v>
      </c>
    </row>
    <row r="31834" spans="1:1" x14ac:dyDescent="0.25">
      <c r="A31834" t="s">
        <v>15086</v>
      </c>
    </row>
    <row r="31836" spans="1:1" x14ac:dyDescent="0.25">
      <c r="A31836" t="s">
        <v>5368</v>
      </c>
    </row>
    <row r="31837" spans="1:1" x14ac:dyDescent="0.25">
      <c r="A31837" t="s">
        <v>15060</v>
      </c>
    </row>
    <row r="31838" spans="1:1" x14ac:dyDescent="0.25">
      <c r="A31838" t="s">
        <v>15061</v>
      </c>
    </row>
    <row r="31839" spans="1:1" x14ac:dyDescent="0.25">
      <c r="A31839" t="s">
        <v>15062</v>
      </c>
    </row>
    <row r="31840" spans="1:1" x14ac:dyDescent="0.25">
      <c r="A31840" t="e">
        <f>- Informer et conseiller ses clients</f>
        <v>#NAME?</v>
      </c>
    </row>
    <row r="31841" spans="1:1" x14ac:dyDescent="0.25">
      <c r="A31841" t="e">
        <f>- Suivre les dossiers</f>
        <v>#NAME?</v>
      </c>
    </row>
    <row r="31843" spans="1:1" x14ac:dyDescent="0.25">
      <c r="A31843" t="s">
        <v>15063</v>
      </c>
    </row>
    <row r="31844" spans="1:1" x14ac:dyDescent="0.25">
      <c r="A31844" t="s">
        <v>15087</v>
      </c>
    </row>
    <row r="31846" spans="1:1" x14ac:dyDescent="0.25">
      <c r="A31846" t="s">
        <v>5368</v>
      </c>
    </row>
    <row r="31847" spans="1:1" x14ac:dyDescent="0.25">
      <c r="A31847" t="s">
        <v>15065</v>
      </c>
    </row>
    <row r="31848" spans="1:1" x14ac:dyDescent="0.25">
      <c r="A31848" t="s">
        <v>15066</v>
      </c>
    </row>
    <row r="31849" spans="1:1" x14ac:dyDescent="0.25">
      <c r="A31849" t="s">
        <v>15067</v>
      </c>
    </row>
    <row r="31851" spans="1:1" x14ac:dyDescent="0.25">
      <c r="A31851" t="s">
        <v>15068</v>
      </c>
    </row>
    <row r="31852" spans="1:1" x14ac:dyDescent="0.25">
      <c r="A31852" t="s">
        <v>15088</v>
      </c>
    </row>
    <row r="31854" spans="1:1" x14ac:dyDescent="0.25">
      <c r="A31854" t="s">
        <v>15075</v>
      </c>
    </row>
    <row r="31856" spans="1:1" x14ac:dyDescent="0.25">
      <c r="A31856" t="s">
        <v>15089</v>
      </c>
    </row>
    <row r="31857" spans="1:1" x14ac:dyDescent="0.25">
      <c r="A31857" t="s">
        <v>15076</v>
      </c>
    </row>
    <row r="31858" spans="1:1" x14ac:dyDescent="0.25">
      <c r="A31858" t="s">
        <v>15090</v>
      </c>
    </row>
    <row r="31859" spans="1:1" x14ac:dyDescent="0.25">
      <c r="A31859" t="s">
        <v>15091</v>
      </c>
    </row>
    <row r="31861" spans="1:1" x14ac:dyDescent="0.25">
      <c r="A31861" t="s">
        <v>15075</v>
      </c>
    </row>
    <row r="31864" spans="1:1" x14ac:dyDescent="0.25">
      <c r="A31864" t="s">
        <v>15071</v>
      </c>
    </row>
    <row r="31866" spans="1:1" x14ac:dyDescent="0.25">
      <c r="A31866" t="s">
        <v>15076</v>
      </c>
    </row>
    <row r="31868" spans="1:1" x14ac:dyDescent="0.25">
      <c r="A31868" t="s">
        <v>15077</v>
      </c>
    </row>
    <row r="31869" spans="1:1" x14ac:dyDescent="0.25">
      <c r="A31869" t="s">
        <v>15092</v>
      </c>
    </row>
    <row r="31870" spans="1:1" x14ac:dyDescent="0.25">
      <c r="A31870" t="s">
        <v>15079</v>
      </c>
    </row>
    <row r="31871" spans="1:1" x14ac:dyDescent="0.25">
      <c r="A31871" t="s">
        <v>15080</v>
      </c>
    </row>
    <row r="31872" spans="1:1" x14ac:dyDescent="0.25">
      <c r="A31872" t="s">
        <v>15081</v>
      </c>
    </row>
    <row r="31873" spans="1:1" x14ac:dyDescent="0.25">
      <c r="A31873" t="s">
        <v>15082</v>
      </c>
    </row>
    <row r="31874" spans="1:1" x14ac:dyDescent="0.25">
      <c r="A31874" t="s">
        <v>15093</v>
      </c>
    </row>
    <row r="31875" spans="1:1" x14ac:dyDescent="0.25">
      <c r="A31875" t="s">
        <v>15079</v>
      </c>
    </row>
    <row r="31876" spans="1:1" x14ac:dyDescent="0.25">
      <c r="A31876" t="s">
        <v>15080</v>
      </c>
    </row>
    <row r="31877" spans="1:1" x14ac:dyDescent="0.25">
      <c r="A31877" t="s">
        <v>15081</v>
      </c>
    </row>
    <row r="31878" spans="1:1" x14ac:dyDescent="0.25">
      <c r="A31878" t="s">
        <v>15082</v>
      </c>
    </row>
    <row r="31879" spans="1:1" x14ac:dyDescent="0.25">
      <c r="A31879" t="s">
        <v>15094</v>
      </c>
    </row>
    <row r="31880" spans="1:1" x14ac:dyDescent="0.25">
      <c r="A31880" t="s">
        <v>15079</v>
      </c>
    </row>
    <row r="31881" spans="1:1" x14ac:dyDescent="0.25">
      <c r="A31881" t="s">
        <v>15080</v>
      </c>
    </row>
    <row r="31882" spans="1:1" x14ac:dyDescent="0.25">
      <c r="A31882" t="s">
        <v>15081</v>
      </c>
    </row>
    <row r="31883" spans="1:1" x14ac:dyDescent="0.25">
      <c r="A31883" t="s">
        <v>15082</v>
      </c>
    </row>
    <row r="31884" spans="1:1" x14ac:dyDescent="0.25">
      <c r="A31884" t="s">
        <v>15095</v>
      </c>
    </row>
    <row r="31885" spans="1:1" x14ac:dyDescent="0.25">
      <c r="A31885" t="s">
        <v>15096</v>
      </c>
    </row>
    <row r="31886" spans="1:1" x14ac:dyDescent="0.25">
      <c r="A31886" t="s">
        <v>15097</v>
      </c>
    </row>
    <row r="31887" spans="1:1" x14ac:dyDescent="0.25">
      <c r="A31887" t="e">
        <f>-Ranger et Nettoyer un chantier</f>
        <v>#NAME?</v>
      </c>
    </row>
    <row r="31888" spans="1:1" x14ac:dyDescent="0.25">
      <c r="A31888" t="e">
        <f>-Ranger et Nettoyer les outils</f>
        <v>#NAME?</v>
      </c>
    </row>
    <row r="31889" spans="1:1" x14ac:dyDescent="0.25">
      <c r="A31889" t="e">
        <f>-Aider sur le chantier</f>
        <v>#NAME?</v>
      </c>
    </row>
    <row r="31891" spans="1:1" x14ac:dyDescent="0.25">
      <c r="A31891" t="s">
        <v>15098</v>
      </c>
    </row>
    <row r="31892" spans="1:1" x14ac:dyDescent="0.25">
      <c r="A31892" t="s">
        <v>15099</v>
      </c>
    </row>
    <row r="31893" spans="1:1" x14ac:dyDescent="0.25">
      <c r="A31893" t="s">
        <v>15100</v>
      </c>
    </row>
    <row r="31894" spans="1:1" x14ac:dyDescent="0.25">
      <c r="A31894" t="s">
        <v>15079</v>
      </c>
    </row>
    <row r="31895" spans="1:1" x14ac:dyDescent="0.25">
      <c r="A31895" t="s">
        <v>15080</v>
      </c>
    </row>
    <row r="31896" spans="1:1" x14ac:dyDescent="0.25">
      <c r="A31896" t="s">
        <v>15081</v>
      </c>
    </row>
    <row r="31897" spans="1:1" x14ac:dyDescent="0.25">
      <c r="A31897" t="s">
        <v>15082</v>
      </c>
    </row>
    <row r="31898" spans="1:1" x14ac:dyDescent="0.25">
      <c r="A31898" t="s">
        <v>15101</v>
      </c>
    </row>
    <row r="31900" spans="1:1" x14ac:dyDescent="0.25">
      <c r="A31900" t="s">
        <v>1881</v>
      </c>
    </row>
    <row r="31902" spans="1:1" x14ac:dyDescent="0.25">
      <c r="A31902" t="s">
        <v>92</v>
      </c>
    </row>
    <row r="31904" spans="1:1" x14ac:dyDescent="0.25">
      <c r="A31904" t="s">
        <v>15102</v>
      </c>
    </row>
    <row r="31906" spans="1:1" x14ac:dyDescent="0.25">
      <c r="A31906" t="s">
        <v>15103</v>
      </c>
    </row>
    <row r="31908" spans="1:1" x14ac:dyDescent="0.25">
      <c r="A31908" t="s">
        <v>15104</v>
      </c>
    </row>
    <row r="31910" spans="1:1" x14ac:dyDescent="0.25">
      <c r="A31910" t="s">
        <v>15105</v>
      </c>
    </row>
    <row r="31911" spans="1:1" x14ac:dyDescent="0.25">
      <c r="A31911" t="s">
        <v>15106</v>
      </c>
    </row>
    <row r="31913" spans="1:1" x14ac:dyDescent="0.25">
      <c r="A31913" t="s">
        <v>6729</v>
      </c>
    </row>
    <row r="31915" spans="1:1" x14ac:dyDescent="0.25">
      <c r="A31915" t="s">
        <v>15107</v>
      </c>
    </row>
    <row r="31916" spans="1:1" x14ac:dyDescent="0.25">
      <c r="A31916" t="s">
        <v>15108</v>
      </c>
    </row>
    <row r="31917" spans="1:1" x14ac:dyDescent="0.25">
      <c r="A31917" t="s">
        <v>15109</v>
      </c>
    </row>
    <row r="31918" spans="1:1" x14ac:dyDescent="0.25">
      <c r="A31918" t="s">
        <v>15110</v>
      </c>
    </row>
    <row r="31919" spans="1:1" x14ac:dyDescent="0.25">
      <c r="A31919" t="s">
        <v>15111</v>
      </c>
    </row>
    <row r="31920" spans="1:1" x14ac:dyDescent="0.25">
      <c r="A31920" t="s">
        <v>15112</v>
      </c>
    </row>
    <row r="31921" spans="1:1" x14ac:dyDescent="0.25">
      <c r="A31921" t="s">
        <v>15113</v>
      </c>
    </row>
    <row r="31922" spans="1:1" x14ac:dyDescent="0.25">
      <c r="A31922" t="s">
        <v>15114</v>
      </c>
    </row>
    <row r="31923" spans="1:1" x14ac:dyDescent="0.25">
      <c r="A31923" t="s">
        <v>15115</v>
      </c>
    </row>
    <row r="31925" spans="1:1" x14ac:dyDescent="0.25">
      <c r="A31925" t="e">
        <f>- Effectuer La maintenance de La machine</f>
        <v>#NAME?</v>
      </c>
    </row>
    <row r="31926" spans="1:1" x14ac:dyDescent="0.25">
      <c r="A31926" t="e">
        <f>- Changer les outillages</f>
        <v>#NAME?</v>
      </c>
    </row>
    <row r="31927" spans="1:1" x14ac:dyDescent="0.25">
      <c r="A31927" t="s">
        <v>15116</v>
      </c>
    </row>
    <row r="31928" spans="1:1" x14ac:dyDescent="0.25">
      <c r="A31928" t="s">
        <v>15117</v>
      </c>
    </row>
    <row r="31929" spans="1:1" x14ac:dyDescent="0.25">
      <c r="A31929" t="s">
        <v>12719</v>
      </c>
    </row>
    <row r="31930" spans="1:1" x14ac:dyDescent="0.25">
      <c r="A31930" t="s">
        <v>15118</v>
      </c>
    </row>
    <row r="31932" spans="1:1" x14ac:dyDescent="0.25">
      <c r="A31932" t="e">
        <f>- Garnissage</f>
        <v>#NAME?</v>
      </c>
    </row>
    <row r="31933" spans="1:1" x14ac:dyDescent="0.25">
      <c r="A31933" t="e">
        <f>- Mise en barquettes des produits</f>
        <v>#NAME?</v>
      </c>
    </row>
    <row r="31934" spans="1:1" x14ac:dyDescent="0.25">
      <c r="A31934" t="e">
        <f>- Conditionnement</f>
        <v>#NAME?</v>
      </c>
    </row>
    <row r="31935" spans="1:1" x14ac:dyDescent="0.25">
      <c r="A31935" t="e">
        <f>- contrÃ´le visuel des produits</f>
        <v>#NAME?</v>
      </c>
    </row>
    <row r="31937" spans="1:1" x14ac:dyDescent="0.25">
      <c r="A31937" t="s">
        <v>12681</v>
      </c>
    </row>
    <row r="31938" spans="1:1" x14ac:dyDescent="0.25">
      <c r="A31938" t="s">
        <v>15119</v>
      </c>
    </row>
    <row r="31940" spans="1:1" x14ac:dyDescent="0.25">
      <c r="A31940" t="s">
        <v>12712</v>
      </c>
    </row>
    <row r="31941" spans="1:1" x14ac:dyDescent="0.25">
      <c r="A31941" t="e">
        <f>- Dressage des assiettes</f>
        <v>#NAME?</v>
      </c>
    </row>
    <row r="31942" spans="1:1" x14ac:dyDescent="0.25">
      <c r="A31942" t="e">
        <f>- Aide en salle</f>
        <v>#NAME?</v>
      </c>
    </row>
    <row r="31943" spans="1:1" x14ac:dyDescent="0.25">
      <c r="A31943" t="e">
        <f>- plonge</f>
        <v>#NAME?</v>
      </c>
    </row>
    <row r="31944" spans="1:1" x14ac:dyDescent="0.25">
      <c r="A31944" t="e">
        <f>- Nettoyage du self</f>
        <v>#NAME?</v>
      </c>
    </row>
    <row r="31945" spans="1:1" x14ac:dyDescent="0.25">
      <c r="A31945" t="s">
        <v>12713</v>
      </c>
    </row>
    <row r="31947" spans="1:1" x14ac:dyDescent="0.25">
      <c r="A31947" t="s">
        <v>12714</v>
      </c>
    </row>
    <row r="31948" spans="1:1" x14ac:dyDescent="0.25">
      <c r="A31948" t="s">
        <v>15120</v>
      </c>
    </row>
    <row r="31950" spans="1:1" x14ac:dyDescent="0.25">
      <c r="A31950" t="s">
        <v>12712</v>
      </c>
    </row>
    <row r="31951" spans="1:1" x14ac:dyDescent="0.25">
      <c r="A31951" t="e">
        <f>- Dressage des assiettes</f>
        <v>#NAME?</v>
      </c>
    </row>
    <row r="31952" spans="1:1" x14ac:dyDescent="0.25">
      <c r="A31952" t="e">
        <f>- Aide en salle</f>
        <v>#NAME?</v>
      </c>
    </row>
    <row r="31953" spans="1:1" x14ac:dyDescent="0.25">
      <c r="A31953" t="e">
        <f>- plonge</f>
        <v>#NAME?</v>
      </c>
    </row>
    <row r="31954" spans="1:1" x14ac:dyDescent="0.25">
      <c r="A31954" t="e">
        <f>- Nettoyage du self</f>
        <v>#NAME?</v>
      </c>
    </row>
    <row r="31955" spans="1:1" x14ac:dyDescent="0.25">
      <c r="A31955" t="s">
        <v>12713</v>
      </c>
    </row>
    <row r="31957" spans="1:1" x14ac:dyDescent="0.25">
      <c r="A31957" t="s">
        <v>12714</v>
      </c>
    </row>
    <row r="31958" spans="1:1" x14ac:dyDescent="0.25">
      <c r="A31958" t="s">
        <v>15121</v>
      </c>
    </row>
    <row r="31960" spans="1:1" x14ac:dyDescent="0.25">
      <c r="A31960" t="s">
        <v>12712</v>
      </c>
    </row>
    <row r="31961" spans="1:1" x14ac:dyDescent="0.25">
      <c r="A31961" t="e">
        <f>- Dressage des assiettes</f>
        <v>#NAME?</v>
      </c>
    </row>
    <row r="31962" spans="1:1" x14ac:dyDescent="0.25">
      <c r="A31962" t="e">
        <f>- Aide en salle</f>
        <v>#NAME?</v>
      </c>
    </row>
    <row r="31963" spans="1:1" x14ac:dyDescent="0.25">
      <c r="A31963" t="e">
        <f>- plonge</f>
        <v>#NAME?</v>
      </c>
    </row>
    <row r="31964" spans="1:1" x14ac:dyDescent="0.25">
      <c r="A31964" t="e">
        <f>- Nettoyage du self</f>
        <v>#NAME?</v>
      </c>
    </row>
    <row r="31965" spans="1:1" x14ac:dyDescent="0.25">
      <c r="A31965" t="s">
        <v>12713</v>
      </c>
    </row>
    <row r="31967" spans="1:1" x14ac:dyDescent="0.25">
      <c r="A31967" t="s">
        <v>12714</v>
      </c>
    </row>
    <row r="31968" spans="1:1" x14ac:dyDescent="0.25">
      <c r="A31968" t="s">
        <v>15122</v>
      </c>
    </row>
    <row r="31970" spans="1:1" x14ac:dyDescent="0.25">
      <c r="A31970" t="s">
        <v>12712</v>
      </c>
    </row>
    <row r="31971" spans="1:1" x14ac:dyDescent="0.25">
      <c r="A31971" t="e">
        <f>- Dressage des assiettes</f>
        <v>#NAME?</v>
      </c>
    </row>
    <row r="31972" spans="1:1" x14ac:dyDescent="0.25">
      <c r="A31972" t="e">
        <f>- Aide en salle</f>
        <v>#NAME?</v>
      </c>
    </row>
    <row r="31973" spans="1:1" x14ac:dyDescent="0.25">
      <c r="A31973" t="e">
        <f>- plonge</f>
        <v>#NAME?</v>
      </c>
    </row>
    <row r="31974" spans="1:1" x14ac:dyDescent="0.25">
      <c r="A31974" t="e">
        <f>- Nettoyage du self</f>
        <v>#NAME?</v>
      </c>
    </row>
    <row r="31975" spans="1:1" x14ac:dyDescent="0.25">
      <c r="A31975" t="s">
        <v>12713</v>
      </c>
    </row>
    <row r="31977" spans="1:1" x14ac:dyDescent="0.25">
      <c r="A31977" t="s">
        <v>12714</v>
      </c>
    </row>
    <row r="31978" spans="1:1" x14ac:dyDescent="0.25">
      <c r="A31978" t="s">
        <v>15123</v>
      </c>
    </row>
    <row r="31980" spans="1:1" x14ac:dyDescent="0.25">
      <c r="A31980" t="s">
        <v>15124</v>
      </c>
    </row>
    <row r="31982" spans="1:1" x14ac:dyDescent="0.25">
      <c r="A31982" t="s">
        <v>15125</v>
      </c>
    </row>
    <row r="31983" spans="1:1" x14ac:dyDescent="0.25">
      <c r="A31983" t="e">
        <f>- Approvisionner les lignes</f>
        <v>#NAME?</v>
      </c>
    </row>
    <row r="31984" spans="1:1" x14ac:dyDescent="0.25">
      <c r="A31984" t="e">
        <f>- Emballer et garnir les colis</f>
        <v>#NAME?</v>
      </c>
    </row>
    <row r="31985" spans="1:1" x14ac:dyDescent="0.25">
      <c r="A31985" t="s">
        <v>15126</v>
      </c>
    </row>
    <row r="31986" spans="1:1" x14ac:dyDescent="0.25">
      <c r="A31986" t="s">
        <v>15127</v>
      </c>
    </row>
    <row r="31988" spans="1:1" x14ac:dyDescent="0.25">
      <c r="A31988" t="s">
        <v>15128</v>
      </c>
    </row>
    <row r="31989" spans="1:1" x14ac:dyDescent="0.25">
      <c r="A31989" t="s">
        <v>12518</v>
      </c>
    </row>
    <row r="31990" spans="1:1" x14ac:dyDescent="0.25">
      <c r="A31990" t="s">
        <v>15129</v>
      </c>
    </row>
    <row r="31991" spans="1:1" x14ac:dyDescent="0.25">
      <c r="A31991" t="e">
        <f>- filmage</f>
        <v>#NAME?</v>
      </c>
    </row>
    <row r="31992" spans="1:1" x14ac:dyDescent="0.25">
      <c r="A31992" t="s">
        <v>15130</v>
      </c>
    </row>
    <row r="31994" spans="1:1" x14ac:dyDescent="0.25">
      <c r="A31994" t="s">
        <v>15131</v>
      </c>
    </row>
    <row r="31996" spans="1:1" x14ac:dyDescent="0.25">
      <c r="A31996" t="s">
        <v>15132</v>
      </c>
    </row>
    <row r="31998" spans="1:1" x14ac:dyDescent="0.25">
      <c r="A31998" t="s">
        <v>15133</v>
      </c>
    </row>
    <row r="31999" spans="1:1" x14ac:dyDescent="0.25">
      <c r="A31999" t="s">
        <v>15134</v>
      </c>
    </row>
    <row r="32001" spans="1:1" x14ac:dyDescent="0.25">
      <c r="A32001" t="s">
        <v>15128</v>
      </c>
    </row>
    <row r="32002" spans="1:1" x14ac:dyDescent="0.25">
      <c r="A32002" t="s">
        <v>12518</v>
      </c>
    </row>
    <row r="32003" spans="1:1" x14ac:dyDescent="0.25">
      <c r="A32003" t="s">
        <v>15129</v>
      </c>
    </row>
    <row r="32004" spans="1:1" x14ac:dyDescent="0.25">
      <c r="A32004" t="e">
        <f>- filmage</f>
        <v>#NAME?</v>
      </c>
    </row>
    <row r="32005" spans="1:1" x14ac:dyDescent="0.25">
      <c r="A32005" t="s">
        <v>15130</v>
      </c>
    </row>
    <row r="32007" spans="1:1" x14ac:dyDescent="0.25">
      <c r="A32007" t="s">
        <v>15131</v>
      </c>
    </row>
    <row r="32009" spans="1:1" x14ac:dyDescent="0.25">
      <c r="A32009" t="s">
        <v>15132</v>
      </c>
    </row>
    <row r="32011" spans="1:1" x14ac:dyDescent="0.25">
      <c r="A32011" t="s">
        <v>15133</v>
      </c>
    </row>
    <row r="32012" spans="1:1" x14ac:dyDescent="0.25">
      <c r="A32012" t="s">
        <v>15135</v>
      </c>
    </row>
    <row r="32014" spans="1:1" x14ac:dyDescent="0.25">
      <c r="A32014" t="e">
        <f>- gestion de La caisse</f>
        <v>#NAME?</v>
      </c>
    </row>
    <row r="32015" spans="1:1" x14ac:dyDescent="0.25">
      <c r="A32015" t="e">
        <f>- vente</f>
        <v>#NAME?</v>
      </c>
    </row>
    <row r="32016" spans="1:1" x14ac:dyDescent="0.25">
      <c r="A32016" t="e">
        <f>- conseils auprÃ¨s de La clientÃ¨le</f>
        <v>#NAME?</v>
      </c>
    </row>
    <row r="32017" spans="1:1" x14ac:dyDescent="0.25">
      <c r="A32017" t="e">
        <f>- Mise en rayon</f>
        <v>#NAME?</v>
      </c>
    </row>
    <row r="32019" spans="1:1" x14ac:dyDescent="0.25">
      <c r="A32019" t="s">
        <v>15136</v>
      </c>
    </row>
    <row r="32021" spans="1:1" x14ac:dyDescent="0.25">
      <c r="A32021" t="s">
        <v>15137</v>
      </c>
    </row>
    <row r="32022" spans="1:1" x14ac:dyDescent="0.25">
      <c r="A32022" t="s">
        <v>15138</v>
      </c>
    </row>
    <row r="32023" spans="1:1" x14ac:dyDescent="0.25">
      <c r="A32023" t="s">
        <v>15139</v>
      </c>
    </row>
    <row r="32025" spans="1:1" x14ac:dyDescent="0.25">
      <c r="A32025" t="s">
        <v>15140</v>
      </c>
    </row>
    <row r="32026" spans="1:1" x14ac:dyDescent="0.25">
      <c r="A32026" t="s">
        <v>15141</v>
      </c>
    </row>
    <row r="32027" spans="1:1" x14ac:dyDescent="0.25">
      <c r="A32027" t="s">
        <v>15142</v>
      </c>
    </row>
    <row r="32029" spans="1:1" x14ac:dyDescent="0.25">
      <c r="A32029" t="s">
        <v>15143</v>
      </c>
    </row>
    <row r="32031" spans="1:1" x14ac:dyDescent="0.25">
      <c r="A32031" t="s">
        <v>15144</v>
      </c>
    </row>
    <row r="32032" spans="1:1" x14ac:dyDescent="0.25">
      <c r="A32032" t="s">
        <v>15145</v>
      </c>
    </row>
    <row r="32033" spans="1:1" x14ac:dyDescent="0.25">
      <c r="A32033" t="s">
        <v>15146</v>
      </c>
    </row>
    <row r="32034" spans="1:1" x14ac:dyDescent="0.25">
      <c r="A32034" t="s">
        <v>15147</v>
      </c>
    </row>
    <row r="32035" spans="1:1" x14ac:dyDescent="0.25">
      <c r="A32035" t="s">
        <v>15148</v>
      </c>
    </row>
    <row r="32036" spans="1:1" x14ac:dyDescent="0.25">
      <c r="A32036" t="s">
        <v>15149</v>
      </c>
    </row>
    <row r="32038" spans="1:1" x14ac:dyDescent="0.25">
      <c r="A32038" t="s">
        <v>121</v>
      </c>
    </row>
    <row r="32039" spans="1:1" x14ac:dyDescent="0.25">
      <c r="A32039" t="s">
        <v>15150</v>
      </c>
    </row>
    <row r="32040" spans="1:1" x14ac:dyDescent="0.25">
      <c r="A32040" t="e">
        <f>-accueil et conseil client</f>
        <v>#NAME?</v>
      </c>
    </row>
    <row r="32041" spans="1:1" x14ac:dyDescent="0.25">
      <c r="A32041" t="s">
        <v>15151</v>
      </c>
    </row>
    <row r="32042" spans="1:1" x14ac:dyDescent="0.25">
      <c r="A32042" t="e">
        <f>-livraison</f>
        <v>#NAME?</v>
      </c>
    </row>
    <row r="32043" spans="1:1" x14ac:dyDescent="0.25">
      <c r="A32043" t="e">
        <f>-manutention</f>
        <v>#NAME?</v>
      </c>
    </row>
    <row r="32044" spans="1:1" x14ac:dyDescent="0.25">
      <c r="A32044" t="s">
        <v>15152</v>
      </c>
    </row>
    <row r="32046" spans="1:1" x14ac:dyDescent="0.25">
      <c r="A32046" t="s">
        <v>15153</v>
      </c>
    </row>
    <row r="32047" spans="1:1" x14ac:dyDescent="0.25">
      <c r="A32047" t="s">
        <v>15154</v>
      </c>
    </row>
    <row r="32048" spans="1:1" x14ac:dyDescent="0.25">
      <c r="A32048" t="s">
        <v>15155</v>
      </c>
    </row>
    <row r="32050" spans="1:1" x14ac:dyDescent="0.25">
      <c r="A32050" t="s">
        <v>15156</v>
      </c>
    </row>
    <row r="32051" spans="1:1" x14ac:dyDescent="0.25">
      <c r="A32051" t="s">
        <v>15157</v>
      </c>
    </row>
    <row r="32052" spans="1:1" x14ac:dyDescent="0.25">
      <c r="A32052" t="s">
        <v>15158</v>
      </c>
    </row>
    <row r="32053" spans="1:1" x14ac:dyDescent="0.25">
      <c r="A32053" t="s">
        <v>15159</v>
      </c>
    </row>
    <row r="32054" spans="1:1" x14ac:dyDescent="0.25">
      <c r="A32054" t="s">
        <v>15160</v>
      </c>
    </row>
    <row r="32055" spans="1:1" x14ac:dyDescent="0.25">
      <c r="A32055" t="s">
        <v>15161</v>
      </c>
    </row>
    <row r="32056" spans="1:1" x14ac:dyDescent="0.25">
      <c r="A32056" t="s">
        <v>15162</v>
      </c>
    </row>
    <row r="32057" spans="1:1" x14ac:dyDescent="0.25">
      <c r="A32057" t="s">
        <v>15163</v>
      </c>
    </row>
    <row r="32058" spans="1:1" x14ac:dyDescent="0.25">
      <c r="A32058" t="s">
        <v>15164</v>
      </c>
    </row>
    <row r="32060" spans="1:1" x14ac:dyDescent="0.25">
      <c r="A32060" t="e">
        <f>- Garnissage</f>
        <v>#NAME?</v>
      </c>
    </row>
    <row r="32061" spans="1:1" x14ac:dyDescent="0.25">
      <c r="A32061" t="e">
        <f>- Mise en barquettes des produits</f>
        <v>#NAME?</v>
      </c>
    </row>
    <row r="32062" spans="1:1" x14ac:dyDescent="0.25">
      <c r="A32062" t="e">
        <f>- Conditionnement</f>
        <v>#NAME?</v>
      </c>
    </row>
    <row r="32063" spans="1:1" x14ac:dyDescent="0.25">
      <c r="A32063" t="e">
        <f>- contrÃ´le visuel des produits</f>
        <v>#NAME?</v>
      </c>
    </row>
    <row r="32065" spans="1:1" x14ac:dyDescent="0.25">
      <c r="A32065" t="s">
        <v>12681</v>
      </c>
    </row>
    <row r="32066" spans="1:1" x14ac:dyDescent="0.25">
      <c r="A32066" t="s">
        <v>15165</v>
      </c>
    </row>
    <row r="32067" spans="1:1" x14ac:dyDescent="0.25">
      <c r="A32067" t="s">
        <v>15166</v>
      </c>
    </row>
    <row r="32068" spans="1:1" x14ac:dyDescent="0.25">
      <c r="A32068" t="s">
        <v>15167</v>
      </c>
    </row>
    <row r="32069" spans="1:1" x14ac:dyDescent="0.25">
      <c r="A32069" t="s">
        <v>15168</v>
      </c>
    </row>
    <row r="32070" spans="1:1" x14ac:dyDescent="0.25">
      <c r="A32070" t="s">
        <v>15169</v>
      </c>
    </row>
    <row r="32071" spans="1:1" x14ac:dyDescent="0.25">
      <c r="A32071" t="s">
        <v>15170</v>
      </c>
    </row>
    <row r="32073" spans="1:1" x14ac:dyDescent="0.25">
      <c r="A32073" t="s">
        <v>15171</v>
      </c>
    </row>
    <row r="32075" spans="1:1" x14ac:dyDescent="0.25">
      <c r="A32075" t="s">
        <v>15172</v>
      </c>
    </row>
    <row r="32076" spans="1:1" x14ac:dyDescent="0.25">
      <c r="A32076" t="s">
        <v>15173</v>
      </c>
    </row>
    <row r="32078" spans="1:1" x14ac:dyDescent="0.25">
      <c r="A32078" t="s">
        <v>15171</v>
      </c>
    </row>
    <row r="32080" spans="1:1" x14ac:dyDescent="0.25">
      <c r="A32080" t="s">
        <v>15172</v>
      </c>
    </row>
    <row r="32081" spans="1:1" x14ac:dyDescent="0.25">
      <c r="A32081" t="s">
        <v>15174</v>
      </c>
    </row>
    <row r="32083" spans="1:1" x14ac:dyDescent="0.25">
      <c r="A32083" t="s">
        <v>15171</v>
      </c>
    </row>
    <row r="32085" spans="1:1" x14ac:dyDescent="0.25">
      <c r="A32085" t="s">
        <v>15172</v>
      </c>
    </row>
    <row r="32086" spans="1:1" x14ac:dyDescent="0.25">
      <c r="A32086" t="s">
        <v>15175</v>
      </c>
    </row>
    <row r="32088" spans="1:1" x14ac:dyDescent="0.25">
      <c r="A32088" t="s">
        <v>15171</v>
      </c>
    </row>
    <row r="32090" spans="1:1" x14ac:dyDescent="0.25">
      <c r="A32090" t="s">
        <v>15172</v>
      </c>
    </row>
    <row r="32091" spans="1:1" x14ac:dyDescent="0.25">
      <c r="A32091" t="s">
        <v>15176</v>
      </c>
    </row>
    <row r="32093" spans="1:1" x14ac:dyDescent="0.25">
      <c r="A32093" t="s">
        <v>15177</v>
      </c>
    </row>
    <row r="32094" spans="1:1" x14ac:dyDescent="0.25">
      <c r="A32094" t="s">
        <v>15178</v>
      </c>
    </row>
    <row r="32095" spans="1:1" x14ac:dyDescent="0.25">
      <c r="A32095" t="s">
        <v>15179</v>
      </c>
    </row>
    <row r="32099" spans="1:1" x14ac:dyDescent="0.25">
      <c r="A32099" t="s">
        <v>15180</v>
      </c>
    </row>
    <row r="32100" spans="1:1" x14ac:dyDescent="0.25">
      <c r="A32100" t="s">
        <v>15181</v>
      </c>
    </row>
    <row r="32101" spans="1:1" x14ac:dyDescent="0.25">
      <c r="A32101" t="s">
        <v>15182</v>
      </c>
    </row>
    <row r="32103" spans="1:1" x14ac:dyDescent="0.25">
      <c r="A32103" t="s">
        <v>15183</v>
      </c>
    </row>
    <row r="32104" spans="1:1" x14ac:dyDescent="0.25">
      <c r="A32104" t="s">
        <v>15184</v>
      </c>
    </row>
    <row r="32105" spans="1:1" x14ac:dyDescent="0.25">
      <c r="A32105" t="s">
        <v>15185</v>
      </c>
    </row>
    <row r="32106" spans="1:1" x14ac:dyDescent="0.25">
      <c r="A32106" t="s">
        <v>15186</v>
      </c>
    </row>
    <row r="32107" spans="1:1" x14ac:dyDescent="0.25">
      <c r="A32107" t="s">
        <v>15187</v>
      </c>
    </row>
    <row r="32109" spans="1:1" x14ac:dyDescent="0.25">
      <c r="A32109" t="s">
        <v>15188</v>
      </c>
    </row>
    <row r="32110" spans="1:1" x14ac:dyDescent="0.25">
      <c r="A32110" t="s">
        <v>15189</v>
      </c>
    </row>
    <row r="32111" spans="1:1" x14ac:dyDescent="0.25">
      <c r="A32111" t="s">
        <v>15190</v>
      </c>
    </row>
    <row r="32112" spans="1:1" x14ac:dyDescent="0.25">
      <c r="A32112" t="s">
        <v>15191</v>
      </c>
    </row>
    <row r="32113" spans="1:1" x14ac:dyDescent="0.25">
      <c r="A32113" t="s">
        <v>15192</v>
      </c>
    </row>
    <row r="32114" spans="1:1" x14ac:dyDescent="0.25">
      <c r="A32114" t="s">
        <v>15193</v>
      </c>
    </row>
    <row r="32115" spans="1:1" x14ac:dyDescent="0.25">
      <c r="A32115" t="s">
        <v>15194</v>
      </c>
    </row>
    <row r="32116" spans="1:1" x14ac:dyDescent="0.25">
      <c r="A32116" t="s">
        <v>15195</v>
      </c>
    </row>
    <row r="32117" spans="1:1" x14ac:dyDescent="0.25">
      <c r="A32117" t="s">
        <v>15196</v>
      </c>
    </row>
    <row r="32119" spans="1:1" x14ac:dyDescent="0.25">
      <c r="A32119" t="s">
        <v>15197</v>
      </c>
    </row>
    <row r="32121" spans="1:1" x14ac:dyDescent="0.25">
      <c r="A32121" t="s">
        <v>15198</v>
      </c>
    </row>
    <row r="32123" spans="1:1" x14ac:dyDescent="0.25">
      <c r="A32123" t="s">
        <v>15199</v>
      </c>
    </row>
    <row r="32124" spans="1:1" x14ac:dyDescent="0.25">
      <c r="A32124" t="s">
        <v>15200</v>
      </c>
    </row>
    <row r="32125" spans="1:1" x14ac:dyDescent="0.25">
      <c r="A32125" t="s">
        <v>15201</v>
      </c>
    </row>
    <row r="32126" spans="1:1" x14ac:dyDescent="0.25">
      <c r="A32126" t="s">
        <v>15202</v>
      </c>
    </row>
    <row r="32128" spans="1:1" x14ac:dyDescent="0.25">
      <c r="A32128" t="s">
        <v>15203</v>
      </c>
    </row>
    <row r="32129" spans="1:1" x14ac:dyDescent="0.25">
      <c r="A32129" t="s">
        <v>15204</v>
      </c>
    </row>
    <row r="32131" spans="1:1" x14ac:dyDescent="0.25">
      <c r="A32131" t="s">
        <v>5444</v>
      </c>
    </row>
    <row r="32133" spans="1:1" x14ac:dyDescent="0.25">
      <c r="A32133" t="s">
        <v>5195</v>
      </c>
    </row>
    <row r="32134" spans="1:1" x14ac:dyDescent="0.25">
      <c r="A32134" t="s">
        <v>5196</v>
      </c>
    </row>
    <row r="32135" spans="1:1" x14ac:dyDescent="0.25">
      <c r="A32135" t="s">
        <v>15205</v>
      </c>
    </row>
    <row r="32136" spans="1:1" x14ac:dyDescent="0.25">
      <c r="A32136" t="s">
        <v>15206</v>
      </c>
    </row>
    <row r="32137" spans="1:1" x14ac:dyDescent="0.25">
      <c r="A32137" t="e">
        <f>- accueillir et conseiller le client</f>
        <v>#NAME?</v>
      </c>
    </row>
    <row r="32138" spans="1:1" x14ac:dyDescent="0.25">
      <c r="A32138" t="s">
        <v>15207</v>
      </c>
    </row>
    <row r="32139" spans="1:1" x14ac:dyDescent="0.25">
      <c r="A32139" t="e">
        <f>- Effectuer une  Mise en place attractive et Assurer La Mise  en valeur du rayon et stand boucherie</f>
        <v>#NAME?</v>
      </c>
    </row>
    <row r="32140" spans="1:1" x14ac:dyDescent="0.25">
      <c r="A32140" t="s">
        <v>15208</v>
      </c>
    </row>
    <row r="32141" spans="1:1" x14ac:dyDescent="0.25">
      <c r="A32141" t="s">
        <v>15209</v>
      </c>
    </row>
    <row r="32144" spans="1:1" x14ac:dyDescent="0.25">
      <c r="A32144" t="s">
        <v>15210</v>
      </c>
    </row>
    <row r="32145" spans="1:1" x14ac:dyDescent="0.25">
      <c r="A32145" t="s">
        <v>15211</v>
      </c>
    </row>
    <row r="32147" spans="1:1" x14ac:dyDescent="0.25">
      <c r="A32147" t="s">
        <v>15212</v>
      </c>
    </row>
    <row r="32148" spans="1:1" x14ac:dyDescent="0.25">
      <c r="A32148" t="s">
        <v>15213</v>
      </c>
    </row>
    <row r="32150" spans="1:1" x14ac:dyDescent="0.25">
      <c r="A32150" t="s">
        <v>15214</v>
      </c>
    </row>
    <row r="32152" spans="1:1" x14ac:dyDescent="0.25">
      <c r="A32152" t="s">
        <v>15215</v>
      </c>
    </row>
    <row r="32153" spans="1:1" x14ac:dyDescent="0.25">
      <c r="A32153" t="s">
        <v>15216</v>
      </c>
    </row>
    <row r="32155" spans="1:1" x14ac:dyDescent="0.25">
      <c r="A32155" t="s">
        <v>15217</v>
      </c>
    </row>
    <row r="32157" spans="1:1" x14ac:dyDescent="0.25">
      <c r="A32157" t="s">
        <v>15218</v>
      </c>
    </row>
    <row r="32158" spans="1:1" x14ac:dyDescent="0.25">
      <c r="A32158" t="s">
        <v>15219</v>
      </c>
    </row>
    <row r="32159" spans="1:1" x14ac:dyDescent="0.25">
      <c r="A32159" t="s">
        <v>15220</v>
      </c>
    </row>
    <row r="32160" spans="1:1" x14ac:dyDescent="0.25">
      <c r="A32160" t="s">
        <v>15221</v>
      </c>
    </row>
    <row r="32161" spans="1:2" x14ac:dyDescent="0.25">
      <c r="A32161" t="s">
        <v>15222</v>
      </c>
    </row>
    <row r="32162" spans="1:2" x14ac:dyDescent="0.25">
      <c r="A32162" t="s">
        <v>15223</v>
      </c>
    </row>
    <row r="32163" spans="1:2" x14ac:dyDescent="0.25">
      <c r="A32163" t="s">
        <v>15224</v>
      </c>
    </row>
    <row r="32164" spans="1:2" x14ac:dyDescent="0.25">
      <c r="A32164" t="s">
        <v>15225</v>
      </c>
    </row>
    <row r="32165" spans="1:2" x14ac:dyDescent="0.25">
      <c r="A32165" t="s">
        <v>15226</v>
      </c>
    </row>
    <row r="32166" spans="1:2" x14ac:dyDescent="0.25">
      <c r="A32166" t="s">
        <v>15227</v>
      </c>
      <c r="B32166" t="s">
        <v>15228</v>
      </c>
    </row>
    <row r="32167" spans="1:2" x14ac:dyDescent="0.25">
      <c r="A32167" t="s">
        <v>15229</v>
      </c>
    </row>
    <row r="32168" spans="1:2" x14ac:dyDescent="0.25">
      <c r="A32168" t="s">
        <v>15230</v>
      </c>
    </row>
    <row r="32169" spans="1:2" x14ac:dyDescent="0.25">
      <c r="A32169" t="s">
        <v>15231</v>
      </c>
    </row>
    <row r="32170" spans="1:2" x14ac:dyDescent="0.25">
      <c r="A32170" t="s">
        <v>15232</v>
      </c>
    </row>
    <row r="32171" spans="1:2" x14ac:dyDescent="0.25">
      <c r="A32171" t="s">
        <v>15233</v>
      </c>
    </row>
    <row r="32172" spans="1:2" x14ac:dyDescent="0.25">
      <c r="A32172" t="s">
        <v>15234</v>
      </c>
    </row>
    <row r="32173" spans="1:2" x14ac:dyDescent="0.25">
      <c r="A32173" t="s">
        <v>15235</v>
      </c>
    </row>
    <row r="32174" spans="1:2" x14ac:dyDescent="0.25">
      <c r="A32174" t="s">
        <v>15236</v>
      </c>
    </row>
    <row r="32175" spans="1:2" x14ac:dyDescent="0.25">
      <c r="A32175" t="s">
        <v>15237</v>
      </c>
    </row>
    <row r="32176" spans="1:2" x14ac:dyDescent="0.25">
      <c r="A32176" t="s">
        <v>15238</v>
      </c>
    </row>
    <row r="32177" spans="1:1" x14ac:dyDescent="0.25">
      <c r="A32177" t="s">
        <v>15239</v>
      </c>
    </row>
    <row r="32178" spans="1:1" x14ac:dyDescent="0.25">
      <c r="A32178" t="s">
        <v>15240</v>
      </c>
    </row>
    <row r="32179" spans="1:1" x14ac:dyDescent="0.25">
      <c r="A32179" t="s">
        <v>15241</v>
      </c>
    </row>
    <row r="32180" spans="1:1" x14ac:dyDescent="0.25">
      <c r="A32180" t="s">
        <v>15242</v>
      </c>
    </row>
    <row r="32181" spans="1:1" x14ac:dyDescent="0.25">
      <c r="A32181" t="s">
        <v>15243</v>
      </c>
    </row>
    <row r="32182" spans="1:1" x14ac:dyDescent="0.25">
      <c r="A32182" t="s">
        <v>15244</v>
      </c>
    </row>
    <row r="32183" spans="1:1" x14ac:dyDescent="0.25">
      <c r="A32183" t="s">
        <v>15245</v>
      </c>
    </row>
    <row r="32184" spans="1:1" x14ac:dyDescent="0.25">
      <c r="A32184" t="s">
        <v>15246</v>
      </c>
    </row>
    <row r="32185" spans="1:1" x14ac:dyDescent="0.25">
      <c r="A32185" t="s">
        <v>15247</v>
      </c>
    </row>
    <row r="32186" spans="1:1" x14ac:dyDescent="0.25">
      <c r="A32186" t="s">
        <v>15248</v>
      </c>
    </row>
    <row r="32187" spans="1:1" x14ac:dyDescent="0.25">
      <c r="A32187" t="s">
        <v>15249</v>
      </c>
    </row>
    <row r="32188" spans="1:1" x14ac:dyDescent="0.25">
      <c r="A32188" t="s">
        <v>15250</v>
      </c>
    </row>
    <row r="32189" spans="1:1" x14ac:dyDescent="0.25">
      <c r="A32189" t="s">
        <v>15251</v>
      </c>
    </row>
    <row r="32190" spans="1:1" x14ac:dyDescent="0.25">
      <c r="A32190" t="s">
        <v>15252</v>
      </c>
    </row>
    <row r="32191" spans="1:1" x14ac:dyDescent="0.25">
      <c r="A32191" t="s">
        <v>15253</v>
      </c>
    </row>
    <row r="32192" spans="1:1" x14ac:dyDescent="0.25">
      <c r="A32192" t="s">
        <v>15254</v>
      </c>
    </row>
    <row r="32193" spans="1:3" x14ac:dyDescent="0.25">
      <c r="A32193" t="s">
        <v>15255</v>
      </c>
    </row>
    <row r="32194" spans="1:3" x14ac:dyDescent="0.25">
      <c r="A32194" t="s">
        <v>15256</v>
      </c>
    </row>
    <row r="32195" spans="1:3" x14ac:dyDescent="0.25">
      <c r="A32195" t="s">
        <v>15257</v>
      </c>
      <c r="B32195" t="s">
        <v>15258</v>
      </c>
    </row>
    <row r="32196" spans="1:3" x14ac:dyDescent="0.25">
      <c r="A32196" t="s">
        <v>15259</v>
      </c>
    </row>
    <row r="32197" spans="1:3" x14ac:dyDescent="0.25">
      <c r="A32197" t="s">
        <v>15260</v>
      </c>
    </row>
    <row r="32198" spans="1:3" x14ac:dyDescent="0.25">
      <c r="A32198" t="s">
        <v>15261</v>
      </c>
    </row>
    <row r="32199" spans="1:3" x14ac:dyDescent="0.25">
      <c r="A32199" t="s">
        <v>15262</v>
      </c>
    </row>
    <row r="32200" spans="1:3" x14ac:dyDescent="0.25">
      <c r="A32200" t="s">
        <v>15263</v>
      </c>
      <c r="B32200" t="s">
        <v>15264</v>
      </c>
      <c r="C32200" t="s">
        <v>15265</v>
      </c>
    </row>
    <row r="32201" spans="1:3" x14ac:dyDescent="0.25">
      <c r="A32201" t="s">
        <v>15266</v>
      </c>
    </row>
    <row r="32202" spans="1:3" x14ac:dyDescent="0.25">
      <c r="A32202" t="s">
        <v>15267</v>
      </c>
    </row>
    <row r="32203" spans="1:3" x14ac:dyDescent="0.25">
      <c r="A32203" t="s">
        <v>15268</v>
      </c>
    </row>
    <row r="32204" spans="1:3" x14ac:dyDescent="0.25">
      <c r="A32204" t="s">
        <v>15269</v>
      </c>
    </row>
    <row r="32205" spans="1:3" x14ac:dyDescent="0.25">
      <c r="A32205" t="s">
        <v>15270</v>
      </c>
      <c r="B32205" t="s">
        <v>15271</v>
      </c>
    </row>
    <row r="32206" spans="1:3" x14ac:dyDescent="0.25">
      <c r="A32206" t="s">
        <v>15272</v>
      </c>
    </row>
    <row r="32207" spans="1:3" x14ac:dyDescent="0.25">
      <c r="A32207" t="s">
        <v>15273</v>
      </c>
    </row>
    <row r="32208" spans="1:3" x14ac:dyDescent="0.25">
      <c r="A32208" t="s">
        <v>15274</v>
      </c>
    </row>
    <row r="32209" spans="1:4" x14ac:dyDescent="0.25">
      <c r="A32209" t="s">
        <v>15275</v>
      </c>
      <c r="B32209" t="s">
        <v>15276</v>
      </c>
      <c r="C32209" t="s">
        <v>15277</v>
      </c>
      <c r="D32209" t="s">
        <v>15278</v>
      </c>
    </row>
    <row r="32210" spans="1:4" x14ac:dyDescent="0.25">
      <c r="A32210" t="s">
        <v>15279</v>
      </c>
    </row>
    <row r="32211" spans="1:4" x14ac:dyDescent="0.25">
      <c r="A32211" t="s">
        <v>15280</v>
      </c>
      <c r="B32211" t="s">
        <v>15281</v>
      </c>
    </row>
    <row r="32212" spans="1:4" x14ac:dyDescent="0.25">
      <c r="A32212" t="s">
        <v>15282</v>
      </c>
    </row>
    <row r="32213" spans="1:4" x14ac:dyDescent="0.25">
      <c r="A32213" t="s">
        <v>15283</v>
      </c>
    </row>
    <row r="32214" spans="1:4" x14ac:dyDescent="0.25">
      <c r="A32214" t="s">
        <v>15284</v>
      </c>
    </row>
    <row r="32215" spans="1:4" x14ac:dyDescent="0.25">
      <c r="A32215" t="s">
        <v>15285</v>
      </c>
    </row>
    <row r="32216" spans="1:4" x14ac:dyDescent="0.25">
      <c r="A32216" t="s">
        <v>15286</v>
      </c>
    </row>
    <row r="32217" spans="1:4" x14ac:dyDescent="0.25">
      <c r="A32217" t="s">
        <v>15287</v>
      </c>
    </row>
    <row r="32218" spans="1:4" x14ac:dyDescent="0.25">
      <c r="A32218" t="s">
        <v>15288</v>
      </c>
    </row>
    <row r="32219" spans="1:4" x14ac:dyDescent="0.25">
      <c r="A32219" t="s">
        <v>15289</v>
      </c>
    </row>
    <row r="32220" spans="1:4" x14ac:dyDescent="0.25">
      <c r="A32220" t="s">
        <v>15290</v>
      </c>
    </row>
    <row r="32221" spans="1:4" x14ac:dyDescent="0.25">
      <c r="A32221" t="s">
        <v>15291</v>
      </c>
    </row>
    <row r="32222" spans="1:4" x14ac:dyDescent="0.25">
      <c r="A32222" t="s">
        <v>15292</v>
      </c>
      <c r="B32222" t="s">
        <v>15293</v>
      </c>
    </row>
    <row r="32223" spans="1:4" x14ac:dyDescent="0.25">
      <c r="A32223" t="s">
        <v>15294</v>
      </c>
    </row>
    <row r="32224" spans="1:4" x14ac:dyDescent="0.25">
      <c r="A32224" t="s">
        <v>15295</v>
      </c>
    </row>
    <row r="32225" spans="1:4" x14ac:dyDescent="0.25">
      <c r="A32225" t="s">
        <v>15296</v>
      </c>
    </row>
    <row r="32226" spans="1:4" x14ac:dyDescent="0.25">
      <c r="A32226" t="s">
        <v>15297</v>
      </c>
      <c r="B32226" t="s">
        <v>15298</v>
      </c>
    </row>
    <row r="32227" spans="1:4" x14ac:dyDescent="0.25">
      <c r="A32227" t="s">
        <v>15299</v>
      </c>
    </row>
    <row r="32228" spans="1:4" x14ac:dyDescent="0.25">
      <c r="A32228" t="s">
        <v>15300</v>
      </c>
    </row>
    <row r="32229" spans="1:4" x14ac:dyDescent="0.25">
      <c r="A32229" t="s">
        <v>15301</v>
      </c>
    </row>
    <row r="32230" spans="1:4" x14ac:dyDescent="0.25">
      <c r="A32230" t="s">
        <v>15302</v>
      </c>
    </row>
    <row r="32231" spans="1:4" x14ac:dyDescent="0.25">
      <c r="A32231" t="s">
        <v>15303</v>
      </c>
    </row>
    <row r="32232" spans="1:4" x14ac:dyDescent="0.25">
      <c r="A32232" t="s">
        <v>15304</v>
      </c>
    </row>
    <row r="32233" spans="1:4" x14ac:dyDescent="0.25">
      <c r="A32233" t="s">
        <v>15305</v>
      </c>
      <c r="B32233" t="s">
        <v>15306</v>
      </c>
    </row>
    <row r="32234" spans="1:4" x14ac:dyDescent="0.25">
      <c r="A32234" t="s">
        <v>15307</v>
      </c>
      <c r="B32234" t="s">
        <v>15308</v>
      </c>
    </row>
    <row r="32235" spans="1:4" x14ac:dyDescent="0.25">
      <c r="A32235" t="s">
        <v>15309</v>
      </c>
    </row>
    <row r="32236" spans="1:4" x14ac:dyDescent="0.25">
      <c r="A32236" t="s">
        <v>15310</v>
      </c>
      <c r="B32236" t="s">
        <v>15311</v>
      </c>
      <c r="C32236" t="s">
        <v>15312</v>
      </c>
      <c r="D32236" t="s">
        <v>15313</v>
      </c>
    </row>
    <row r="32237" spans="1:4" x14ac:dyDescent="0.25">
      <c r="A32237" t="s">
        <v>15314</v>
      </c>
    </row>
    <row r="32238" spans="1:4" x14ac:dyDescent="0.25">
      <c r="A32238" t="s">
        <v>15315</v>
      </c>
      <c r="B32238" t="s">
        <v>15316</v>
      </c>
    </row>
    <row r="32239" spans="1:4" x14ac:dyDescent="0.25">
      <c r="A32239" t="s">
        <v>15317</v>
      </c>
    </row>
    <row r="32240" spans="1:4" x14ac:dyDescent="0.25">
      <c r="A32240" t="s">
        <v>15318</v>
      </c>
    </row>
    <row r="32241" spans="1:4" x14ac:dyDescent="0.25">
      <c r="A32241" t="s">
        <v>15319</v>
      </c>
    </row>
    <row r="32242" spans="1:4" x14ac:dyDescent="0.25">
      <c r="A32242" t="s">
        <v>15320</v>
      </c>
    </row>
    <row r="32243" spans="1:4" x14ac:dyDescent="0.25">
      <c r="A32243" t="s">
        <v>15321</v>
      </c>
    </row>
    <row r="32244" spans="1:4" x14ac:dyDescent="0.25">
      <c r="A32244" t="s">
        <v>15322</v>
      </c>
    </row>
    <row r="32245" spans="1:4" x14ac:dyDescent="0.25">
      <c r="A32245" t="s">
        <v>15323</v>
      </c>
      <c r="B32245" t="s">
        <v>15324</v>
      </c>
      <c r="C32245" t="s">
        <v>15325</v>
      </c>
      <c r="D32245" t="s">
        <v>15326</v>
      </c>
    </row>
    <row r="32246" spans="1:4" x14ac:dyDescent="0.25">
      <c r="A32246" t="s">
        <v>15327</v>
      </c>
      <c r="B32246" t="s">
        <v>15328</v>
      </c>
    </row>
    <row r="32247" spans="1:4" x14ac:dyDescent="0.25">
      <c r="A32247" t="s">
        <v>15329</v>
      </c>
    </row>
    <row r="32248" spans="1:4" x14ac:dyDescent="0.25">
      <c r="A32248" t="s">
        <v>15330</v>
      </c>
    </row>
    <row r="32249" spans="1:4" x14ac:dyDescent="0.25">
      <c r="A32249" t="s">
        <v>15331</v>
      </c>
    </row>
    <row r="32250" spans="1:4" x14ac:dyDescent="0.25">
      <c r="A32250" t="s">
        <v>15332</v>
      </c>
    </row>
    <row r="32251" spans="1:4" x14ac:dyDescent="0.25">
      <c r="A32251" t="s">
        <v>15333</v>
      </c>
    </row>
    <row r="32252" spans="1:4" x14ac:dyDescent="0.25">
      <c r="A32252" t="s">
        <v>15334</v>
      </c>
    </row>
    <row r="32253" spans="1:4" x14ac:dyDescent="0.25">
      <c r="A32253" t="s">
        <v>15335</v>
      </c>
      <c r="B32253" t="s">
        <v>15336</v>
      </c>
      <c r="C32253" t="s">
        <v>15337</v>
      </c>
    </row>
    <row r="32254" spans="1:4" x14ac:dyDescent="0.25">
      <c r="A32254" t="s">
        <v>15338</v>
      </c>
    </row>
    <row r="32255" spans="1:4" x14ac:dyDescent="0.25">
      <c r="A32255" t="s">
        <v>15339</v>
      </c>
    </row>
    <row r="32256" spans="1:4" x14ac:dyDescent="0.25">
      <c r="A32256" t="s">
        <v>15340</v>
      </c>
      <c r="B32256" t="s">
        <v>2343</v>
      </c>
      <c r="C32256" t="s">
        <v>15341</v>
      </c>
    </row>
    <row r="32257" spans="1:3" x14ac:dyDescent="0.25">
      <c r="A32257" t="s">
        <v>15342</v>
      </c>
    </row>
    <row r="32258" spans="1:3" x14ac:dyDescent="0.25">
      <c r="A32258" t="s">
        <v>15343</v>
      </c>
      <c r="B32258" t="s">
        <v>15344</v>
      </c>
    </row>
    <row r="32259" spans="1:3" x14ac:dyDescent="0.25">
      <c r="A32259" t="s">
        <v>15345</v>
      </c>
    </row>
    <row r="32260" spans="1:3" x14ac:dyDescent="0.25">
      <c r="A32260" t="s">
        <v>15346</v>
      </c>
    </row>
    <row r="32261" spans="1:3" x14ac:dyDescent="0.25">
      <c r="A32261" t="s">
        <v>15347</v>
      </c>
      <c r="B32261" t="s">
        <v>15348</v>
      </c>
    </row>
    <row r="32262" spans="1:3" x14ac:dyDescent="0.25">
      <c r="A32262" t="s">
        <v>15349</v>
      </c>
    </row>
    <row r="32263" spans="1:3" x14ac:dyDescent="0.25">
      <c r="A32263" t="s">
        <v>15350</v>
      </c>
    </row>
    <row r="32264" spans="1:3" x14ac:dyDescent="0.25">
      <c r="A32264" t="s">
        <v>15351</v>
      </c>
    </row>
    <row r="32265" spans="1:3" x14ac:dyDescent="0.25">
      <c r="A32265" t="s">
        <v>15352</v>
      </c>
      <c r="B32265" t="s">
        <v>2343</v>
      </c>
      <c r="C32265" t="s">
        <v>15353</v>
      </c>
    </row>
    <row r="32266" spans="1:3" x14ac:dyDescent="0.25">
      <c r="A32266" t="s">
        <v>15354</v>
      </c>
    </row>
    <row r="32267" spans="1:3" x14ac:dyDescent="0.25">
      <c r="A32267" t="s">
        <v>15355</v>
      </c>
    </row>
    <row r="32268" spans="1:3" x14ac:dyDescent="0.25">
      <c r="A32268" t="s">
        <v>15356</v>
      </c>
    </row>
    <row r="32269" spans="1:3" x14ac:dyDescent="0.25">
      <c r="A32269" t="s">
        <v>15357</v>
      </c>
      <c r="B32269" t="s">
        <v>15358</v>
      </c>
    </row>
    <row r="32270" spans="1:3" x14ac:dyDescent="0.25">
      <c r="A32270" t="s">
        <v>15359</v>
      </c>
    </row>
    <row r="32271" spans="1:3" x14ac:dyDescent="0.25">
      <c r="A32271" t="s">
        <v>15360</v>
      </c>
    </row>
    <row r="32272" spans="1:3" x14ac:dyDescent="0.25">
      <c r="A32272" t="s">
        <v>15361</v>
      </c>
    </row>
    <row r="32273" spans="1:3" x14ac:dyDescent="0.25">
      <c r="A32273" t="s">
        <v>15362</v>
      </c>
    </row>
    <row r="32274" spans="1:3" x14ac:dyDescent="0.25">
      <c r="A32274" t="s">
        <v>15363</v>
      </c>
    </row>
    <row r="32275" spans="1:3" x14ac:dyDescent="0.25">
      <c r="A32275" t="s">
        <v>15364</v>
      </c>
    </row>
    <row r="32276" spans="1:3" x14ac:dyDescent="0.25">
      <c r="A32276" t="s">
        <v>15365</v>
      </c>
    </row>
    <row r="32277" spans="1:3" x14ac:dyDescent="0.25">
      <c r="A32277" t="s">
        <v>15366</v>
      </c>
    </row>
    <row r="32278" spans="1:3" x14ac:dyDescent="0.25">
      <c r="A32278" t="s">
        <v>15367</v>
      </c>
    </row>
    <row r="32279" spans="1:3" x14ac:dyDescent="0.25">
      <c r="A32279" t="s">
        <v>15368</v>
      </c>
    </row>
    <row r="32280" spans="1:3" x14ac:dyDescent="0.25">
      <c r="A32280" t="s">
        <v>15369</v>
      </c>
      <c r="B32280" t="s">
        <v>15336</v>
      </c>
      <c r="C32280" t="s">
        <v>15370</v>
      </c>
    </row>
    <row r="32281" spans="1:3" x14ac:dyDescent="0.25">
      <c r="A32281" t="s">
        <v>15371</v>
      </c>
      <c r="B32281" t="s">
        <v>15372</v>
      </c>
    </row>
    <row r="32282" spans="1:3" x14ac:dyDescent="0.25">
      <c r="A32282" t="s">
        <v>15373</v>
      </c>
    </row>
    <row r="32283" spans="1:3" x14ac:dyDescent="0.25">
      <c r="A32283" t="s">
        <v>15374</v>
      </c>
    </row>
    <row r="32284" spans="1:3" x14ac:dyDescent="0.25">
      <c r="A32284" t="s">
        <v>15375</v>
      </c>
    </row>
    <row r="32285" spans="1:3" x14ac:dyDescent="0.25">
      <c r="A32285" t="s">
        <v>15376</v>
      </c>
    </row>
    <row r="32286" spans="1:3" x14ac:dyDescent="0.25">
      <c r="A32286" t="s">
        <v>15377</v>
      </c>
    </row>
    <row r="32287" spans="1:3" x14ac:dyDescent="0.25">
      <c r="A32287" t="s">
        <v>15378</v>
      </c>
    </row>
    <row r="32288" spans="1:3" x14ac:dyDescent="0.25">
      <c r="A32288" t="s">
        <v>15379</v>
      </c>
    </row>
    <row r="32289" spans="1:3" x14ac:dyDescent="0.25">
      <c r="A32289" t="s">
        <v>15380</v>
      </c>
    </row>
    <row r="32290" spans="1:3" x14ac:dyDescent="0.25">
      <c r="A32290" t="s">
        <v>15381</v>
      </c>
    </row>
    <row r="32291" spans="1:3" x14ac:dyDescent="0.25">
      <c r="A32291" t="s">
        <v>15382</v>
      </c>
    </row>
    <row r="32292" spans="1:3" x14ac:dyDescent="0.25">
      <c r="A32292" t="s">
        <v>15383</v>
      </c>
    </row>
    <row r="32293" spans="1:3" x14ac:dyDescent="0.25">
      <c r="A32293" t="s">
        <v>15384</v>
      </c>
      <c r="B32293" t="s">
        <v>2343</v>
      </c>
      <c r="C32293" t="s">
        <v>2344</v>
      </c>
    </row>
    <row r="32294" spans="1:3" x14ac:dyDescent="0.25">
      <c r="A32294" t="s">
        <v>15385</v>
      </c>
    </row>
    <row r="32295" spans="1:3" x14ac:dyDescent="0.25">
      <c r="A32295" t="s">
        <v>15386</v>
      </c>
    </row>
    <row r="32296" spans="1:3" x14ac:dyDescent="0.25">
      <c r="A32296" t="s">
        <v>15387</v>
      </c>
    </row>
    <row r="32297" spans="1:3" x14ac:dyDescent="0.25">
      <c r="A32297" t="s">
        <v>15388</v>
      </c>
    </row>
    <row r="32298" spans="1:3" x14ac:dyDescent="0.25">
      <c r="A32298" t="s">
        <v>15389</v>
      </c>
    </row>
    <row r="32299" spans="1:3" x14ac:dyDescent="0.25">
      <c r="A32299" t="s">
        <v>15390</v>
      </c>
    </row>
    <row r="32300" spans="1:3" x14ac:dyDescent="0.25">
      <c r="A32300" t="s">
        <v>15391</v>
      </c>
    </row>
    <row r="32301" spans="1:3" x14ac:dyDescent="0.25">
      <c r="A32301" t="s">
        <v>15392</v>
      </c>
    </row>
    <row r="32302" spans="1:3" x14ac:dyDescent="0.25">
      <c r="A32302" t="s">
        <v>15393</v>
      </c>
    </row>
    <row r="32303" spans="1:3" x14ac:dyDescent="0.25">
      <c r="A32303" t="s">
        <v>15394</v>
      </c>
    </row>
    <row r="32304" spans="1:3" x14ac:dyDescent="0.25">
      <c r="A32304" t="s">
        <v>15395</v>
      </c>
    </row>
    <row r="32305" spans="1:3" x14ac:dyDescent="0.25">
      <c r="A32305" t="s">
        <v>15396</v>
      </c>
    </row>
    <row r="32306" spans="1:3" x14ac:dyDescent="0.25">
      <c r="A32306" t="s">
        <v>15397</v>
      </c>
    </row>
    <row r="32307" spans="1:3" x14ac:dyDescent="0.25">
      <c r="A32307" t="s">
        <v>15398</v>
      </c>
    </row>
    <row r="32308" spans="1:3" x14ac:dyDescent="0.25">
      <c r="A32308" t="s">
        <v>15399</v>
      </c>
    </row>
    <row r="32309" spans="1:3" x14ac:dyDescent="0.25">
      <c r="A32309" t="s">
        <v>15400</v>
      </c>
    </row>
    <row r="32310" spans="1:3" x14ac:dyDescent="0.25">
      <c r="A32310" t="s">
        <v>15401</v>
      </c>
      <c r="B32310" t="s">
        <v>2343</v>
      </c>
      <c r="C32310" t="s">
        <v>15353</v>
      </c>
    </row>
    <row r="32311" spans="1:3" x14ac:dyDescent="0.25">
      <c r="A32311" t="s">
        <v>15402</v>
      </c>
      <c r="B32311" t="s">
        <v>15403</v>
      </c>
    </row>
    <row r="32312" spans="1:3" x14ac:dyDescent="0.25">
      <c r="A32312" t="s">
        <v>15404</v>
      </c>
    </row>
    <row r="32313" spans="1:3" x14ac:dyDescent="0.25">
      <c r="A32313" t="s">
        <v>15405</v>
      </c>
    </row>
    <row r="32314" spans="1:3" x14ac:dyDescent="0.25">
      <c r="A32314" t="s">
        <v>15406</v>
      </c>
    </row>
    <row r="32315" spans="1:3" x14ac:dyDescent="0.25">
      <c r="A32315" t="s">
        <v>15407</v>
      </c>
    </row>
    <row r="32316" spans="1:3" x14ac:dyDescent="0.25">
      <c r="A32316" t="s">
        <v>15408</v>
      </c>
    </row>
    <row r="32317" spans="1:3" x14ac:dyDescent="0.25">
      <c r="A32317" t="s">
        <v>15409</v>
      </c>
    </row>
    <row r="32318" spans="1:3" x14ac:dyDescent="0.25">
      <c r="A32318" t="s">
        <v>15410</v>
      </c>
    </row>
    <row r="32319" spans="1:3" x14ac:dyDescent="0.25">
      <c r="A32319" t="s">
        <v>15411</v>
      </c>
      <c r="B32319" t="s">
        <v>15412</v>
      </c>
    </row>
    <row r="32320" spans="1:3" x14ac:dyDescent="0.25">
      <c r="A32320" t="s">
        <v>15413</v>
      </c>
      <c r="B32320" t="s">
        <v>15414</v>
      </c>
    </row>
    <row r="32321" spans="1:3" x14ac:dyDescent="0.25">
      <c r="A32321" t="s">
        <v>15415</v>
      </c>
    </row>
    <row r="32322" spans="1:3" x14ac:dyDescent="0.25">
      <c r="A32322" t="s">
        <v>15416</v>
      </c>
    </row>
    <row r="32323" spans="1:3" x14ac:dyDescent="0.25">
      <c r="A32323" t="s">
        <v>15417</v>
      </c>
    </row>
    <row r="32324" spans="1:3" x14ac:dyDescent="0.25">
      <c r="A32324" t="s">
        <v>15418</v>
      </c>
    </row>
    <row r="32325" spans="1:3" x14ac:dyDescent="0.25">
      <c r="A32325" t="s">
        <v>15419</v>
      </c>
    </row>
    <row r="32326" spans="1:3" x14ac:dyDescent="0.25">
      <c r="A32326" t="s">
        <v>15420</v>
      </c>
      <c r="B32326" t="s">
        <v>2343</v>
      </c>
      <c r="C32326" t="s">
        <v>2344</v>
      </c>
    </row>
    <row r="32327" spans="1:3" x14ac:dyDescent="0.25">
      <c r="A32327" t="s">
        <v>15421</v>
      </c>
    </row>
    <row r="32328" spans="1:3" x14ac:dyDescent="0.25">
      <c r="A32328" t="s">
        <v>15422</v>
      </c>
      <c r="B32328" t="s">
        <v>2343</v>
      </c>
      <c r="C32328" t="s">
        <v>15353</v>
      </c>
    </row>
    <row r="32329" spans="1:3" x14ac:dyDescent="0.25">
      <c r="A32329" t="s">
        <v>15423</v>
      </c>
    </row>
    <row r="32330" spans="1:3" x14ac:dyDescent="0.25">
      <c r="A32330" t="s">
        <v>15424</v>
      </c>
    </row>
    <row r="32331" spans="1:3" x14ac:dyDescent="0.25">
      <c r="A32331" t="s">
        <v>15425</v>
      </c>
    </row>
    <row r="32332" spans="1:3" x14ac:dyDescent="0.25">
      <c r="A32332" t="s">
        <v>15426</v>
      </c>
    </row>
    <row r="32333" spans="1:3" x14ac:dyDescent="0.25">
      <c r="A32333" t="s">
        <v>15427</v>
      </c>
    </row>
    <row r="32334" spans="1:3" x14ac:dyDescent="0.25">
      <c r="A32334" t="s">
        <v>15428</v>
      </c>
    </row>
    <row r="32335" spans="1:3" x14ac:dyDescent="0.25">
      <c r="A32335" t="s">
        <v>15429</v>
      </c>
    </row>
    <row r="32336" spans="1:3" x14ac:dyDescent="0.25">
      <c r="A32336" t="s">
        <v>15430</v>
      </c>
    </row>
    <row r="32337" spans="1:2" x14ac:dyDescent="0.25">
      <c r="A32337" t="s">
        <v>15431</v>
      </c>
    </row>
    <row r="32338" spans="1:2" x14ac:dyDescent="0.25">
      <c r="A32338" t="s">
        <v>15432</v>
      </c>
      <c r="B32338" t="s">
        <v>15433</v>
      </c>
    </row>
    <row r="32339" spans="1:2" x14ac:dyDescent="0.25">
      <c r="A32339" t="s">
        <v>15434</v>
      </c>
    </row>
    <row r="32340" spans="1:2" x14ac:dyDescent="0.25">
      <c r="A32340" t="s">
        <v>15435</v>
      </c>
    </row>
    <row r="32341" spans="1:2" x14ac:dyDescent="0.25">
      <c r="A32341" t="s">
        <v>15436</v>
      </c>
    </row>
    <row r="32342" spans="1:2" x14ac:dyDescent="0.25">
      <c r="A32342" t="s">
        <v>15437</v>
      </c>
    </row>
    <row r="32343" spans="1:2" x14ac:dyDescent="0.25">
      <c r="A32343" t="s">
        <v>15438</v>
      </c>
      <c r="B32343" t="s">
        <v>15439</v>
      </c>
    </row>
    <row r="32344" spans="1:2" x14ac:dyDescent="0.25">
      <c r="A32344" t="s">
        <v>15440</v>
      </c>
      <c r="B32344" t="s">
        <v>15441</v>
      </c>
    </row>
    <row r="32345" spans="1:2" x14ac:dyDescent="0.25">
      <c r="A32345" t="s">
        <v>15442</v>
      </c>
    </row>
    <row r="32346" spans="1:2" x14ac:dyDescent="0.25">
      <c r="A32346" t="s">
        <v>15443</v>
      </c>
    </row>
    <row r="32347" spans="1:2" x14ac:dyDescent="0.25">
      <c r="A32347" t="s">
        <v>15444</v>
      </c>
    </row>
    <row r="32348" spans="1:2" x14ac:dyDescent="0.25">
      <c r="A32348" t="s">
        <v>15445</v>
      </c>
      <c r="B32348" t="s">
        <v>15446</v>
      </c>
    </row>
    <row r="32349" spans="1:2" x14ac:dyDescent="0.25">
      <c r="A32349" t="s">
        <v>15447</v>
      </c>
    </row>
    <row r="32350" spans="1:2" x14ac:dyDescent="0.25">
      <c r="A32350" t="s">
        <v>15448</v>
      </c>
      <c r="B32350" t="s">
        <v>15449</v>
      </c>
    </row>
    <row r="32351" spans="1:2" x14ac:dyDescent="0.25">
      <c r="A32351" t="s">
        <v>15450</v>
      </c>
    </row>
    <row r="32352" spans="1:2" x14ac:dyDescent="0.25">
      <c r="A32352" t="s">
        <v>15451</v>
      </c>
    </row>
    <row r="32353" spans="1:3" x14ac:dyDescent="0.25">
      <c r="A32353" t="s">
        <v>15452</v>
      </c>
    </row>
    <row r="32354" spans="1:3" x14ac:dyDescent="0.25">
      <c r="A32354" t="s">
        <v>15453</v>
      </c>
      <c r="B32354" t="s">
        <v>15454</v>
      </c>
      <c r="C32354" t="s">
        <v>15455</v>
      </c>
    </row>
    <row r="32355" spans="1:3" x14ac:dyDescent="0.25">
      <c r="A32355" t="s">
        <v>15456</v>
      </c>
    </row>
    <row r="32356" spans="1:3" x14ac:dyDescent="0.25">
      <c r="A32356" t="s">
        <v>15457</v>
      </c>
    </row>
    <row r="32357" spans="1:3" x14ac:dyDescent="0.25">
      <c r="A32357" t="s">
        <v>15458</v>
      </c>
    </row>
    <row r="32358" spans="1:3" x14ac:dyDescent="0.25">
      <c r="A32358" t="s">
        <v>15459</v>
      </c>
      <c r="B32358" t="s">
        <v>15460</v>
      </c>
      <c r="C32358" t="s">
        <v>15461</v>
      </c>
    </row>
    <row r="32359" spans="1:3" x14ac:dyDescent="0.25">
      <c r="A32359" t="s">
        <v>15462</v>
      </c>
    </row>
    <row r="32360" spans="1:3" x14ac:dyDescent="0.25">
      <c r="A32360" t="s">
        <v>15463</v>
      </c>
    </row>
    <row r="32361" spans="1:3" x14ac:dyDescent="0.25">
      <c r="A32361" t="s">
        <v>15464</v>
      </c>
    </row>
    <row r="32362" spans="1:3" x14ac:dyDescent="0.25">
      <c r="A32362" t="s">
        <v>15465</v>
      </c>
      <c r="B32362" t="s">
        <v>15466</v>
      </c>
    </row>
    <row r="32363" spans="1:3" x14ac:dyDescent="0.25">
      <c r="A32363" t="s">
        <v>15467</v>
      </c>
    </row>
    <row r="32364" spans="1:3" x14ac:dyDescent="0.25">
      <c r="A32364" t="s">
        <v>15468</v>
      </c>
    </row>
    <row r="32365" spans="1:3" x14ac:dyDescent="0.25">
      <c r="A32365" t="s">
        <v>15469</v>
      </c>
    </row>
    <row r="32366" spans="1:3" x14ac:dyDescent="0.25">
      <c r="A32366" t="s">
        <v>15470</v>
      </c>
    </row>
    <row r="32367" spans="1:3" x14ac:dyDescent="0.25">
      <c r="A32367" t="s">
        <v>15471</v>
      </c>
    </row>
    <row r="32368" spans="1:3" x14ac:dyDescent="0.25">
      <c r="A32368" t="s">
        <v>15472</v>
      </c>
    </row>
    <row r="32369" spans="1:3" x14ac:dyDescent="0.25">
      <c r="A32369" t="s">
        <v>15473</v>
      </c>
    </row>
    <row r="32370" spans="1:3" x14ac:dyDescent="0.25">
      <c r="A32370" t="s">
        <v>15474</v>
      </c>
    </row>
    <row r="32371" spans="1:3" x14ac:dyDescent="0.25">
      <c r="A32371" t="s">
        <v>15475</v>
      </c>
    </row>
    <row r="32372" spans="1:3" x14ac:dyDescent="0.25">
      <c r="A32372" t="s">
        <v>15476</v>
      </c>
    </row>
    <row r="32373" spans="1:3" x14ac:dyDescent="0.25">
      <c r="A32373" t="s">
        <v>15477</v>
      </c>
    </row>
    <row r="32375" spans="1:3" x14ac:dyDescent="0.25">
      <c r="A32375" t="s">
        <v>15478</v>
      </c>
    </row>
    <row r="32376" spans="1:3" x14ac:dyDescent="0.25">
      <c r="A32376" t="s">
        <v>15479</v>
      </c>
    </row>
    <row r="32378" spans="1:3" x14ac:dyDescent="0.25">
      <c r="A32378" t="s">
        <v>15480</v>
      </c>
    </row>
    <row r="32379" spans="1:3" x14ac:dyDescent="0.25">
      <c r="A32379" t="s">
        <v>15481</v>
      </c>
    </row>
    <row r="32380" spans="1:3" x14ac:dyDescent="0.25">
      <c r="A32380" t="s">
        <v>15482</v>
      </c>
    </row>
    <row r="32381" spans="1:3" x14ac:dyDescent="0.25">
      <c r="A32381" t="s">
        <v>15483</v>
      </c>
    </row>
    <row r="32382" spans="1:3" x14ac:dyDescent="0.25">
      <c r="A32382" t="s">
        <v>15484</v>
      </c>
      <c r="B32382" t="s">
        <v>15485</v>
      </c>
      <c r="C32382" t="s">
        <v>15486</v>
      </c>
    </row>
    <row r="32383" spans="1:3" x14ac:dyDescent="0.25">
      <c r="A32383" t="s">
        <v>15487</v>
      </c>
    </row>
    <row r="32384" spans="1:3" x14ac:dyDescent="0.25">
      <c r="A32384" t="s">
        <v>15488</v>
      </c>
    </row>
    <row r="32385" spans="1:1" x14ac:dyDescent="0.25">
      <c r="A32385" t="s">
        <v>15489</v>
      </c>
    </row>
    <row r="32386" spans="1:1" x14ac:dyDescent="0.25">
      <c r="A32386" t="s">
        <v>1881</v>
      </c>
    </row>
    <row r="32387" spans="1:1" x14ac:dyDescent="0.25">
      <c r="A32387" t="s">
        <v>15490</v>
      </c>
    </row>
    <row r="32388" spans="1:1" x14ac:dyDescent="0.25">
      <c r="A32388" t="s">
        <v>15491</v>
      </c>
    </row>
    <row r="32389" spans="1:1" x14ac:dyDescent="0.25">
      <c r="A32389" t="s">
        <v>15492</v>
      </c>
    </row>
    <row r="32390" spans="1:1" x14ac:dyDescent="0.25">
      <c r="A32390" t="s">
        <v>15493</v>
      </c>
    </row>
    <row r="32391" spans="1:1" x14ac:dyDescent="0.25">
      <c r="A32391" t="s">
        <v>15494</v>
      </c>
    </row>
    <row r="32392" spans="1:1" x14ac:dyDescent="0.25">
      <c r="A32392" t="s">
        <v>13233</v>
      </c>
    </row>
    <row r="32393" spans="1:1" x14ac:dyDescent="0.25">
      <c r="A32393" t="s">
        <v>15495</v>
      </c>
    </row>
    <row r="32394" spans="1:1" x14ac:dyDescent="0.25">
      <c r="A32394" t="s">
        <v>15496</v>
      </c>
    </row>
    <row r="32395" spans="1:1" x14ac:dyDescent="0.25">
      <c r="A32395" t="s">
        <v>15497</v>
      </c>
    </row>
    <row r="32396" spans="1:1" x14ac:dyDescent="0.25">
      <c r="A32396" t="s">
        <v>15498</v>
      </c>
    </row>
    <row r="32397" spans="1:1" x14ac:dyDescent="0.25">
      <c r="A32397" t="s">
        <v>15499</v>
      </c>
    </row>
    <row r="32398" spans="1:1" x14ac:dyDescent="0.25">
      <c r="A32398" t="s">
        <v>15500</v>
      </c>
    </row>
    <row r="32399" spans="1:1" x14ac:dyDescent="0.25">
      <c r="A32399" t="s">
        <v>15501</v>
      </c>
    </row>
    <row r="32401" spans="1:1" x14ac:dyDescent="0.25">
      <c r="A32401" t="s">
        <v>15502</v>
      </c>
    </row>
    <row r="32402" spans="1:1" x14ac:dyDescent="0.25">
      <c r="A32402" t="s">
        <v>15503</v>
      </c>
    </row>
    <row r="32403" spans="1:1" x14ac:dyDescent="0.25">
      <c r="A32403" t="s">
        <v>15504</v>
      </c>
    </row>
    <row r="32404" spans="1:1" x14ac:dyDescent="0.25">
      <c r="A32404" t="s">
        <v>15505</v>
      </c>
    </row>
    <row r="32406" spans="1:1" x14ac:dyDescent="0.25">
      <c r="A32406" t="s">
        <v>15506</v>
      </c>
    </row>
    <row r="32407" spans="1:1" x14ac:dyDescent="0.25">
      <c r="A32407" t="s">
        <v>15507</v>
      </c>
    </row>
    <row r="32408" spans="1:1" x14ac:dyDescent="0.25">
      <c r="A32408" t="s">
        <v>15508</v>
      </c>
    </row>
    <row r="32409" spans="1:1" x14ac:dyDescent="0.25">
      <c r="A32409" t="s">
        <v>15509</v>
      </c>
    </row>
    <row r="32410" spans="1:1" x14ac:dyDescent="0.25">
      <c r="A32410" t="s">
        <v>15510</v>
      </c>
    </row>
    <row r="32411" spans="1:1" x14ac:dyDescent="0.25">
      <c r="A32411" t="s">
        <v>15511</v>
      </c>
    </row>
    <row r="32413" spans="1:1" x14ac:dyDescent="0.25">
      <c r="A32413" t="s">
        <v>15512</v>
      </c>
    </row>
    <row r="32414" spans="1:1" x14ac:dyDescent="0.25">
      <c r="A32414" t="s">
        <v>15513</v>
      </c>
    </row>
    <row r="32415" spans="1:1" x14ac:dyDescent="0.25">
      <c r="A32415" t="s">
        <v>15514</v>
      </c>
    </row>
    <row r="32417" spans="1:1" x14ac:dyDescent="0.25">
      <c r="A32417" t="s">
        <v>15515</v>
      </c>
    </row>
    <row r="32419" spans="1:1" x14ac:dyDescent="0.25">
      <c r="A32419" t="s">
        <v>15516</v>
      </c>
    </row>
    <row r="32420" spans="1:1" x14ac:dyDescent="0.25">
      <c r="A32420" t="s">
        <v>15517</v>
      </c>
    </row>
    <row r="32421" spans="1:1" x14ac:dyDescent="0.25">
      <c r="A32421" t="s">
        <v>15518</v>
      </c>
    </row>
    <row r="32422" spans="1:1" x14ac:dyDescent="0.25">
      <c r="A32422" t="s">
        <v>15519</v>
      </c>
    </row>
    <row r="32423" spans="1:1" x14ac:dyDescent="0.25">
      <c r="A32423" t="s">
        <v>15520</v>
      </c>
    </row>
    <row r="32424" spans="1:1" x14ac:dyDescent="0.25">
      <c r="A32424" t="s">
        <v>15521</v>
      </c>
    </row>
    <row r="32425" spans="1:1" x14ac:dyDescent="0.25">
      <c r="A32425" t="s">
        <v>1881</v>
      </c>
    </row>
    <row r="32426" spans="1:1" x14ac:dyDescent="0.25">
      <c r="A32426" t="s">
        <v>15522</v>
      </c>
    </row>
    <row r="32427" spans="1:1" x14ac:dyDescent="0.25">
      <c r="A32427" t="s">
        <v>15523</v>
      </c>
    </row>
    <row r="32428" spans="1:1" x14ac:dyDescent="0.25">
      <c r="A32428" t="s">
        <v>15524</v>
      </c>
    </row>
    <row r="32429" spans="1:1" x14ac:dyDescent="0.25">
      <c r="A32429" t="s">
        <v>15525</v>
      </c>
    </row>
    <row r="32431" spans="1:1" x14ac:dyDescent="0.25">
      <c r="A32431" t="s">
        <v>15515</v>
      </c>
    </row>
    <row r="32433" spans="1:1" x14ac:dyDescent="0.25">
      <c r="A32433" t="s">
        <v>15526</v>
      </c>
    </row>
    <row r="32434" spans="1:1" x14ac:dyDescent="0.25">
      <c r="A32434" t="s">
        <v>15527</v>
      </c>
    </row>
    <row r="32435" spans="1:1" x14ac:dyDescent="0.25">
      <c r="A32435" t="s">
        <v>15528</v>
      </c>
    </row>
    <row r="32436" spans="1:1" x14ac:dyDescent="0.25">
      <c r="A32436" t="s">
        <v>15529</v>
      </c>
    </row>
    <row r="32437" spans="1:1" x14ac:dyDescent="0.25">
      <c r="A32437" t="s">
        <v>15530</v>
      </c>
    </row>
    <row r="32439" spans="1:1" x14ac:dyDescent="0.25">
      <c r="A32439" t="s">
        <v>15531</v>
      </c>
    </row>
    <row r="32440" spans="1:1" x14ac:dyDescent="0.25">
      <c r="A32440" t="s">
        <v>15532</v>
      </c>
    </row>
    <row r="32441" spans="1:1" x14ac:dyDescent="0.25">
      <c r="A32441" t="s">
        <v>15533</v>
      </c>
    </row>
    <row r="32443" spans="1:1" x14ac:dyDescent="0.25">
      <c r="A32443" t="s">
        <v>15534</v>
      </c>
    </row>
    <row r="32444" spans="1:1" x14ac:dyDescent="0.25">
      <c r="A32444" t="s">
        <v>15535</v>
      </c>
    </row>
    <row r="32445" spans="1:1" x14ac:dyDescent="0.25">
      <c r="A32445" t="s">
        <v>15536</v>
      </c>
    </row>
    <row r="32446" spans="1:1" x14ac:dyDescent="0.25">
      <c r="A32446" t="s">
        <v>15537</v>
      </c>
    </row>
    <row r="32447" spans="1:1" x14ac:dyDescent="0.25">
      <c r="A32447" t="s">
        <v>15538</v>
      </c>
    </row>
    <row r="32448" spans="1:1" x14ac:dyDescent="0.25">
      <c r="A32448" t="s">
        <v>15539</v>
      </c>
    </row>
    <row r="32449" spans="1:2" x14ac:dyDescent="0.25">
      <c r="A32449" t="s">
        <v>15540</v>
      </c>
    </row>
    <row r="32450" spans="1:2" x14ac:dyDescent="0.25">
      <c r="A32450" t="s">
        <v>15541</v>
      </c>
    </row>
    <row r="32451" spans="1:2" x14ac:dyDescent="0.25">
      <c r="A32451" t="s">
        <v>15542</v>
      </c>
    </row>
    <row r="32452" spans="1:2" x14ac:dyDescent="0.25">
      <c r="A32452" t="s">
        <v>15543</v>
      </c>
      <c r="B32452" t="s">
        <v>1881</v>
      </c>
    </row>
    <row r="32453" spans="1:2" x14ac:dyDescent="0.25">
      <c r="A32453" t="s">
        <v>15544</v>
      </c>
    </row>
    <row r="32454" spans="1:2" x14ac:dyDescent="0.25">
      <c r="A32454" t="s">
        <v>15545</v>
      </c>
      <c r="B32454" t="s">
        <v>1881</v>
      </c>
    </row>
    <row r="32455" spans="1:2" x14ac:dyDescent="0.25">
      <c r="A32455" t="s">
        <v>15546</v>
      </c>
    </row>
    <row r="32456" spans="1:2" x14ac:dyDescent="0.25">
      <c r="A32456" t="s">
        <v>15547</v>
      </c>
    </row>
    <row r="32458" spans="1:2" x14ac:dyDescent="0.25">
      <c r="A32458" t="s">
        <v>15548</v>
      </c>
    </row>
    <row r="32459" spans="1:2" x14ac:dyDescent="0.25">
      <c r="A32459" t="s">
        <v>15549</v>
      </c>
    </row>
    <row r="32460" spans="1:2" x14ac:dyDescent="0.25">
      <c r="A32460" t="s">
        <v>15550</v>
      </c>
    </row>
    <row r="32461" spans="1:2" x14ac:dyDescent="0.25">
      <c r="A32461" t="s">
        <v>15551</v>
      </c>
    </row>
    <row r="32462" spans="1:2" x14ac:dyDescent="0.25">
      <c r="A32462" t="s">
        <v>15552</v>
      </c>
    </row>
    <row r="32463" spans="1:2" x14ac:dyDescent="0.25">
      <c r="A32463" t="s">
        <v>15553</v>
      </c>
    </row>
    <row r="32465" spans="1:1" x14ac:dyDescent="0.25">
      <c r="A32465" t="s">
        <v>15554</v>
      </c>
    </row>
    <row r="32466" spans="1:1" x14ac:dyDescent="0.25">
      <c r="A32466" t="s">
        <v>15555</v>
      </c>
    </row>
    <row r="32467" spans="1:1" x14ac:dyDescent="0.25">
      <c r="A32467" t="s">
        <v>15556</v>
      </c>
    </row>
    <row r="32468" spans="1:1" x14ac:dyDescent="0.25">
      <c r="A32468" t="s">
        <v>15557</v>
      </c>
    </row>
    <row r="32470" spans="1:1" x14ac:dyDescent="0.25">
      <c r="A32470" t="s">
        <v>92</v>
      </c>
    </row>
    <row r="32471" spans="1:1" x14ac:dyDescent="0.25">
      <c r="A32471" t="e">
        <f>- Implantation et Pose de cloisons sÃ¨ches</f>
        <v>#NAME?</v>
      </c>
    </row>
    <row r="32472" spans="1:1" x14ac:dyDescent="0.25">
      <c r="A32472" t="s">
        <v>15558</v>
      </c>
    </row>
    <row r="32473" spans="1:1" x14ac:dyDescent="0.25">
      <c r="A32473" t="s">
        <v>15559</v>
      </c>
    </row>
    <row r="32474" spans="1:1" x14ac:dyDescent="0.25">
      <c r="A32474" t="s">
        <v>15560</v>
      </c>
    </row>
    <row r="32476" spans="1:1" x14ac:dyDescent="0.25">
      <c r="A32476" t="s">
        <v>15561</v>
      </c>
    </row>
    <row r="32477" spans="1:1" x14ac:dyDescent="0.25">
      <c r="A32477" t="s">
        <v>15562</v>
      </c>
    </row>
    <row r="32479" spans="1:1" x14ac:dyDescent="0.25">
      <c r="A32479" t="s">
        <v>121</v>
      </c>
    </row>
    <row r="32480" spans="1:1" x14ac:dyDescent="0.25">
      <c r="A32480" t="s">
        <v>15563</v>
      </c>
    </row>
    <row r="32481" spans="1:1" x14ac:dyDescent="0.25">
      <c r="A32481" t="s">
        <v>15564</v>
      </c>
    </row>
    <row r="32482" spans="1:1" x14ac:dyDescent="0.25">
      <c r="A32482" t="s">
        <v>15565</v>
      </c>
    </row>
    <row r="32483" spans="1:1" x14ac:dyDescent="0.25">
      <c r="A32483" t="s">
        <v>15566</v>
      </c>
    </row>
    <row r="32485" spans="1:1" x14ac:dyDescent="0.25">
      <c r="A32485" t="s">
        <v>15567</v>
      </c>
    </row>
    <row r="32486" spans="1:1" x14ac:dyDescent="0.25">
      <c r="A32486" t="s">
        <v>15568</v>
      </c>
    </row>
    <row r="32488" spans="1:1" x14ac:dyDescent="0.25">
      <c r="A32488" t="s">
        <v>15569</v>
      </c>
    </row>
    <row r="32489" spans="1:1" x14ac:dyDescent="0.25">
      <c r="A32489" t="s">
        <v>15570</v>
      </c>
    </row>
    <row r="32490" spans="1:1" x14ac:dyDescent="0.25">
      <c r="A32490" t="s">
        <v>15571</v>
      </c>
    </row>
    <row r="32491" spans="1:1" x14ac:dyDescent="0.25">
      <c r="A32491" t="s">
        <v>15572</v>
      </c>
    </row>
    <row r="32493" spans="1:1" x14ac:dyDescent="0.25">
      <c r="A32493" t="s">
        <v>15573</v>
      </c>
    </row>
    <row r="32495" spans="1:1" x14ac:dyDescent="0.25">
      <c r="A32495" t="s">
        <v>15574</v>
      </c>
    </row>
    <row r="32496" spans="1:1" x14ac:dyDescent="0.25">
      <c r="A32496" t="s">
        <v>15575</v>
      </c>
    </row>
    <row r="32497" spans="1:1" x14ac:dyDescent="0.25">
      <c r="A32497" t="s">
        <v>15576</v>
      </c>
    </row>
    <row r="32498" spans="1:1" x14ac:dyDescent="0.25">
      <c r="A32498" t="s">
        <v>15577</v>
      </c>
    </row>
    <row r="32500" spans="1:1" x14ac:dyDescent="0.25">
      <c r="A32500" t="s">
        <v>8047</v>
      </c>
    </row>
    <row r="32501" spans="1:1" x14ac:dyDescent="0.25">
      <c r="A32501" t="s">
        <v>15578</v>
      </c>
    </row>
    <row r="32502" spans="1:1" x14ac:dyDescent="0.25">
      <c r="A32502" t="e">
        <f>- Pose de carreaux et de faÃ¯ences</f>
        <v>#NAME?</v>
      </c>
    </row>
    <row r="32503" spans="1:1" x14ac:dyDescent="0.25">
      <c r="A32503" t="s">
        <v>15579</v>
      </c>
    </row>
    <row r="32504" spans="1:1" x14ac:dyDescent="0.25">
      <c r="A32504" t="s">
        <v>15580</v>
      </c>
    </row>
    <row r="32506" spans="1:1" x14ac:dyDescent="0.25">
      <c r="A32506" t="s">
        <v>8047</v>
      </c>
    </row>
    <row r="32507" spans="1:1" x14ac:dyDescent="0.25">
      <c r="A32507" t="s">
        <v>15578</v>
      </c>
    </row>
    <row r="32508" spans="1:1" x14ac:dyDescent="0.25">
      <c r="A32508" t="e">
        <f>- Pose de carreaux et de faÃ¯ences</f>
        <v>#NAME?</v>
      </c>
    </row>
    <row r="32509" spans="1:1" x14ac:dyDescent="0.25">
      <c r="A32509" t="s">
        <v>15579</v>
      </c>
    </row>
    <row r="32510" spans="1:1" x14ac:dyDescent="0.25">
      <c r="A32510" t="s">
        <v>15581</v>
      </c>
    </row>
    <row r="32512" spans="1:1" x14ac:dyDescent="0.25">
      <c r="A32512" t="s">
        <v>8047</v>
      </c>
    </row>
    <row r="32513" spans="1:1" x14ac:dyDescent="0.25">
      <c r="A32513" t="s">
        <v>15578</v>
      </c>
    </row>
    <row r="32514" spans="1:1" x14ac:dyDescent="0.25">
      <c r="A32514" t="e">
        <f>- Pose de carreaux et de faÃ¯ences</f>
        <v>#NAME?</v>
      </c>
    </row>
    <row r="32515" spans="1:1" x14ac:dyDescent="0.25">
      <c r="A32515" t="s">
        <v>15579</v>
      </c>
    </row>
    <row r="32516" spans="1:1" x14ac:dyDescent="0.25">
      <c r="A32516" t="s">
        <v>15582</v>
      </c>
    </row>
    <row r="32518" spans="1:1" x14ac:dyDescent="0.25">
      <c r="A32518" t="s">
        <v>15583</v>
      </c>
    </row>
    <row r="32520" spans="1:1" x14ac:dyDescent="0.25">
      <c r="A32520" t="s">
        <v>15584</v>
      </c>
    </row>
    <row r="32522" spans="1:1" x14ac:dyDescent="0.25">
      <c r="A32522" t="s">
        <v>15585</v>
      </c>
    </row>
    <row r="32524" spans="1:1" x14ac:dyDescent="0.25">
      <c r="A32524" t="s">
        <v>15586</v>
      </c>
    </row>
    <row r="32525" spans="1:1" x14ac:dyDescent="0.25">
      <c r="A32525" t="s">
        <v>15587</v>
      </c>
    </row>
    <row r="32527" spans="1:1" x14ac:dyDescent="0.25">
      <c r="A32527" t="s">
        <v>15588</v>
      </c>
    </row>
    <row r="32528" spans="1:1" x14ac:dyDescent="0.25">
      <c r="A32528" t="s">
        <v>15589</v>
      </c>
    </row>
    <row r="32529" spans="1:1" x14ac:dyDescent="0.25">
      <c r="A32529" t="s">
        <v>15590</v>
      </c>
    </row>
    <row r="32530" spans="1:1" x14ac:dyDescent="0.25">
      <c r="A32530" t="s">
        <v>15591</v>
      </c>
    </row>
    <row r="32531" spans="1:1" x14ac:dyDescent="0.25">
      <c r="A32531" t="s">
        <v>15592</v>
      </c>
    </row>
    <row r="32532" spans="1:1" x14ac:dyDescent="0.25">
      <c r="A32532" t="s">
        <v>15593</v>
      </c>
    </row>
    <row r="32534" spans="1:1" x14ac:dyDescent="0.25">
      <c r="A32534" t="s">
        <v>15594</v>
      </c>
    </row>
    <row r="32535" spans="1:1" x14ac:dyDescent="0.25">
      <c r="A32535" t="s">
        <v>15595</v>
      </c>
    </row>
    <row r="32536" spans="1:1" x14ac:dyDescent="0.25">
      <c r="A32536" t="s">
        <v>15596</v>
      </c>
    </row>
    <row r="32537" spans="1:1" x14ac:dyDescent="0.25">
      <c r="A32537" t="s">
        <v>15597</v>
      </c>
    </row>
    <row r="32538" spans="1:1" x14ac:dyDescent="0.25">
      <c r="A32538" t="s">
        <v>15598</v>
      </c>
    </row>
    <row r="32539" spans="1:1" x14ac:dyDescent="0.25">
      <c r="A32539" t="s">
        <v>15599</v>
      </c>
    </row>
    <row r="32540" spans="1:1" x14ac:dyDescent="0.25">
      <c r="A32540" t="s">
        <v>15600</v>
      </c>
    </row>
    <row r="32547" spans="1:1" x14ac:dyDescent="0.25">
      <c r="A32547" t="s">
        <v>43</v>
      </c>
    </row>
    <row r="32548" spans="1:1" x14ac:dyDescent="0.25">
      <c r="A32548" t="s">
        <v>43</v>
      </c>
    </row>
    <row r="32550" spans="1:1" x14ac:dyDescent="0.25">
      <c r="A32550" t="s">
        <v>15601</v>
      </c>
    </row>
    <row r="32551" spans="1:1" x14ac:dyDescent="0.25">
      <c r="A32551" t="s">
        <v>43</v>
      </c>
    </row>
    <row r="32552" spans="1:1" x14ac:dyDescent="0.25">
      <c r="A32552" t="s">
        <v>43</v>
      </c>
    </row>
    <row r="32553" spans="1:1" x14ac:dyDescent="0.25">
      <c r="A32553" t="e">
        <f>-          assemblages de piÃ¨ces</f>
        <v>#NAME?</v>
      </c>
    </row>
    <row r="32555" spans="1:1" x14ac:dyDescent="0.25">
      <c r="A32555" t="s">
        <v>15602</v>
      </c>
    </row>
    <row r="32556" spans="1:1" x14ac:dyDescent="0.25">
      <c r="A32556" t="e">
        <f>-           contrÃ´le visuel des piÃ¨ces</f>
        <v>#NAME?</v>
      </c>
    </row>
    <row r="32557" spans="1:1" x14ac:dyDescent="0.25">
      <c r="A32557" t="e">
        <f>-           Mise en carton</f>
        <v>#NAME?</v>
      </c>
    </row>
    <row r="32559" spans="1:1" x14ac:dyDescent="0.25">
      <c r="A32559" t="e">
        <f>-          Port de charges</f>
        <v>#NAME?</v>
      </c>
    </row>
    <row r="32560" spans="1:1" x14ac:dyDescent="0.25">
      <c r="A32560" t="s">
        <v>43</v>
      </c>
    </row>
    <row r="32561" spans="1:2" x14ac:dyDescent="0.25">
      <c r="A32561" t="s">
        <v>15603</v>
      </c>
    </row>
    <row r="32562" spans="1:2" x14ac:dyDescent="0.25">
      <c r="A32562" t="s">
        <v>15604</v>
      </c>
    </row>
    <row r="32563" spans="1:2" x14ac:dyDescent="0.25">
      <c r="A32563" t="s">
        <v>15605</v>
      </c>
    </row>
    <row r="32564" spans="1:2" x14ac:dyDescent="0.25">
      <c r="A32564" t="s">
        <v>15606</v>
      </c>
    </row>
    <row r="32565" spans="1:2" x14ac:dyDescent="0.25">
      <c r="A32565" t="s">
        <v>15607</v>
      </c>
    </row>
    <row r="32566" spans="1:2" x14ac:dyDescent="0.25">
      <c r="A32566" t="s">
        <v>15608</v>
      </c>
    </row>
    <row r="32567" spans="1:2" x14ac:dyDescent="0.25">
      <c r="A32567" t="s">
        <v>15609</v>
      </c>
    </row>
    <row r="32568" spans="1:2" x14ac:dyDescent="0.25">
      <c r="A32568" t="s">
        <v>15610</v>
      </c>
    </row>
    <row r="32569" spans="1:2" x14ac:dyDescent="0.25">
      <c r="A32569" t="s">
        <v>15611</v>
      </c>
    </row>
    <row r="32570" spans="1:2" x14ac:dyDescent="0.25">
      <c r="A32570" t="s">
        <v>15612</v>
      </c>
    </row>
    <row r="32571" spans="1:2" x14ac:dyDescent="0.25">
      <c r="A32571" t="s">
        <v>15613</v>
      </c>
      <c r="B32571" t="s">
        <v>15614</v>
      </c>
    </row>
    <row r="32572" spans="1:2" x14ac:dyDescent="0.25">
      <c r="A32572" t="s">
        <v>15615</v>
      </c>
    </row>
    <row r="32573" spans="1:2" x14ac:dyDescent="0.25">
      <c r="A32573" t="s">
        <v>15616</v>
      </c>
    </row>
    <row r="32574" spans="1:2" x14ac:dyDescent="0.25">
      <c r="A32574" t="s">
        <v>15617</v>
      </c>
    </row>
    <row r="32575" spans="1:2" x14ac:dyDescent="0.25">
      <c r="A32575" t="s">
        <v>15618</v>
      </c>
    </row>
    <row r="32576" spans="1:2" x14ac:dyDescent="0.25">
      <c r="A32576" t="s">
        <v>15619</v>
      </c>
    </row>
    <row r="32577" spans="1:6" x14ac:dyDescent="0.25">
      <c r="A32577" t="s">
        <v>15620</v>
      </c>
    </row>
    <row r="32578" spans="1:6" x14ac:dyDescent="0.25">
      <c r="A32578" t="s">
        <v>15621</v>
      </c>
      <c r="B32578" t="s">
        <v>15622</v>
      </c>
      <c r="C32578" t="s">
        <v>15623</v>
      </c>
    </row>
    <row r="32579" spans="1:6" x14ac:dyDescent="0.25">
      <c r="A32579" t="s">
        <v>15624</v>
      </c>
    </row>
    <row r="32580" spans="1:6" x14ac:dyDescent="0.25">
      <c r="A32580" t="s">
        <v>15625</v>
      </c>
    </row>
    <row r="32581" spans="1:6" x14ac:dyDescent="0.25">
      <c r="A32581" t="s">
        <v>15626</v>
      </c>
    </row>
    <row r="32582" spans="1:6" x14ac:dyDescent="0.25">
      <c r="A32582" t="s">
        <v>15627</v>
      </c>
    </row>
    <row r="32583" spans="1:6" x14ac:dyDescent="0.25">
      <c r="A32583" t="s">
        <v>15628</v>
      </c>
    </row>
    <row r="32584" spans="1:6" x14ac:dyDescent="0.25">
      <c r="A32584" t="s">
        <v>15629</v>
      </c>
    </row>
    <row r="32585" spans="1:6" x14ac:dyDescent="0.25">
      <c r="A32585" t="s">
        <v>15630</v>
      </c>
    </row>
    <row r="32586" spans="1:6" x14ac:dyDescent="0.25">
      <c r="A32586" t="s">
        <v>15631</v>
      </c>
      <c r="B32586" t="s">
        <v>15632</v>
      </c>
      <c r="C32586" t="s">
        <v>15633</v>
      </c>
      <c r="D32586" t="s">
        <v>15634</v>
      </c>
      <c r="E32586" t="s">
        <v>15635</v>
      </c>
      <c r="F32586" t="s">
        <v>15636</v>
      </c>
    </row>
    <row r="32587" spans="1:6" x14ac:dyDescent="0.25">
      <c r="A32587" t="s">
        <v>15637</v>
      </c>
    </row>
    <row r="32588" spans="1:6" x14ac:dyDescent="0.25">
      <c r="A32588" t="s">
        <v>15638</v>
      </c>
      <c r="B32588" t="s">
        <v>15639</v>
      </c>
    </row>
    <row r="32589" spans="1:6" x14ac:dyDescent="0.25">
      <c r="A32589" t="s">
        <v>15640</v>
      </c>
    </row>
    <row r="32590" spans="1:6" x14ac:dyDescent="0.25">
      <c r="A32590" t="s">
        <v>15641</v>
      </c>
    </row>
    <row r="32591" spans="1:6" x14ac:dyDescent="0.25">
      <c r="A32591" t="s">
        <v>15642</v>
      </c>
      <c r="B32591" t="s">
        <v>15643</v>
      </c>
      <c r="C32591" t="s">
        <v>15644</v>
      </c>
    </row>
    <row r="32592" spans="1:6" x14ac:dyDescent="0.25">
      <c r="A32592" t="s">
        <v>15645</v>
      </c>
    </row>
    <row r="32593" spans="1:2" x14ac:dyDescent="0.25">
      <c r="A32593" t="s">
        <v>15646</v>
      </c>
    </row>
    <row r="32594" spans="1:2" x14ac:dyDescent="0.25">
      <c r="A32594" t="s">
        <v>15647</v>
      </c>
      <c r="B32594" t="s">
        <v>15648</v>
      </c>
    </row>
    <row r="32595" spans="1:2" x14ac:dyDescent="0.25">
      <c r="A32595" t="s">
        <v>15649</v>
      </c>
    </row>
    <row r="32596" spans="1:2" x14ac:dyDescent="0.25">
      <c r="A32596" t="s">
        <v>15650</v>
      </c>
      <c r="B32596" t="s">
        <v>15651</v>
      </c>
    </row>
    <row r="32597" spans="1:2" x14ac:dyDescent="0.25">
      <c r="A32597" t="s">
        <v>15652</v>
      </c>
    </row>
    <row r="32598" spans="1:2" x14ac:dyDescent="0.25">
      <c r="A32598" t="s">
        <v>15653</v>
      </c>
      <c r="B32598" t="s">
        <v>15654</v>
      </c>
    </row>
    <row r="32599" spans="1:2" x14ac:dyDescent="0.25">
      <c r="A32599" t="s">
        <v>15655</v>
      </c>
    </row>
    <row r="32600" spans="1:2" x14ac:dyDescent="0.25">
      <c r="A32600" t="s">
        <v>15656</v>
      </c>
    </row>
    <row r="32601" spans="1:2" x14ac:dyDescent="0.25">
      <c r="A32601" t="s">
        <v>15657</v>
      </c>
    </row>
    <row r="32602" spans="1:2" x14ac:dyDescent="0.25">
      <c r="A32602" t="s">
        <v>15658</v>
      </c>
    </row>
    <row r="32603" spans="1:2" x14ac:dyDescent="0.25">
      <c r="A32603" t="s">
        <v>15659</v>
      </c>
    </row>
    <row r="32604" spans="1:2" x14ac:dyDescent="0.25">
      <c r="A32604" t="s">
        <v>15660</v>
      </c>
    </row>
    <row r="32605" spans="1:2" x14ac:dyDescent="0.25">
      <c r="A32605" t="s">
        <v>15661</v>
      </c>
    </row>
    <row r="32606" spans="1:2" x14ac:dyDescent="0.25">
      <c r="A32606" t="s">
        <v>15662</v>
      </c>
    </row>
    <row r="32607" spans="1:2" x14ac:dyDescent="0.25">
      <c r="A32607" t="s">
        <v>15663</v>
      </c>
      <c r="B32607" t="s">
        <v>15664</v>
      </c>
    </row>
    <row r="32608" spans="1:2" x14ac:dyDescent="0.25">
      <c r="A32608" t="s">
        <v>15665</v>
      </c>
    </row>
    <row r="32609" spans="1:3" x14ac:dyDescent="0.25">
      <c r="A32609" t="s">
        <v>15666</v>
      </c>
    </row>
    <row r="32610" spans="1:3" x14ac:dyDescent="0.25">
      <c r="A32610" t="s">
        <v>15667</v>
      </c>
    </row>
    <row r="32611" spans="1:3" x14ac:dyDescent="0.25">
      <c r="A32611" t="s">
        <v>15668</v>
      </c>
    </row>
    <row r="32612" spans="1:3" x14ac:dyDescent="0.25">
      <c r="A32612" t="s">
        <v>15669</v>
      </c>
    </row>
    <row r="32613" spans="1:3" x14ac:dyDescent="0.25">
      <c r="A32613" t="s">
        <v>15670</v>
      </c>
    </row>
    <row r="32614" spans="1:3" x14ac:dyDescent="0.25">
      <c r="A32614" t="s">
        <v>15671</v>
      </c>
    </row>
    <row r="32615" spans="1:3" x14ac:dyDescent="0.25">
      <c r="A32615" t="s">
        <v>15672</v>
      </c>
    </row>
    <row r="32616" spans="1:3" x14ac:dyDescent="0.25">
      <c r="A32616" t="s">
        <v>15673</v>
      </c>
    </row>
    <row r="32617" spans="1:3" x14ac:dyDescent="0.25">
      <c r="A32617" t="s">
        <v>15674</v>
      </c>
    </row>
    <row r="32618" spans="1:3" x14ac:dyDescent="0.25">
      <c r="A32618" t="s">
        <v>15675</v>
      </c>
      <c r="B32618" t="s">
        <v>15676</v>
      </c>
    </row>
    <row r="32619" spans="1:3" x14ac:dyDescent="0.25">
      <c r="A32619" t="s">
        <v>15677</v>
      </c>
    </row>
    <row r="32620" spans="1:3" x14ac:dyDescent="0.25">
      <c r="A32620" t="s">
        <v>15678</v>
      </c>
    </row>
    <row r="32621" spans="1:3" x14ac:dyDescent="0.25">
      <c r="A32621" t="s">
        <v>15679</v>
      </c>
    </row>
    <row r="32622" spans="1:3" x14ac:dyDescent="0.25">
      <c r="A32622" t="s">
        <v>15680</v>
      </c>
      <c r="B32622" t="s">
        <v>15681</v>
      </c>
      <c r="C32622" t="s">
        <v>15682</v>
      </c>
    </row>
    <row r="32623" spans="1:3" x14ac:dyDescent="0.25">
      <c r="A32623" t="s">
        <v>15683</v>
      </c>
      <c r="B32623" t="s">
        <v>15684</v>
      </c>
      <c r="C32623" t="s">
        <v>15685</v>
      </c>
    </row>
    <row r="32624" spans="1:3" x14ac:dyDescent="0.25">
      <c r="A32624" t="s">
        <v>15686</v>
      </c>
    </row>
    <row r="32625" spans="1:3" x14ac:dyDescent="0.25">
      <c r="A32625" t="s">
        <v>15687</v>
      </c>
      <c r="B32625" t="s">
        <v>15688</v>
      </c>
    </row>
    <row r="32626" spans="1:3" x14ac:dyDescent="0.25">
      <c r="A32626" t="s">
        <v>15689</v>
      </c>
    </row>
    <row r="32627" spans="1:3" x14ac:dyDescent="0.25">
      <c r="A32627" t="s">
        <v>15690</v>
      </c>
      <c r="B32627" t="s">
        <v>15691</v>
      </c>
      <c r="C32627" t="s">
        <v>15692</v>
      </c>
    </row>
    <row r="32628" spans="1:3" x14ac:dyDescent="0.25">
      <c r="A32628" t="s">
        <v>15693</v>
      </c>
    </row>
    <row r="32629" spans="1:3" x14ac:dyDescent="0.25">
      <c r="A32629" t="s">
        <v>15694</v>
      </c>
    </row>
    <row r="32630" spans="1:3" x14ac:dyDescent="0.25">
      <c r="A32630" t="s">
        <v>15695</v>
      </c>
    </row>
    <row r="32631" spans="1:3" x14ac:dyDescent="0.25">
      <c r="A32631" t="s">
        <v>15696</v>
      </c>
    </row>
    <row r="32632" spans="1:3" x14ac:dyDescent="0.25">
      <c r="A32632" t="s">
        <v>15697</v>
      </c>
    </row>
    <row r="32633" spans="1:3" x14ac:dyDescent="0.25">
      <c r="A32633" t="s">
        <v>15698</v>
      </c>
    </row>
    <row r="32634" spans="1:3" x14ac:dyDescent="0.25">
      <c r="A32634" t="s">
        <v>15699</v>
      </c>
    </row>
    <row r="32635" spans="1:3" x14ac:dyDescent="0.25">
      <c r="A32635" t="s">
        <v>15700</v>
      </c>
    </row>
    <row r="32636" spans="1:3" x14ac:dyDescent="0.25">
      <c r="A32636" t="s">
        <v>15701</v>
      </c>
    </row>
    <row r="32637" spans="1:3" x14ac:dyDescent="0.25">
      <c r="A32637" t="s">
        <v>15702</v>
      </c>
    </row>
    <row r="32638" spans="1:3" x14ac:dyDescent="0.25">
      <c r="A32638" t="s">
        <v>15703</v>
      </c>
    </row>
    <row r="32639" spans="1:3" x14ac:dyDescent="0.25">
      <c r="A32639" t="s">
        <v>15704</v>
      </c>
    </row>
    <row r="32640" spans="1:3" x14ac:dyDescent="0.25">
      <c r="A32640" t="s">
        <v>15705</v>
      </c>
    </row>
    <row r="32641" spans="1:2" x14ac:dyDescent="0.25">
      <c r="A32641" t="s">
        <v>15706</v>
      </c>
      <c r="B32641" t="s">
        <v>15707</v>
      </c>
    </row>
    <row r="32642" spans="1:2" x14ac:dyDescent="0.25">
      <c r="A32642" t="s">
        <v>15708</v>
      </c>
    </row>
    <row r="32643" spans="1:2" x14ac:dyDescent="0.25">
      <c r="A32643" t="s">
        <v>15709</v>
      </c>
    </row>
    <row r="32644" spans="1:2" x14ac:dyDescent="0.25">
      <c r="A32644" t="s">
        <v>15710</v>
      </c>
    </row>
    <row r="32645" spans="1:2" x14ac:dyDescent="0.25">
      <c r="A32645" t="s">
        <v>15711</v>
      </c>
    </row>
    <row r="32646" spans="1:2" x14ac:dyDescent="0.25">
      <c r="A32646" t="s">
        <v>15712</v>
      </c>
    </row>
    <row r="32647" spans="1:2" x14ac:dyDescent="0.25">
      <c r="A32647" t="s">
        <v>15713</v>
      </c>
    </row>
    <row r="32648" spans="1:2" x14ac:dyDescent="0.25">
      <c r="A32648" t="s">
        <v>15714</v>
      </c>
    </row>
    <row r="32649" spans="1:2" x14ac:dyDescent="0.25">
      <c r="A32649" t="s">
        <v>15715</v>
      </c>
    </row>
    <row r="32650" spans="1:2" x14ac:dyDescent="0.25">
      <c r="A32650" t="s">
        <v>15716</v>
      </c>
      <c r="B32650" t="s">
        <v>15717</v>
      </c>
    </row>
    <row r="32651" spans="1:2" x14ac:dyDescent="0.25">
      <c r="A32651" t="s">
        <v>15718</v>
      </c>
    </row>
    <row r="32652" spans="1:2" x14ac:dyDescent="0.25">
      <c r="A32652" t="s">
        <v>15719</v>
      </c>
    </row>
    <row r="32653" spans="1:2" x14ac:dyDescent="0.25">
      <c r="A32653" t="s">
        <v>15720</v>
      </c>
    </row>
    <row r="32654" spans="1:2" x14ac:dyDescent="0.25">
      <c r="A32654" t="s">
        <v>15721</v>
      </c>
      <c r="B32654" t="s">
        <v>15722</v>
      </c>
    </row>
    <row r="32655" spans="1:2" x14ac:dyDescent="0.25">
      <c r="A32655" t="s">
        <v>15723</v>
      </c>
    </row>
    <row r="32656" spans="1:2" x14ac:dyDescent="0.25">
      <c r="A32656" t="s">
        <v>15724</v>
      </c>
    </row>
    <row r="32657" spans="1:4" x14ac:dyDescent="0.25">
      <c r="A32657" t="s">
        <v>15725</v>
      </c>
    </row>
    <row r="32658" spans="1:4" x14ac:dyDescent="0.25">
      <c r="A32658" t="s">
        <v>15726</v>
      </c>
    </row>
    <row r="32659" spans="1:4" x14ac:dyDescent="0.25">
      <c r="A32659" t="s">
        <v>15727</v>
      </c>
      <c r="B32659" t="s">
        <v>15728</v>
      </c>
      <c r="C32659" t="s">
        <v>15729</v>
      </c>
      <c r="D32659" t="s">
        <v>15730</v>
      </c>
    </row>
    <row r="32660" spans="1:4" x14ac:dyDescent="0.25">
      <c r="A32660" t="s">
        <v>15731</v>
      </c>
    </row>
    <row r="32661" spans="1:4" x14ac:dyDescent="0.25">
      <c r="A32661" t="s">
        <v>15732</v>
      </c>
    </row>
    <row r="32662" spans="1:4" x14ac:dyDescent="0.25">
      <c r="A32662" t="s">
        <v>15733</v>
      </c>
    </row>
    <row r="32663" spans="1:4" x14ac:dyDescent="0.25">
      <c r="A32663" t="s">
        <v>15734</v>
      </c>
    </row>
    <row r="32664" spans="1:4" x14ac:dyDescent="0.25">
      <c r="A32664" t="s">
        <v>15735</v>
      </c>
    </row>
    <row r="32665" spans="1:4" x14ac:dyDescent="0.25">
      <c r="A32665" t="s">
        <v>15736</v>
      </c>
    </row>
    <row r="32666" spans="1:4" x14ac:dyDescent="0.25">
      <c r="A32666" t="s">
        <v>15737</v>
      </c>
    </row>
    <row r="32667" spans="1:4" x14ac:dyDescent="0.25">
      <c r="A32667" t="s">
        <v>15738</v>
      </c>
    </row>
    <row r="32668" spans="1:4" x14ac:dyDescent="0.25">
      <c r="A32668" t="s">
        <v>15739</v>
      </c>
    </row>
    <row r="32669" spans="1:4" x14ac:dyDescent="0.25">
      <c r="A32669" t="s">
        <v>15740</v>
      </c>
    </row>
    <row r="32670" spans="1:4" x14ac:dyDescent="0.25">
      <c r="A32670" t="s">
        <v>15741</v>
      </c>
    </row>
    <row r="32671" spans="1:4" x14ac:dyDescent="0.25">
      <c r="A32671" t="s">
        <v>15742</v>
      </c>
    </row>
    <row r="32672" spans="1:4" x14ac:dyDescent="0.25">
      <c r="A32672" t="s">
        <v>15743</v>
      </c>
    </row>
    <row r="32673" spans="1:1" x14ac:dyDescent="0.25">
      <c r="A32673" t="s">
        <v>15744</v>
      </c>
    </row>
    <row r="32674" spans="1:1" x14ac:dyDescent="0.25">
      <c r="A32674" t="s">
        <v>15745</v>
      </c>
    </row>
    <row r="32675" spans="1:1" x14ac:dyDescent="0.25">
      <c r="A32675" t="s">
        <v>15746</v>
      </c>
    </row>
    <row r="32676" spans="1:1" x14ac:dyDescent="0.25">
      <c r="A32676" t="s">
        <v>15747</v>
      </c>
    </row>
    <row r="32677" spans="1:1" x14ac:dyDescent="0.25">
      <c r="A32677" t="s">
        <v>15748</v>
      </c>
    </row>
    <row r="32678" spans="1:1" x14ac:dyDescent="0.25">
      <c r="A32678" t="s">
        <v>15749</v>
      </c>
    </row>
    <row r="32679" spans="1:1" x14ac:dyDescent="0.25">
      <c r="A32679" t="s">
        <v>15750</v>
      </c>
    </row>
    <row r="32680" spans="1:1" x14ac:dyDescent="0.25">
      <c r="A32680" t="s">
        <v>15751</v>
      </c>
    </row>
    <row r="32681" spans="1:1" x14ac:dyDescent="0.25">
      <c r="A32681" t="s">
        <v>15752</v>
      </c>
    </row>
    <row r="32682" spans="1:1" x14ac:dyDescent="0.25">
      <c r="A32682" t="s">
        <v>15753</v>
      </c>
    </row>
    <row r="32683" spans="1:1" x14ac:dyDescent="0.25">
      <c r="A32683" t="s">
        <v>15754</v>
      </c>
    </row>
    <row r="32684" spans="1:1" x14ac:dyDescent="0.25">
      <c r="A32684" t="s">
        <v>15755</v>
      </c>
    </row>
    <row r="32685" spans="1:1" x14ac:dyDescent="0.25">
      <c r="A32685" t="s">
        <v>15756</v>
      </c>
    </row>
    <row r="32686" spans="1:1" x14ac:dyDescent="0.25">
      <c r="A32686" t="s">
        <v>15757</v>
      </c>
    </row>
    <row r="32687" spans="1:1" x14ac:dyDescent="0.25">
      <c r="A32687" t="s">
        <v>15758</v>
      </c>
    </row>
    <row r="32688" spans="1:1" x14ac:dyDescent="0.25">
      <c r="A32688" t="s">
        <v>15759</v>
      </c>
    </row>
    <row r="32689" spans="1:4" x14ac:dyDescent="0.25">
      <c r="A32689" t="s">
        <v>15760</v>
      </c>
      <c r="B32689" t="s">
        <v>15761</v>
      </c>
      <c r="C32689" t="s">
        <v>15762</v>
      </c>
      <c r="D32689" t="s">
        <v>15763</v>
      </c>
    </row>
    <row r="32690" spans="1:4" x14ac:dyDescent="0.25">
      <c r="A32690" t="s">
        <v>15764</v>
      </c>
    </row>
    <row r="32691" spans="1:4" x14ac:dyDescent="0.25">
      <c r="A32691" t="s">
        <v>15765</v>
      </c>
      <c r="B32691" t="s">
        <v>15766</v>
      </c>
    </row>
    <row r="32692" spans="1:4" x14ac:dyDescent="0.25">
      <c r="A32692" t="s">
        <v>15767</v>
      </c>
    </row>
    <row r="32693" spans="1:4" x14ac:dyDescent="0.25">
      <c r="A32693" t="s">
        <v>15768</v>
      </c>
    </row>
    <row r="32694" spans="1:4" x14ac:dyDescent="0.25">
      <c r="A32694" t="s">
        <v>15769</v>
      </c>
    </row>
    <row r="32695" spans="1:4" x14ac:dyDescent="0.25">
      <c r="A32695" t="s">
        <v>15770</v>
      </c>
    </row>
    <row r="32696" spans="1:4" x14ac:dyDescent="0.25">
      <c r="A32696" t="s">
        <v>15771</v>
      </c>
    </row>
    <row r="32697" spans="1:4" x14ac:dyDescent="0.25">
      <c r="A32697" t="s">
        <v>15772</v>
      </c>
    </row>
    <row r="32698" spans="1:4" x14ac:dyDescent="0.25">
      <c r="A32698" t="s">
        <v>15773</v>
      </c>
    </row>
    <row r="32699" spans="1:4" x14ac:dyDescent="0.25">
      <c r="A32699" t="s">
        <v>15774</v>
      </c>
    </row>
    <row r="32700" spans="1:4" x14ac:dyDescent="0.25">
      <c r="A32700" t="s">
        <v>15775</v>
      </c>
    </row>
    <row r="32701" spans="1:4" x14ac:dyDescent="0.25">
      <c r="A32701" t="s">
        <v>15776</v>
      </c>
    </row>
    <row r="32702" spans="1:4" x14ac:dyDescent="0.25">
      <c r="A32702" t="s">
        <v>15777</v>
      </c>
    </row>
    <row r="32703" spans="1:4" x14ac:dyDescent="0.25">
      <c r="A32703" t="s">
        <v>15778</v>
      </c>
    </row>
    <row r="32704" spans="1:4" x14ac:dyDescent="0.25">
      <c r="A32704" t="s">
        <v>15779</v>
      </c>
    </row>
    <row r="32705" spans="1:2" x14ac:dyDescent="0.25">
      <c r="A32705" t="s">
        <v>15780</v>
      </c>
    </row>
    <row r="32706" spans="1:2" x14ac:dyDescent="0.25">
      <c r="A32706" t="s">
        <v>15781</v>
      </c>
      <c r="B32706" t="s">
        <v>15782</v>
      </c>
    </row>
    <row r="32707" spans="1:2" x14ac:dyDescent="0.25">
      <c r="A32707" t="s">
        <v>15783</v>
      </c>
    </row>
    <row r="32708" spans="1:2" x14ac:dyDescent="0.25">
      <c r="A32708" t="s">
        <v>15784</v>
      </c>
    </row>
    <row r="32709" spans="1:2" x14ac:dyDescent="0.25">
      <c r="A32709" t="s">
        <v>15785</v>
      </c>
    </row>
    <row r="32710" spans="1:2" x14ac:dyDescent="0.25">
      <c r="A32710" t="s">
        <v>15786</v>
      </c>
    </row>
    <row r="32711" spans="1:2" x14ac:dyDescent="0.25">
      <c r="A32711" t="s">
        <v>15787</v>
      </c>
    </row>
    <row r="32712" spans="1:2" x14ac:dyDescent="0.25">
      <c r="A32712" t="s">
        <v>15788</v>
      </c>
    </row>
    <row r="32713" spans="1:2" x14ac:dyDescent="0.25">
      <c r="A32713" t="s">
        <v>15789</v>
      </c>
    </row>
    <row r="32714" spans="1:2" x14ac:dyDescent="0.25">
      <c r="A32714" t="s">
        <v>15790</v>
      </c>
    </row>
    <row r="32715" spans="1:2" x14ac:dyDescent="0.25">
      <c r="A32715" t="s">
        <v>15791</v>
      </c>
    </row>
    <row r="32716" spans="1:2" x14ac:dyDescent="0.25">
      <c r="A32716" t="s">
        <v>15792</v>
      </c>
      <c r="B32716" t="s">
        <v>15793</v>
      </c>
    </row>
    <row r="32717" spans="1:2" x14ac:dyDescent="0.25">
      <c r="A32717" t="s">
        <v>15794</v>
      </c>
    </row>
    <row r="32718" spans="1:2" x14ac:dyDescent="0.25">
      <c r="A32718" t="s">
        <v>15795</v>
      </c>
    </row>
    <row r="32719" spans="1:2" x14ac:dyDescent="0.25">
      <c r="A32719" t="s">
        <v>15796</v>
      </c>
    </row>
    <row r="32720" spans="1:2" x14ac:dyDescent="0.25">
      <c r="A32720" t="s">
        <v>15797</v>
      </c>
    </row>
    <row r="32721" spans="1:3" x14ac:dyDescent="0.25">
      <c r="A32721" t="s">
        <v>15798</v>
      </c>
      <c r="B32721" t="s">
        <v>15799</v>
      </c>
    </row>
    <row r="32722" spans="1:3" x14ac:dyDescent="0.25">
      <c r="A32722" t="s">
        <v>15800</v>
      </c>
    </row>
    <row r="32723" spans="1:3" x14ac:dyDescent="0.25">
      <c r="A32723" t="s">
        <v>15801</v>
      </c>
    </row>
    <row r="32724" spans="1:3" x14ac:dyDescent="0.25">
      <c r="A32724" t="s">
        <v>15802</v>
      </c>
    </row>
    <row r="32725" spans="1:3" x14ac:dyDescent="0.25">
      <c r="A32725" t="s">
        <v>15803</v>
      </c>
      <c r="B32725" t="s">
        <v>15804</v>
      </c>
      <c r="C32725" t="s">
        <v>15805</v>
      </c>
    </row>
    <row r="32726" spans="1:3" x14ac:dyDescent="0.25">
      <c r="A32726" t="s">
        <v>15806</v>
      </c>
    </row>
    <row r="32727" spans="1:3" x14ac:dyDescent="0.25">
      <c r="A32727" t="s">
        <v>15807</v>
      </c>
    </row>
    <row r="32728" spans="1:3" x14ac:dyDescent="0.25">
      <c r="A32728" t="s">
        <v>15808</v>
      </c>
    </row>
    <row r="32729" spans="1:3" x14ac:dyDescent="0.25">
      <c r="A32729" t="s">
        <v>15809</v>
      </c>
      <c r="B32729" t="s">
        <v>15810</v>
      </c>
    </row>
    <row r="32730" spans="1:3" x14ac:dyDescent="0.25">
      <c r="A32730" t="s">
        <v>15811</v>
      </c>
    </row>
    <row r="32731" spans="1:3" x14ac:dyDescent="0.25">
      <c r="A32731" t="s">
        <v>15812</v>
      </c>
    </row>
    <row r="32732" spans="1:3" x14ac:dyDescent="0.25">
      <c r="A32732" t="s">
        <v>15813</v>
      </c>
    </row>
    <row r="32734" spans="1:3" x14ac:dyDescent="0.25">
      <c r="A32734" t="s">
        <v>12079</v>
      </c>
    </row>
    <row r="32736" spans="1:3" x14ac:dyDescent="0.25">
      <c r="A32736" t="s">
        <v>15814</v>
      </c>
    </row>
    <row r="32737" spans="1:2" x14ac:dyDescent="0.25">
      <c r="A32737" t="s">
        <v>15815</v>
      </c>
    </row>
    <row r="32738" spans="1:2" x14ac:dyDescent="0.25">
      <c r="A32738" t="s">
        <v>15816</v>
      </c>
      <c r="B32738" t="s">
        <v>15817</v>
      </c>
    </row>
    <row r="32739" spans="1:2" x14ac:dyDescent="0.25">
      <c r="A32739" t="s">
        <v>15818</v>
      </c>
    </row>
    <row r="32740" spans="1:2" x14ac:dyDescent="0.25">
      <c r="A32740" t="s">
        <v>15819</v>
      </c>
    </row>
    <row r="32741" spans="1:2" x14ac:dyDescent="0.25">
      <c r="A32741" t="s">
        <v>15820</v>
      </c>
    </row>
    <row r="32742" spans="1:2" x14ac:dyDescent="0.25">
      <c r="A32742" t="s">
        <v>15821</v>
      </c>
    </row>
    <row r="32743" spans="1:2" x14ac:dyDescent="0.25">
      <c r="A32743" t="s">
        <v>15822</v>
      </c>
    </row>
    <row r="32744" spans="1:2" x14ac:dyDescent="0.25">
      <c r="A32744" t="s">
        <v>15823</v>
      </c>
    </row>
    <row r="32745" spans="1:2" x14ac:dyDescent="0.25">
      <c r="A32745" t="s">
        <v>15824</v>
      </c>
    </row>
    <row r="32746" spans="1:2" x14ac:dyDescent="0.25">
      <c r="A32746" t="s">
        <v>15825</v>
      </c>
    </row>
    <row r="32747" spans="1:2" x14ac:dyDescent="0.25">
      <c r="A32747" t="s">
        <v>15826</v>
      </c>
    </row>
    <row r="32748" spans="1:2" x14ac:dyDescent="0.25">
      <c r="A32748" t="s">
        <v>15827</v>
      </c>
    </row>
    <row r="32749" spans="1:2" x14ac:dyDescent="0.25">
      <c r="A32749" t="s">
        <v>15828</v>
      </c>
    </row>
    <row r="32750" spans="1:2" x14ac:dyDescent="0.25">
      <c r="A32750" t="s">
        <v>15829</v>
      </c>
    </row>
    <row r="32751" spans="1:2" x14ac:dyDescent="0.25">
      <c r="A32751" t="s">
        <v>15830</v>
      </c>
    </row>
    <row r="32752" spans="1:2" x14ac:dyDescent="0.25">
      <c r="A32752" t="s">
        <v>15831</v>
      </c>
      <c r="B32752" t="s">
        <v>15832</v>
      </c>
    </row>
    <row r="32753" spans="1:2" x14ac:dyDescent="0.25">
      <c r="A32753" t="s">
        <v>15833</v>
      </c>
    </row>
    <row r="32754" spans="1:2" x14ac:dyDescent="0.25">
      <c r="A32754" t="s">
        <v>15834</v>
      </c>
    </row>
    <row r="32755" spans="1:2" x14ac:dyDescent="0.25">
      <c r="A32755" t="s">
        <v>15835</v>
      </c>
    </row>
    <row r="32756" spans="1:2" x14ac:dyDescent="0.25">
      <c r="A32756" t="s">
        <v>15836</v>
      </c>
    </row>
    <row r="32757" spans="1:2" x14ac:dyDescent="0.25">
      <c r="A32757" t="s">
        <v>15837</v>
      </c>
      <c r="B32757" t="s">
        <v>15838</v>
      </c>
    </row>
    <row r="32758" spans="1:2" x14ac:dyDescent="0.25">
      <c r="A32758" t="s">
        <v>15839</v>
      </c>
    </row>
    <row r="32759" spans="1:2" x14ac:dyDescent="0.25">
      <c r="A32759" t="s">
        <v>15840</v>
      </c>
    </row>
    <row r="32760" spans="1:2" x14ac:dyDescent="0.25">
      <c r="A32760" t="s">
        <v>15841</v>
      </c>
    </row>
    <row r="32761" spans="1:2" x14ac:dyDescent="0.25">
      <c r="A32761" t="s">
        <v>15842</v>
      </c>
    </row>
    <row r="32762" spans="1:2" x14ac:dyDescent="0.25">
      <c r="A32762" t="s">
        <v>15843</v>
      </c>
    </row>
    <row r="32763" spans="1:2" x14ac:dyDescent="0.25">
      <c r="A32763" t="s">
        <v>15844</v>
      </c>
    </row>
    <row r="32764" spans="1:2" x14ac:dyDescent="0.25">
      <c r="A32764" t="s">
        <v>15845</v>
      </c>
    </row>
    <row r="32765" spans="1:2" x14ac:dyDescent="0.25">
      <c r="A32765" t="s">
        <v>15846</v>
      </c>
    </row>
    <row r="32766" spans="1:2" x14ac:dyDescent="0.25">
      <c r="A32766" t="s">
        <v>15847</v>
      </c>
      <c r="B32766" t="s">
        <v>15848</v>
      </c>
    </row>
    <row r="32767" spans="1:2" x14ac:dyDescent="0.25">
      <c r="A32767" t="s">
        <v>15849</v>
      </c>
    </row>
    <row r="32768" spans="1:2" x14ac:dyDescent="0.25">
      <c r="A32768" t="s">
        <v>15850</v>
      </c>
    </row>
    <row r="32769" spans="1:5" x14ac:dyDescent="0.25">
      <c r="A32769" t="s">
        <v>15851</v>
      </c>
    </row>
    <row r="32770" spans="1:5" x14ac:dyDescent="0.25">
      <c r="A32770" t="s">
        <v>15852</v>
      </c>
      <c r="B32770" t="s">
        <v>15853</v>
      </c>
    </row>
    <row r="32771" spans="1:5" x14ac:dyDescent="0.25">
      <c r="A32771" t="s">
        <v>15854</v>
      </c>
    </row>
    <row r="32772" spans="1:5" x14ac:dyDescent="0.25">
      <c r="A32772" t="s">
        <v>15855</v>
      </c>
    </row>
    <row r="32773" spans="1:5" x14ac:dyDescent="0.25">
      <c r="A32773" t="s">
        <v>15856</v>
      </c>
    </row>
    <row r="32774" spans="1:5" x14ac:dyDescent="0.25">
      <c r="A32774" t="s">
        <v>15857</v>
      </c>
      <c r="B32774" t="s">
        <v>15858</v>
      </c>
    </row>
    <row r="32775" spans="1:5" x14ac:dyDescent="0.25">
      <c r="A32775" t="s">
        <v>15859</v>
      </c>
      <c r="B32775" t="s">
        <v>15860</v>
      </c>
    </row>
    <row r="32776" spans="1:5" x14ac:dyDescent="0.25">
      <c r="A32776" t="s">
        <v>15861</v>
      </c>
    </row>
    <row r="32777" spans="1:5" x14ac:dyDescent="0.25">
      <c r="A32777" t="s">
        <v>15862</v>
      </c>
    </row>
    <row r="32778" spans="1:5" x14ac:dyDescent="0.25">
      <c r="A32778" t="s">
        <v>15863</v>
      </c>
    </row>
    <row r="32779" spans="1:5" x14ac:dyDescent="0.25">
      <c r="A32779" t="s">
        <v>15864</v>
      </c>
    </row>
    <row r="32780" spans="1:5" x14ac:dyDescent="0.25">
      <c r="A32780" t="s">
        <v>15865</v>
      </c>
      <c r="B32780" t="s">
        <v>15866</v>
      </c>
    </row>
    <row r="32781" spans="1:5" x14ac:dyDescent="0.25">
      <c r="A32781" t="s">
        <v>15867</v>
      </c>
    </row>
    <row r="32782" spans="1:5" x14ac:dyDescent="0.25">
      <c r="A32782" t="s">
        <v>15868</v>
      </c>
    </row>
    <row r="32783" spans="1:5" x14ac:dyDescent="0.25">
      <c r="A32783" t="s">
        <v>15869</v>
      </c>
      <c r="B32783" t="s">
        <v>15870</v>
      </c>
      <c r="C32783" t="s">
        <v>15871</v>
      </c>
      <c r="D32783" t="s">
        <v>15872</v>
      </c>
      <c r="E32783" t="s">
        <v>15873</v>
      </c>
    </row>
    <row r="32784" spans="1:5" x14ac:dyDescent="0.25">
      <c r="A32784" t="s">
        <v>15874</v>
      </c>
    </row>
    <row r="32785" spans="1:2" x14ac:dyDescent="0.25">
      <c r="A32785" t="s">
        <v>15875</v>
      </c>
    </row>
    <row r="32786" spans="1:2" x14ac:dyDescent="0.25">
      <c r="A32786" t="s">
        <v>15876</v>
      </c>
    </row>
    <row r="32787" spans="1:2" x14ac:dyDescent="0.25">
      <c r="A32787" t="s">
        <v>15877</v>
      </c>
    </row>
    <row r="32788" spans="1:2" x14ac:dyDescent="0.25">
      <c r="A32788" t="s">
        <v>15878</v>
      </c>
      <c r="B32788" t="s">
        <v>15879</v>
      </c>
    </row>
    <row r="32789" spans="1:2" x14ac:dyDescent="0.25">
      <c r="A32789" t="s">
        <v>15880</v>
      </c>
    </row>
    <row r="32790" spans="1:2" x14ac:dyDescent="0.25">
      <c r="A32790" t="s">
        <v>15881</v>
      </c>
    </row>
    <row r="32791" spans="1:2" x14ac:dyDescent="0.25">
      <c r="A32791" t="s">
        <v>15882</v>
      </c>
    </row>
    <row r="32792" spans="1:2" x14ac:dyDescent="0.25">
      <c r="A32792" t="s">
        <v>15883</v>
      </c>
    </row>
    <row r="32793" spans="1:2" x14ac:dyDescent="0.25">
      <c r="A32793" t="s">
        <v>15884</v>
      </c>
    </row>
    <row r="32794" spans="1:2" x14ac:dyDescent="0.25">
      <c r="A32794" t="s">
        <v>15885</v>
      </c>
    </row>
    <row r="32795" spans="1:2" x14ac:dyDescent="0.25">
      <c r="A32795" t="s">
        <v>15886</v>
      </c>
    </row>
    <row r="32796" spans="1:2" x14ac:dyDescent="0.25">
      <c r="A32796" t="s">
        <v>15887</v>
      </c>
    </row>
    <row r="32797" spans="1:2" x14ac:dyDescent="0.25">
      <c r="A32797" t="s">
        <v>15888</v>
      </c>
    </row>
    <row r="32798" spans="1:2" x14ac:dyDescent="0.25">
      <c r="A32798" t="s">
        <v>15889</v>
      </c>
    </row>
    <row r="32799" spans="1:2" x14ac:dyDescent="0.25">
      <c r="A32799" t="s">
        <v>15890</v>
      </c>
      <c r="B32799" t="s">
        <v>15891</v>
      </c>
    </row>
    <row r="32800" spans="1:2" x14ac:dyDescent="0.25">
      <c r="A32800" t="s">
        <v>15892</v>
      </c>
    </row>
    <row r="32801" spans="1:7" x14ac:dyDescent="0.25">
      <c r="A32801" t="s">
        <v>15893</v>
      </c>
    </row>
    <row r="32802" spans="1:7" x14ac:dyDescent="0.25">
      <c r="A32802" t="s">
        <v>15894</v>
      </c>
    </row>
    <row r="32803" spans="1:7" x14ac:dyDescent="0.25">
      <c r="A32803" t="s">
        <v>15895</v>
      </c>
    </row>
    <row r="32804" spans="1:7" x14ac:dyDescent="0.25">
      <c r="A32804" t="s">
        <v>15896</v>
      </c>
    </row>
    <row r="32805" spans="1:7" x14ac:dyDescent="0.25">
      <c r="A32805" t="s">
        <v>15897</v>
      </c>
      <c r="B32805" t="s">
        <v>15898</v>
      </c>
    </row>
    <row r="32806" spans="1:7" x14ac:dyDescent="0.25">
      <c r="A32806" t="s">
        <v>15899</v>
      </c>
    </row>
    <row r="32807" spans="1:7" x14ac:dyDescent="0.25">
      <c r="A32807" t="s">
        <v>15900</v>
      </c>
    </row>
    <row r="32808" spans="1:7" x14ac:dyDescent="0.25">
      <c r="A32808" t="s">
        <v>15901</v>
      </c>
    </row>
    <row r="32809" spans="1:7" x14ac:dyDescent="0.25">
      <c r="A32809" t="s">
        <v>15902</v>
      </c>
    </row>
    <row r="32810" spans="1:7" x14ac:dyDescent="0.25">
      <c r="A32810" t="s">
        <v>15903</v>
      </c>
    </row>
    <row r="32811" spans="1:7" x14ac:dyDescent="0.25">
      <c r="A32811" t="s">
        <v>15904</v>
      </c>
    </row>
    <row r="32812" spans="1:7" x14ac:dyDescent="0.25">
      <c r="A32812" t="s">
        <v>15905</v>
      </c>
    </row>
    <row r="32813" spans="1:7" x14ac:dyDescent="0.25">
      <c r="A32813" t="s">
        <v>15906</v>
      </c>
    </row>
    <row r="32814" spans="1:7" x14ac:dyDescent="0.25">
      <c r="A32814" t="s">
        <v>15907</v>
      </c>
      <c r="B32814" t="s">
        <v>15908</v>
      </c>
      <c r="C32814" t="s">
        <v>15909</v>
      </c>
      <c r="D32814" t="s">
        <v>15910</v>
      </c>
      <c r="E32814" t="s">
        <v>15911</v>
      </c>
      <c r="F32814" t="s">
        <v>15912</v>
      </c>
      <c r="G32814" t="s">
        <v>15913</v>
      </c>
    </row>
    <row r="32815" spans="1:7" x14ac:dyDescent="0.25">
      <c r="A32815" t="s">
        <v>15914</v>
      </c>
    </row>
    <row r="32816" spans="1:7" x14ac:dyDescent="0.25">
      <c r="A32816" t="s">
        <v>15915</v>
      </c>
    </row>
    <row r="32817" spans="1:2" x14ac:dyDescent="0.25">
      <c r="A32817" t="s">
        <v>15916</v>
      </c>
    </row>
    <row r="32818" spans="1:2" x14ac:dyDescent="0.25">
      <c r="A32818" t="s">
        <v>15917</v>
      </c>
      <c r="B32818" t="s">
        <v>15918</v>
      </c>
    </row>
    <row r="32819" spans="1:2" x14ac:dyDescent="0.25">
      <c r="A32819" t="s">
        <v>15919</v>
      </c>
    </row>
    <row r="32820" spans="1:2" x14ac:dyDescent="0.25">
      <c r="A32820" t="s">
        <v>15920</v>
      </c>
    </row>
    <row r="32821" spans="1:2" x14ac:dyDescent="0.25">
      <c r="A32821" t="s">
        <v>15921</v>
      </c>
      <c r="B32821" t="s">
        <v>15922</v>
      </c>
    </row>
    <row r="32822" spans="1:2" x14ac:dyDescent="0.25">
      <c r="A32822" t="s">
        <v>15923</v>
      </c>
    </row>
    <row r="32823" spans="1:2" x14ac:dyDescent="0.25">
      <c r="A32823" t="s">
        <v>15924</v>
      </c>
    </row>
    <row r="32824" spans="1:2" x14ac:dyDescent="0.25">
      <c r="A32824" t="s">
        <v>15925</v>
      </c>
    </row>
    <row r="32825" spans="1:2" x14ac:dyDescent="0.25">
      <c r="A32825" t="s">
        <v>15926</v>
      </c>
    </row>
    <row r="32826" spans="1:2" x14ac:dyDescent="0.25">
      <c r="A32826" t="s">
        <v>15927</v>
      </c>
    </row>
    <row r="32827" spans="1:2" x14ac:dyDescent="0.25">
      <c r="A32827" t="s">
        <v>15928</v>
      </c>
    </row>
    <row r="32828" spans="1:2" x14ac:dyDescent="0.25">
      <c r="A32828" t="s">
        <v>15929</v>
      </c>
      <c r="B32828" t="s">
        <v>15930</v>
      </c>
    </row>
    <row r="32829" spans="1:2" x14ac:dyDescent="0.25">
      <c r="A32829" t="s">
        <v>15931</v>
      </c>
    </row>
    <row r="32830" spans="1:2" x14ac:dyDescent="0.25">
      <c r="A32830" t="s">
        <v>15932</v>
      </c>
    </row>
    <row r="32831" spans="1:2" x14ac:dyDescent="0.25">
      <c r="A32831" t="s">
        <v>15933</v>
      </c>
    </row>
    <row r="32832" spans="1:2" x14ac:dyDescent="0.25">
      <c r="A32832" t="s">
        <v>15934</v>
      </c>
    </row>
    <row r="32833" spans="1:2" x14ac:dyDescent="0.25">
      <c r="A32833" t="s">
        <v>15935</v>
      </c>
    </row>
    <row r="32834" spans="1:2" x14ac:dyDescent="0.25">
      <c r="A32834" t="s">
        <v>15936</v>
      </c>
    </row>
    <row r="32835" spans="1:2" x14ac:dyDescent="0.25">
      <c r="A32835" t="s">
        <v>15937</v>
      </c>
    </row>
    <row r="32836" spans="1:2" x14ac:dyDescent="0.25">
      <c r="A32836" t="s">
        <v>15938</v>
      </c>
    </row>
    <row r="32837" spans="1:2" x14ac:dyDescent="0.25">
      <c r="A32837" t="s">
        <v>15939</v>
      </c>
    </row>
    <row r="32838" spans="1:2" x14ac:dyDescent="0.25">
      <c r="A32838" t="s">
        <v>15940</v>
      </c>
    </row>
    <row r="32839" spans="1:2" x14ac:dyDescent="0.25">
      <c r="A32839" t="s">
        <v>15941</v>
      </c>
    </row>
    <row r="32840" spans="1:2" x14ac:dyDescent="0.25">
      <c r="A32840" t="s">
        <v>15942</v>
      </c>
    </row>
    <row r="32841" spans="1:2" x14ac:dyDescent="0.25">
      <c r="A32841" t="s">
        <v>15943</v>
      </c>
    </row>
    <row r="32842" spans="1:2" x14ac:dyDescent="0.25">
      <c r="A32842" t="s">
        <v>15944</v>
      </c>
    </row>
    <row r="32843" spans="1:2" x14ac:dyDescent="0.25">
      <c r="A32843" t="s">
        <v>15945</v>
      </c>
    </row>
    <row r="32844" spans="1:2" x14ac:dyDescent="0.25">
      <c r="A32844" t="s">
        <v>15946</v>
      </c>
    </row>
    <row r="32845" spans="1:2" x14ac:dyDescent="0.25">
      <c r="A32845" t="s">
        <v>15947</v>
      </c>
    </row>
    <row r="32846" spans="1:2" x14ac:dyDescent="0.25">
      <c r="A32846" t="s">
        <v>15948</v>
      </c>
      <c r="B32846" t="s">
        <v>15949</v>
      </c>
    </row>
    <row r="32847" spans="1:2" x14ac:dyDescent="0.25">
      <c r="A32847" t="s">
        <v>15950</v>
      </c>
    </row>
    <row r="32848" spans="1:2" x14ac:dyDescent="0.25">
      <c r="A32848" t="s">
        <v>15951</v>
      </c>
    </row>
    <row r="32849" spans="1:3" x14ac:dyDescent="0.25">
      <c r="A32849" t="s">
        <v>15952</v>
      </c>
    </row>
    <row r="32850" spans="1:3" x14ac:dyDescent="0.25">
      <c r="A32850" t="s">
        <v>15953</v>
      </c>
    </row>
    <row r="32851" spans="1:3" x14ac:dyDescent="0.25">
      <c r="A32851" t="s">
        <v>15954</v>
      </c>
    </row>
    <row r="32852" spans="1:3" x14ac:dyDescent="0.25">
      <c r="A32852" t="s">
        <v>15955</v>
      </c>
    </row>
    <row r="32853" spans="1:3" x14ac:dyDescent="0.25">
      <c r="A32853" t="s">
        <v>15956</v>
      </c>
    </row>
    <row r="32854" spans="1:3" x14ac:dyDescent="0.25">
      <c r="A32854" t="s">
        <v>15957</v>
      </c>
    </row>
    <row r="32855" spans="1:3" x14ac:dyDescent="0.25">
      <c r="A32855" t="s">
        <v>15958</v>
      </c>
    </row>
    <row r="32856" spans="1:3" x14ac:dyDescent="0.25">
      <c r="A32856" t="s">
        <v>15959</v>
      </c>
    </row>
    <row r="32857" spans="1:3" x14ac:dyDescent="0.25">
      <c r="A32857" t="s">
        <v>15960</v>
      </c>
      <c r="B32857" t="s">
        <v>15961</v>
      </c>
      <c r="C32857" t="s">
        <v>15962</v>
      </c>
    </row>
    <row r="32858" spans="1:3" x14ac:dyDescent="0.25">
      <c r="A32858" t="s">
        <v>15963</v>
      </c>
    </row>
    <row r="32859" spans="1:3" x14ac:dyDescent="0.25">
      <c r="A32859" t="s">
        <v>15964</v>
      </c>
    </row>
    <row r="32860" spans="1:3" x14ac:dyDescent="0.25">
      <c r="A32860" t="s">
        <v>15965</v>
      </c>
    </row>
    <row r="32861" spans="1:3" x14ac:dyDescent="0.25">
      <c r="A32861" t="s">
        <v>15966</v>
      </c>
    </row>
    <row r="32862" spans="1:3" x14ac:dyDescent="0.25">
      <c r="A32862" t="s">
        <v>15967</v>
      </c>
    </row>
    <row r="32863" spans="1:3" x14ac:dyDescent="0.25">
      <c r="A32863" t="s">
        <v>15968</v>
      </c>
    </row>
    <row r="32864" spans="1:3" x14ac:dyDescent="0.25">
      <c r="A32864" t="s">
        <v>15969</v>
      </c>
    </row>
    <row r="32865" spans="1:3" x14ac:dyDescent="0.25">
      <c r="A32865" t="s">
        <v>15970</v>
      </c>
    </row>
    <row r="32866" spans="1:3" x14ac:dyDescent="0.25">
      <c r="A32866" t="s">
        <v>15971</v>
      </c>
    </row>
    <row r="32867" spans="1:3" x14ac:dyDescent="0.25">
      <c r="A32867" t="s">
        <v>15972</v>
      </c>
      <c r="B32867" t="s">
        <v>15973</v>
      </c>
      <c r="C32867" t="s">
        <v>15974</v>
      </c>
    </row>
    <row r="32868" spans="1:3" x14ac:dyDescent="0.25">
      <c r="A32868" t="s">
        <v>15975</v>
      </c>
    </row>
    <row r="32869" spans="1:3" x14ac:dyDescent="0.25">
      <c r="A32869" t="s">
        <v>15976</v>
      </c>
    </row>
    <row r="32870" spans="1:3" x14ac:dyDescent="0.25">
      <c r="A32870" t="s">
        <v>15977</v>
      </c>
    </row>
    <row r="32871" spans="1:3" x14ac:dyDescent="0.25">
      <c r="A32871" t="s">
        <v>15978</v>
      </c>
    </row>
    <row r="32872" spans="1:3" x14ac:dyDescent="0.25">
      <c r="A32872" t="s">
        <v>15979</v>
      </c>
    </row>
    <row r="32873" spans="1:3" x14ac:dyDescent="0.25">
      <c r="A32873" t="s">
        <v>15980</v>
      </c>
      <c r="B32873" t="s">
        <v>15981</v>
      </c>
      <c r="C32873" t="s">
        <v>15982</v>
      </c>
    </row>
    <row r="32874" spans="1:3" x14ac:dyDescent="0.25">
      <c r="A32874" t="s">
        <v>15983</v>
      </c>
    </row>
    <row r="32875" spans="1:3" x14ac:dyDescent="0.25">
      <c r="A32875" t="s">
        <v>15984</v>
      </c>
    </row>
    <row r="32876" spans="1:3" x14ac:dyDescent="0.25">
      <c r="A32876" t="s">
        <v>15985</v>
      </c>
    </row>
    <row r="32877" spans="1:3" x14ac:dyDescent="0.25">
      <c r="A32877" t="s">
        <v>15986</v>
      </c>
    </row>
    <row r="32878" spans="1:3" x14ac:dyDescent="0.25">
      <c r="A32878" t="s">
        <v>15987</v>
      </c>
    </row>
    <row r="32879" spans="1:3" x14ac:dyDescent="0.25">
      <c r="A32879" t="s">
        <v>15988</v>
      </c>
    </row>
    <row r="32880" spans="1:3" x14ac:dyDescent="0.25">
      <c r="A32880" t="s">
        <v>15989</v>
      </c>
    </row>
    <row r="32881" spans="1:3" x14ac:dyDescent="0.25">
      <c r="A32881" t="s">
        <v>15990</v>
      </c>
      <c r="B32881" t="s">
        <v>2177</v>
      </c>
      <c r="C32881" t="s">
        <v>15991</v>
      </c>
    </row>
    <row r="32882" spans="1:3" x14ac:dyDescent="0.25">
      <c r="A32882" t="s">
        <v>15992</v>
      </c>
    </row>
    <row r="32883" spans="1:3" x14ac:dyDescent="0.25">
      <c r="A32883" t="s">
        <v>15993</v>
      </c>
    </row>
    <row r="32884" spans="1:3" x14ac:dyDescent="0.25">
      <c r="A32884" t="s">
        <v>15994</v>
      </c>
    </row>
    <row r="32885" spans="1:3" x14ac:dyDescent="0.25">
      <c r="A32885" t="s">
        <v>15995</v>
      </c>
    </row>
    <row r="32886" spans="1:3" x14ac:dyDescent="0.25">
      <c r="A32886" t="s">
        <v>15996</v>
      </c>
    </row>
    <row r="32887" spans="1:3" x14ac:dyDescent="0.25">
      <c r="A32887" t="s">
        <v>15997</v>
      </c>
    </row>
    <row r="32888" spans="1:3" x14ac:dyDescent="0.25">
      <c r="A32888" t="s">
        <v>15998</v>
      </c>
    </row>
    <row r="32889" spans="1:3" x14ac:dyDescent="0.25">
      <c r="A32889" t="s">
        <v>15999</v>
      </c>
    </row>
    <row r="32890" spans="1:3" x14ac:dyDescent="0.25">
      <c r="A32890" t="s">
        <v>16000</v>
      </c>
    </row>
    <row r="32891" spans="1:3" x14ac:dyDescent="0.25">
      <c r="A32891" t="s">
        <v>16001</v>
      </c>
    </row>
    <row r="32892" spans="1:3" x14ac:dyDescent="0.25">
      <c r="A32892" t="s">
        <v>16002</v>
      </c>
    </row>
    <row r="32893" spans="1:3" x14ac:dyDescent="0.25">
      <c r="A32893" t="s">
        <v>16003</v>
      </c>
    </row>
    <row r="32894" spans="1:3" x14ac:dyDescent="0.25">
      <c r="A32894" t="s">
        <v>16004</v>
      </c>
    </row>
    <row r="32895" spans="1:3" x14ac:dyDescent="0.25">
      <c r="A32895" t="s">
        <v>16005</v>
      </c>
    </row>
    <row r="32896" spans="1:3" x14ac:dyDescent="0.25">
      <c r="A32896" t="s">
        <v>16006</v>
      </c>
    </row>
    <row r="32897" spans="1:4" x14ac:dyDescent="0.25">
      <c r="A32897" t="s">
        <v>16007</v>
      </c>
      <c r="B32897" t="s">
        <v>16008</v>
      </c>
    </row>
    <row r="32898" spans="1:4" x14ac:dyDescent="0.25">
      <c r="A32898" t="s">
        <v>16009</v>
      </c>
    </row>
    <row r="32899" spans="1:4" x14ac:dyDescent="0.25">
      <c r="A32899" t="s">
        <v>16010</v>
      </c>
    </row>
    <row r="32900" spans="1:4" x14ac:dyDescent="0.25">
      <c r="A32900" t="s">
        <v>16011</v>
      </c>
      <c r="B32900" t="s">
        <v>16012</v>
      </c>
      <c r="C32900" t="s">
        <v>16013</v>
      </c>
      <c r="D32900" t="s">
        <v>16014</v>
      </c>
    </row>
    <row r="32901" spans="1:4" x14ac:dyDescent="0.25">
      <c r="A32901" t="s">
        <v>16015</v>
      </c>
    </row>
    <row r="32902" spans="1:4" x14ac:dyDescent="0.25">
      <c r="A32902" t="s">
        <v>16016</v>
      </c>
    </row>
    <row r="32903" spans="1:4" x14ac:dyDescent="0.25">
      <c r="A32903" t="s">
        <v>16017</v>
      </c>
    </row>
    <row r="32904" spans="1:4" x14ac:dyDescent="0.25">
      <c r="A32904" t="s">
        <v>16018</v>
      </c>
    </row>
    <row r="32905" spans="1:4" x14ac:dyDescent="0.25">
      <c r="A32905" t="s">
        <v>16019</v>
      </c>
    </row>
    <row r="32906" spans="1:4" x14ac:dyDescent="0.25">
      <c r="A32906" t="s">
        <v>16020</v>
      </c>
    </row>
    <row r="32907" spans="1:4" x14ac:dyDescent="0.25">
      <c r="A32907" t="s">
        <v>16021</v>
      </c>
    </row>
    <row r="32908" spans="1:4" x14ac:dyDescent="0.25">
      <c r="A32908" t="s">
        <v>16022</v>
      </c>
    </row>
    <row r="32909" spans="1:4" x14ac:dyDescent="0.25">
      <c r="A32909" t="s">
        <v>16023</v>
      </c>
    </row>
    <row r="32910" spans="1:4" x14ac:dyDescent="0.25">
      <c r="A32910" t="s">
        <v>16024</v>
      </c>
    </row>
    <row r="32911" spans="1:4" x14ac:dyDescent="0.25">
      <c r="A32911" t="s">
        <v>16025</v>
      </c>
      <c r="B32911" t="s">
        <v>16026</v>
      </c>
    </row>
    <row r="32912" spans="1:4" x14ac:dyDescent="0.25">
      <c r="A32912" t="s">
        <v>16027</v>
      </c>
    </row>
    <row r="32913" spans="1:2" x14ac:dyDescent="0.25">
      <c r="A32913" t="s">
        <v>16028</v>
      </c>
    </row>
    <row r="32914" spans="1:2" x14ac:dyDescent="0.25">
      <c r="A32914" t="s">
        <v>16029</v>
      </c>
    </row>
    <row r="32915" spans="1:2" x14ac:dyDescent="0.25">
      <c r="A32915" t="s">
        <v>16030</v>
      </c>
      <c r="B32915" t="s">
        <v>16031</v>
      </c>
    </row>
    <row r="32916" spans="1:2" x14ac:dyDescent="0.25">
      <c r="A32916" t="s">
        <v>16032</v>
      </c>
      <c r="B32916" t="s">
        <v>16033</v>
      </c>
    </row>
    <row r="32917" spans="1:2" x14ac:dyDescent="0.25">
      <c r="A32917" t="s">
        <v>16034</v>
      </c>
    </row>
    <row r="32918" spans="1:2" x14ac:dyDescent="0.25">
      <c r="A32918" t="s">
        <v>16035</v>
      </c>
    </row>
    <row r="32919" spans="1:2" x14ac:dyDescent="0.25">
      <c r="A32919" t="s">
        <v>16036</v>
      </c>
      <c r="B32919" t="s">
        <v>16037</v>
      </c>
    </row>
    <row r="32920" spans="1:2" x14ac:dyDescent="0.25">
      <c r="A32920" t="s">
        <v>16038</v>
      </c>
    </row>
    <row r="32921" spans="1:2" x14ac:dyDescent="0.25">
      <c r="A32921" t="s">
        <v>16039</v>
      </c>
    </row>
    <row r="32922" spans="1:2" x14ac:dyDescent="0.25">
      <c r="A32922" t="s">
        <v>16040</v>
      </c>
    </row>
    <row r="32923" spans="1:2" x14ac:dyDescent="0.25">
      <c r="A32923" t="s">
        <v>16041</v>
      </c>
    </row>
    <row r="32924" spans="1:2" x14ac:dyDescent="0.25">
      <c r="A32924" t="s">
        <v>16042</v>
      </c>
    </row>
    <row r="32925" spans="1:2" x14ac:dyDescent="0.25">
      <c r="A32925" t="s">
        <v>16043</v>
      </c>
    </row>
    <row r="32926" spans="1:2" x14ac:dyDescent="0.25">
      <c r="A32926" t="s">
        <v>16044</v>
      </c>
    </row>
    <row r="32927" spans="1:2" x14ac:dyDescent="0.25">
      <c r="A32927" t="s">
        <v>16045</v>
      </c>
      <c r="B32927" t="s">
        <v>16046</v>
      </c>
    </row>
    <row r="32928" spans="1:2" x14ac:dyDescent="0.25">
      <c r="A32928" t="s">
        <v>16047</v>
      </c>
    </row>
    <row r="32929" spans="1:3" x14ac:dyDescent="0.25">
      <c r="A32929" t="s">
        <v>16048</v>
      </c>
    </row>
    <row r="32930" spans="1:3" x14ac:dyDescent="0.25">
      <c r="A32930" t="s">
        <v>16049</v>
      </c>
    </row>
    <row r="32931" spans="1:3" x14ac:dyDescent="0.25">
      <c r="A32931" t="s">
        <v>16050</v>
      </c>
    </row>
    <row r="32932" spans="1:3" x14ac:dyDescent="0.25">
      <c r="A32932" t="s">
        <v>16051</v>
      </c>
    </row>
    <row r="32933" spans="1:3" x14ac:dyDescent="0.25">
      <c r="A32933" t="s">
        <v>16052</v>
      </c>
    </row>
    <row r="32934" spans="1:3" x14ac:dyDescent="0.25">
      <c r="A32934" t="s">
        <v>16053</v>
      </c>
    </row>
    <row r="32935" spans="1:3" x14ac:dyDescent="0.25">
      <c r="A32935" t="s">
        <v>16054</v>
      </c>
    </row>
    <row r="32936" spans="1:3" x14ac:dyDescent="0.25">
      <c r="A32936" t="s">
        <v>16055</v>
      </c>
    </row>
    <row r="32937" spans="1:3" x14ac:dyDescent="0.25">
      <c r="A32937" t="s">
        <v>16056</v>
      </c>
    </row>
    <row r="32938" spans="1:3" x14ac:dyDescent="0.25">
      <c r="A32938" t="s">
        <v>16057</v>
      </c>
    </row>
    <row r="32939" spans="1:3" x14ac:dyDescent="0.25">
      <c r="A32939" t="s">
        <v>16058</v>
      </c>
    </row>
    <row r="32940" spans="1:3" x14ac:dyDescent="0.25">
      <c r="A32940" t="s">
        <v>16059</v>
      </c>
    </row>
    <row r="32941" spans="1:3" x14ac:dyDescent="0.25">
      <c r="A32941" t="s">
        <v>16060</v>
      </c>
    </row>
    <row r="32942" spans="1:3" x14ac:dyDescent="0.25">
      <c r="A32942" t="s">
        <v>16061</v>
      </c>
    </row>
    <row r="32943" spans="1:3" x14ac:dyDescent="0.25">
      <c r="A32943" t="s">
        <v>16062</v>
      </c>
      <c r="B32943" t="s">
        <v>16063</v>
      </c>
      <c r="C32943" t="s">
        <v>16064</v>
      </c>
    </row>
    <row r="32944" spans="1:3" x14ac:dyDescent="0.25">
      <c r="A32944" t="s">
        <v>16065</v>
      </c>
    </row>
    <row r="32945" spans="1:3" x14ac:dyDescent="0.25">
      <c r="A32945" t="s">
        <v>16066</v>
      </c>
    </row>
    <row r="32946" spans="1:3" x14ac:dyDescent="0.25">
      <c r="A32946" t="s">
        <v>16067</v>
      </c>
    </row>
    <row r="32947" spans="1:3" x14ac:dyDescent="0.25">
      <c r="A32947" t="s">
        <v>16068</v>
      </c>
    </row>
    <row r="32948" spans="1:3" x14ac:dyDescent="0.25">
      <c r="A32948" t="s">
        <v>16069</v>
      </c>
    </row>
    <row r="32949" spans="1:3" x14ac:dyDescent="0.25">
      <c r="A32949" t="s">
        <v>16070</v>
      </c>
    </row>
    <row r="32950" spans="1:3" x14ac:dyDescent="0.25">
      <c r="A32950" t="s">
        <v>16071</v>
      </c>
    </row>
    <row r="32951" spans="1:3" x14ac:dyDescent="0.25">
      <c r="A32951" t="s">
        <v>16072</v>
      </c>
    </row>
    <row r="32952" spans="1:3" x14ac:dyDescent="0.25">
      <c r="A32952" t="s">
        <v>16073</v>
      </c>
    </row>
    <row r="32953" spans="1:3" x14ac:dyDescent="0.25">
      <c r="A32953" t="s">
        <v>16074</v>
      </c>
    </row>
    <row r="32954" spans="1:3" x14ac:dyDescent="0.25">
      <c r="A32954" t="s">
        <v>16075</v>
      </c>
      <c r="B32954" t="s">
        <v>16076</v>
      </c>
      <c r="C32954" t="s">
        <v>16077</v>
      </c>
    </row>
    <row r="32955" spans="1:3" x14ac:dyDescent="0.25">
      <c r="A32955" t="s">
        <v>16078</v>
      </c>
    </row>
    <row r="32956" spans="1:3" x14ac:dyDescent="0.25">
      <c r="A32956" t="s">
        <v>16079</v>
      </c>
    </row>
    <row r="32957" spans="1:3" x14ac:dyDescent="0.25">
      <c r="A32957" t="s">
        <v>16080</v>
      </c>
    </row>
    <row r="32958" spans="1:3" x14ac:dyDescent="0.25">
      <c r="A32958" t="s">
        <v>16081</v>
      </c>
    </row>
    <row r="32959" spans="1:3" x14ac:dyDescent="0.25">
      <c r="A32959" t="s">
        <v>16082</v>
      </c>
    </row>
    <row r="32960" spans="1:3" x14ac:dyDescent="0.25">
      <c r="A32960" t="s">
        <v>16083</v>
      </c>
    </row>
    <row r="32961" spans="1:4" x14ac:dyDescent="0.25">
      <c r="A32961" t="s">
        <v>16084</v>
      </c>
    </row>
    <row r="32962" spans="1:4" x14ac:dyDescent="0.25">
      <c r="A32962" t="s">
        <v>16085</v>
      </c>
      <c r="B32962" t="s">
        <v>16086</v>
      </c>
    </row>
    <row r="32963" spans="1:4" x14ac:dyDescent="0.25">
      <c r="A32963" t="s">
        <v>16087</v>
      </c>
    </row>
    <row r="32964" spans="1:4" x14ac:dyDescent="0.25">
      <c r="A32964" t="s">
        <v>16088</v>
      </c>
    </row>
    <row r="32965" spans="1:4" x14ac:dyDescent="0.25">
      <c r="A32965" t="s">
        <v>16089</v>
      </c>
    </row>
    <row r="32966" spans="1:4" x14ac:dyDescent="0.25">
      <c r="A32966" t="s">
        <v>16090</v>
      </c>
    </row>
    <row r="32967" spans="1:4" x14ac:dyDescent="0.25">
      <c r="A32967" t="s">
        <v>16091</v>
      </c>
    </row>
    <row r="32968" spans="1:4" x14ac:dyDescent="0.25">
      <c r="A32968" t="s">
        <v>16092</v>
      </c>
    </row>
    <row r="32969" spans="1:4" x14ac:dyDescent="0.25">
      <c r="A32969" t="s">
        <v>16093</v>
      </c>
      <c r="B32969" t="s">
        <v>16094</v>
      </c>
      <c r="C32969" t="s">
        <v>16095</v>
      </c>
      <c r="D32969" t="s">
        <v>16096</v>
      </c>
    </row>
    <row r="32970" spans="1:4" x14ac:dyDescent="0.25">
      <c r="A32970" t="s">
        <v>16097</v>
      </c>
    </row>
    <row r="32971" spans="1:4" x14ac:dyDescent="0.25">
      <c r="A32971" t="s">
        <v>16098</v>
      </c>
      <c r="B32971" t="s">
        <v>16099</v>
      </c>
    </row>
    <row r="32972" spans="1:4" x14ac:dyDescent="0.25">
      <c r="A32972" t="s">
        <v>16100</v>
      </c>
    </row>
    <row r="32973" spans="1:4" x14ac:dyDescent="0.25">
      <c r="A32973" t="s">
        <v>16101</v>
      </c>
    </row>
    <row r="32974" spans="1:4" x14ac:dyDescent="0.25">
      <c r="A32974" t="s">
        <v>16102</v>
      </c>
    </row>
    <row r="32975" spans="1:4" x14ac:dyDescent="0.25">
      <c r="A32975" t="s">
        <v>16103</v>
      </c>
    </row>
    <row r="32976" spans="1:4" x14ac:dyDescent="0.25">
      <c r="A32976" t="s">
        <v>16104</v>
      </c>
    </row>
    <row r="32977" spans="1:2" x14ac:dyDescent="0.25">
      <c r="A32977" t="s">
        <v>16105</v>
      </c>
      <c r="B32977" t="s">
        <v>16106</v>
      </c>
    </row>
    <row r="32978" spans="1:2" x14ac:dyDescent="0.25">
      <c r="A32978" t="s">
        <v>16107</v>
      </c>
    </row>
    <row r="32979" spans="1:2" x14ac:dyDescent="0.25">
      <c r="A32979" t="s">
        <v>16108</v>
      </c>
      <c r="B32979" t="s">
        <v>16109</v>
      </c>
    </row>
    <row r="32980" spans="1:2" x14ac:dyDescent="0.25">
      <c r="A32980" t="s">
        <v>16110</v>
      </c>
    </row>
    <row r="32981" spans="1:2" x14ac:dyDescent="0.25">
      <c r="A32981" t="s">
        <v>16111</v>
      </c>
    </row>
    <row r="32982" spans="1:2" x14ac:dyDescent="0.25">
      <c r="A32982" t="s">
        <v>16112</v>
      </c>
    </row>
    <row r="32983" spans="1:2" x14ac:dyDescent="0.25">
      <c r="A32983" t="s">
        <v>16113</v>
      </c>
    </row>
    <row r="32984" spans="1:2" x14ac:dyDescent="0.25">
      <c r="A32984" t="s">
        <v>16114</v>
      </c>
    </row>
    <row r="32985" spans="1:2" x14ac:dyDescent="0.25">
      <c r="A32985" t="s">
        <v>16115</v>
      </c>
    </row>
    <row r="32988" spans="1:2" x14ac:dyDescent="0.25">
      <c r="A32988" t="s">
        <v>1702</v>
      </c>
    </row>
    <row r="32990" spans="1:2" x14ac:dyDescent="0.25">
      <c r="A32990" t="s">
        <v>16116</v>
      </c>
    </row>
    <row r="32991" spans="1:2" x14ac:dyDescent="0.25">
      <c r="A32991" t="s">
        <v>16117</v>
      </c>
    </row>
    <row r="32992" spans="1:2" x14ac:dyDescent="0.25">
      <c r="A32992" t="s">
        <v>16118</v>
      </c>
    </row>
    <row r="32993" spans="1:1" x14ac:dyDescent="0.25">
      <c r="A32993" t="s">
        <v>16119</v>
      </c>
    </row>
    <row r="32996" spans="1:1" x14ac:dyDescent="0.25">
      <c r="A32996" t="s">
        <v>16120</v>
      </c>
    </row>
    <row r="32998" spans="1:1" x14ac:dyDescent="0.25">
      <c r="A32998" t="s">
        <v>16121</v>
      </c>
    </row>
    <row r="32999" spans="1:1" x14ac:dyDescent="0.25">
      <c r="A32999" t="s">
        <v>16122</v>
      </c>
    </row>
    <row r="33000" spans="1:1" x14ac:dyDescent="0.25">
      <c r="A33000" t="s">
        <v>16123</v>
      </c>
    </row>
    <row r="33001" spans="1:1" x14ac:dyDescent="0.25">
      <c r="A33001" t="s">
        <v>16124</v>
      </c>
    </row>
    <row r="33003" spans="1:1" x14ac:dyDescent="0.25">
      <c r="A33003" t="s">
        <v>16125</v>
      </c>
    </row>
    <row r="33005" spans="1:1" x14ac:dyDescent="0.25">
      <c r="A33005" t="s">
        <v>16126</v>
      </c>
    </row>
    <row r="33006" spans="1:1" x14ac:dyDescent="0.25">
      <c r="A33006" t="s">
        <v>16127</v>
      </c>
    </row>
    <row r="33007" spans="1:1" x14ac:dyDescent="0.25">
      <c r="A33007" t="s">
        <v>16128</v>
      </c>
    </row>
    <row r="33008" spans="1:1" x14ac:dyDescent="0.25">
      <c r="A33008" t="s">
        <v>43</v>
      </c>
    </row>
    <row r="33009" spans="1:1" x14ac:dyDescent="0.25">
      <c r="A33009" t="s">
        <v>16129</v>
      </c>
    </row>
    <row r="33010" spans="1:1" x14ac:dyDescent="0.25">
      <c r="A33010" t="s">
        <v>16130</v>
      </c>
    </row>
    <row r="33011" spans="1:1" x14ac:dyDescent="0.25">
      <c r="A33011" t="s">
        <v>16131</v>
      </c>
    </row>
    <row r="33012" spans="1:1" x14ac:dyDescent="0.25">
      <c r="A33012" t="s">
        <v>16132</v>
      </c>
    </row>
    <row r="33014" spans="1:1" x14ac:dyDescent="0.25">
      <c r="A33014" t="s">
        <v>16125</v>
      </c>
    </row>
    <row r="33016" spans="1:1" x14ac:dyDescent="0.25">
      <c r="A33016" t="s">
        <v>16126</v>
      </c>
    </row>
    <row r="33017" spans="1:1" x14ac:dyDescent="0.25">
      <c r="A33017" t="s">
        <v>16127</v>
      </c>
    </row>
    <row r="33018" spans="1:1" x14ac:dyDescent="0.25">
      <c r="A33018" t="s">
        <v>16133</v>
      </c>
    </row>
    <row r="33019" spans="1:1" x14ac:dyDescent="0.25">
      <c r="A33019" t="s">
        <v>16134</v>
      </c>
    </row>
    <row r="33022" spans="1:1" x14ac:dyDescent="0.25">
      <c r="A33022" t="s">
        <v>1702</v>
      </c>
    </row>
    <row r="33024" spans="1:1" x14ac:dyDescent="0.25">
      <c r="A33024" t="s">
        <v>16135</v>
      </c>
    </row>
    <row r="33025" spans="1:3" x14ac:dyDescent="0.25">
      <c r="A33025" t="s">
        <v>16136</v>
      </c>
    </row>
    <row r="33026" spans="1:3" x14ac:dyDescent="0.25">
      <c r="A33026" t="s">
        <v>16137</v>
      </c>
    </row>
    <row r="33027" spans="1:3" x14ac:dyDescent="0.25">
      <c r="A33027" t="s">
        <v>16138</v>
      </c>
    </row>
    <row r="33028" spans="1:3" x14ac:dyDescent="0.25">
      <c r="A33028" t="s">
        <v>16139</v>
      </c>
    </row>
    <row r="33029" spans="1:3" x14ac:dyDescent="0.25">
      <c r="A33029" t="s">
        <v>16140</v>
      </c>
    </row>
    <row r="33030" spans="1:3" x14ac:dyDescent="0.25">
      <c r="A33030" t="s">
        <v>16141</v>
      </c>
      <c r="B33030" t="s">
        <v>16142</v>
      </c>
    </row>
    <row r="33031" spans="1:3" x14ac:dyDescent="0.25">
      <c r="A33031" t="s">
        <v>16143</v>
      </c>
    </row>
    <row r="33032" spans="1:3" x14ac:dyDescent="0.25">
      <c r="A33032" t="s">
        <v>16144</v>
      </c>
    </row>
    <row r="33033" spans="1:3" x14ac:dyDescent="0.25">
      <c r="A33033" t="s">
        <v>16145</v>
      </c>
      <c r="B33033" t="s">
        <v>16146</v>
      </c>
    </row>
    <row r="33034" spans="1:3" x14ac:dyDescent="0.25">
      <c r="A33034" t="s">
        <v>16147</v>
      </c>
      <c r="B33034" t="s">
        <v>16148</v>
      </c>
      <c r="C33034" t="s">
        <v>16149</v>
      </c>
    </row>
    <row r="33035" spans="1:3" x14ac:dyDescent="0.25">
      <c r="A33035" t="s">
        <v>16150</v>
      </c>
      <c r="B33035" t="s">
        <v>16151</v>
      </c>
    </row>
    <row r="33036" spans="1:3" x14ac:dyDescent="0.25">
      <c r="A33036" t="s">
        <v>16152</v>
      </c>
    </row>
    <row r="33037" spans="1:3" x14ac:dyDescent="0.25">
      <c r="A33037" t="s">
        <v>16153</v>
      </c>
    </row>
    <row r="33038" spans="1:3" x14ac:dyDescent="0.25">
      <c r="A33038" t="s">
        <v>16154</v>
      </c>
    </row>
    <row r="33039" spans="1:3" x14ac:dyDescent="0.25">
      <c r="A33039" t="s">
        <v>16155</v>
      </c>
    </row>
    <row r="33040" spans="1:3" x14ac:dyDescent="0.25">
      <c r="A33040" t="s">
        <v>16156</v>
      </c>
    </row>
    <row r="33041" spans="1:2" x14ac:dyDescent="0.25">
      <c r="A33041" t="s">
        <v>16157</v>
      </c>
    </row>
    <row r="33042" spans="1:2" x14ac:dyDescent="0.25">
      <c r="A33042" t="s">
        <v>16158</v>
      </c>
    </row>
    <row r="33043" spans="1:2" x14ac:dyDescent="0.25">
      <c r="A33043" t="s">
        <v>16159</v>
      </c>
    </row>
    <row r="33044" spans="1:2" x14ac:dyDescent="0.25">
      <c r="A33044" t="s">
        <v>16160</v>
      </c>
    </row>
    <row r="33045" spans="1:2" x14ac:dyDescent="0.25">
      <c r="A33045" t="s">
        <v>16161</v>
      </c>
    </row>
    <row r="33046" spans="1:2" x14ac:dyDescent="0.25">
      <c r="A33046" t="s">
        <v>16162</v>
      </c>
    </row>
    <row r="33047" spans="1:2" x14ac:dyDescent="0.25">
      <c r="A33047" t="s">
        <v>16163</v>
      </c>
    </row>
    <row r="33048" spans="1:2" x14ac:dyDescent="0.25">
      <c r="A33048" t="s">
        <v>16164</v>
      </c>
    </row>
    <row r="33049" spans="1:2" x14ac:dyDescent="0.25">
      <c r="A33049" t="s">
        <v>16165</v>
      </c>
      <c r="B33049" t="s">
        <v>16166</v>
      </c>
    </row>
    <row r="33050" spans="1:2" x14ac:dyDescent="0.25">
      <c r="A33050" t="s">
        <v>16167</v>
      </c>
    </row>
    <row r="33051" spans="1:2" x14ac:dyDescent="0.25">
      <c r="A33051" t="s">
        <v>16168</v>
      </c>
    </row>
    <row r="33052" spans="1:2" x14ac:dyDescent="0.25">
      <c r="A33052" t="s">
        <v>16169</v>
      </c>
    </row>
    <row r="33053" spans="1:2" x14ac:dyDescent="0.25">
      <c r="A33053" t="s">
        <v>16170</v>
      </c>
    </row>
    <row r="33054" spans="1:2" x14ac:dyDescent="0.25">
      <c r="A33054" t="s">
        <v>16171</v>
      </c>
    </row>
    <row r="33055" spans="1:2" x14ac:dyDescent="0.25">
      <c r="A33055" t="s">
        <v>16172</v>
      </c>
    </row>
    <row r="33056" spans="1:2" x14ac:dyDescent="0.25">
      <c r="A33056" t="s">
        <v>16173</v>
      </c>
    </row>
    <row r="33057" spans="1:3" x14ac:dyDescent="0.25">
      <c r="A33057" t="s">
        <v>16174</v>
      </c>
      <c r="B33057" t="s">
        <v>16175</v>
      </c>
    </row>
    <row r="33058" spans="1:3" x14ac:dyDescent="0.25">
      <c r="A33058" t="s">
        <v>16176</v>
      </c>
    </row>
    <row r="33059" spans="1:3" x14ac:dyDescent="0.25">
      <c r="A33059" t="s">
        <v>16177</v>
      </c>
    </row>
    <row r="33060" spans="1:3" x14ac:dyDescent="0.25">
      <c r="A33060" t="s">
        <v>16178</v>
      </c>
      <c r="B33060" t="s">
        <v>16179</v>
      </c>
    </row>
    <row r="33061" spans="1:3" x14ac:dyDescent="0.25">
      <c r="A33061" t="s">
        <v>16180</v>
      </c>
    </row>
    <row r="33062" spans="1:3" x14ac:dyDescent="0.25">
      <c r="A33062" t="s">
        <v>16181</v>
      </c>
    </row>
    <row r="33063" spans="1:3" x14ac:dyDescent="0.25">
      <c r="A33063" t="s">
        <v>16182</v>
      </c>
    </row>
    <row r="33064" spans="1:3" x14ac:dyDescent="0.25">
      <c r="A33064" t="s">
        <v>16183</v>
      </c>
    </row>
    <row r="33065" spans="1:3" x14ac:dyDescent="0.25">
      <c r="A33065" t="s">
        <v>16184</v>
      </c>
    </row>
    <row r="33066" spans="1:3" x14ac:dyDescent="0.25">
      <c r="A33066" t="s">
        <v>16185</v>
      </c>
      <c r="B33066" t="s">
        <v>16186</v>
      </c>
      <c r="C33066" t="s">
        <v>16187</v>
      </c>
    </row>
    <row r="33067" spans="1:3" x14ac:dyDescent="0.25">
      <c r="A33067" t="s">
        <v>16188</v>
      </c>
    </row>
    <row r="33068" spans="1:3" x14ac:dyDescent="0.25">
      <c r="A33068" t="s">
        <v>16189</v>
      </c>
    </row>
    <row r="33069" spans="1:3" x14ac:dyDescent="0.25">
      <c r="A33069" t="s">
        <v>16190</v>
      </c>
    </row>
    <row r="33070" spans="1:3" x14ac:dyDescent="0.25">
      <c r="A33070" t="s">
        <v>16191</v>
      </c>
      <c r="B33070" t="s">
        <v>16192</v>
      </c>
    </row>
    <row r="33071" spans="1:3" x14ac:dyDescent="0.25">
      <c r="A33071" t="s">
        <v>16193</v>
      </c>
    </row>
    <row r="33072" spans="1:3" x14ac:dyDescent="0.25">
      <c r="A33072" t="s">
        <v>16194</v>
      </c>
    </row>
    <row r="33073" spans="1:2" x14ac:dyDescent="0.25">
      <c r="A33073" t="s">
        <v>16195</v>
      </c>
    </row>
    <row r="33074" spans="1:2" x14ac:dyDescent="0.25">
      <c r="A33074" t="s">
        <v>16196</v>
      </c>
      <c r="B33074" t="s">
        <v>16197</v>
      </c>
    </row>
    <row r="33075" spans="1:2" x14ac:dyDescent="0.25">
      <c r="A33075" t="s">
        <v>16198</v>
      </c>
    </row>
    <row r="33076" spans="1:2" x14ac:dyDescent="0.25">
      <c r="A33076" t="s">
        <v>16199</v>
      </c>
    </row>
    <row r="33077" spans="1:2" x14ac:dyDescent="0.25">
      <c r="A33077" t="s">
        <v>16200</v>
      </c>
    </row>
    <row r="33078" spans="1:2" x14ac:dyDescent="0.25">
      <c r="A33078" t="s">
        <v>16201</v>
      </c>
      <c r="B33078" t="s">
        <v>16202</v>
      </c>
    </row>
    <row r="33079" spans="1:2" x14ac:dyDescent="0.25">
      <c r="A33079" t="s">
        <v>16203</v>
      </c>
      <c r="B33079" t="s">
        <v>16204</v>
      </c>
    </row>
    <row r="33080" spans="1:2" x14ac:dyDescent="0.25">
      <c r="A33080" t="s">
        <v>16205</v>
      </c>
    </row>
    <row r="33081" spans="1:2" x14ac:dyDescent="0.25">
      <c r="A33081" t="s">
        <v>16206</v>
      </c>
    </row>
    <row r="33082" spans="1:2" x14ac:dyDescent="0.25">
      <c r="A33082" t="s">
        <v>16207</v>
      </c>
      <c r="B33082" t="s">
        <v>16208</v>
      </c>
    </row>
    <row r="33083" spans="1:2" x14ac:dyDescent="0.25">
      <c r="A33083" t="s">
        <v>16209</v>
      </c>
    </row>
    <row r="33084" spans="1:2" x14ac:dyDescent="0.25">
      <c r="A33084" t="s">
        <v>16210</v>
      </c>
    </row>
    <row r="33085" spans="1:2" x14ac:dyDescent="0.25">
      <c r="A33085" t="s">
        <v>16211</v>
      </c>
    </row>
    <row r="33086" spans="1:2" x14ac:dyDescent="0.25">
      <c r="A33086" t="s">
        <v>16212</v>
      </c>
    </row>
    <row r="33087" spans="1:2" x14ac:dyDescent="0.25">
      <c r="A33087" t="s">
        <v>16213</v>
      </c>
      <c r="B33087" t="s">
        <v>16214</v>
      </c>
    </row>
    <row r="33088" spans="1:2" x14ac:dyDescent="0.25">
      <c r="A33088" t="s">
        <v>16215</v>
      </c>
    </row>
    <row r="33089" spans="1:5" x14ac:dyDescent="0.25">
      <c r="A33089" t="s">
        <v>16216</v>
      </c>
      <c r="B33089" t="s">
        <v>16217</v>
      </c>
      <c r="C33089" t="s">
        <v>16218</v>
      </c>
      <c r="D33089" t="s">
        <v>16219</v>
      </c>
      <c r="E33089" t="s">
        <v>16220</v>
      </c>
    </row>
    <row r="33090" spans="1:5" x14ac:dyDescent="0.25">
      <c r="A33090" t="s">
        <v>16221</v>
      </c>
    </row>
    <row r="33091" spans="1:5" x14ac:dyDescent="0.25">
      <c r="A33091" t="s">
        <v>16222</v>
      </c>
    </row>
    <row r="33092" spans="1:5" x14ac:dyDescent="0.25">
      <c r="A33092" t="s">
        <v>16223</v>
      </c>
    </row>
    <row r="33093" spans="1:5" x14ac:dyDescent="0.25">
      <c r="A33093" t="s">
        <v>16224</v>
      </c>
    </row>
    <row r="33094" spans="1:5" x14ac:dyDescent="0.25">
      <c r="A33094" t="s">
        <v>16225</v>
      </c>
    </row>
    <row r="33095" spans="1:5" x14ac:dyDescent="0.25">
      <c r="A33095" t="s">
        <v>16226</v>
      </c>
    </row>
    <row r="33096" spans="1:5" x14ac:dyDescent="0.25">
      <c r="A33096" t="s">
        <v>16227</v>
      </c>
      <c r="B33096" t="s">
        <v>16228</v>
      </c>
    </row>
    <row r="33097" spans="1:5" x14ac:dyDescent="0.25">
      <c r="A33097" t="s">
        <v>16229</v>
      </c>
      <c r="B33097" t="s">
        <v>16230</v>
      </c>
      <c r="C33097" t="s">
        <v>16231</v>
      </c>
      <c r="D33097" t="s">
        <v>16232</v>
      </c>
      <c r="E33097" t="s">
        <v>16233</v>
      </c>
    </row>
    <row r="33098" spans="1:5" x14ac:dyDescent="0.25">
      <c r="A33098" t="s">
        <v>16234</v>
      </c>
    </row>
    <row r="33099" spans="1:5" x14ac:dyDescent="0.25">
      <c r="A33099" t="s">
        <v>16235</v>
      </c>
    </row>
    <row r="33100" spans="1:5" x14ac:dyDescent="0.25">
      <c r="A33100" t="s">
        <v>16236</v>
      </c>
    </row>
    <row r="33101" spans="1:5" x14ac:dyDescent="0.25">
      <c r="A33101" t="s">
        <v>16237</v>
      </c>
    </row>
    <row r="33102" spans="1:5" x14ac:dyDescent="0.25">
      <c r="A33102" t="s">
        <v>16238</v>
      </c>
    </row>
    <row r="33103" spans="1:5" x14ac:dyDescent="0.25">
      <c r="A33103" t="s">
        <v>16239</v>
      </c>
    </row>
    <row r="33104" spans="1:5" x14ac:dyDescent="0.25">
      <c r="A33104" t="s">
        <v>16240</v>
      </c>
    </row>
    <row r="33105" spans="1:3" x14ac:dyDescent="0.25">
      <c r="A33105" t="s">
        <v>16241</v>
      </c>
    </row>
    <row r="33106" spans="1:3" x14ac:dyDescent="0.25">
      <c r="A33106" t="s">
        <v>16242</v>
      </c>
    </row>
    <row r="33107" spans="1:3" x14ac:dyDescent="0.25">
      <c r="A33107" t="s">
        <v>16243</v>
      </c>
    </row>
    <row r="33108" spans="1:3" x14ac:dyDescent="0.25">
      <c r="A33108" t="s">
        <v>16244</v>
      </c>
    </row>
    <row r="33109" spans="1:3" x14ac:dyDescent="0.25">
      <c r="A33109" t="s">
        <v>16245</v>
      </c>
    </row>
    <row r="33110" spans="1:3" x14ac:dyDescent="0.25">
      <c r="A33110" t="s">
        <v>16246</v>
      </c>
      <c r="B33110" t="s">
        <v>16247</v>
      </c>
      <c r="C33110" t="s">
        <v>16248</v>
      </c>
    </row>
    <row r="33111" spans="1:3" x14ac:dyDescent="0.25">
      <c r="A33111" t="s">
        <v>16249</v>
      </c>
    </row>
    <row r="33112" spans="1:3" x14ac:dyDescent="0.25">
      <c r="A33112" t="s">
        <v>16250</v>
      </c>
    </row>
    <row r="33113" spans="1:3" x14ac:dyDescent="0.25">
      <c r="A33113" t="s">
        <v>16251</v>
      </c>
    </row>
    <row r="33114" spans="1:3" x14ac:dyDescent="0.25">
      <c r="A33114" t="s">
        <v>16252</v>
      </c>
      <c r="B33114" t="s">
        <v>16253</v>
      </c>
    </row>
    <row r="33115" spans="1:3" x14ac:dyDescent="0.25">
      <c r="A33115" t="s">
        <v>16254</v>
      </c>
    </row>
    <row r="33116" spans="1:3" x14ac:dyDescent="0.25">
      <c r="A33116" t="s">
        <v>16255</v>
      </c>
    </row>
    <row r="33117" spans="1:3" x14ac:dyDescent="0.25">
      <c r="A33117" t="s">
        <v>16256</v>
      </c>
    </row>
    <row r="33118" spans="1:3" x14ac:dyDescent="0.25">
      <c r="A33118" t="s">
        <v>16257</v>
      </c>
    </row>
    <row r="33119" spans="1:3" x14ac:dyDescent="0.25">
      <c r="A33119" t="s">
        <v>16258</v>
      </c>
    </row>
    <row r="33120" spans="1:3" x14ac:dyDescent="0.25">
      <c r="A33120" t="s">
        <v>16259</v>
      </c>
    </row>
    <row r="33121" spans="1:2" x14ac:dyDescent="0.25">
      <c r="A33121" t="s">
        <v>16260</v>
      </c>
    </row>
    <row r="33122" spans="1:2" x14ac:dyDescent="0.25">
      <c r="A33122" t="s">
        <v>16261</v>
      </c>
    </row>
    <row r="33123" spans="1:2" x14ac:dyDescent="0.25">
      <c r="A33123" t="s">
        <v>16262</v>
      </c>
    </row>
    <row r="33124" spans="1:2" x14ac:dyDescent="0.25">
      <c r="A33124" t="s">
        <v>16263</v>
      </c>
    </row>
    <row r="33125" spans="1:2" x14ac:dyDescent="0.25">
      <c r="A33125" t="s">
        <v>16264</v>
      </c>
      <c r="B33125" t="s">
        <v>16265</v>
      </c>
    </row>
    <row r="33126" spans="1:2" x14ac:dyDescent="0.25">
      <c r="A33126" t="s">
        <v>16266</v>
      </c>
    </row>
    <row r="33127" spans="1:2" x14ac:dyDescent="0.25">
      <c r="A33127" t="s">
        <v>16267</v>
      </c>
    </row>
    <row r="33128" spans="1:2" x14ac:dyDescent="0.25">
      <c r="A33128" t="s">
        <v>16268</v>
      </c>
      <c r="B33128" t="s">
        <v>16269</v>
      </c>
    </row>
    <row r="33129" spans="1:2" x14ac:dyDescent="0.25">
      <c r="A33129" t="s">
        <v>16270</v>
      </c>
    </row>
    <row r="33130" spans="1:2" x14ac:dyDescent="0.25">
      <c r="A33130" t="s">
        <v>16271</v>
      </c>
    </row>
    <row r="33131" spans="1:2" x14ac:dyDescent="0.25">
      <c r="A33131" t="s">
        <v>16272</v>
      </c>
    </row>
    <row r="33132" spans="1:2" x14ac:dyDescent="0.25">
      <c r="A33132" t="s">
        <v>16273</v>
      </c>
    </row>
    <row r="33133" spans="1:2" x14ac:dyDescent="0.25">
      <c r="A33133" t="s">
        <v>16274</v>
      </c>
    </row>
    <row r="33134" spans="1:2" x14ac:dyDescent="0.25">
      <c r="A33134" t="s">
        <v>16275</v>
      </c>
    </row>
    <row r="33135" spans="1:2" x14ac:dyDescent="0.25">
      <c r="A33135" t="s">
        <v>16276</v>
      </c>
      <c r="B33135" t="s">
        <v>16277</v>
      </c>
    </row>
    <row r="33136" spans="1:2" x14ac:dyDescent="0.25">
      <c r="A33136" t="s">
        <v>16278</v>
      </c>
    </row>
    <row r="33137" spans="1:1" x14ac:dyDescent="0.25">
      <c r="A33137" t="s">
        <v>16279</v>
      </c>
    </row>
    <row r="33138" spans="1:1" x14ac:dyDescent="0.25">
      <c r="A33138" t="s">
        <v>16280</v>
      </c>
    </row>
    <row r="33139" spans="1:1" x14ac:dyDescent="0.25">
      <c r="A33139" t="s">
        <v>16281</v>
      </c>
    </row>
    <row r="33140" spans="1:1" x14ac:dyDescent="0.25">
      <c r="A33140" t="s">
        <v>16282</v>
      </c>
    </row>
    <row r="33141" spans="1:1" x14ac:dyDescent="0.25">
      <c r="A33141" t="s">
        <v>16283</v>
      </c>
    </row>
    <row r="33142" spans="1:1" x14ac:dyDescent="0.25">
      <c r="A33142" t="s">
        <v>16284</v>
      </c>
    </row>
    <row r="33143" spans="1:1" x14ac:dyDescent="0.25">
      <c r="A33143" t="s">
        <v>16285</v>
      </c>
    </row>
    <row r="33144" spans="1:1" x14ac:dyDescent="0.25">
      <c r="A33144" t="s">
        <v>16286</v>
      </c>
    </row>
    <row r="33145" spans="1:1" x14ac:dyDescent="0.25">
      <c r="A33145" t="s">
        <v>16287</v>
      </c>
    </row>
    <row r="33146" spans="1:1" x14ac:dyDescent="0.25">
      <c r="A33146" t="s">
        <v>16288</v>
      </c>
    </row>
    <row r="33147" spans="1:1" x14ac:dyDescent="0.25">
      <c r="A33147" t="s">
        <v>16289</v>
      </c>
    </row>
    <row r="33148" spans="1:1" x14ac:dyDescent="0.25">
      <c r="A33148" t="s">
        <v>16290</v>
      </c>
    </row>
    <row r="33149" spans="1:1" x14ac:dyDescent="0.25">
      <c r="A33149" t="s">
        <v>16291</v>
      </c>
    </row>
    <row r="33150" spans="1:1" x14ac:dyDescent="0.25">
      <c r="A33150" t="s">
        <v>16292</v>
      </c>
    </row>
    <row r="33151" spans="1:1" x14ac:dyDescent="0.25">
      <c r="A33151" t="s">
        <v>16293</v>
      </c>
    </row>
    <row r="33152" spans="1:1" x14ac:dyDescent="0.25">
      <c r="A33152" t="s">
        <v>16294</v>
      </c>
    </row>
    <row r="33153" spans="1:3" x14ac:dyDescent="0.25">
      <c r="A33153" t="s">
        <v>16295</v>
      </c>
    </row>
    <row r="33154" spans="1:3" x14ac:dyDescent="0.25">
      <c r="A33154" t="s">
        <v>16296</v>
      </c>
    </row>
    <row r="33155" spans="1:3" x14ac:dyDescent="0.25">
      <c r="A33155" t="s">
        <v>16297</v>
      </c>
    </row>
    <row r="33156" spans="1:3" x14ac:dyDescent="0.25">
      <c r="A33156" t="s">
        <v>16298</v>
      </c>
    </row>
    <row r="33157" spans="1:3" x14ac:dyDescent="0.25">
      <c r="A33157" t="s">
        <v>16299</v>
      </c>
    </row>
    <row r="33158" spans="1:3" x14ac:dyDescent="0.25">
      <c r="A33158" t="s">
        <v>16300</v>
      </c>
    </row>
    <row r="33159" spans="1:3" x14ac:dyDescent="0.25">
      <c r="A33159" t="s">
        <v>16301</v>
      </c>
    </row>
    <row r="33160" spans="1:3" x14ac:dyDescent="0.25">
      <c r="A33160" t="s">
        <v>16302</v>
      </c>
    </row>
    <row r="33161" spans="1:3" x14ac:dyDescent="0.25">
      <c r="A33161" t="s">
        <v>16303</v>
      </c>
    </row>
    <row r="33162" spans="1:3" x14ac:dyDescent="0.25">
      <c r="A33162" t="s">
        <v>16304</v>
      </c>
    </row>
    <row r="33163" spans="1:3" x14ac:dyDescent="0.25">
      <c r="A33163" t="s">
        <v>16305</v>
      </c>
    </row>
    <row r="33164" spans="1:3" x14ac:dyDescent="0.25">
      <c r="A33164" t="s">
        <v>16306</v>
      </c>
    </row>
    <row r="33165" spans="1:3" x14ac:dyDescent="0.25">
      <c r="A33165" t="s">
        <v>16307</v>
      </c>
    </row>
    <row r="33166" spans="1:3" x14ac:dyDescent="0.25">
      <c r="A33166" t="s">
        <v>16308</v>
      </c>
    </row>
    <row r="33167" spans="1:3" x14ac:dyDescent="0.25">
      <c r="A33167" t="s">
        <v>16309</v>
      </c>
      <c r="B33167" t="s">
        <v>16310</v>
      </c>
    </row>
    <row r="33168" spans="1:3" x14ac:dyDescent="0.25">
      <c r="A33168" t="s">
        <v>16311</v>
      </c>
      <c r="B33168" t="s">
        <v>2042</v>
      </c>
      <c r="C33168" t="s">
        <v>16312</v>
      </c>
    </row>
    <row r="33169" spans="1:4" x14ac:dyDescent="0.25">
      <c r="A33169" t="s">
        <v>16313</v>
      </c>
    </row>
    <row r="33170" spans="1:4" x14ac:dyDescent="0.25">
      <c r="A33170" t="s">
        <v>16314</v>
      </c>
    </row>
    <row r="33171" spans="1:4" x14ac:dyDescent="0.25">
      <c r="A33171" t="s">
        <v>16315</v>
      </c>
    </row>
    <row r="33172" spans="1:4" x14ac:dyDescent="0.25">
      <c r="A33172" t="s">
        <v>16316</v>
      </c>
      <c r="B33172" t="s">
        <v>13152</v>
      </c>
      <c r="C33172" t="s">
        <v>13153</v>
      </c>
      <c r="D33172" t="s">
        <v>16317</v>
      </c>
    </row>
    <row r="33173" spans="1:4" x14ac:dyDescent="0.25">
      <c r="A33173" t="s">
        <v>16318</v>
      </c>
    </row>
    <row r="33174" spans="1:4" x14ac:dyDescent="0.25">
      <c r="A33174" t="s">
        <v>16319</v>
      </c>
    </row>
    <row r="33175" spans="1:4" x14ac:dyDescent="0.25">
      <c r="A33175" t="s">
        <v>16320</v>
      </c>
    </row>
    <row r="33176" spans="1:4" x14ac:dyDescent="0.25">
      <c r="A33176" t="s">
        <v>16321</v>
      </c>
    </row>
    <row r="33177" spans="1:4" x14ac:dyDescent="0.25">
      <c r="A33177" t="s">
        <v>16322</v>
      </c>
    </row>
    <row r="33178" spans="1:4" x14ac:dyDescent="0.25">
      <c r="A33178" t="s">
        <v>16323</v>
      </c>
    </row>
    <row r="33179" spans="1:4" x14ac:dyDescent="0.25">
      <c r="A33179" t="s">
        <v>16324</v>
      </c>
    </row>
    <row r="33180" spans="1:4" x14ac:dyDescent="0.25">
      <c r="A33180" t="s">
        <v>16325</v>
      </c>
    </row>
    <row r="33181" spans="1:4" x14ac:dyDescent="0.25">
      <c r="A33181" t="s">
        <v>16326</v>
      </c>
    </row>
    <row r="33182" spans="1:4" x14ac:dyDescent="0.25">
      <c r="A33182" t="s">
        <v>16327</v>
      </c>
    </row>
    <row r="33183" spans="1:4" x14ac:dyDescent="0.25">
      <c r="A33183" t="s">
        <v>16328</v>
      </c>
    </row>
    <row r="33184" spans="1:4" x14ac:dyDescent="0.25">
      <c r="A33184" t="s">
        <v>16329</v>
      </c>
    </row>
    <row r="33185" spans="1:2" x14ac:dyDescent="0.25">
      <c r="A33185" t="s">
        <v>16330</v>
      </c>
    </row>
    <row r="33186" spans="1:2" x14ac:dyDescent="0.25">
      <c r="A33186" t="s">
        <v>16331</v>
      </c>
    </row>
    <row r="33187" spans="1:2" x14ac:dyDescent="0.25">
      <c r="A33187" t="s">
        <v>16332</v>
      </c>
    </row>
    <row r="33188" spans="1:2" x14ac:dyDescent="0.25">
      <c r="A33188" t="s">
        <v>16333</v>
      </c>
    </row>
    <row r="33189" spans="1:2" x14ac:dyDescent="0.25">
      <c r="A33189" t="s">
        <v>16334</v>
      </c>
    </row>
    <row r="33190" spans="1:2" x14ac:dyDescent="0.25">
      <c r="A33190" t="s">
        <v>16335</v>
      </c>
    </row>
    <row r="33191" spans="1:2" x14ac:dyDescent="0.25">
      <c r="A33191" t="s">
        <v>16336</v>
      </c>
    </row>
    <row r="33192" spans="1:2" x14ac:dyDescent="0.25">
      <c r="A33192" t="s">
        <v>16337</v>
      </c>
      <c r="B33192" t="s">
        <v>16338</v>
      </c>
    </row>
    <row r="33193" spans="1:2" x14ac:dyDescent="0.25">
      <c r="A33193" t="s">
        <v>16339</v>
      </c>
    </row>
    <row r="33194" spans="1:2" x14ac:dyDescent="0.25">
      <c r="A33194" t="s">
        <v>16340</v>
      </c>
    </row>
    <row r="33195" spans="1:2" x14ac:dyDescent="0.25">
      <c r="A33195" t="s">
        <v>16341</v>
      </c>
    </row>
    <row r="33196" spans="1:2" x14ac:dyDescent="0.25">
      <c r="A33196" t="s">
        <v>16342</v>
      </c>
    </row>
    <row r="33197" spans="1:2" x14ac:dyDescent="0.25">
      <c r="A33197" t="s">
        <v>16343</v>
      </c>
    </row>
    <row r="33198" spans="1:2" x14ac:dyDescent="0.25">
      <c r="A33198" t="s">
        <v>16344</v>
      </c>
    </row>
    <row r="33199" spans="1:2" x14ac:dyDescent="0.25">
      <c r="A33199" t="s">
        <v>16345</v>
      </c>
    </row>
    <row r="33200" spans="1:2" x14ac:dyDescent="0.25">
      <c r="A33200" t="s">
        <v>16346</v>
      </c>
    </row>
    <row r="33201" spans="1:3" x14ac:dyDescent="0.25">
      <c r="A33201" t="s">
        <v>16347</v>
      </c>
    </row>
    <row r="33202" spans="1:3" x14ac:dyDescent="0.25">
      <c r="A33202" t="s">
        <v>16348</v>
      </c>
    </row>
    <row r="33203" spans="1:3" x14ac:dyDescent="0.25">
      <c r="A33203" t="s">
        <v>16349</v>
      </c>
    </row>
    <row r="33204" spans="1:3" x14ac:dyDescent="0.25">
      <c r="A33204" t="s">
        <v>16350</v>
      </c>
    </row>
    <row r="33205" spans="1:3" x14ac:dyDescent="0.25">
      <c r="A33205" t="s">
        <v>16351</v>
      </c>
    </row>
    <row r="33206" spans="1:3" x14ac:dyDescent="0.25">
      <c r="A33206" t="s">
        <v>16352</v>
      </c>
      <c r="B33206" t="s">
        <v>16353</v>
      </c>
    </row>
    <row r="33207" spans="1:3" x14ac:dyDescent="0.25">
      <c r="A33207" t="s">
        <v>16354</v>
      </c>
    </row>
    <row r="33208" spans="1:3" x14ac:dyDescent="0.25">
      <c r="A33208" t="s">
        <v>16355</v>
      </c>
    </row>
    <row r="33209" spans="1:3" x14ac:dyDescent="0.25">
      <c r="A33209" t="s">
        <v>16356</v>
      </c>
    </row>
    <row r="33210" spans="1:3" x14ac:dyDescent="0.25">
      <c r="A33210" t="s">
        <v>16357</v>
      </c>
    </row>
    <row r="33211" spans="1:3" x14ac:dyDescent="0.25">
      <c r="A33211" t="s">
        <v>16358</v>
      </c>
    </row>
    <row r="33212" spans="1:3" x14ac:dyDescent="0.25">
      <c r="A33212" t="s">
        <v>16359</v>
      </c>
    </row>
    <row r="33213" spans="1:3" x14ac:dyDescent="0.25">
      <c r="A33213" t="s">
        <v>16360</v>
      </c>
      <c r="B33213" t="s">
        <v>16361</v>
      </c>
      <c r="C33213" t="s">
        <v>16362</v>
      </c>
    </row>
    <row r="33214" spans="1:3" x14ac:dyDescent="0.25">
      <c r="A33214" t="s">
        <v>16363</v>
      </c>
    </row>
    <row r="33215" spans="1:3" x14ac:dyDescent="0.25">
      <c r="A33215" t="s">
        <v>16364</v>
      </c>
    </row>
    <row r="33216" spans="1:3" x14ac:dyDescent="0.25">
      <c r="A33216" t="s">
        <v>16365</v>
      </c>
    </row>
    <row r="33217" spans="1:3" x14ac:dyDescent="0.25">
      <c r="A33217" t="s">
        <v>16366</v>
      </c>
      <c r="B33217" t="s">
        <v>16367</v>
      </c>
    </row>
    <row r="33218" spans="1:3" x14ac:dyDescent="0.25">
      <c r="A33218" t="s">
        <v>16368</v>
      </c>
      <c r="B33218" t="s">
        <v>16369</v>
      </c>
      <c r="C33218" t="s">
        <v>16370</v>
      </c>
    </row>
    <row r="33219" spans="1:3" x14ac:dyDescent="0.25">
      <c r="A33219" t="s">
        <v>16371</v>
      </c>
    </row>
    <row r="33220" spans="1:3" x14ac:dyDescent="0.25">
      <c r="A33220" t="s">
        <v>16372</v>
      </c>
    </row>
    <row r="33221" spans="1:3" x14ac:dyDescent="0.25">
      <c r="A33221" t="s">
        <v>16373</v>
      </c>
    </row>
    <row r="33222" spans="1:3" x14ac:dyDescent="0.25">
      <c r="A33222" t="s">
        <v>16374</v>
      </c>
    </row>
    <row r="33223" spans="1:3" x14ac:dyDescent="0.25">
      <c r="A33223" t="s">
        <v>16375</v>
      </c>
    </row>
    <row r="33224" spans="1:3" x14ac:dyDescent="0.25">
      <c r="A33224" t="s">
        <v>16376</v>
      </c>
      <c r="B33224" t="s">
        <v>16377</v>
      </c>
    </row>
    <row r="33225" spans="1:3" x14ac:dyDescent="0.25">
      <c r="A33225" t="s">
        <v>16378</v>
      </c>
    </row>
    <row r="33226" spans="1:3" x14ac:dyDescent="0.25">
      <c r="A33226" t="s">
        <v>16379</v>
      </c>
    </row>
    <row r="33227" spans="1:3" x14ac:dyDescent="0.25">
      <c r="A33227" t="s">
        <v>16380</v>
      </c>
    </row>
    <row r="33228" spans="1:3" x14ac:dyDescent="0.25">
      <c r="A33228" t="s">
        <v>16381</v>
      </c>
    </row>
    <row r="33229" spans="1:3" x14ac:dyDescent="0.25">
      <c r="A33229" t="s">
        <v>16382</v>
      </c>
    </row>
    <row r="33230" spans="1:3" x14ac:dyDescent="0.25">
      <c r="A33230" t="s">
        <v>16383</v>
      </c>
    </row>
    <row r="33231" spans="1:3" x14ac:dyDescent="0.25">
      <c r="A33231" t="s">
        <v>16384</v>
      </c>
    </row>
    <row r="33232" spans="1:3" x14ac:dyDescent="0.25">
      <c r="A33232" t="s">
        <v>16385</v>
      </c>
    </row>
    <row r="33233" spans="1:2" x14ac:dyDescent="0.25">
      <c r="A33233" t="s">
        <v>16386</v>
      </c>
    </row>
    <row r="33234" spans="1:2" x14ac:dyDescent="0.25">
      <c r="A33234" t="s">
        <v>16387</v>
      </c>
    </row>
    <row r="33235" spans="1:2" x14ac:dyDescent="0.25">
      <c r="A33235" t="s">
        <v>16388</v>
      </c>
    </row>
    <row r="33236" spans="1:2" x14ac:dyDescent="0.25">
      <c r="A33236" t="s">
        <v>16389</v>
      </c>
    </row>
    <row r="33237" spans="1:2" x14ac:dyDescent="0.25">
      <c r="A33237" t="s">
        <v>16390</v>
      </c>
    </row>
    <row r="33238" spans="1:2" x14ac:dyDescent="0.25">
      <c r="A33238" t="s">
        <v>16391</v>
      </c>
    </row>
    <row r="33239" spans="1:2" x14ac:dyDescent="0.25">
      <c r="A33239" t="s">
        <v>16392</v>
      </c>
      <c r="B33239" t="s">
        <v>16393</v>
      </c>
    </row>
    <row r="33240" spans="1:2" x14ac:dyDescent="0.25">
      <c r="A33240" t="s">
        <v>16394</v>
      </c>
    </row>
    <row r="33241" spans="1:2" x14ac:dyDescent="0.25">
      <c r="A33241" t="s">
        <v>16395</v>
      </c>
    </row>
    <row r="33242" spans="1:2" x14ac:dyDescent="0.25">
      <c r="A33242" t="s">
        <v>16396</v>
      </c>
    </row>
    <row r="33243" spans="1:2" x14ac:dyDescent="0.25">
      <c r="A33243" t="s">
        <v>16397</v>
      </c>
    </row>
    <row r="33244" spans="1:2" x14ac:dyDescent="0.25">
      <c r="A33244" t="s">
        <v>16398</v>
      </c>
    </row>
    <row r="33245" spans="1:2" x14ac:dyDescent="0.25">
      <c r="A33245" t="s">
        <v>16399</v>
      </c>
    </row>
    <row r="33246" spans="1:2" x14ac:dyDescent="0.25">
      <c r="A33246" t="s">
        <v>16400</v>
      </c>
      <c r="B33246" t="s">
        <v>16401</v>
      </c>
    </row>
    <row r="33247" spans="1:2" x14ac:dyDescent="0.25">
      <c r="A33247" t="s">
        <v>16402</v>
      </c>
    </row>
    <row r="33248" spans="1:2" x14ac:dyDescent="0.25">
      <c r="A33248" t="s">
        <v>16403</v>
      </c>
    </row>
    <row r="33249" spans="1:6" x14ac:dyDescent="0.25">
      <c r="A33249" t="s">
        <v>16404</v>
      </c>
      <c r="B33249" t="s">
        <v>16405</v>
      </c>
    </row>
    <row r="33250" spans="1:6" x14ac:dyDescent="0.25">
      <c r="A33250" t="s">
        <v>16406</v>
      </c>
    </row>
    <row r="33251" spans="1:6" x14ac:dyDescent="0.25">
      <c r="A33251" t="s">
        <v>16407</v>
      </c>
    </row>
    <row r="33252" spans="1:6" x14ac:dyDescent="0.25">
      <c r="A33252" t="s">
        <v>16408</v>
      </c>
    </row>
    <row r="33253" spans="1:6" x14ac:dyDescent="0.25">
      <c r="A33253" t="s">
        <v>16409</v>
      </c>
    </row>
    <row r="33254" spans="1:6" x14ac:dyDescent="0.25">
      <c r="A33254" t="s">
        <v>16410</v>
      </c>
    </row>
    <row r="33255" spans="1:6" x14ac:dyDescent="0.25">
      <c r="A33255" t="s">
        <v>16411</v>
      </c>
    </row>
    <row r="33256" spans="1:6" x14ac:dyDescent="0.25">
      <c r="A33256" t="s">
        <v>16412</v>
      </c>
    </row>
    <row r="33257" spans="1:6" x14ac:dyDescent="0.25">
      <c r="A33257" t="s">
        <v>16413</v>
      </c>
    </row>
    <row r="33258" spans="1:6" x14ac:dyDescent="0.25">
      <c r="A33258" t="s">
        <v>16414</v>
      </c>
      <c r="B33258" t="s">
        <v>16415</v>
      </c>
      <c r="C33258" t="s">
        <v>16416</v>
      </c>
      <c r="D33258" t="s">
        <v>16417</v>
      </c>
      <c r="E33258" t="s">
        <v>16418</v>
      </c>
      <c r="F33258" t="s">
        <v>16419</v>
      </c>
    </row>
    <row r="33259" spans="1:6" x14ac:dyDescent="0.25">
      <c r="A33259" t="s">
        <v>16420</v>
      </c>
    </row>
    <row r="33260" spans="1:6" x14ac:dyDescent="0.25">
      <c r="A33260" t="s">
        <v>16421</v>
      </c>
      <c r="B33260" t="s">
        <v>16422</v>
      </c>
    </row>
    <row r="33261" spans="1:6" x14ac:dyDescent="0.25">
      <c r="A33261" t="s">
        <v>16423</v>
      </c>
    </row>
    <row r="33262" spans="1:6" x14ac:dyDescent="0.25">
      <c r="A33262" t="s">
        <v>16424</v>
      </c>
    </row>
    <row r="33263" spans="1:6" x14ac:dyDescent="0.25">
      <c r="A33263" t="s">
        <v>16425</v>
      </c>
      <c r="B33263" t="s">
        <v>16426</v>
      </c>
      <c r="C33263" t="s">
        <v>16427</v>
      </c>
    </row>
    <row r="33264" spans="1:6" x14ac:dyDescent="0.25">
      <c r="A33264" t="s">
        <v>16428</v>
      </c>
      <c r="B33264" t="s">
        <v>16429</v>
      </c>
    </row>
    <row r="33265" spans="1:3" x14ac:dyDescent="0.25">
      <c r="A33265" t="s">
        <v>16430</v>
      </c>
    </row>
    <row r="33266" spans="1:3" x14ac:dyDescent="0.25">
      <c r="A33266" t="s">
        <v>16431</v>
      </c>
    </row>
    <row r="33267" spans="1:3" x14ac:dyDescent="0.25">
      <c r="A33267" t="s">
        <v>16432</v>
      </c>
    </row>
    <row r="33268" spans="1:3" x14ac:dyDescent="0.25">
      <c r="A33268" t="s">
        <v>16433</v>
      </c>
      <c r="B33268" t="s">
        <v>16434</v>
      </c>
    </row>
    <row r="33269" spans="1:3" x14ac:dyDescent="0.25">
      <c r="A33269" t="s">
        <v>16435</v>
      </c>
      <c r="B33269" t="s">
        <v>16436</v>
      </c>
    </row>
    <row r="33270" spans="1:3" x14ac:dyDescent="0.25">
      <c r="A33270" t="s">
        <v>16437</v>
      </c>
    </row>
    <row r="33271" spans="1:3" x14ac:dyDescent="0.25">
      <c r="A33271" t="s">
        <v>16438</v>
      </c>
      <c r="B33271" t="s">
        <v>16439</v>
      </c>
    </row>
    <row r="33272" spans="1:3" x14ac:dyDescent="0.25">
      <c r="A33272" t="s">
        <v>16440</v>
      </c>
    </row>
    <row r="33273" spans="1:3" x14ac:dyDescent="0.25">
      <c r="A33273" t="s">
        <v>16441</v>
      </c>
    </row>
    <row r="33274" spans="1:3" x14ac:dyDescent="0.25">
      <c r="A33274" t="s">
        <v>16442</v>
      </c>
    </row>
    <row r="33275" spans="1:3" x14ac:dyDescent="0.25">
      <c r="A33275" t="s">
        <v>16443</v>
      </c>
      <c r="B33275" t="s">
        <v>16444</v>
      </c>
      <c r="C33275" t="s">
        <v>16445</v>
      </c>
    </row>
    <row r="33276" spans="1:3" x14ac:dyDescent="0.25">
      <c r="A33276" t="s">
        <v>16446</v>
      </c>
      <c r="B33276" t="s">
        <v>16447</v>
      </c>
    </row>
    <row r="33277" spans="1:3" x14ac:dyDescent="0.25">
      <c r="A33277" t="s">
        <v>16448</v>
      </c>
    </row>
    <row r="33278" spans="1:3" x14ac:dyDescent="0.25">
      <c r="A33278" t="s">
        <v>16449</v>
      </c>
    </row>
    <row r="33279" spans="1:3" x14ac:dyDescent="0.25">
      <c r="A33279" t="s">
        <v>16450</v>
      </c>
      <c r="B33279" t="s">
        <v>16451</v>
      </c>
    </row>
    <row r="33280" spans="1:3" x14ac:dyDescent="0.25">
      <c r="A33280" t="s">
        <v>16452</v>
      </c>
    </row>
    <row r="33281" spans="1:3" x14ac:dyDescent="0.25">
      <c r="A33281" t="s">
        <v>16453</v>
      </c>
    </row>
    <row r="33282" spans="1:3" x14ac:dyDescent="0.25">
      <c r="A33282" t="s">
        <v>16454</v>
      </c>
    </row>
    <row r="33283" spans="1:3" x14ac:dyDescent="0.25">
      <c r="A33283" t="s">
        <v>16455</v>
      </c>
    </row>
    <row r="33284" spans="1:3" x14ac:dyDescent="0.25">
      <c r="A33284" t="s">
        <v>16456</v>
      </c>
    </row>
    <row r="33285" spans="1:3" x14ac:dyDescent="0.25">
      <c r="A33285" t="s">
        <v>16457</v>
      </c>
    </row>
    <row r="33286" spans="1:3" x14ac:dyDescent="0.25">
      <c r="A33286" t="s">
        <v>16458</v>
      </c>
    </row>
    <row r="33287" spans="1:3" x14ac:dyDescent="0.25">
      <c r="A33287" t="s">
        <v>16459</v>
      </c>
    </row>
    <row r="33288" spans="1:3" x14ac:dyDescent="0.25">
      <c r="A33288" t="s">
        <v>16460</v>
      </c>
      <c r="B33288" t="s">
        <v>16461</v>
      </c>
      <c r="C33288" t="s">
        <v>16462</v>
      </c>
    </row>
    <row r="33289" spans="1:3" x14ac:dyDescent="0.25">
      <c r="A33289" t="s">
        <v>16463</v>
      </c>
    </row>
    <row r="33290" spans="1:3" x14ac:dyDescent="0.25">
      <c r="A33290" t="s">
        <v>16464</v>
      </c>
    </row>
    <row r="33291" spans="1:3" x14ac:dyDescent="0.25">
      <c r="A33291" t="s">
        <v>16465</v>
      </c>
    </row>
    <row r="33292" spans="1:3" x14ac:dyDescent="0.25">
      <c r="A33292" t="s">
        <v>16466</v>
      </c>
    </row>
    <row r="33293" spans="1:3" x14ac:dyDescent="0.25">
      <c r="A33293" t="s">
        <v>16467</v>
      </c>
    </row>
    <row r="33294" spans="1:3" x14ac:dyDescent="0.25">
      <c r="A33294" t="s">
        <v>16468</v>
      </c>
    </row>
    <row r="33295" spans="1:3" x14ac:dyDescent="0.25">
      <c r="A33295" t="s">
        <v>16469</v>
      </c>
    </row>
    <row r="33296" spans="1:3" x14ac:dyDescent="0.25">
      <c r="A33296" t="s">
        <v>16470</v>
      </c>
    </row>
    <row r="33297" spans="1:5" x14ac:dyDescent="0.25">
      <c r="A33297" t="s">
        <v>16471</v>
      </c>
      <c r="B33297" t="s">
        <v>16472</v>
      </c>
      <c r="C33297" t="s">
        <v>16473</v>
      </c>
      <c r="D33297" t="s">
        <v>16474</v>
      </c>
    </row>
    <row r="33298" spans="1:5" x14ac:dyDescent="0.25">
      <c r="A33298" t="s">
        <v>16475</v>
      </c>
      <c r="B33298" t="s">
        <v>16476</v>
      </c>
    </row>
    <row r="33299" spans="1:5" x14ac:dyDescent="0.25">
      <c r="A33299" t="s">
        <v>16477</v>
      </c>
    </row>
    <row r="33300" spans="1:5" x14ac:dyDescent="0.25">
      <c r="A33300" t="s">
        <v>16478</v>
      </c>
    </row>
    <row r="33301" spans="1:5" x14ac:dyDescent="0.25">
      <c r="A33301" t="s">
        <v>16479</v>
      </c>
    </row>
    <row r="33302" spans="1:5" x14ac:dyDescent="0.25">
      <c r="A33302" t="s">
        <v>16480</v>
      </c>
    </row>
    <row r="33303" spans="1:5" x14ac:dyDescent="0.25">
      <c r="A33303" t="s">
        <v>16481</v>
      </c>
    </row>
    <row r="33304" spans="1:5" x14ac:dyDescent="0.25">
      <c r="A33304" t="s">
        <v>16482</v>
      </c>
      <c r="B33304" t="s">
        <v>16483</v>
      </c>
      <c r="C33304" t="s">
        <v>16484</v>
      </c>
      <c r="D33304" t="s">
        <v>16485</v>
      </c>
      <c r="E33304" t="s">
        <v>16486</v>
      </c>
    </row>
    <row r="33305" spans="1:5" x14ac:dyDescent="0.25">
      <c r="A33305" t="s">
        <v>16487</v>
      </c>
    </row>
    <row r="33306" spans="1:5" x14ac:dyDescent="0.25">
      <c r="A33306" t="s">
        <v>16488</v>
      </c>
      <c r="B33306" t="s">
        <v>16489</v>
      </c>
    </row>
    <row r="33307" spans="1:5" x14ac:dyDescent="0.25">
      <c r="A33307" t="s">
        <v>16490</v>
      </c>
      <c r="B33307" t="s">
        <v>16491</v>
      </c>
      <c r="C33307" t="s">
        <v>16492</v>
      </c>
      <c r="D33307" t="s">
        <v>16493</v>
      </c>
    </row>
    <row r="33308" spans="1:5" x14ac:dyDescent="0.25">
      <c r="A33308" t="s">
        <v>16494</v>
      </c>
    </row>
    <row r="33309" spans="1:5" x14ac:dyDescent="0.25">
      <c r="A33309" t="s">
        <v>16495</v>
      </c>
    </row>
    <row r="33310" spans="1:5" x14ac:dyDescent="0.25">
      <c r="A33310" t="s">
        <v>16496</v>
      </c>
    </row>
    <row r="33311" spans="1:5" x14ac:dyDescent="0.25">
      <c r="A33311" t="s">
        <v>16497</v>
      </c>
    </row>
    <row r="33312" spans="1:5" x14ac:dyDescent="0.25">
      <c r="A33312" t="s">
        <v>16498</v>
      </c>
      <c r="B33312" t="s">
        <v>16499</v>
      </c>
      <c r="C33312" t="s">
        <v>16500</v>
      </c>
    </row>
    <row r="33313" spans="1:2" x14ac:dyDescent="0.25">
      <c r="A33313" t="s">
        <v>16501</v>
      </c>
    </row>
    <row r="33314" spans="1:2" x14ac:dyDescent="0.25">
      <c r="A33314" t="s">
        <v>16502</v>
      </c>
    </row>
    <row r="33315" spans="1:2" x14ac:dyDescent="0.25">
      <c r="A33315" t="s">
        <v>16503</v>
      </c>
    </row>
    <row r="33316" spans="1:2" x14ac:dyDescent="0.25">
      <c r="A33316" t="s">
        <v>16504</v>
      </c>
    </row>
    <row r="33317" spans="1:2" x14ac:dyDescent="0.25">
      <c r="A33317" t="s">
        <v>16505</v>
      </c>
      <c r="B33317" t="s">
        <v>16506</v>
      </c>
    </row>
    <row r="33318" spans="1:2" x14ac:dyDescent="0.25">
      <c r="A33318" t="s">
        <v>16507</v>
      </c>
    </row>
    <row r="33319" spans="1:2" x14ac:dyDescent="0.25">
      <c r="A33319" t="s">
        <v>16508</v>
      </c>
    </row>
    <row r="33320" spans="1:2" x14ac:dyDescent="0.25">
      <c r="A33320" t="s">
        <v>16509</v>
      </c>
    </row>
    <row r="33321" spans="1:2" x14ac:dyDescent="0.25">
      <c r="A33321" t="s">
        <v>16510</v>
      </c>
    </row>
    <row r="33322" spans="1:2" x14ac:dyDescent="0.25">
      <c r="A33322" t="s">
        <v>16511</v>
      </c>
    </row>
    <row r="33323" spans="1:2" x14ac:dyDescent="0.25">
      <c r="A33323" t="s">
        <v>16512</v>
      </c>
    </row>
    <row r="33324" spans="1:2" x14ac:dyDescent="0.25">
      <c r="A33324" t="s">
        <v>16513</v>
      </c>
    </row>
    <row r="33325" spans="1:2" x14ac:dyDescent="0.25">
      <c r="A33325" t="s">
        <v>16514</v>
      </c>
    </row>
    <row r="33326" spans="1:2" x14ac:dyDescent="0.25">
      <c r="A33326" t="s">
        <v>16515</v>
      </c>
    </row>
    <row r="33327" spans="1:2" x14ac:dyDescent="0.25">
      <c r="A33327" t="s">
        <v>16516</v>
      </c>
    </row>
    <row r="33328" spans="1:2" x14ac:dyDescent="0.25">
      <c r="A33328" t="s">
        <v>16517</v>
      </c>
    </row>
    <row r="33329" spans="1:2" x14ac:dyDescent="0.25">
      <c r="A33329" t="s">
        <v>16518</v>
      </c>
      <c r="B33329" t="s">
        <v>16519</v>
      </c>
    </row>
    <row r="33330" spans="1:2" x14ac:dyDescent="0.25">
      <c r="A33330" t="s">
        <v>16520</v>
      </c>
    </row>
    <row r="33331" spans="1:2" x14ac:dyDescent="0.25">
      <c r="A33331" t="s">
        <v>16521</v>
      </c>
    </row>
    <row r="33332" spans="1:2" x14ac:dyDescent="0.25">
      <c r="A33332" t="s">
        <v>16522</v>
      </c>
    </row>
    <row r="33333" spans="1:2" x14ac:dyDescent="0.25">
      <c r="A33333" t="s">
        <v>16523</v>
      </c>
    </row>
    <row r="33334" spans="1:2" x14ac:dyDescent="0.25">
      <c r="A33334" t="s">
        <v>16524</v>
      </c>
    </row>
    <row r="33335" spans="1:2" x14ac:dyDescent="0.25">
      <c r="A33335" t="s">
        <v>16525</v>
      </c>
    </row>
    <row r="33336" spans="1:2" x14ac:dyDescent="0.25">
      <c r="A33336" t="s">
        <v>16526</v>
      </c>
    </row>
    <row r="33337" spans="1:2" x14ac:dyDescent="0.25">
      <c r="A33337" t="s">
        <v>16527</v>
      </c>
    </row>
    <row r="33338" spans="1:2" x14ac:dyDescent="0.25">
      <c r="A33338" t="s">
        <v>16528</v>
      </c>
      <c r="B33338" t="s">
        <v>16529</v>
      </c>
    </row>
    <row r="33339" spans="1:2" x14ac:dyDescent="0.25">
      <c r="A33339" t="s">
        <v>16530</v>
      </c>
    </row>
    <row r="33340" spans="1:2" x14ac:dyDescent="0.25">
      <c r="A33340" t="s">
        <v>16531</v>
      </c>
      <c r="B33340" t="s">
        <v>16532</v>
      </c>
    </row>
    <row r="33341" spans="1:2" x14ac:dyDescent="0.25">
      <c r="A33341" t="s">
        <v>16533</v>
      </c>
    </row>
    <row r="33342" spans="1:2" x14ac:dyDescent="0.25">
      <c r="A33342" t="s">
        <v>16534</v>
      </c>
      <c r="B33342" t="s">
        <v>16535</v>
      </c>
    </row>
    <row r="33343" spans="1:2" x14ac:dyDescent="0.25">
      <c r="A33343" t="s">
        <v>16536</v>
      </c>
    </row>
    <row r="33344" spans="1:2" x14ac:dyDescent="0.25">
      <c r="A33344" t="s">
        <v>16537</v>
      </c>
    </row>
    <row r="33345" spans="1:1" x14ac:dyDescent="0.25">
      <c r="A33345" t="s">
        <v>16538</v>
      </c>
    </row>
    <row r="33346" spans="1:1" x14ac:dyDescent="0.25">
      <c r="A33346" t="s">
        <v>16539</v>
      </c>
    </row>
    <row r="33347" spans="1:1" x14ac:dyDescent="0.25">
      <c r="A33347" t="s">
        <v>16540</v>
      </c>
    </row>
    <row r="33348" spans="1:1" x14ac:dyDescent="0.25">
      <c r="A33348" t="s">
        <v>16541</v>
      </c>
    </row>
    <row r="33349" spans="1:1" x14ac:dyDescent="0.25">
      <c r="A33349" t="s">
        <v>16542</v>
      </c>
    </row>
    <row r="33350" spans="1:1" x14ac:dyDescent="0.25">
      <c r="A33350" t="s">
        <v>16543</v>
      </c>
    </row>
    <row r="33351" spans="1:1" x14ac:dyDescent="0.25">
      <c r="A33351" t="s">
        <v>16544</v>
      </c>
    </row>
    <row r="33352" spans="1:1" x14ac:dyDescent="0.25">
      <c r="A33352" t="s">
        <v>16545</v>
      </c>
    </row>
    <row r="33353" spans="1:1" x14ac:dyDescent="0.25">
      <c r="A33353" t="s">
        <v>16546</v>
      </c>
    </row>
    <row r="33354" spans="1:1" x14ac:dyDescent="0.25">
      <c r="A33354" t="s">
        <v>16547</v>
      </c>
    </row>
    <row r="33355" spans="1:1" x14ac:dyDescent="0.25">
      <c r="A33355" t="s">
        <v>16548</v>
      </c>
    </row>
    <row r="33356" spans="1:1" x14ac:dyDescent="0.25">
      <c r="A33356" t="s">
        <v>16549</v>
      </c>
    </row>
    <row r="33357" spans="1:1" x14ac:dyDescent="0.25">
      <c r="A33357" t="s">
        <v>16550</v>
      </c>
    </row>
    <row r="33358" spans="1:1" x14ac:dyDescent="0.25">
      <c r="A33358" t="s">
        <v>16551</v>
      </c>
    </row>
    <row r="33359" spans="1:1" x14ac:dyDescent="0.25">
      <c r="A33359" t="s">
        <v>16552</v>
      </c>
    </row>
    <row r="33360" spans="1:1" x14ac:dyDescent="0.25">
      <c r="A33360" t="s">
        <v>16553</v>
      </c>
    </row>
    <row r="33361" spans="1:4" x14ac:dyDescent="0.25">
      <c r="A33361" t="s">
        <v>16554</v>
      </c>
    </row>
    <row r="33362" spans="1:4" x14ac:dyDescent="0.25">
      <c r="A33362" t="s">
        <v>16555</v>
      </c>
      <c r="B33362" t="s">
        <v>16556</v>
      </c>
    </row>
    <row r="33363" spans="1:4" x14ac:dyDescent="0.25">
      <c r="A33363" t="s">
        <v>16557</v>
      </c>
    </row>
    <row r="33364" spans="1:4" x14ac:dyDescent="0.25">
      <c r="A33364" t="s">
        <v>16558</v>
      </c>
    </row>
    <row r="33365" spans="1:4" x14ac:dyDescent="0.25">
      <c r="A33365" t="s">
        <v>16559</v>
      </c>
    </row>
    <row r="33366" spans="1:4" x14ac:dyDescent="0.25">
      <c r="A33366" t="s">
        <v>16560</v>
      </c>
    </row>
    <row r="33367" spans="1:4" x14ac:dyDescent="0.25">
      <c r="A33367" t="s">
        <v>16561</v>
      </c>
    </row>
    <row r="33368" spans="1:4" x14ac:dyDescent="0.25">
      <c r="A33368" t="s">
        <v>16562</v>
      </c>
    </row>
    <row r="33369" spans="1:4" x14ac:dyDescent="0.25">
      <c r="A33369" t="s">
        <v>16563</v>
      </c>
    </row>
    <row r="33370" spans="1:4" x14ac:dyDescent="0.25">
      <c r="A33370" t="s">
        <v>16564</v>
      </c>
    </row>
    <row r="33371" spans="1:4" x14ac:dyDescent="0.25">
      <c r="A33371" t="s">
        <v>16565</v>
      </c>
    </row>
    <row r="33372" spans="1:4" x14ac:dyDescent="0.25">
      <c r="A33372" t="s">
        <v>16566</v>
      </c>
    </row>
    <row r="33373" spans="1:4" x14ac:dyDescent="0.25">
      <c r="A33373" t="s">
        <v>16567</v>
      </c>
    </row>
    <row r="33374" spans="1:4" x14ac:dyDescent="0.25">
      <c r="A33374" t="s">
        <v>16568</v>
      </c>
      <c r="B33374" t="s">
        <v>16569</v>
      </c>
    </row>
    <row r="33375" spans="1:4" x14ac:dyDescent="0.25">
      <c r="A33375" t="s">
        <v>16570</v>
      </c>
    </row>
    <row r="33376" spans="1:4" x14ac:dyDescent="0.25">
      <c r="A33376" t="s">
        <v>16571</v>
      </c>
      <c r="B33376" t="s">
        <v>16572</v>
      </c>
      <c r="C33376" t="s">
        <v>16573</v>
      </c>
      <c r="D33376" t="s">
        <v>16574</v>
      </c>
    </row>
    <row r="33377" spans="1:3" x14ac:dyDescent="0.25">
      <c r="A33377" t="s">
        <v>16575</v>
      </c>
    </row>
    <row r="33378" spans="1:3" x14ac:dyDescent="0.25">
      <c r="A33378" t="s">
        <v>16576</v>
      </c>
    </row>
    <row r="33379" spans="1:3" x14ac:dyDescent="0.25">
      <c r="A33379" t="s">
        <v>16577</v>
      </c>
    </row>
    <row r="33380" spans="1:3" x14ac:dyDescent="0.25">
      <c r="A33380" t="s">
        <v>16578</v>
      </c>
    </row>
    <row r="33381" spans="1:3" x14ac:dyDescent="0.25">
      <c r="A33381" t="s">
        <v>16579</v>
      </c>
    </row>
    <row r="33382" spans="1:3" x14ac:dyDescent="0.25">
      <c r="A33382" t="s">
        <v>16580</v>
      </c>
    </row>
    <row r="33383" spans="1:3" x14ac:dyDescent="0.25">
      <c r="A33383" t="s">
        <v>16581</v>
      </c>
    </row>
    <row r="33384" spans="1:3" x14ac:dyDescent="0.25">
      <c r="A33384" t="s">
        <v>16582</v>
      </c>
    </row>
    <row r="33385" spans="1:3" x14ac:dyDescent="0.25">
      <c r="A33385" t="s">
        <v>16583</v>
      </c>
    </row>
    <row r="33386" spans="1:3" x14ac:dyDescent="0.25">
      <c r="A33386" t="s">
        <v>16584</v>
      </c>
    </row>
    <row r="33387" spans="1:3" x14ac:dyDescent="0.25">
      <c r="A33387" t="s">
        <v>16585</v>
      </c>
    </row>
    <row r="33388" spans="1:3" x14ac:dyDescent="0.25">
      <c r="A33388" t="s">
        <v>16586</v>
      </c>
    </row>
    <row r="33389" spans="1:3" x14ac:dyDescent="0.25">
      <c r="A33389" t="s">
        <v>16587</v>
      </c>
    </row>
    <row r="33390" spans="1:3" x14ac:dyDescent="0.25">
      <c r="A33390" t="s">
        <v>16588</v>
      </c>
    </row>
    <row r="33391" spans="1:3" x14ac:dyDescent="0.25">
      <c r="A33391" t="s">
        <v>16589</v>
      </c>
    </row>
    <row r="33392" spans="1:3" x14ac:dyDescent="0.25">
      <c r="A33392" t="s">
        <v>16590</v>
      </c>
      <c r="B33392" t="s">
        <v>16591</v>
      </c>
      <c r="C33392" t="s">
        <v>16592</v>
      </c>
    </row>
    <row r="33393" spans="1:2" x14ac:dyDescent="0.25">
      <c r="A33393" t="s">
        <v>16593</v>
      </c>
    </row>
    <row r="33394" spans="1:2" x14ac:dyDescent="0.25">
      <c r="A33394" t="s">
        <v>16594</v>
      </c>
    </row>
    <row r="33395" spans="1:2" x14ac:dyDescent="0.25">
      <c r="A33395" t="s">
        <v>16595</v>
      </c>
    </row>
    <row r="33396" spans="1:2" x14ac:dyDescent="0.25">
      <c r="A33396" t="s">
        <v>16596</v>
      </c>
    </row>
    <row r="33397" spans="1:2" x14ac:dyDescent="0.25">
      <c r="A33397" t="s">
        <v>16597</v>
      </c>
    </row>
    <row r="33398" spans="1:2" x14ac:dyDescent="0.25">
      <c r="A33398" t="s">
        <v>16598</v>
      </c>
    </row>
    <row r="33399" spans="1:2" x14ac:dyDescent="0.25">
      <c r="A33399" t="s">
        <v>16599</v>
      </c>
      <c r="B33399" t="s">
        <v>16600</v>
      </c>
    </row>
    <row r="33400" spans="1:2" x14ac:dyDescent="0.25">
      <c r="A33400" t="s">
        <v>16601</v>
      </c>
    </row>
    <row r="33401" spans="1:2" x14ac:dyDescent="0.25">
      <c r="A33401" t="s">
        <v>16602</v>
      </c>
      <c r="B33401" t="s">
        <v>16603</v>
      </c>
    </row>
    <row r="33402" spans="1:2" x14ac:dyDescent="0.25">
      <c r="A33402" t="s">
        <v>16604</v>
      </c>
    </row>
    <row r="33403" spans="1:2" x14ac:dyDescent="0.25">
      <c r="A33403" t="s">
        <v>16605</v>
      </c>
    </row>
    <row r="33404" spans="1:2" x14ac:dyDescent="0.25">
      <c r="A33404" t="s">
        <v>16606</v>
      </c>
      <c r="B33404" t="s">
        <v>16607</v>
      </c>
    </row>
    <row r="33405" spans="1:2" x14ac:dyDescent="0.25">
      <c r="A33405" t="s">
        <v>16608</v>
      </c>
    </row>
    <row r="33406" spans="1:2" x14ac:dyDescent="0.25">
      <c r="A33406" t="s">
        <v>16609</v>
      </c>
    </row>
    <row r="33407" spans="1:2" x14ac:dyDescent="0.25">
      <c r="A33407" t="s">
        <v>16610</v>
      </c>
    </row>
    <row r="33408" spans="1:2" x14ac:dyDescent="0.25">
      <c r="A33408" t="s">
        <v>16611</v>
      </c>
    </row>
    <row r="33409" spans="1:4" x14ac:dyDescent="0.25">
      <c r="A33409" t="s">
        <v>16612</v>
      </c>
    </row>
    <row r="33410" spans="1:4" x14ac:dyDescent="0.25">
      <c r="A33410" t="s">
        <v>16613</v>
      </c>
      <c r="B33410" t="s">
        <v>16614</v>
      </c>
      <c r="C33410" t="s">
        <v>16615</v>
      </c>
      <c r="D33410" t="s">
        <v>16616</v>
      </c>
    </row>
    <row r="33411" spans="1:4" x14ac:dyDescent="0.25">
      <c r="A33411" t="s">
        <v>16617</v>
      </c>
    </row>
    <row r="33412" spans="1:4" x14ac:dyDescent="0.25">
      <c r="A33412" t="s">
        <v>16618</v>
      </c>
    </row>
    <row r="33413" spans="1:4" x14ac:dyDescent="0.25">
      <c r="A33413" t="s">
        <v>16619</v>
      </c>
    </row>
    <row r="33414" spans="1:4" x14ac:dyDescent="0.25">
      <c r="A33414" t="s">
        <v>16620</v>
      </c>
    </row>
    <row r="33415" spans="1:4" x14ac:dyDescent="0.25">
      <c r="A33415" t="s">
        <v>16621</v>
      </c>
    </row>
    <row r="33416" spans="1:4" x14ac:dyDescent="0.25">
      <c r="A33416" t="s">
        <v>16622</v>
      </c>
      <c r="B33416" t="s">
        <v>16623</v>
      </c>
    </row>
    <row r="33417" spans="1:4" x14ac:dyDescent="0.25">
      <c r="A33417" t="s">
        <v>16624</v>
      </c>
      <c r="B33417" t="s">
        <v>16625</v>
      </c>
      <c r="C33417" t="s">
        <v>16626</v>
      </c>
    </row>
    <row r="33418" spans="1:4" x14ac:dyDescent="0.25">
      <c r="A33418" t="s">
        <v>16627</v>
      </c>
    </row>
    <row r="33419" spans="1:4" x14ac:dyDescent="0.25">
      <c r="A33419" t="s">
        <v>16628</v>
      </c>
    </row>
    <row r="33420" spans="1:4" x14ac:dyDescent="0.25">
      <c r="A33420" t="s">
        <v>16629</v>
      </c>
    </row>
    <row r="33421" spans="1:4" x14ac:dyDescent="0.25">
      <c r="A33421" t="s">
        <v>16630</v>
      </c>
    </row>
    <row r="33422" spans="1:4" x14ac:dyDescent="0.25">
      <c r="A33422" t="s">
        <v>16631</v>
      </c>
    </row>
    <row r="33423" spans="1:4" x14ac:dyDescent="0.25">
      <c r="A33423" t="s">
        <v>16632</v>
      </c>
      <c r="B33423" t="s">
        <v>16633</v>
      </c>
      <c r="C33423" t="s">
        <v>16634</v>
      </c>
    </row>
    <row r="33424" spans="1:4" x14ac:dyDescent="0.25">
      <c r="A33424" t="s">
        <v>16635</v>
      </c>
    </row>
    <row r="33425" spans="1:4" x14ac:dyDescent="0.25">
      <c r="A33425" t="s">
        <v>16636</v>
      </c>
    </row>
    <row r="33426" spans="1:4" x14ac:dyDescent="0.25">
      <c r="A33426" t="s">
        <v>16637</v>
      </c>
    </row>
    <row r="33427" spans="1:4" x14ac:dyDescent="0.25">
      <c r="A33427" t="s">
        <v>16638</v>
      </c>
      <c r="B33427" t="s">
        <v>16639</v>
      </c>
      <c r="C33427" t="s">
        <v>16640</v>
      </c>
      <c r="D33427" t="s">
        <v>16641</v>
      </c>
    </row>
    <row r="33428" spans="1:4" x14ac:dyDescent="0.25">
      <c r="A33428" t="s">
        <v>16642</v>
      </c>
    </row>
    <row r="33429" spans="1:4" x14ac:dyDescent="0.25">
      <c r="A33429" t="s">
        <v>16643</v>
      </c>
      <c r="B33429" t="s">
        <v>16644</v>
      </c>
    </row>
    <row r="33430" spans="1:4" x14ac:dyDescent="0.25">
      <c r="A33430" t="s">
        <v>16645</v>
      </c>
    </row>
    <row r="33431" spans="1:4" x14ac:dyDescent="0.25">
      <c r="A33431" t="s">
        <v>16646</v>
      </c>
    </row>
    <row r="33432" spans="1:4" x14ac:dyDescent="0.25">
      <c r="A33432" t="s">
        <v>16647</v>
      </c>
    </row>
    <row r="33433" spans="1:4" x14ac:dyDescent="0.25">
      <c r="A33433" t="s">
        <v>16648</v>
      </c>
    </row>
    <row r="33434" spans="1:4" x14ac:dyDescent="0.25">
      <c r="A33434" t="s">
        <v>16649</v>
      </c>
      <c r="B33434" t="s">
        <v>16650</v>
      </c>
    </row>
    <row r="33435" spans="1:4" x14ac:dyDescent="0.25">
      <c r="A33435" t="s">
        <v>16651</v>
      </c>
    </row>
    <row r="33436" spans="1:4" x14ac:dyDescent="0.25">
      <c r="A33436" t="s">
        <v>16652</v>
      </c>
    </row>
    <row r="33437" spans="1:4" x14ac:dyDescent="0.25">
      <c r="A33437" t="s">
        <v>16653</v>
      </c>
    </row>
    <row r="33438" spans="1:4" x14ac:dyDescent="0.25">
      <c r="A33438" t="s">
        <v>16654</v>
      </c>
    </row>
    <row r="33439" spans="1:4" x14ac:dyDescent="0.25">
      <c r="A33439" t="s">
        <v>16655</v>
      </c>
    </row>
    <row r="33440" spans="1:4" x14ac:dyDescent="0.25">
      <c r="A33440" t="s">
        <v>16656</v>
      </c>
    </row>
    <row r="33441" spans="1:1" x14ac:dyDescent="0.25">
      <c r="A33441" t="s">
        <v>16657</v>
      </c>
    </row>
    <row r="33443" spans="1:1" x14ac:dyDescent="0.25">
      <c r="A33443" t="s">
        <v>16658</v>
      </c>
    </row>
    <row r="33444" spans="1:1" x14ac:dyDescent="0.25">
      <c r="A33444" t="s">
        <v>16659</v>
      </c>
    </row>
    <row r="33446" spans="1:1" x14ac:dyDescent="0.25">
      <c r="A33446" t="s">
        <v>16660</v>
      </c>
    </row>
    <row r="33447" spans="1:1" x14ac:dyDescent="0.25">
      <c r="A33447" t="s">
        <v>16661</v>
      </c>
    </row>
    <row r="33448" spans="1:1" x14ac:dyDescent="0.25">
      <c r="A33448" t="s">
        <v>16662</v>
      </c>
    </row>
    <row r="33450" spans="1:1" x14ac:dyDescent="0.25">
      <c r="A33450" t="s">
        <v>16663</v>
      </c>
    </row>
    <row r="33451" spans="1:1" x14ac:dyDescent="0.25">
      <c r="A33451" t="s">
        <v>16664</v>
      </c>
    </row>
    <row r="33452" spans="1:1" x14ac:dyDescent="0.25">
      <c r="A33452" t="s">
        <v>16665</v>
      </c>
    </row>
    <row r="33453" spans="1:1" x14ac:dyDescent="0.25">
      <c r="A33453" t="s">
        <v>16666</v>
      </c>
    </row>
    <row r="33455" spans="1:1" x14ac:dyDescent="0.25">
      <c r="A33455" t="e">
        <f>- poste de contrÃ´le documentaire</f>
        <v>#NAME?</v>
      </c>
    </row>
    <row r="33457" spans="1:1" x14ac:dyDescent="0.25">
      <c r="A33457" t="s">
        <v>16667</v>
      </c>
    </row>
    <row r="33459" spans="1:1" x14ac:dyDescent="0.25">
      <c r="A33459" t="s">
        <v>16668</v>
      </c>
    </row>
    <row r="33460" spans="1:1" x14ac:dyDescent="0.25">
      <c r="A33460" t="s">
        <v>16669</v>
      </c>
    </row>
    <row r="33461" spans="1:1" x14ac:dyDescent="0.25">
      <c r="A33461" t="s">
        <v>16670</v>
      </c>
    </row>
    <row r="33462" spans="1:1" x14ac:dyDescent="0.25">
      <c r="A33462" t="s">
        <v>16671</v>
      </c>
    </row>
    <row r="33463" spans="1:1" x14ac:dyDescent="0.25">
      <c r="A33463" t="s">
        <v>16672</v>
      </c>
    </row>
    <row r="33465" spans="1:1" x14ac:dyDescent="0.25">
      <c r="A33465" t="s">
        <v>16673</v>
      </c>
    </row>
    <row r="33467" spans="1:1" x14ac:dyDescent="0.25">
      <c r="A33467" t="s">
        <v>16674</v>
      </c>
    </row>
    <row r="33469" spans="1:1" x14ac:dyDescent="0.25">
      <c r="A33469" t="s">
        <v>16675</v>
      </c>
    </row>
    <row r="33470" spans="1:1" x14ac:dyDescent="0.25">
      <c r="A33470" t="s">
        <v>16676</v>
      </c>
    </row>
    <row r="33472" spans="1:1" x14ac:dyDescent="0.25">
      <c r="A33472" t="s">
        <v>16677</v>
      </c>
    </row>
    <row r="33474" spans="1:1" x14ac:dyDescent="0.25">
      <c r="A33474" t="s">
        <v>16678</v>
      </c>
    </row>
    <row r="33475" spans="1:1" x14ac:dyDescent="0.25">
      <c r="A33475" t="s">
        <v>16679</v>
      </c>
    </row>
    <row r="33476" spans="1:1" x14ac:dyDescent="0.25">
      <c r="A33476" t="s">
        <v>16680</v>
      </c>
    </row>
    <row r="33477" spans="1:1" x14ac:dyDescent="0.25">
      <c r="A33477" t="s">
        <v>16681</v>
      </c>
    </row>
    <row r="33478" spans="1:1" x14ac:dyDescent="0.25">
      <c r="A33478" t="s">
        <v>16682</v>
      </c>
    </row>
    <row r="33479" spans="1:1" x14ac:dyDescent="0.25">
      <c r="A33479" t="s">
        <v>16681</v>
      </c>
    </row>
    <row r="33480" spans="1:1" x14ac:dyDescent="0.25">
      <c r="A33480" t="s">
        <v>16683</v>
      </c>
    </row>
    <row r="33481" spans="1:1" x14ac:dyDescent="0.25">
      <c r="A33481" t="s">
        <v>16684</v>
      </c>
    </row>
    <row r="33482" spans="1:1" x14ac:dyDescent="0.25">
      <c r="A33482" t="s">
        <v>16685</v>
      </c>
    </row>
    <row r="33483" spans="1:1" x14ac:dyDescent="0.25">
      <c r="A33483" t="s">
        <v>16686</v>
      </c>
    </row>
    <row r="33484" spans="1:1" x14ac:dyDescent="0.25">
      <c r="A33484" t="s">
        <v>16687</v>
      </c>
    </row>
    <row r="33485" spans="1:1" x14ac:dyDescent="0.25">
      <c r="A33485" t="s">
        <v>16688</v>
      </c>
    </row>
    <row r="33486" spans="1:1" x14ac:dyDescent="0.25">
      <c r="A33486" t="s">
        <v>16689</v>
      </c>
    </row>
    <row r="33487" spans="1:1" x14ac:dyDescent="0.25">
      <c r="A33487" t="s">
        <v>16690</v>
      </c>
    </row>
    <row r="33489" spans="1:1" x14ac:dyDescent="0.25">
      <c r="A33489" t="s">
        <v>16691</v>
      </c>
    </row>
    <row r="33490" spans="1:1" x14ac:dyDescent="0.25">
      <c r="A33490" t="s">
        <v>16692</v>
      </c>
    </row>
    <row r="33492" spans="1:1" x14ac:dyDescent="0.25">
      <c r="A33492" t="s">
        <v>16693</v>
      </c>
    </row>
    <row r="33494" spans="1:1" x14ac:dyDescent="0.25">
      <c r="A33494" t="s">
        <v>16694</v>
      </c>
    </row>
    <row r="33495" spans="1:1" x14ac:dyDescent="0.25">
      <c r="A33495" t="s">
        <v>16695</v>
      </c>
    </row>
    <row r="33497" spans="1:1" x14ac:dyDescent="0.25">
      <c r="A33497" t="s">
        <v>16696</v>
      </c>
    </row>
    <row r="33499" spans="1:1" x14ac:dyDescent="0.25">
      <c r="A33499" t="s">
        <v>16697</v>
      </c>
    </row>
    <row r="33500" spans="1:1" x14ac:dyDescent="0.25">
      <c r="A33500" t="s">
        <v>16698</v>
      </c>
    </row>
    <row r="33502" spans="1:1" x14ac:dyDescent="0.25">
      <c r="A33502" t="s">
        <v>16699</v>
      </c>
    </row>
    <row r="33503" spans="1:1" x14ac:dyDescent="0.25">
      <c r="A33503" t="s">
        <v>16700</v>
      </c>
    </row>
    <row r="33504" spans="1:1" x14ac:dyDescent="0.25">
      <c r="A33504" t="s">
        <v>16701</v>
      </c>
    </row>
    <row r="33506" spans="1:2" x14ac:dyDescent="0.25">
      <c r="A33506" t="s">
        <v>16702</v>
      </c>
    </row>
    <row r="33507" spans="1:2" x14ac:dyDescent="0.25">
      <c r="A33507" t="s">
        <v>16703</v>
      </c>
    </row>
    <row r="33508" spans="1:2" x14ac:dyDescent="0.25">
      <c r="A33508" t="s">
        <v>16704</v>
      </c>
    </row>
    <row r="33509" spans="1:2" x14ac:dyDescent="0.25">
      <c r="A33509" t="s">
        <v>16705</v>
      </c>
    </row>
    <row r="33511" spans="1:2" x14ac:dyDescent="0.25">
      <c r="A33511" t="s">
        <v>13348</v>
      </c>
    </row>
    <row r="33512" spans="1:2" x14ac:dyDescent="0.25">
      <c r="A33512" t="s">
        <v>16706</v>
      </c>
    </row>
    <row r="33513" spans="1:2" x14ac:dyDescent="0.25">
      <c r="A33513" t="s">
        <v>16707</v>
      </c>
    </row>
    <row r="33514" spans="1:2" x14ac:dyDescent="0.25">
      <c r="A33514" t="s">
        <v>16708</v>
      </c>
    </row>
    <row r="33515" spans="1:2" x14ac:dyDescent="0.25">
      <c r="A33515" t="s">
        <v>16709</v>
      </c>
    </row>
    <row r="33516" spans="1:2" x14ac:dyDescent="0.25">
      <c r="A33516" t="s">
        <v>16710</v>
      </c>
    </row>
    <row r="33517" spans="1:2" x14ac:dyDescent="0.25">
      <c r="A33517" t="s">
        <v>16711</v>
      </c>
      <c r="B33517" t="s">
        <v>16712</v>
      </c>
    </row>
    <row r="33518" spans="1:2" x14ac:dyDescent="0.25">
      <c r="A33518" t="s">
        <v>16713</v>
      </c>
    </row>
    <row r="33520" spans="1:2" x14ac:dyDescent="0.25">
      <c r="A33520" t="s">
        <v>16714</v>
      </c>
    </row>
    <row r="33521" spans="1:1" x14ac:dyDescent="0.25">
      <c r="A33521" t="s">
        <v>16715</v>
      </c>
    </row>
    <row r="33523" spans="1:1" x14ac:dyDescent="0.25">
      <c r="A33523" t="s">
        <v>16716</v>
      </c>
    </row>
    <row r="33524" spans="1:1" x14ac:dyDescent="0.25">
      <c r="A33524" t="s">
        <v>16717</v>
      </c>
    </row>
    <row r="33526" spans="1:1" x14ac:dyDescent="0.25">
      <c r="A33526" t="s">
        <v>16718</v>
      </c>
    </row>
    <row r="33527" spans="1:1" x14ac:dyDescent="0.25">
      <c r="A33527" t="s">
        <v>16719</v>
      </c>
    </row>
    <row r="33528" spans="1:1" x14ac:dyDescent="0.25">
      <c r="A33528" t="s">
        <v>16720</v>
      </c>
    </row>
    <row r="33530" spans="1:1" x14ac:dyDescent="0.25">
      <c r="A33530" t="s">
        <v>16721</v>
      </c>
    </row>
    <row r="33532" spans="1:1" x14ac:dyDescent="0.25">
      <c r="A33532" t="s">
        <v>16722</v>
      </c>
    </row>
    <row r="33533" spans="1:1" x14ac:dyDescent="0.25">
      <c r="A33533" t="s">
        <v>16723</v>
      </c>
    </row>
    <row r="33535" spans="1:1" x14ac:dyDescent="0.25">
      <c r="A33535" t="s">
        <v>16724</v>
      </c>
    </row>
    <row r="33536" spans="1:1" x14ac:dyDescent="0.25">
      <c r="A33536" t="s">
        <v>16725</v>
      </c>
    </row>
    <row r="33538" spans="1:2" x14ac:dyDescent="0.25">
      <c r="A33538" t="s">
        <v>16696</v>
      </c>
    </row>
    <row r="33540" spans="1:2" x14ac:dyDescent="0.25">
      <c r="A33540" t="s">
        <v>16697</v>
      </c>
    </row>
    <row r="33541" spans="1:2" x14ac:dyDescent="0.25">
      <c r="A33541" t="s">
        <v>16726</v>
      </c>
    </row>
    <row r="33542" spans="1:2" x14ac:dyDescent="0.25">
      <c r="A33542" t="s">
        <v>16727</v>
      </c>
    </row>
    <row r="33543" spans="1:2" x14ac:dyDescent="0.25">
      <c r="A33543" t="s">
        <v>16728</v>
      </c>
    </row>
    <row r="33544" spans="1:2" x14ac:dyDescent="0.25">
      <c r="A33544" t="s">
        <v>16729</v>
      </c>
    </row>
    <row r="33545" spans="1:2" x14ac:dyDescent="0.25">
      <c r="A33545" t="s">
        <v>16730</v>
      </c>
      <c r="B33545" t="s">
        <v>16731</v>
      </c>
    </row>
    <row r="33546" spans="1:2" x14ac:dyDescent="0.25">
      <c r="A33546" t="s">
        <v>16732</v>
      </c>
    </row>
    <row r="33547" spans="1:2" x14ac:dyDescent="0.25">
      <c r="A33547" t="s">
        <v>16733</v>
      </c>
    </row>
    <row r="33548" spans="1:2" x14ac:dyDescent="0.25">
      <c r="A33548" t="s">
        <v>16734</v>
      </c>
    </row>
    <row r="33549" spans="1:2" x14ac:dyDescent="0.25">
      <c r="A33549" t="s">
        <v>16735</v>
      </c>
    </row>
    <row r="33550" spans="1:2" x14ac:dyDescent="0.25">
      <c r="A33550" t="s">
        <v>16736</v>
      </c>
    </row>
    <row r="33551" spans="1:2" x14ac:dyDescent="0.25">
      <c r="A33551" t="s">
        <v>16737</v>
      </c>
    </row>
    <row r="33552" spans="1:2" x14ac:dyDescent="0.25">
      <c r="A33552" t="s">
        <v>16738</v>
      </c>
    </row>
    <row r="33553" spans="1:3" x14ac:dyDescent="0.25">
      <c r="A33553" t="s">
        <v>16739</v>
      </c>
    </row>
    <row r="33554" spans="1:3" x14ac:dyDescent="0.25">
      <c r="A33554" t="s">
        <v>16740</v>
      </c>
    </row>
    <row r="33555" spans="1:3" x14ac:dyDescent="0.25">
      <c r="A33555" t="s">
        <v>16741</v>
      </c>
    </row>
    <row r="33556" spans="1:3" x14ac:dyDescent="0.25">
      <c r="A33556" t="s">
        <v>16742</v>
      </c>
    </row>
    <row r="33557" spans="1:3" x14ac:dyDescent="0.25">
      <c r="A33557" t="s">
        <v>16743</v>
      </c>
    </row>
    <row r="33558" spans="1:3" x14ac:dyDescent="0.25">
      <c r="A33558" t="s">
        <v>16744</v>
      </c>
      <c r="B33558" t="s">
        <v>16745</v>
      </c>
      <c r="C33558" t="s">
        <v>16746</v>
      </c>
    </row>
    <row r="33559" spans="1:3" x14ac:dyDescent="0.25">
      <c r="A33559" t="s">
        <v>16747</v>
      </c>
    </row>
    <row r="33560" spans="1:3" x14ac:dyDescent="0.25">
      <c r="A33560" t="s">
        <v>16748</v>
      </c>
    </row>
    <row r="33561" spans="1:3" x14ac:dyDescent="0.25">
      <c r="A33561" t="s">
        <v>16749</v>
      </c>
    </row>
    <row r="33562" spans="1:3" x14ac:dyDescent="0.25">
      <c r="A33562" t="s">
        <v>16750</v>
      </c>
    </row>
    <row r="33563" spans="1:3" x14ac:dyDescent="0.25">
      <c r="A33563" t="s">
        <v>16751</v>
      </c>
    </row>
    <row r="33564" spans="1:3" x14ac:dyDescent="0.25">
      <c r="A33564" t="s">
        <v>16752</v>
      </c>
      <c r="B33564" t="s">
        <v>16753</v>
      </c>
    </row>
    <row r="33565" spans="1:3" x14ac:dyDescent="0.25">
      <c r="A33565" t="s">
        <v>16754</v>
      </c>
      <c r="B33565" t="s">
        <v>16755</v>
      </c>
    </row>
    <row r="33566" spans="1:3" x14ac:dyDescent="0.25">
      <c r="A33566" t="s">
        <v>16756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données d'offres d'emploi en 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2023-01-10T20:17:17Z</dcterms:created>
  <dcterms:modified xsi:type="dcterms:W3CDTF">2023-01-10T20:17:17Z</dcterms:modified>
</cp:coreProperties>
</file>