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mc\"/>
    </mc:Choice>
  </mc:AlternateContent>
  <xr:revisionPtr revIDLastSave="0" documentId="13_ncr:1_{850CA3F6-F68E-4ECC-9D82-D954EA8555BE}" xr6:coauthVersionLast="47" xr6:coauthVersionMax="47" xr10:uidLastSave="{00000000-0000-0000-0000-000000000000}"/>
  <bookViews>
    <workbookView xWindow="-108" yWindow="-108" windowWidth="23256" windowHeight="12456" activeTab="3" xr2:uid="{9B958447-5BA4-4544-8978-9C1361061983}"/>
  </bookViews>
  <sheets>
    <sheet name="Currency" sheetId="1" r:id="rId1"/>
    <sheet name="PIVOT" sheetId="3" r:id="rId2"/>
    <sheet name="GL_TRAN" sheetId="2" r:id="rId3"/>
    <sheet name="FORMATTED" sheetId="4" r:id="rId4"/>
  </sheets>
  <definedNames>
    <definedName name="_xlcn.WorksheetConnection_GL_TRANA1K181" hidden="1">GL_TRAN!$A$1:$K$18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GL_TRAN!$A$1:$K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  <c r="H14" i="4"/>
  <c r="H15" i="4"/>
  <c r="H16" i="4"/>
  <c r="H17" i="4"/>
  <c r="H18" i="4"/>
  <c r="F14" i="4"/>
  <c r="F15" i="4"/>
  <c r="F16" i="4"/>
  <c r="F17" i="4"/>
  <c r="F18" i="4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G14" i="4"/>
  <c r="A15" i="4"/>
  <c r="B15" i="4"/>
  <c r="C15" i="4"/>
  <c r="D15" i="4"/>
  <c r="E15" i="4"/>
  <c r="G15" i="4"/>
  <c r="A16" i="4"/>
  <c r="B16" i="4"/>
  <c r="C16" i="4"/>
  <c r="D16" i="4"/>
  <c r="E16" i="4"/>
  <c r="G16" i="4"/>
  <c r="A17" i="4"/>
  <c r="B17" i="4"/>
  <c r="C17" i="4"/>
  <c r="D17" i="4"/>
  <c r="E17" i="4"/>
  <c r="G17" i="4"/>
  <c r="A18" i="4"/>
  <c r="B18" i="4"/>
  <c r="C18" i="4"/>
  <c r="D18" i="4"/>
  <c r="E18" i="4"/>
  <c r="G18" i="4"/>
  <c r="H2" i="4"/>
  <c r="G2" i="4"/>
  <c r="F2" i="4"/>
  <c r="E2" i="4"/>
  <c r="D2" i="4"/>
  <c r="C2" i="4"/>
  <c r="B2" i="4"/>
  <c r="A2" i="4"/>
  <c r="B1" i="4"/>
  <c r="C1" i="4"/>
  <c r="D1" i="4"/>
  <c r="E1" i="4"/>
  <c r="F1" i="4"/>
  <c r="G1" i="4"/>
  <c r="H1" i="4"/>
  <c r="I1" i="4"/>
  <c r="A1" i="4"/>
  <c r="I26" i="2"/>
  <c r="I27" i="2"/>
  <c r="K27" i="2"/>
  <c r="I28" i="2"/>
  <c r="K28" i="2"/>
  <c r="I29" i="2"/>
  <c r="K29" i="2"/>
  <c r="I30" i="2"/>
  <c r="K30" i="2"/>
  <c r="I8" i="2"/>
  <c r="H8" i="2" s="1"/>
  <c r="K8" i="2" s="1"/>
  <c r="I9" i="2"/>
  <c r="H9" i="2" s="1"/>
  <c r="K9" i="2" s="1"/>
  <c r="I10" i="2"/>
  <c r="H10" i="2" s="1"/>
  <c r="K10" i="2" s="1"/>
  <c r="I11" i="2"/>
  <c r="H11" i="2" s="1"/>
  <c r="K11" i="2" s="1"/>
  <c r="I12" i="2"/>
  <c r="H12" i="2" s="1"/>
  <c r="K12" i="2" s="1"/>
  <c r="I13" i="2"/>
  <c r="H13" i="2" s="1"/>
  <c r="K13" i="2" s="1"/>
  <c r="I14" i="2"/>
  <c r="I15" i="2"/>
  <c r="F27" i="2" s="1"/>
  <c r="I16" i="2"/>
  <c r="F28" i="2" s="1"/>
  <c r="J28" i="2" s="1"/>
  <c r="I17" i="2"/>
  <c r="F29" i="2" s="1"/>
  <c r="I18" i="2"/>
  <c r="F30" i="2" s="1"/>
  <c r="J15" i="2"/>
  <c r="J16" i="2"/>
  <c r="J17" i="2"/>
  <c r="J18" i="2"/>
  <c r="J14" i="2"/>
  <c r="J3" i="2"/>
  <c r="J4" i="2"/>
  <c r="J5" i="2"/>
  <c r="J6" i="2"/>
  <c r="J7" i="2"/>
  <c r="J8" i="2"/>
  <c r="J9" i="2"/>
  <c r="J10" i="2"/>
  <c r="J11" i="2"/>
  <c r="J12" i="2"/>
  <c r="J13" i="2"/>
  <c r="J2" i="2"/>
  <c r="I3" i="2"/>
  <c r="H3" i="2" s="1"/>
  <c r="K3" i="2" s="1"/>
  <c r="I4" i="2"/>
  <c r="H4" i="2" s="1"/>
  <c r="K4" i="2" s="1"/>
  <c r="I5" i="2"/>
  <c r="H5" i="2" s="1"/>
  <c r="K5" i="2" s="1"/>
  <c r="I6" i="2"/>
  <c r="H6" i="2" s="1"/>
  <c r="K6" i="2" s="1"/>
  <c r="I7" i="2"/>
  <c r="H7" i="2" s="1"/>
  <c r="K7" i="2" s="1"/>
  <c r="I2" i="2"/>
  <c r="H2" i="2" s="1"/>
  <c r="K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30" i="2" l="1"/>
  <c r="J27" i="2"/>
  <c r="F26" i="2"/>
  <c r="J29" i="2"/>
  <c r="K18" i="2"/>
  <c r="K16" i="2"/>
  <c r="K15" i="2"/>
  <c r="K17" i="2"/>
  <c r="K14" i="2"/>
  <c r="H26" i="2" l="1"/>
  <c r="J26" i="2"/>
  <c r="K2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377EA7-D4DF-44AA-A752-270E9A30ED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CFC7A5-E98C-4A1E-8B6D-0FAACE01CAAD}" name="WorksheetConnection_GL_TRAN!$A$1:$K$18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GL_TRANA1K181"/>
        </x15:connection>
      </ext>
    </extLst>
  </connection>
</connections>
</file>

<file path=xl/sharedStrings.xml><?xml version="1.0" encoding="utf-8"?>
<sst xmlns="http://schemas.openxmlformats.org/spreadsheetml/2006/main" count="1265" uniqueCount="918">
  <si>
    <t>Argentine Peso</t>
  </si>
  <si>
    <t>Australian Dollar</t>
  </si>
  <si>
    <t>Bahraini Dinar</t>
  </si>
  <si>
    <t>Brazilian Real</t>
  </si>
  <si>
    <t>Bulgarian Lev</t>
  </si>
  <si>
    <t>Canadian Dollar</t>
  </si>
  <si>
    <t>Chilean Peso</t>
  </si>
  <si>
    <t>Colombian Peso</t>
  </si>
  <si>
    <t>Czech Koruna</t>
  </si>
  <si>
    <t>Danish Krone</t>
  </si>
  <si>
    <t>Euro</t>
  </si>
  <si>
    <t>Hong Kong Dollar</t>
  </si>
  <si>
    <t>Indian Rupee</t>
  </si>
  <si>
    <t>Iranian Rial</t>
  </si>
  <si>
    <t>Kuwaiti Dinar</t>
  </si>
  <si>
    <t>Libyan Dinar</t>
  </si>
  <si>
    <t>Malaysian Ringgit</t>
  </si>
  <si>
    <t>Mexican Peso</t>
  </si>
  <si>
    <t>Nepalese Rupee</t>
  </si>
  <si>
    <t>Norwegian Krone</t>
  </si>
  <si>
    <t>Philippine Peso</t>
  </si>
  <si>
    <t>Russian Ruble</t>
  </si>
  <si>
    <t>Singapore Dollar</t>
  </si>
  <si>
    <t>Swedish Krona</t>
  </si>
  <si>
    <t>Swiss Franc</t>
  </si>
  <si>
    <t>Turkish Lira</t>
  </si>
  <si>
    <t>US Dollar</t>
  </si>
  <si>
    <t>New Zealand Dollar</t>
  </si>
  <si>
    <t>AFGHANISTAN</t>
  </si>
  <si>
    <t>Afghani</t>
  </si>
  <si>
    <t>AFN</t>
  </si>
  <si>
    <t>ALBANIA</t>
  </si>
  <si>
    <t>Lek</t>
  </si>
  <si>
    <t>ALL</t>
  </si>
  <si>
    <t>ALGERIA</t>
  </si>
  <si>
    <t>Algerian Dinar</t>
  </si>
  <si>
    <t>DZD</t>
  </si>
  <si>
    <t>AMERICAN SAMOA</t>
  </si>
  <si>
    <t>USD</t>
  </si>
  <si>
    <t>ANDORRA</t>
  </si>
  <si>
    <t>EUR</t>
  </si>
  <si>
    <t>ANGOLA</t>
  </si>
  <si>
    <t>Kwanza</t>
  </si>
  <si>
    <t>AOA</t>
  </si>
  <si>
    <t>ANGUILLA</t>
  </si>
  <si>
    <t>East Caribbean Dollar</t>
  </si>
  <si>
    <t>XCD</t>
  </si>
  <si>
    <t>ANTARCTICA</t>
  </si>
  <si>
    <t>No universal currency</t>
  </si>
  <si>
    <t>ANTIGUA AND BARBUDA</t>
  </si>
  <si>
    <t>ARGENTINA</t>
  </si>
  <si>
    <t>ARS</t>
  </si>
  <si>
    <t>ARMENIA</t>
  </si>
  <si>
    <t>Armenian Dram</t>
  </si>
  <si>
    <t>AMD</t>
  </si>
  <si>
    <t>ARUBA</t>
  </si>
  <si>
    <t>Aruban Florin</t>
  </si>
  <si>
    <t>AWG</t>
  </si>
  <si>
    <t>AUSTRALIA</t>
  </si>
  <si>
    <t>AUD</t>
  </si>
  <si>
    <t>AUSTRIA</t>
  </si>
  <si>
    <t>AZERBAIJAN</t>
  </si>
  <si>
    <t>Azerbaijanian Manat</t>
  </si>
  <si>
    <t>AZN</t>
  </si>
  <si>
    <t>BAHAMAS (THE)</t>
  </si>
  <si>
    <t>Bahamian Dollar</t>
  </si>
  <si>
    <t>BSD</t>
  </si>
  <si>
    <t>BAHRAIN</t>
  </si>
  <si>
    <t>BHD</t>
  </si>
  <si>
    <t>BANGLADESH</t>
  </si>
  <si>
    <t>Taka</t>
  </si>
  <si>
    <t>BDT</t>
  </si>
  <si>
    <t>BARBADOS</t>
  </si>
  <si>
    <t>Barbados Dollar</t>
  </si>
  <si>
    <t>BBD</t>
  </si>
  <si>
    <t>BELARUS</t>
  </si>
  <si>
    <t>Belarussian Ruble</t>
  </si>
  <si>
    <t>BYN</t>
  </si>
  <si>
    <t>BELGIUM</t>
  </si>
  <si>
    <t>BELIZE</t>
  </si>
  <si>
    <t>Belize Dollar</t>
  </si>
  <si>
    <t>BZD</t>
  </si>
  <si>
    <t>BENIN</t>
  </si>
  <si>
    <t>CFA Franc BCEAO</t>
  </si>
  <si>
    <t>XOF</t>
  </si>
  <si>
    <t>BERMUDA</t>
  </si>
  <si>
    <t>Bermudian Dollar</t>
  </si>
  <si>
    <t>BMD</t>
  </si>
  <si>
    <t>BHUTAN</t>
  </si>
  <si>
    <t>Ngultrum</t>
  </si>
  <si>
    <t>BTN</t>
  </si>
  <si>
    <t>INR</t>
  </si>
  <si>
    <t>BOLIVIA (PLURINATIONAL STATE OF)</t>
  </si>
  <si>
    <t>Boliviano</t>
  </si>
  <si>
    <t>BOB</t>
  </si>
  <si>
    <t>Mvdol</t>
  </si>
  <si>
    <t>BOV</t>
  </si>
  <si>
    <t>BONAIRE, SINT EUSTATIUS AND SABA</t>
  </si>
  <si>
    <t>BOSNIA AND HERZEGOVINA</t>
  </si>
  <si>
    <t>Convertible Mark</t>
  </si>
  <si>
    <t>BAM</t>
  </si>
  <si>
    <t>BOTSWANA</t>
  </si>
  <si>
    <t>Pula</t>
  </si>
  <si>
    <t>BWP</t>
  </si>
  <si>
    <t>BOUVET ISLAND</t>
  </si>
  <si>
    <t>NOK</t>
  </si>
  <si>
    <t>BRAZIL</t>
  </si>
  <si>
    <t>BRL</t>
  </si>
  <si>
    <t>BRITISH INDIAN OCEAN TERRITORY (THE)</t>
  </si>
  <si>
    <t>BRUNEI DARUSSALAM</t>
  </si>
  <si>
    <t>Brunei Dollar</t>
  </si>
  <si>
    <t>BND</t>
  </si>
  <si>
    <t>BULGARIA</t>
  </si>
  <si>
    <t>BGN</t>
  </si>
  <si>
    <t>BURKINA FASO</t>
  </si>
  <si>
    <t>BURUNDI</t>
  </si>
  <si>
    <t>Burundi Franc</t>
  </si>
  <si>
    <t>BIF</t>
  </si>
  <si>
    <t>CABO VERDE</t>
  </si>
  <si>
    <t>Cabo Verde Escudo</t>
  </si>
  <si>
    <t>CVE</t>
  </si>
  <si>
    <t>CAMBODIA</t>
  </si>
  <si>
    <t>Riel</t>
  </si>
  <si>
    <t>KHR</t>
  </si>
  <si>
    <t>CAMEROON</t>
  </si>
  <si>
    <t>CFA Franc BEAC</t>
  </si>
  <si>
    <t>XAF</t>
  </si>
  <si>
    <t>CANADA</t>
  </si>
  <si>
    <t>CAD</t>
  </si>
  <si>
    <t>CAYMAN ISLANDS (THE)</t>
  </si>
  <si>
    <t>Cayman Islands Dollar</t>
  </si>
  <si>
    <t>KYD</t>
  </si>
  <si>
    <t>CENTRAL AFRICAN REPUBLIC (THE)</t>
  </si>
  <si>
    <t>CHAD</t>
  </si>
  <si>
    <t>CHILE</t>
  </si>
  <si>
    <t>Unidad de Fomento</t>
  </si>
  <si>
    <t>CLF</t>
  </si>
  <si>
    <t>CLP</t>
  </si>
  <si>
    <t>CHINA</t>
  </si>
  <si>
    <t>Yuan Renminbi</t>
  </si>
  <si>
    <t>CNY</t>
  </si>
  <si>
    <t>CHRISTMAS ISLAND</t>
  </si>
  <si>
    <t>COCOS (KEELING) ISLANDS (THE)</t>
  </si>
  <si>
    <t>COLOMBIA</t>
  </si>
  <si>
    <t>COP</t>
  </si>
  <si>
    <t>Unidad de Valor Real</t>
  </si>
  <si>
    <t>COU</t>
  </si>
  <si>
    <t>COMOROS (THE)</t>
  </si>
  <si>
    <t>Comoro Franc</t>
  </si>
  <si>
    <t>KMF</t>
  </si>
  <si>
    <t>CONGO (THE DEMOCRATIC REPUBLIC OF THE)</t>
  </si>
  <si>
    <t>Congolese Franc</t>
  </si>
  <si>
    <t>CDF</t>
  </si>
  <si>
    <t>CONGO (THE)</t>
  </si>
  <si>
    <t>COOK ISLANDS (THE)</t>
  </si>
  <si>
    <t>NZD</t>
  </si>
  <si>
    <t>COSTA RICA</t>
  </si>
  <si>
    <t>Costa Rican Colon</t>
  </si>
  <si>
    <t>CRC</t>
  </si>
  <si>
    <t>CROATIA</t>
  </si>
  <si>
    <t>CUBA</t>
  </si>
  <si>
    <t>Peso Convertible</t>
  </si>
  <si>
    <t>CUC</t>
  </si>
  <si>
    <t>Cuban Peso</t>
  </si>
  <si>
    <t>CUP</t>
  </si>
  <si>
    <t>CURAÇAO</t>
  </si>
  <si>
    <t>Netherlands Antillean Guilder</t>
  </si>
  <si>
    <t>ANG</t>
  </si>
  <si>
    <t>CYPRUS</t>
  </si>
  <si>
    <t>CZECH REPUBLIC (THE)</t>
  </si>
  <si>
    <t>CZK</t>
  </si>
  <si>
    <t>CÔTE D'IVOIRE</t>
  </si>
  <si>
    <t>DENMARK</t>
  </si>
  <si>
    <t>DKK</t>
  </si>
  <si>
    <t>DJIBOUTI</t>
  </si>
  <si>
    <t>Djibouti Franc</t>
  </si>
  <si>
    <t>DJF</t>
  </si>
  <si>
    <t>DOMINICA</t>
  </si>
  <si>
    <t>DOMINICAN REPUBLIC (THE)</t>
  </si>
  <si>
    <t>Dominican Peso</t>
  </si>
  <si>
    <t>DOP</t>
  </si>
  <si>
    <t>ECUADOR</t>
  </si>
  <si>
    <t>EGYPT</t>
  </si>
  <si>
    <t>Egyptian Pound</t>
  </si>
  <si>
    <t>EGP</t>
  </si>
  <si>
    <t>EL SALVADOR</t>
  </si>
  <si>
    <t>El Salvador Colon</t>
  </si>
  <si>
    <t>SVC</t>
  </si>
  <si>
    <t>EQUATORIAL GUINEA</t>
  </si>
  <si>
    <t>ERITREA</t>
  </si>
  <si>
    <t>Nakfa</t>
  </si>
  <si>
    <t>ERN</t>
  </si>
  <si>
    <t>ESTONIA</t>
  </si>
  <si>
    <t>ETHIOPIA</t>
  </si>
  <si>
    <t>Ethiopian Birr</t>
  </si>
  <si>
    <t>ETB</t>
  </si>
  <si>
    <t>EUROPEAN UNION</t>
  </si>
  <si>
    <t>FALKLAND ISLANDS (THE) [MALVINAS]</t>
  </si>
  <si>
    <t>Falkland Islands Pound</t>
  </si>
  <si>
    <t>FKP</t>
  </si>
  <si>
    <t>FAROE ISLANDS (THE)</t>
  </si>
  <si>
    <t>FIJI</t>
  </si>
  <si>
    <t>Fiji Dollar</t>
  </si>
  <si>
    <t>FJD</t>
  </si>
  <si>
    <t>FINLAND</t>
  </si>
  <si>
    <t>FRANCE</t>
  </si>
  <si>
    <t>FRENCH GUIANA</t>
  </si>
  <si>
    <t>FRENCH POLYNESIA</t>
  </si>
  <si>
    <t>CFP Franc</t>
  </si>
  <si>
    <t>XPF</t>
  </si>
  <si>
    <t>FRENCH SOUTHERN TERRITORIES (THE)</t>
  </si>
  <si>
    <t>GABON</t>
  </si>
  <si>
    <t>GAMBIA (THE)</t>
  </si>
  <si>
    <t>Dalasi</t>
  </si>
  <si>
    <t>GMD</t>
  </si>
  <si>
    <t>GEORGIA</t>
  </si>
  <si>
    <t>Lari</t>
  </si>
  <si>
    <t>GEL</t>
  </si>
  <si>
    <t>GERMANY</t>
  </si>
  <si>
    <t>GHANA</t>
  </si>
  <si>
    <t>Ghana Cedi</t>
  </si>
  <si>
    <t>GHS</t>
  </si>
  <si>
    <t>GIBRALTAR</t>
  </si>
  <si>
    <t>Gibraltar Pound</t>
  </si>
  <si>
    <t>GIP</t>
  </si>
  <si>
    <t>GREECE</t>
  </si>
  <si>
    <t>GREENLAND</t>
  </si>
  <si>
    <t>GRENADA</t>
  </si>
  <si>
    <t>GUADELOUPE</t>
  </si>
  <si>
    <t>GUAM</t>
  </si>
  <si>
    <t>GUATEMALA</t>
  </si>
  <si>
    <t>Quetzal</t>
  </si>
  <si>
    <t>GTQ</t>
  </si>
  <si>
    <t>GUERNSEY</t>
  </si>
  <si>
    <t>Pound Sterling</t>
  </si>
  <si>
    <t>GBP</t>
  </si>
  <si>
    <t>GUINEA</t>
  </si>
  <si>
    <t>Guinea Franc</t>
  </si>
  <si>
    <t>GNF</t>
  </si>
  <si>
    <t>GUINEA-BISSAU</t>
  </si>
  <si>
    <t>GUYANA</t>
  </si>
  <si>
    <t>Guyana Dollar</t>
  </si>
  <si>
    <t>GYD</t>
  </si>
  <si>
    <t>HAITI</t>
  </si>
  <si>
    <t>Gourde</t>
  </si>
  <si>
    <t>HTG</t>
  </si>
  <si>
    <t>HEARD ISLAND AND McDONALD ISLANDS</t>
  </si>
  <si>
    <t>HOLY SEE (THE)</t>
  </si>
  <si>
    <t>HONDURAS</t>
  </si>
  <si>
    <t>Lempira</t>
  </si>
  <si>
    <t>HNL</t>
  </si>
  <si>
    <t>HONG KONG</t>
  </si>
  <si>
    <t>HKD</t>
  </si>
  <si>
    <t>HUNGARY</t>
  </si>
  <si>
    <t>Forint</t>
  </si>
  <si>
    <t>HUF</t>
  </si>
  <si>
    <t>ICELAND</t>
  </si>
  <si>
    <t>Iceland Krona</t>
  </si>
  <si>
    <t>ISK</t>
  </si>
  <si>
    <t>INDIA</t>
  </si>
  <si>
    <t>INDONESIA</t>
  </si>
  <si>
    <t>Rupiah</t>
  </si>
  <si>
    <t>IDR</t>
  </si>
  <si>
    <t>INTERNATIONAL MONETARY FUND (IMF) </t>
  </si>
  <si>
    <t>SDR (Special Drawing Right)</t>
  </si>
  <si>
    <t>XDR</t>
  </si>
  <si>
    <t>IRAN (ISLAMIC REPUBLIC OF)</t>
  </si>
  <si>
    <t>IRR</t>
  </si>
  <si>
    <t>IRAQ</t>
  </si>
  <si>
    <t>Iraqi Dinar</t>
  </si>
  <si>
    <t>IQD</t>
  </si>
  <si>
    <t>IRELAND</t>
  </si>
  <si>
    <t>ISLE OF MAN</t>
  </si>
  <si>
    <t>ISRAEL</t>
  </si>
  <si>
    <t>New Israeli Sheqel</t>
  </si>
  <si>
    <t>ILS</t>
  </si>
  <si>
    <t>ITALY</t>
  </si>
  <si>
    <t>JAMAICA</t>
  </si>
  <si>
    <t>Jamaican Dollar</t>
  </si>
  <si>
    <t>JMD</t>
  </si>
  <si>
    <t>JAPAN</t>
  </si>
  <si>
    <t>Yen</t>
  </si>
  <si>
    <t>JPY</t>
  </si>
  <si>
    <t>JERSEY</t>
  </si>
  <si>
    <t>JORDAN</t>
  </si>
  <si>
    <t>Jordanian Dinar</t>
  </si>
  <si>
    <t>JOD</t>
  </si>
  <si>
    <t>KAZAKHSTAN</t>
  </si>
  <si>
    <t>Tenge</t>
  </si>
  <si>
    <t>KZT</t>
  </si>
  <si>
    <t>KENYA</t>
  </si>
  <si>
    <t>Kenyan Shilling</t>
  </si>
  <si>
    <t>KES</t>
  </si>
  <si>
    <t>KIRIBATI</t>
  </si>
  <si>
    <t>KOREA (THE DEMOCRATIC PEOPLE’S REPUBLIC OF)</t>
  </si>
  <si>
    <t>North Korean Won</t>
  </si>
  <si>
    <t>KPW</t>
  </si>
  <si>
    <t>KOREA (THE REPUBLIC OF)</t>
  </si>
  <si>
    <t>Won</t>
  </si>
  <si>
    <t>KRW</t>
  </si>
  <si>
    <t>KUWAIT</t>
  </si>
  <si>
    <t>KWD</t>
  </si>
  <si>
    <t>KYRGYZSTAN</t>
  </si>
  <si>
    <t>Som</t>
  </si>
  <si>
    <t>KGS</t>
  </si>
  <si>
    <t>LAO PEOPLE’S DEMOCRATIC REPUBLIC (THE)</t>
  </si>
  <si>
    <t>Kip</t>
  </si>
  <si>
    <t>LAK</t>
  </si>
  <si>
    <t>LATVIA</t>
  </si>
  <si>
    <t>LEBANON</t>
  </si>
  <si>
    <t>Lebanese Pound</t>
  </si>
  <si>
    <t>LBP</t>
  </si>
  <si>
    <t>LESOTHO</t>
  </si>
  <si>
    <t>Loti</t>
  </si>
  <si>
    <t>LSL</t>
  </si>
  <si>
    <t>Rand</t>
  </si>
  <si>
    <t>ZAR</t>
  </si>
  <si>
    <t>LIBERIA</t>
  </si>
  <si>
    <t>Liberian Dollar</t>
  </si>
  <si>
    <t>LRD</t>
  </si>
  <si>
    <t>LIBYA</t>
  </si>
  <si>
    <t>LYD</t>
  </si>
  <si>
    <t>LIECHTENSTEIN</t>
  </si>
  <si>
    <t>CHF</t>
  </si>
  <si>
    <t>LITHUANIA</t>
  </si>
  <si>
    <t>LUXEMBOURG</t>
  </si>
  <si>
    <t>MACAO</t>
  </si>
  <si>
    <t>Pataca</t>
  </si>
  <si>
    <t>MOP</t>
  </si>
  <si>
    <t>MADAGASCAR</t>
  </si>
  <si>
    <t>Malagasy Ariary</t>
  </si>
  <si>
    <t>MGA</t>
  </si>
  <si>
    <t>MALAWI</t>
  </si>
  <si>
    <t>Kwacha</t>
  </si>
  <si>
    <t>MWK</t>
  </si>
  <si>
    <t>MALAYSIA</t>
  </si>
  <si>
    <t>MYR</t>
  </si>
  <si>
    <t>MALDIVES</t>
  </si>
  <si>
    <t>Rufiyaa</t>
  </si>
  <si>
    <t>MVR</t>
  </si>
  <si>
    <t>MALI</t>
  </si>
  <si>
    <t>MALTA</t>
  </si>
  <si>
    <t>MARSHALL ISLANDS (THE)</t>
  </si>
  <si>
    <t>MARTINIQUE</t>
  </si>
  <si>
    <t>MAURITANIA</t>
  </si>
  <si>
    <t>Ouguiya</t>
  </si>
  <si>
    <t>MRU</t>
  </si>
  <si>
    <t>MAURITIUS</t>
  </si>
  <si>
    <t>Mauritius Rupee</t>
  </si>
  <si>
    <t>MUR</t>
  </si>
  <si>
    <t>MAYOTTE</t>
  </si>
  <si>
    <t>MEMBER COUNTRIES OF THE AFRICAN DEVELOPMENT BANK GROUP</t>
  </si>
  <si>
    <t>ADB Unit of Account</t>
  </si>
  <si>
    <t>XUA</t>
  </si>
  <si>
    <t>MEXICO</t>
  </si>
  <si>
    <t>MXN</t>
  </si>
  <si>
    <t>Mexican Unidad de Inversion (UDI)</t>
  </si>
  <si>
    <t>MXV</t>
  </si>
  <si>
    <t>MICRONESIA (FEDERATED STATES OF)</t>
  </si>
  <si>
    <t>MOLDOVA (THE REPUBLIC OF)</t>
  </si>
  <si>
    <t>Moldovan Leu</t>
  </si>
  <si>
    <t>MDL</t>
  </si>
  <si>
    <t>MONACO</t>
  </si>
  <si>
    <t>MONGOLIA</t>
  </si>
  <si>
    <t>Tugrik</t>
  </si>
  <si>
    <t>MNT</t>
  </si>
  <si>
    <t>MONTENEGRO</t>
  </si>
  <si>
    <t>MONTSERRAT</t>
  </si>
  <si>
    <t>MOROCCO</t>
  </si>
  <si>
    <t>Moroccan Dirham</t>
  </si>
  <si>
    <t>MAD</t>
  </si>
  <si>
    <t>MOZAMBIQUE</t>
  </si>
  <si>
    <t>Mozambique Metical</t>
  </si>
  <si>
    <t>MZN</t>
  </si>
  <si>
    <t>MYANMAR</t>
  </si>
  <si>
    <t>Kyat</t>
  </si>
  <si>
    <t>MMK</t>
  </si>
  <si>
    <t>NAMIBIA</t>
  </si>
  <si>
    <t>Namibia Dollar</t>
  </si>
  <si>
    <t>NAD</t>
  </si>
  <si>
    <t>NAURU</t>
  </si>
  <si>
    <t>NEPAL</t>
  </si>
  <si>
    <t>NPR</t>
  </si>
  <si>
    <t>NETHERLANDS (THE)</t>
  </si>
  <si>
    <t>NEW CALEDONIA</t>
  </si>
  <si>
    <t>NEW ZEALAND</t>
  </si>
  <si>
    <t>NICARAGUA</t>
  </si>
  <si>
    <t>Cordoba Oro</t>
  </si>
  <si>
    <t>NIO</t>
  </si>
  <si>
    <t>NIGER (THE)</t>
  </si>
  <si>
    <t>NIGERIA</t>
  </si>
  <si>
    <t>Naira</t>
  </si>
  <si>
    <t>NGN</t>
  </si>
  <si>
    <t>NIUE</t>
  </si>
  <si>
    <t>NORFOLK ISLAND</t>
  </si>
  <si>
    <t>NORTHERN MARIANA ISLANDS (THE)</t>
  </si>
  <si>
    <t>NORWAY</t>
  </si>
  <si>
    <t>OMAN</t>
  </si>
  <si>
    <t>Rial Omani</t>
  </si>
  <si>
    <t>OMR</t>
  </si>
  <si>
    <t>PAKISTAN</t>
  </si>
  <si>
    <t>Pakistan Rupee</t>
  </si>
  <si>
    <t>PKR</t>
  </si>
  <si>
    <t>PALAU</t>
  </si>
  <si>
    <t>PALESTINE, STATE OF</t>
  </si>
  <si>
    <t>PANAMA</t>
  </si>
  <si>
    <t>Balboa</t>
  </si>
  <si>
    <t>PAB</t>
  </si>
  <si>
    <t>PAPUA NEW GUINEA</t>
  </si>
  <si>
    <t>Kina</t>
  </si>
  <si>
    <t>PGK</t>
  </si>
  <si>
    <t>PARAGUAY</t>
  </si>
  <si>
    <t>Guarani</t>
  </si>
  <si>
    <t>PYG</t>
  </si>
  <si>
    <t>PERU</t>
  </si>
  <si>
    <t>Nuevo Sol</t>
  </si>
  <si>
    <t>PEN</t>
  </si>
  <si>
    <t>PHILIPPINES (THE)</t>
  </si>
  <si>
    <t>PHP</t>
  </si>
  <si>
    <t>PITCAIRN</t>
  </si>
  <si>
    <t>POLAND</t>
  </si>
  <si>
    <t>Zloty</t>
  </si>
  <si>
    <t>PLN</t>
  </si>
  <si>
    <t>PORTUGAL</t>
  </si>
  <si>
    <t>PUERTO RICO</t>
  </si>
  <si>
    <t>QATAR</t>
  </si>
  <si>
    <t>Qatari Rial</t>
  </si>
  <si>
    <t>QAR</t>
  </si>
  <si>
    <t>REPUBLIC OF NORTH MACEDONIA</t>
  </si>
  <si>
    <t>Denar</t>
  </si>
  <si>
    <t>MKD</t>
  </si>
  <si>
    <t>ROMANIA</t>
  </si>
  <si>
    <t>Romanian Leu</t>
  </si>
  <si>
    <t>RON</t>
  </si>
  <si>
    <t>RUSSIAN FEDERATION (THE)</t>
  </si>
  <si>
    <t>RUB</t>
  </si>
  <si>
    <t>RWANDA</t>
  </si>
  <si>
    <t>Rwanda Franc</t>
  </si>
  <si>
    <t>RWF</t>
  </si>
  <si>
    <t>RÉUNION</t>
  </si>
  <si>
    <t>SAINT BARTHÉLEMY</t>
  </si>
  <si>
    <t>SAINT HELENA, ASCENSION AND TRISTAN DA CUNHA</t>
  </si>
  <si>
    <t>Saint Helena Pound</t>
  </si>
  <si>
    <t>SHP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</si>
  <si>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</si>
  <si>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</si>
  <si>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</si>
  <si>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</si>
  <si>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</si>
  <si>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</si>
  <si>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Tala</t>
  </si>
  <si>
    <t>WST</t>
  </si>
  <si>
    <t>SAN MARINO</t>
  </si>
  <si>
    <t>SAO TOME AND PRINCIPE</t>
  </si>
  <si>
    <t>Dobra</t>
  </si>
  <si>
    <t>STN</t>
  </si>
  <si>
    <t>SAUDI ARABIA</t>
  </si>
  <si>
    <t>Saudi Riyal</t>
  </si>
  <si>
    <t>SAR</t>
  </si>
  <si>
    <t>SENEGAL</t>
  </si>
  <si>
    <t>SERBIA</t>
  </si>
  <si>
    <t>Serbian Dinar</t>
  </si>
  <si>
    <t>RSD</t>
  </si>
  <si>
    <t>SEYCHELLES</t>
  </si>
  <si>
    <t>Seychelles Rupee</t>
  </si>
  <si>
    <t>SCR</t>
  </si>
  <si>
    <t>SIERRA LEONE</t>
  </si>
  <si>
    <t>Leone</t>
  </si>
  <si>
    <t>SLE</t>
  </si>
  <si>
    <t>SINGAPORE</t>
  </si>
  <si>
    <t>SGD</t>
  </si>
  <si>
    <t>SINT MAARTEN (DUTCH PART)</t>
  </si>
  <si>
    <t>SISTEMA UNITARIO DE COMPENSACION REGIONAL DE PAGOS "SUCRE"</t>
  </si>
  <si>
    <t>Sucre</t>
  </si>
  <si>
    <t>XSU</t>
  </si>
  <si>
    <t>SLOVAKIA</t>
  </si>
  <si>
    <t>SLOVENIA</t>
  </si>
  <si>
    <t>SOLOMON ISLANDS</t>
  </si>
  <si>
    <t>Solomon Islands Dollar</t>
  </si>
  <si>
    <t>SBD</t>
  </si>
  <si>
    <t>SOMALIA</t>
  </si>
  <si>
    <t>Somali Shilling</t>
  </si>
  <si>
    <t>SOS</t>
  </si>
  <si>
    <t>SOUTH AFRICA</t>
  </si>
  <si>
    <t>SOUTH GEORGIA AND THE SOUTH SANDWICH ISLANDS</t>
  </si>
  <si>
    <t>SOUTH SUDAN</t>
  </si>
  <si>
    <t>South Sudanese Pound</t>
  </si>
  <si>
    <t>SSP</t>
  </si>
  <si>
    <t>SPAIN</t>
  </si>
  <si>
    <t>SRI LANKA</t>
  </si>
  <si>
    <t>Sri Lanka Rupee</t>
  </si>
  <si>
    <t>LKR</t>
  </si>
  <si>
    <t>SUDAN (THE)</t>
  </si>
  <si>
    <t>Sudanese Pound</t>
  </si>
  <si>
    <t>SDG</t>
  </si>
  <si>
    <t>SURINAME</t>
  </si>
  <si>
    <t>Surinam Dollar</t>
  </si>
  <si>
    <t>SRD</t>
  </si>
  <si>
    <t>SVALBARD AND JAN MAYEN</t>
  </si>
  <si>
    <t>SWAZILAND</t>
  </si>
  <si>
    <t>Lilangeni</t>
  </si>
  <si>
    <t>SZL</t>
  </si>
  <si>
    <t>SWEDEN</t>
  </si>
  <si>
    <t>SEK</t>
  </si>
  <si>
    <t>SWITZERLAND</t>
  </si>
  <si>
    <t>WIR Euro</t>
  </si>
  <si>
    <t>CHE</t>
  </si>
  <si>
    <t>WIR Franc</t>
  </si>
  <si>
    <t>CHW</t>
  </si>
  <si>
    <t>SYRIAN ARAB REPUBLIC</t>
  </si>
  <si>
    <t>Syrian Pound</t>
  </si>
  <si>
    <t>SYP</t>
  </si>
  <si>
    <t>TAIWAN (PROVINCE OF CHINA)</t>
  </si>
  <si>
    <t>New Taiwan Dollar</t>
  </si>
  <si>
    <t>TWD</t>
  </si>
  <si>
    <t>TAJIKISTAN</t>
  </si>
  <si>
    <t>Somoni</t>
  </si>
  <si>
    <t>TJS</t>
  </si>
  <si>
    <t>TANZANIA, UNITED REPUBLIC OF</t>
  </si>
  <si>
    <t>Tanzanian Shilling</t>
  </si>
  <si>
    <t>TZS</t>
  </si>
  <si>
    <t>THAILAND</t>
  </si>
  <si>
    <t>Baht</t>
  </si>
  <si>
    <t>THB</t>
  </si>
  <si>
    <t>TIMOR-LESTE</t>
  </si>
  <si>
    <t>TOGO</t>
  </si>
  <si>
    <t>TOKELAU</t>
  </si>
  <si>
    <t>TONGA</t>
  </si>
  <si>
    <t>Pa’anga</t>
  </si>
  <si>
    <t>TOP</t>
  </si>
  <si>
    <t>TRINIDAD AND TOBAGO</t>
  </si>
  <si>
    <t>Trinidad and Tobago Dollar</t>
  </si>
  <si>
    <t>TTD</t>
  </si>
  <si>
    <t>TUNISIA</t>
  </si>
  <si>
    <t>Tunisian Dinar</t>
  </si>
  <si>
    <t>TND</t>
  </si>
  <si>
    <t>TURKEY</t>
  </si>
  <si>
    <t>TRY</t>
  </si>
  <si>
    <t>TURKMENISTAN</t>
  </si>
  <si>
    <t>Turkmenistan New Manat</t>
  </si>
  <si>
    <t>TMT</t>
  </si>
  <si>
    <t>TURKS AND CAICOS ISLANDS (THE)</t>
  </si>
  <si>
    <t>TUVALU</t>
  </si>
  <si>
    <t>UGANDA</t>
  </si>
  <si>
    <t>Uganda Shilling</t>
  </si>
  <si>
    <t>UGX</t>
  </si>
  <si>
    <t>UKRAINE</t>
  </si>
  <si>
    <t>Hryvnia</t>
  </si>
  <si>
    <t>UAH</t>
  </si>
  <si>
    <t>UNITED ARAB EMIRATES (THE)</t>
  </si>
  <si>
    <t>UAE Dirham</t>
  </si>
  <si>
    <t>AED</t>
  </si>
  <si>
    <t>UNITED KINGDOM OF GREAT BRITAIN AND NORTHERN IRELAND (THE)</t>
  </si>
  <si>
    <t>UNITED STATES MINOR OUTLYING ISLANDS (THE)</t>
  </si>
  <si>
    <t>UNITED STATES OF AMERICA (THE)</t>
  </si>
  <si>
    <t>US Dollar (Next day)</t>
  </si>
  <si>
    <t>USN</t>
  </si>
  <si>
    <t>URUGUAY</t>
  </si>
  <si>
    <t>Uruguay Peso en Unidades Indexadas (URUIURUI)</t>
  </si>
  <si>
    <t>UYI</t>
  </si>
  <si>
    <t>Peso Uruguayo</t>
  </si>
  <si>
    <t>UYU</t>
  </si>
  <si>
    <t>UZBEKISTAN</t>
  </si>
  <si>
    <t>Uzbekistan Sum</t>
  </si>
  <si>
    <t>UZS</t>
  </si>
  <si>
    <t>VANUATU</t>
  </si>
  <si>
    <t>Vatu</t>
  </si>
  <si>
    <t>VUV</t>
  </si>
  <si>
    <t>VENEZUELA (BOLIVARIAN REPUBLIC OF)</t>
  </si>
  <si>
    <t>Bolivar</t>
  </si>
  <si>
    <t>VEF</t>
  </si>
  <si>
    <t>VED</t>
  </si>
  <si>
    <t>VIET NAM</t>
  </si>
  <si>
    <t>Dong</t>
  </si>
  <si>
    <t>VND</t>
  </si>
  <si>
    <t>VIRGIN ISLANDS (BRITISH)</t>
  </si>
  <si>
    <t>VIRGIN ISLANDS (U.S.)</t>
  </si>
  <si>
    <t>WALLIS AND FUTUNA</t>
  </si>
  <si>
    <t>WESTERN SAHARA</t>
  </si>
  <si>
    <t>YEMEN</t>
  </si>
  <si>
    <t>Yemeni Rial</t>
  </si>
  <si>
    <t>YER</t>
  </si>
  <si>
    <t>ZAMBIA</t>
  </si>
  <si>
    <t>Zambian Kwacha</t>
  </si>
  <si>
    <t>ZMW</t>
  </si>
  <si>
    <t>ZIMBABWE</t>
  </si>
  <si>
    <t>Zimbabwe Dollar</t>
  </si>
  <si>
    <t>ZWL</t>
  </si>
  <si>
    <t>ÅLAND ISLANDS</t>
  </si>
  <si>
    <t>AFGHANISTAN Afghani</t>
  </si>
  <si>
    <t>ALBANIA Lek</t>
  </si>
  <si>
    <t>ALGERIA Algerian Dinar</t>
  </si>
  <si>
    <t>AMERICAN SAMOA US Dollar</t>
  </si>
  <si>
    <t>ANDORRA Euro</t>
  </si>
  <si>
    <t>ANGOLA Kwanza</t>
  </si>
  <si>
    <t>ANGUILLA East Caribbean Dollar</t>
  </si>
  <si>
    <t>ANTARCTICA No universal currency</t>
  </si>
  <si>
    <t>ANTIGUA AND BARBUDA East Caribbean Dollar</t>
  </si>
  <si>
    <t>ARGENTINA Argentine Peso</t>
  </si>
  <si>
    <t>ARMENIA Armenian Dram</t>
  </si>
  <si>
    <t>ARUBA Aruban Florin</t>
  </si>
  <si>
    <t>AUSTRALIA Australian Dollar</t>
  </si>
  <si>
    <t>AUSTRIA Euro</t>
  </si>
  <si>
    <t>AZERBAIJAN Azerbaijanian Manat</t>
  </si>
  <si>
    <t>BAHAMAS (THE) Bahamian Dollar</t>
  </si>
  <si>
    <t>BAHRAIN Bahraini Dinar</t>
  </si>
  <si>
    <t>BANGLADESH Taka</t>
  </si>
  <si>
    <t>BARBADOS Barbados Dollar</t>
  </si>
  <si>
    <t>BELARUS Belarussian Ruble</t>
  </si>
  <si>
    <t>BELGIUM Euro</t>
  </si>
  <si>
    <t>BELIZE Belize Dollar</t>
  </si>
  <si>
    <t>BENIN CFA Franc BCEAO</t>
  </si>
  <si>
    <t>BERMUDA Bermudian Dollar</t>
  </si>
  <si>
    <t>BHUTAN Ngultrum</t>
  </si>
  <si>
    <t>BHUTAN Indian Rupee</t>
  </si>
  <si>
    <t>BOLIVIA (PLURINATIONAL STATE OF) Boliviano</t>
  </si>
  <si>
    <t>BOLIVIA (PLURINATIONAL STATE OF) Mvdol</t>
  </si>
  <si>
    <t>BONAIRE, SINT EUSTATIUS AND SABA US Dollar</t>
  </si>
  <si>
    <t>BOSNIA AND HERZEGOVINA Convertible Mark</t>
  </si>
  <si>
    <t>BOTSWANA Pula</t>
  </si>
  <si>
    <t>BOUVET ISLAND Norwegian Krone</t>
  </si>
  <si>
    <t>BRAZIL Brazilian Real</t>
  </si>
  <si>
    <t>BRITISH INDIAN OCEAN TERRITORY (THE) US Dollar</t>
  </si>
  <si>
    <t>BRUNEI DARUSSALAM Brunei Dollar</t>
  </si>
  <si>
    <t>BULGARIA Bulgarian Lev</t>
  </si>
  <si>
    <t>BURKINA FASO CFA Franc BCEAO</t>
  </si>
  <si>
    <t>BURUNDI Burundi Franc</t>
  </si>
  <si>
    <t>CABO VERDE Cabo Verde Escudo</t>
  </si>
  <si>
    <t>CAMBODIA Riel</t>
  </si>
  <si>
    <t>CAMEROON CFA Franc BEAC</t>
  </si>
  <si>
    <t>CANADA Canadian Dollar</t>
  </si>
  <si>
    <t>CAYMAN ISLANDS (THE) Cayman Islands Dollar</t>
  </si>
  <si>
    <t>CENTRAL AFRICAN REPUBLIC (THE) CFA Franc BEAC</t>
  </si>
  <si>
    <t>CHAD CFA Franc BEAC</t>
  </si>
  <si>
    <t>CHILE Unidad de Fomento</t>
  </si>
  <si>
    <t>CHILE Chilean Peso</t>
  </si>
  <si>
    <t>CHINA Yuan Renminbi</t>
  </si>
  <si>
    <t>CHRISTMAS ISLAND Australian Dollar</t>
  </si>
  <si>
    <t>COCOS (KEELING) ISLANDS (THE) Australian Dollar</t>
  </si>
  <si>
    <t>COLOMBIA Colombian Peso</t>
  </si>
  <si>
    <t>COLOMBIA Unidad de Valor Real</t>
  </si>
  <si>
    <t>COMOROS (THE) Comoro Franc</t>
  </si>
  <si>
    <t>CONGO (THE DEMOCRATIC REPUBLIC OF THE) Congolese Franc</t>
  </si>
  <si>
    <t>CONGO (THE) CFA Franc BEAC</t>
  </si>
  <si>
    <t>COOK ISLANDS (THE) New Zealand Dollar</t>
  </si>
  <si>
    <t>COSTA RICA Costa Rican Colon</t>
  </si>
  <si>
    <t>CROATIA Euro</t>
  </si>
  <si>
    <t>CUBA Peso Convertible</t>
  </si>
  <si>
    <t>CUBA Cuban Peso</t>
  </si>
  <si>
    <t>CURAÇAO Netherlands Antillean Guilder</t>
  </si>
  <si>
    <t>CYPRUS Euro</t>
  </si>
  <si>
    <t>CZECH REPUBLIC (THE) Czech Koruna</t>
  </si>
  <si>
    <t>CÔTE D'IVOIRE CFA Franc BCEAO</t>
  </si>
  <si>
    <t>DENMARK Danish Krone</t>
  </si>
  <si>
    <t>DJIBOUTI Djibouti Franc</t>
  </si>
  <si>
    <t>DOMINICA East Caribbean Dollar</t>
  </si>
  <si>
    <t>DOMINICAN REPUBLIC (THE) Dominican Peso</t>
  </si>
  <si>
    <t>ECUADOR US Dollar</t>
  </si>
  <si>
    <t>EGYPT Egyptian Pound</t>
  </si>
  <si>
    <t>EL SALVADOR El Salvador Colon</t>
  </si>
  <si>
    <t>EL SALVADOR US Dollar</t>
  </si>
  <si>
    <t>EQUATORIAL GUINEA CFA Franc BEAC</t>
  </si>
  <si>
    <t>ERITREA Nakfa</t>
  </si>
  <si>
    <t>ESTONIA Euro</t>
  </si>
  <si>
    <t>ETHIOPIA Ethiopian Birr</t>
  </si>
  <si>
    <t>EUROPEAN UNION Euro</t>
  </si>
  <si>
    <t>FALKLAND ISLANDS (THE) [MALVINAS] Falkland Islands Pound</t>
  </si>
  <si>
    <t>FAROE ISLANDS (THE) Danish Krone</t>
  </si>
  <si>
    <t>FIJI Fiji Dollar</t>
  </si>
  <si>
    <t>FINLAND Euro</t>
  </si>
  <si>
    <t>FRANCE Euro</t>
  </si>
  <si>
    <t>FRENCH GUIANA Euro</t>
  </si>
  <si>
    <t>FRENCH POLYNESIA CFP Franc</t>
  </si>
  <si>
    <t>FRENCH SOUTHERN TERRITORIES (THE) Euro</t>
  </si>
  <si>
    <t>GABON CFA Franc BEAC</t>
  </si>
  <si>
    <t>GAMBIA (THE) Dalasi</t>
  </si>
  <si>
    <t>GEORGIA Lari</t>
  </si>
  <si>
    <t>GERMANY Euro</t>
  </si>
  <si>
    <t>GHANA Ghana Cedi</t>
  </si>
  <si>
    <t>GIBRALTAR Gibraltar Pound</t>
  </si>
  <si>
    <t>GREECE Euro</t>
  </si>
  <si>
    <t>GREENLAND Danish Krone</t>
  </si>
  <si>
    <t>GRENADA East Caribbean Dollar</t>
  </si>
  <si>
    <t>GUADELOUPE Euro</t>
  </si>
  <si>
    <t>GUAM US Dollar</t>
  </si>
  <si>
    <t>GUATEMALA Quetzal</t>
  </si>
  <si>
    <t>GUERNSEY Pound Sterling</t>
  </si>
  <si>
    <t>GUINEA Guinea Franc</t>
  </si>
  <si>
    <t>GUINEA-BISSAU CFA Franc BCEAO</t>
  </si>
  <si>
    <t>GUYANA Guyana Dollar</t>
  </si>
  <si>
    <t>HAITI Gourde</t>
  </si>
  <si>
    <t>HAITI US Dollar</t>
  </si>
  <si>
    <t>HEARD ISLAND AND McDONALD ISLANDS Australian Dollar</t>
  </si>
  <si>
    <t>HOLY SEE (THE) Euro</t>
  </si>
  <si>
    <t>HONDURAS Lempira</t>
  </si>
  <si>
    <t>HONG KONG Hong Kong Dollar</t>
  </si>
  <si>
    <t>HUNGARY Forint</t>
  </si>
  <si>
    <t>ICELAND Iceland Krona</t>
  </si>
  <si>
    <t>INDIA Indian Rupee</t>
  </si>
  <si>
    <t>INDONESIA Rupiah</t>
  </si>
  <si>
    <t>INTERNATIONAL MONETARY FUND (IMF)  SDR (Special Drawing Right)</t>
  </si>
  <si>
    <t>IRAN (ISLAMIC REPUBLIC OF) Iranian Rial</t>
  </si>
  <si>
    <t>IRAQ Iraqi Dinar</t>
  </si>
  <si>
    <t>IRELAND Euro</t>
  </si>
  <si>
    <t>ISLE OF MAN Pound Sterling</t>
  </si>
  <si>
    <t>ISRAEL New Israeli Sheqel</t>
  </si>
  <si>
    <t>ITALY Euro</t>
  </si>
  <si>
    <t>JAMAICA Jamaican Dollar</t>
  </si>
  <si>
    <t>JAPAN Yen</t>
  </si>
  <si>
    <t>JERSEY Pound Sterling</t>
  </si>
  <si>
    <t>JORDAN Jordanian Dinar</t>
  </si>
  <si>
    <t>KAZAKHSTAN Tenge</t>
  </si>
  <si>
    <t>KENYA Kenyan Shilling</t>
  </si>
  <si>
    <t>KIRIBATI Australian Dollar</t>
  </si>
  <si>
    <t>KOREA (THE DEMOCRATIC PEOPLE’S REPUBLIC OF) North Korean Won</t>
  </si>
  <si>
    <t>KOREA (THE REPUBLIC OF) Won</t>
  </si>
  <si>
    <t>KUWAIT Kuwaiti Dinar</t>
  </si>
  <si>
    <t>KYRGYZSTAN Som</t>
  </si>
  <si>
    <t>LAO PEOPLE’S DEMOCRATIC REPUBLIC (THE) Kip</t>
  </si>
  <si>
    <t>LATVIA Euro</t>
  </si>
  <si>
    <t>LEBANON Lebanese Pound</t>
  </si>
  <si>
    <t>LESOTHO Loti</t>
  </si>
  <si>
    <t>LESOTHO Rand</t>
  </si>
  <si>
    <t>LIBERIA Liberian Dollar</t>
  </si>
  <si>
    <t>LIBYA Libyan Dinar</t>
  </si>
  <si>
    <t>LIECHTENSTEIN Swiss Franc</t>
  </si>
  <si>
    <t>LITHUANIA Euro</t>
  </si>
  <si>
    <t>LUXEMBOURG Euro</t>
  </si>
  <si>
    <t>MACAO Pataca</t>
  </si>
  <si>
    <t>MADAGASCAR Malagasy Ariary</t>
  </si>
  <si>
    <t>MALAWI Kwacha</t>
  </si>
  <si>
    <t>MALAYSIA Malaysian Ringgit</t>
  </si>
  <si>
    <t>MALDIVES Rufiyaa</t>
  </si>
  <si>
    <t>MALI CFA Franc BCEAO</t>
  </si>
  <si>
    <t>MALTA Euro</t>
  </si>
  <si>
    <t>MARSHALL ISLANDS (THE) US Dollar</t>
  </si>
  <si>
    <t>MARTINIQUE Euro</t>
  </si>
  <si>
    <t>MAURITANIA Ouguiya</t>
  </si>
  <si>
    <t>MAURITIUS Mauritius Rupee</t>
  </si>
  <si>
    <t>MAYOTTE Euro</t>
  </si>
  <si>
    <t>MEMBER COUNTRIES OF THE AFRICAN DEVELOPMENT BANK GROUP ADB Unit of Account</t>
  </si>
  <si>
    <t>MEXICO Mexican Peso</t>
  </si>
  <si>
    <t>MEXICO Mexican Unidad de Inversion (UDI)</t>
  </si>
  <si>
    <t>MICRONESIA (FEDERATED STATES OF) US Dollar</t>
  </si>
  <si>
    <t>MOLDOVA (THE REPUBLIC OF) Moldovan Leu</t>
  </si>
  <si>
    <t>MONACO Euro</t>
  </si>
  <si>
    <t>MONGOLIA Tugrik</t>
  </si>
  <si>
    <t>MONTENEGRO Euro</t>
  </si>
  <si>
    <t>MONTSERRAT East Caribbean Dollar</t>
  </si>
  <si>
    <t>MOROCCO Moroccan Dirham</t>
  </si>
  <si>
    <t>MOZAMBIQUE Mozambique Metical</t>
  </si>
  <si>
    <t>MYANMAR Kyat</t>
  </si>
  <si>
    <t>NAMIBIA Namibia Dollar</t>
  </si>
  <si>
    <t>NAMIBIA Rand</t>
  </si>
  <si>
    <t>NAURU Australian Dollar</t>
  </si>
  <si>
    <t>NEPAL Nepalese Rupee</t>
  </si>
  <si>
    <t>NETHERLANDS (THE) Euro</t>
  </si>
  <si>
    <t>NEW CALEDONIA CFP Franc</t>
  </si>
  <si>
    <t>NEW ZEALAND New Zealand Dollar</t>
  </si>
  <si>
    <t>NICARAGUA Cordoba Oro</t>
  </si>
  <si>
    <t>NIGER (THE) CFA Franc BCEAO</t>
  </si>
  <si>
    <t>NIGERIA Naira</t>
  </si>
  <si>
    <t>NIUE New Zealand Dollar</t>
  </si>
  <si>
    <t>NORFOLK ISLAND Australian Dollar</t>
  </si>
  <si>
    <t>NORTHERN MARIANA ISLANDS (THE) US Dollar</t>
  </si>
  <si>
    <t>NORWAY Norwegian Krone</t>
  </si>
  <si>
    <t>OMAN Rial Omani</t>
  </si>
  <si>
    <t>PAKISTAN Pakistan Rupee</t>
  </si>
  <si>
    <t>PALAU US Dollar</t>
  </si>
  <si>
    <t>PALESTINE, STATE OF No universal currency</t>
  </si>
  <si>
    <t>PANAMA Balboa</t>
  </si>
  <si>
    <t>PANAMA US Dollar</t>
  </si>
  <si>
    <t>PAPUA NEW GUINEA Kina</t>
  </si>
  <si>
    <t>PARAGUAY Guarani</t>
  </si>
  <si>
    <t>PERU Nuevo Sol</t>
  </si>
  <si>
    <t>PHILIPPINES (THE) Philippine Peso</t>
  </si>
  <si>
    <t>PITCAIRN New Zealand Dollar</t>
  </si>
  <si>
    <t>POLAND Zloty</t>
  </si>
  <si>
    <t>PORTUGAL Euro</t>
  </si>
  <si>
    <t>PUERTO RICO US Dollar</t>
  </si>
  <si>
    <t>QATAR Qatari Rial</t>
  </si>
  <si>
    <t>REPUBLIC OF NORTH MACEDONIA Denar</t>
  </si>
  <si>
    <t>ROMANIA Romanian Leu</t>
  </si>
  <si>
    <t>RUSSIAN FEDERATION (THE) Russian Ruble</t>
  </si>
  <si>
    <t>RWANDA Rwanda Franc</t>
  </si>
  <si>
    <t>RÉUNION Euro</t>
  </si>
  <si>
    <t>SAINT BARTHÉLEMY Euro</t>
  </si>
  <si>
    <t>SAINT HELENA, ASCENSION AND TRISTAN DA CUNHA Saint Helena Pound</t>
  </si>
  <si>
    <t>SAINT KITTS AND NEVIS East Caribbean Dollar</t>
  </si>
  <si>
    <t>SAINT LUCIA East Caribbean Dollar</t>
  </si>
  <si>
    <t>SAINT MARTIN (FRENCH PART) Euro</t>
  </si>
  <si>
    <t>SAINT PIERRE AND MIQUELON Euro</t>
  </si>
  <si>
    <t>SAINT VINCENT AND THE GRENADINES East Caribbean Dollar</t>
  </si>
  <si>
    <t>SAMOA Tala</t>
  </si>
  <si>
    <t>SAN MARINO Euro</t>
  </si>
  <si>
    <t>SAO TOME AND PRINCIPE Dobra</t>
  </si>
  <si>
    <t>SAUDI ARABIA Saudi Riyal</t>
  </si>
  <si>
    <t>SENEGAL CFA Franc BCEAO</t>
  </si>
  <si>
    <t>SERBIA Serbian Dinar</t>
  </si>
  <si>
    <t>SEYCHELLES Seychelles Rupee</t>
  </si>
  <si>
    <t>SIERRA LEONE Leone</t>
  </si>
  <si>
    <t>SINGAPORE Singapore Dollar</t>
  </si>
  <si>
    <t>SINT MAARTEN (DUTCH PART) Netherlands Antillean Guilder</t>
  </si>
  <si>
    <t>SISTEMA UNITARIO DE COMPENSACION REGIONAL DE PAGOS "SUCRE" Sucre</t>
  </si>
  <si>
    <t>SLOVAKIA Euro</t>
  </si>
  <si>
    <t>SLOVENIA Euro</t>
  </si>
  <si>
    <t>SOLOMON ISLANDS Solomon Islands Dollar</t>
  </si>
  <si>
    <t>SOMALIA Somali Shilling</t>
  </si>
  <si>
    <t>SOUTH AFRICA Rand</t>
  </si>
  <si>
    <t>SOUTH GEORGIA AND THE SOUTH SANDWICH ISLANDS No universal currency</t>
  </si>
  <si>
    <t>SOUTH SUDAN South Sudanese Pound</t>
  </si>
  <si>
    <t>SPAIN Euro</t>
  </si>
  <si>
    <t>SRI LANKA Sri Lanka Rupee</t>
  </si>
  <si>
    <t>SUDAN (THE) Sudanese Pound</t>
  </si>
  <si>
    <t>SURINAME Surinam Dollar</t>
  </si>
  <si>
    <t>SVALBARD AND JAN MAYEN Norwegian Krone</t>
  </si>
  <si>
    <t>SWAZILAND Lilangeni</t>
  </si>
  <si>
    <t>SWEDEN Swedish Krona</t>
  </si>
  <si>
    <t>SWITZERLAND WIR Euro</t>
  </si>
  <si>
    <t>SWITZERLAND Swiss Franc</t>
  </si>
  <si>
    <t>SWITZERLAND WIR Franc</t>
  </si>
  <si>
    <t>SYRIAN ARAB REPUBLIC Syrian Pound</t>
  </si>
  <si>
    <t>TAIWAN (PROVINCE OF CHINA) New Taiwan Dollar</t>
  </si>
  <si>
    <t>TAJIKISTAN Somoni</t>
  </si>
  <si>
    <t>TANZANIA, UNITED REPUBLIC OF Tanzanian Shilling</t>
  </si>
  <si>
    <t>THAILAND Baht</t>
  </si>
  <si>
    <t>TIMOR-LESTE US Dollar</t>
  </si>
  <si>
    <t>TOGO CFA Franc BCEAO</t>
  </si>
  <si>
    <t>TOKELAU New Zealand Dollar</t>
  </si>
  <si>
    <t>TONGA Pa’anga</t>
  </si>
  <si>
    <t>TRINIDAD AND TOBAGO Trinidad and Tobago Dollar</t>
  </si>
  <si>
    <t>TUNISIA Tunisian Dinar</t>
  </si>
  <si>
    <t>TURKEY Turkish Lira</t>
  </si>
  <si>
    <t>TURKMENISTAN Turkmenistan New Manat</t>
  </si>
  <si>
    <t>TURKS AND CAICOS ISLANDS (THE) US Dollar</t>
  </si>
  <si>
    <t>TUVALU Australian Dollar</t>
  </si>
  <si>
    <t>UGANDA Uganda Shilling</t>
  </si>
  <si>
    <t>UKRAINE Hryvnia</t>
  </si>
  <si>
    <t>UNITED ARAB EMIRATES (THE) UAE Dirham</t>
  </si>
  <si>
    <t>UNITED KINGDOM OF GREAT BRITAIN AND NORTHERN IRELAND (THE) Pound Sterling</t>
  </si>
  <si>
    <t>UNITED STATES MINOR OUTLYING ISLANDS (THE) US Dollar</t>
  </si>
  <si>
    <t>UNITED STATES OF AMERICA (THE) US Dollar</t>
  </si>
  <si>
    <t>UNITED STATES OF AMERICA (THE) US Dollar (Next day)</t>
  </si>
  <si>
    <t>URUGUAY Uruguay Peso en Unidades Indexadas (URUIURUI)</t>
  </si>
  <si>
    <t>URUGUAY Peso Uruguayo</t>
  </si>
  <si>
    <t>UZBEKISTAN Uzbekistan Sum</t>
  </si>
  <si>
    <t>VANUATU Vatu</t>
  </si>
  <si>
    <t>VENEZUELA (BOLIVARIAN REPUBLIC OF) Bolivar</t>
  </si>
  <si>
    <t>VIET NAM Dong</t>
  </si>
  <si>
    <t>VIRGIN ISLANDS (BRITISH) US Dollar</t>
  </si>
  <si>
    <t>VIRGIN ISLANDS (U.S.) US Dollar</t>
  </si>
  <si>
    <t>WALLIS AND FUTUNA CFP Franc</t>
  </si>
  <si>
    <t>WESTERN SAHARA Moroccan Dirham</t>
  </si>
  <si>
    <t>YEMEN Yemeni Rial</t>
  </si>
  <si>
    <t>ZAMBIA Zambian Kwacha</t>
  </si>
  <si>
    <t>ZIMBABWE Zimbabwe Dollar</t>
  </si>
  <si>
    <t>ÅLAND ISLANDS Euro</t>
  </si>
  <si>
    <t>C_CODE</t>
  </si>
  <si>
    <t>NZD_FX</t>
  </si>
  <si>
    <t>FX-NZD</t>
  </si>
  <si>
    <t>C_NUM</t>
  </si>
  <si>
    <t>BD</t>
  </si>
  <si>
    <t>D</t>
  </si>
  <si>
    <t>554</t>
  </si>
  <si>
    <t>036</t>
  </si>
  <si>
    <t>840</t>
  </si>
  <si>
    <t>826</t>
  </si>
  <si>
    <t>392</t>
  </si>
  <si>
    <t>978</t>
  </si>
  <si>
    <t>124</t>
  </si>
  <si>
    <t>410</t>
  </si>
  <si>
    <t>156</t>
  </si>
  <si>
    <t>458</t>
  </si>
  <si>
    <t>344</t>
  </si>
  <si>
    <t>360</t>
  </si>
  <si>
    <t>764</t>
  </si>
  <si>
    <t>702</t>
  </si>
  <si>
    <t>901</t>
  </si>
  <si>
    <t>356</t>
  </si>
  <si>
    <t>608</t>
  </si>
  <si>
    <t>704</t>
  </si>
  <si>
    <t>C</t>
  </si>
  <si>
    <t>LOC_CURR_SGN</t>
  </si>
  <si>
    <t>ACCT_CURR_SGN</t>
  </si>
  <si>
    <t>DATE</t>
  </si>
  <si>
    <t>ACCT</t>
  </si>
  <si>
    <t>CRDR</t>
  </si>
  <si>
    <t>LAMT</t>
  </si>
  <si>
    <t>ACUR</t>
  </si>
  <si>
    <t>AAMT</t>
  </si>
  <si>
    <t>FX-TO-NZD</t>
  </si>
  <si>
    <t>Row Labels</t>
  </si>
  <si>
    <t>Grand Total</t>
  </si>
  <si>
    <t>Column Labels</t>
  </si>
  <si>
    <t>Sum of LOC_CURR_SGN</t>
  </si>
  <si>
    <t>Sum of ACCT_CURR_SGN</t>
  </si>
  <si>
    <t>IBANK-SUSP-V-INT</t>
  </si>
  <si>
    <t>IBANK-SUSP-V-INT-AUD</t>
  </si>
  <si>
    <t>IBANK-SUSP-V-INT-USD</t>
  </si>
  <si>
    <t>IBANK-SUSP-V-INT-GBP</t>
  </si>
  <si>
    <t>IBANK-SUSP-V-INT-EUR</t>
  </si>
  <si>
    <t>IBANK-SUSP-V-DOM</t>
  </si>
  <si>
    <t>IBANK-SUSP-M-INT</t>
  </si>
  <si>
    <t>IBANK-SUSP-M-INT-AUD</t>
  </si>
  <si>
    <t>IBANK-SUSP-M-INT-USD</t>
  </si>
  <si>
    <t>IBANK-SUSP-M-INT-EUR</t>
  </si>
  <si>
    <t>IBANK-SUSP-M-INT-GBP</t>
  </si>
  <si>
    <t>IBANK-SUSP-M-DOM</t>
  </si>
  <si>
    <t>MRCH-PAYMENT</t>
  </si>
  <si>
    <t>MRCH-PAYMENT-AUD</t>
  </si>
  <si>
    <t>MRCH-PAYMENT-USD</t>
  </si>
  <si>
    <t>MRCH-PAYMENT-EUR</t>
  </si>
  <si>
    <t>MRCH-PAYMENT-GBP</t>
  </si>
  <si>
    <t>Introduced imbalance</t>
  </si>
  <si>
    <t>RT</t>
  </si>
  <si>
    <t>LCUR</t>
  </si>
  <si>
    <t>left(GL_TRAN!C2 &amp; "                                    ",35)</t>
  </si>
  <si>
    <t>20200802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</si>
</sst>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0.00000"/>
    <numFmt numFmtId="166" formatCode="#,##0.00_ ;[Red]\-#,##0.00\ 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5" fontId="2" fillId="0" borderId="0" xfId="1" applyNumberFormat="1" applyFont="1" applyAlignment="1">
      <alignment horizontal="right" vertical="top" wrapText="1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35589F5-8683-41ED-9D8A-42BE5D64E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08.326864120369" backgroundQuery="1" createdVersion="8" refreshedVersion="8" minRefreshableVersion="3" recordCount="0" supportSubquery="1" supportAdvancedDrill="1" xr:uid="{58E0ED9E-045F-475B-8ACB-BF26A8A7FAF9}">
  <cacheSource type="external" connectionId="1"/>
  <cacheFields count="4">
    <cacheField name="[Range 1].[LCURR].[LCURR]" caption="LCURR" numFmtId="0" hierarchy="4" level="1">
      <sharedItems count="1">
        <s v="554"/>
      </sharedItems>
    </cacheField>
    <cacheField name="[Range 1].[ACUR].[ACUR]" caption="ACUR" numFmtId="0" hierarchy="6" level="1">
      <sharedItems count="5">
        <s v="036"/>
        <s v="554"/>
        <s v="826"/>
        <s v="840"/>
        <s v="978"/>
      </sharedItems>
    </cacheField>
    <cacheField name="[Measures].[Sum of LOC_CURR_SGN]" caption="Sum of LOC_CURR_SGN" numFmtId="0" hierarchy="13" level="32767"/>
    <cacheField name="[Measures].[Sum of ACCT_CURR_SGN]" caption="Sum of ACCT_CURR_SGN" numFmtId="0" hierarchy="14" level="32767"/>
  </cacheFields>
  <cacheHierarchies count="15">
    <cacheHierarchy uniqueName="[Range 1].[HD]" caption="HD" attribute="1" defaultMemberUniqueName="[Range 1].[HD].[All]" allUniqueName="[Range 1].[HD].[All]" dimensionUniqueName="[Range 1]" displayFolder="" count="0" memberValueDatatype="130" unbalanced="0"/>
    <cacheHierarchy uniqueName="[Range 1].[DATE]" caption="DATE" attribute="1" defaultMemberUniqueName="[Range 1].[DATE].[All]" allUniqueName="[Range 1].[DATE].[All]" dimensionUniqueName="[Range 1]" displayFolder="" count="0" memberValueDatatype="130" unbalanced="0"/>
    <cacheHierarchy uniqueName="[Range 1].[ACCT]" caption="ACCT" attribute="1" defaultMemberUniqueName="[Range 1].[ACCT].[All]" allUniqueName="[Range 1].[ACCT].[All]" dimensionUniqueName="[Range 1]" displayFolder="" count="0" memberValueDatatype="130" unbalanced="0"/>
    <cacheHierarchy uniqueName="[Range 1].[CRDR]" caption="CRDR" attribute="1" defaultMemberUniqueName="[Range 1].[CRDR].[All]" allUniqueName="[Range 1].[CRDR].[All]" dimensionUniqueName="[Range 1]" displayFolder="" count="0" memberValueDatatype="130" unbalanced="0"/>
    <cacheHierarchy uniqueName="[Range 1].[LCURR]" caption="LCURR" attribute="1" defaultMemberUniqueName="[Range 1].[LCURR].[All]" allUniqueName="[Range 1].[LCUR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LAMT]" caption="LAMT" attribute="1" defaultMemberUniqueName="[Range 1].[LAMT].[All]" allUniqueName="[Range 1].[LAMT].[All]" dimensionUniqueName="[Range 1]" displayFolder="" count="0" memberValueDatatype="5" unbalanced="0"/>
    <cacheHierarchy uniqueName="[Range 1].[ACUR]" caption="ACUR" attribute="1" defaultMemberUniqueName="[Range 1].[ACUR].[All]" allUniqueName="[Range 1].[ACUR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AAMT]" caption="AAMT" attribute="1" defaultMemberUniqueName="[Range 1].[AAMT].[All]" allUniqueName="[Range 1].[AAMT].[All]" dimensionUniqueName="[Range 1]" displayFolder="" count="0" memberValueDatatype="5" unbalanced="0"/>
    <cacheHierarchy uniqueName="[Range 1].[FX-TO-NZD]" caption="FX-TO-NZD" attribute="1" defaultMemberUniqueName="[Range 1].[FX-TO-NZD].[All]" allUniqueName="[Range 1].[FX-TO-NZD].[All]" dimensionUniqueName="[Range 1]" displayFolder="" count="0" memberValueDatatype="5" unbalanced="0"/>
    <cacheHierarchy uniqueName="[Range 1].[LOC_CURR_SGN]" caption="LOC_CURR_SGN" attribute="1" defaultMemberUniqueName="[Range 1].[LOC_CURR_SGN].[All]" allUniqueName="[Range 1].[LOC_CURR_SGN].[All]" dimensionUniqueName="[Range 1]" displayFolder="" count="0" memberValueDatatype="5" unbalanced="0"/>
    <cacheHierarchy uniqueName="[Range 1].[ACCT_CURR_SGN]" caption="ACCT_CURR_SGN" attribute="1" defaultMemberUniqueName="[Range 1].[ACCT_CURR_SGN].[All]" allUniqueName="[Range 1].[ACCT_CURR_SGN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LOC_CURR_SGN]" caption="Sum of LOC_CURR_SGN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CCT_CURR_SGN]" caption="Sum of ACCT_CURR_SGN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41D0C-440E-40CE-A1A4-F3E611ED9B63}" name="PivotTable2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1" firstHeaderRow="1" firstDataRow="3" firstDataCol="1"/>
  <pivotFields count="4"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2">
    <i>
      <x/>
      <x/>
    </i>
    <i r="1" i="1">
      <x v="1"/>
    </i>
  </colItems>
  <dataFields count="2">
    <dataField name="Sum of LOC_CURR_SGN" fld="2" baseField="0" baseItem="0"/>
    <dataField name="Sum of ACCT_CURR_SGN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L_TRAN!$A$1:$K$18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FAFA-2CB9-45E7-A55D-F4CB6420F327}">
  <dimension ref="A2:M270"/>
  <sheetViews>
    <sheetView workbookViewId="0">
      <selection activeCell="A2" sqref="A2:D19"/>
    </sheetView>
  </sheetViews>
  <sheetFormatPr defaultRowHeight="14.4" x14ac:dyDescent="0.3"/>
  <cols>
    <col min="1" max="1" width="7.77734375" bestFit="1" customWidth="1"/>
    <col min="2" max="2" width="7.77734375" customWidth="1"/>
    <col min="3" max="3" width="14.6640625" style="1" bestFit="1" customWidth="1"/>
    <col min="4" max="4" width="9" style="1" bestFit="1" customWidth="1"/>
    <col min="9" max="10" width="29" customWidth="1"/>
    <col min="12" max="12" width="5.21875" bestFit="1" customWidth="1"/>
  </cols>
  <sheetData>
    <row r="2" spans="1:13" x14ac:dyDescent="0.3">
      <c r="A2" t="s">
        <v>857</v>
      </c>
      <c r="B2" t="s">
        <v>860</v>
      </c>
      <c r="C2" t="s">
        <v>858</v>
      </c>
      <c r="D2" t="s">
        <v>859</v>
      </c>
      <c r="I2" t="s">
        <v>28</v>
      </c>
      <c r="J2" t="s">
        <v>589</v>
      </c>
      <c r="K2" t="s">
        <v>29</v>
      </c>
      <c r="L2" t="s">
        <v>30</v>
      </c>
      <c r="M2">
        <v>971</v>
      </c>
    </row>
    <row r="3" spans="1:13" x14ac:dyDescent="0.3">
      <c r="A3" t="s">
        <v>38</v>
      </c>
      <c r="B3" t="str">
        <f>RIGHT("000"&amp;TEXT(VLOOKUP(A3,$L$2:$M$270,2,FALSE),"@"),3)</f>
        <v>840</v>
      </c>
      <c r="C3" s="2">
        <v>0.59445000000000003</v>
      </c>
      <c r="D3">
        <f>1/C3</f>
        <v>1.6822272689040287</v>
      </c>
      <c r="I3" t="s">
        <v>31</v>
      </c>
      <c r="J3" t="s">
        <v>590</v>
      </c>
      <c r="K3" t="s">
        <v>32</v>
      </c>
      <c r="L3" t="s">
        <v>33</v>
      </c>
      <c r="M3">
        <v>8</v>
      </c>
    </row>
    <row r="4" spans="1:13" x14ac:dyDescent="0.3">
      <c r="A4" t="s">
        <v>235</v>
      </c>
      <c r="B4" t="str">
        <f t="shared" ref="B4:B19" si="0">RIGHT("000"&amp;TEXT(VLOOKUP(A4,$L$2:$M$270,2,FALSE),"@"),3)</f>
        <v>826</v>
      </c>
      <c r="C4" s="2">
        <v>0.4672</v>
      </c>
      <c r="D4">
        <f t="shared" ref="D4:D19" si="1">1/C4</f>
        <v>2.1404109589041096</v>
      </c>
      <c r="I4" t="s">
        <v>34</v>
      </c>
      <c r="J4" t="s">
        <v>591</v>
      </c>
      <c r="K4" t="s">
        <v>35</v>
      </c>
      <c r="L4" t="s">
        <v>36</v>
      </c>
      <c r="M4">
        <v>12</v>
      </c>
    </row>
    <row r="5" spans="1:13" x14ac:dyDescent="0.3">
      <c r="A5" t="s">
        <v>59</v>
      </c>
      <c r="B5" t="str">
        <f t="shared" si="0"/>
        <v>036</v>
      </c>
      <c r="C5" s="2">
        <v>0.91395000000000004</v>
      </c>
      <c r="D5">
        <f t="shared" si="1"/>
        <v>1.0941517588489522</v>
      </c>
      <c r="I5" t="s">
        <v>37</v>
      </c>
      <c r="J5" t="s">
        <v>592</v>
      </c>
      <c r="K5" t="s">
        <v>26</v>
      </c>
      <c r="L5" t="s">
        <v>38</v>
      </c>
      <c r="M5">
        <v>840</v>
      </c>
    </row>
    <row r="6" spans="1:13" x14ac:dyDescent="0.3">
      <c r="A6" t="s">
        <v>282</v>
      </c>
      <c r="B6" t="str">
        <f t="shared" si="0"/>
        <v>392</v>
      </c>
      <c r="C6" s="2">
        <v>88.879199999999997</v>
      </c>
      <c r="D6">
        <f t="shared" si="1"/>
        <v>1.1251226383675822E-2</v>
      </c>
      <c r="I6" t="s">
        <v>39</v>
      </c>
      <c r="J6" t="s">
        <v>593</v>
      </c>
      <c r="K6" t="s">
        <v>10</v>
      </c>
      <c r="L6" t="s">
        <v>40</v>
      </c>
      <c r="M6">
        <v>978</v>
      </c>
    </row>
    <row r="7" spans="1:13" x14ac:dyDescent="0.3">
      <c r="A7" t="s">
        <v>40</v>
      </c>
      <c r="B7" t="str">
        <f t="shared" si="0"/>
        <v>978</v>
      </c>
      <c r="C7" s="2">
        <v>0.55089999999999995</v>
      </c>
      <c r="D7">
        <f t="shared" si="1"/>
        <v>1.815211472136504</v>
      </c>
      <c r="I7" t="s">
        <v>41</v>
      </c>
      <c r="J7" t="s">
        <v>594</v>
      </c>
      <c r="K7" t="s">
        <v>42</v>
      </c>
      <c r="L7" t="s">
        <v>43</v>
      </c>
      <c r="M7">
        <v>973</v>
      </c>
    </row>
    <row r="8" spans="1:13" x14ac:dyDescent="0.3">
      <c r="A8" t="s">
        <v>128</v>
      </c>
      <c r="B8" t="str">
        <f t="shared" si="0"/>
        <v>124</v>
      </c>
      <c r="C8" s="2">
        <v>0.82445000000000002</v>
      </c>
      <c r="D8">
        <f t="shared" si="1"/>
        <v>1.2129298320092183</v>
      </c>
      <c r="I8" t="s">
        <v>44</v>
      </c>
      <c r="J8" t="s">
        <v>595</v>
      </c>
      <c r="K8" t="s">
        <v>45</v>
      </c>
      <c r="L8" t="s">
        <v>46</v>
      </c>
      <c r="M8">
        <v>951</v>
      </c>
    </row>
    <row r="9" spans="1:13" x14ac:dyDescent="0.3">
      <c r="A9" t="s">
        <v>299</v>
      </c>
      <c r="B9" t="str">
        <f t="shared" si="0"/>
        <v>410</v>
      </c>
      <c r="C9" s="2">
        <v>817.72550000000001</v>
      </c>
      <c r="D9">
        <f t="shared" si="1"/>
        <v>1.2229042631054063E-3</v>
      </c>
      <c r="I9" t="s">
        <v>47</v>
      </c>
      <c r="J9" t="s">
        <v>596</v>
      </c>
      <c r="K9" t="s">
        <v>48</v>
      </c>
    </row>
    <row r="10" spans="1:13" x14ac:dyDescent="0.3">
      <c r="A10" t="s">
        <v>140</v>
      </c>
      <c r="B10" t="str">
        <f t="shared" si="0"/>
        <v>156</v>
      </c>
      <c r="C10" s="2">
        <v>4.3038999999999996</v>
      </c>
      <c r="D10">
        <f t="shared" si="1"/>
        <v>0.2323474058412138</v>
      </c>
      <c r="I10" t="s">
        <v>49</v>
      </c>
      <c r="J10" t="s">
        <v>597</v>
      </c>
      <c r="K10" t="s">
        <v>45</v>
      </c>
      <c r="L10" t="s">
        <v>46</v>
      </c>
      <c r="M10">
        <v>951</v>
      </c>
    </row>
    <row r="11" spans="1:13" x14ac:dyDescent="0.3">
      <c r="A11" t="s">
        <v>336</v>
      </c>
      <c r="B11" t="str">
        <f t="shared" si="0"/>
        <v>458</v>
      </c>
      <c r="C11" s="2">
        <v>2.70655</v>
      </c>
      <c r="D11">
        <f t="shared" si="1"/>
        <v>0.36947405368457997</v>
      </c>
      <c r="I11" t="s">
        <v>50</v>
      </c>
      <c r="J11" t="s">
        <v>598</v>
      </c>
      <c r="K11" t="s">
        <v>0</v>
      </c>
      <c r="L11" t="s">
        <v>51</v>
      </c>
      <c r="M11">
        <v>32</v>
      </c>
    </row>
    <row r="12" spans="1:13" x14ac:dyDescent="0.3">
      <c r="A12" t="s">
        <v>252</v>
      </c>
      <c r="B12" t="str">
        <f t="shared" si="0"/>
        <v>344</v>
      </c>
      <c r="C12" s="2">
        <v>4.6451000000000002</v>
      </c>
      <c r="D12">
        <f t="shared" si="1"/>
        <v>0.2152806182859357</v>
      </c>
      <c r="I12" t="s">
        <v>52</v>
      </c>
      <c r="J12" t="s">
        <v>599</v>
      </c>
      <c r="K12" t="s">
        <v>53</v>
      </c>
      <c r="L12" t="s">
        <v>54</v>
      </c>
      <c r="M12">
        <v>51</v>
      </c>
    </row>
    <row r="13" spans="1:13" x14ac:dyDescent="0.3">
      <c r="A13" t="s">
        <v>262</v>
      </c>
      <c r="B13" t="str">
        <f t="shared" si="0"/>
        <v>360</v>
      </c>
      <c r="C13" s="2">
        <v>9674.0802999999996</v>
      </c>
      <c r="D13">
        <f t="shared" si="1"/>
        <v>1.0336899932492808E-4</v>
      </c>
      <c r="I13" t="s">
        <v>55</v>
      </c>
      <c r="J13" t="s">
        <v>600</v>
      </c>
      <c r="K13" t="s">
        <v>56</v>
      </c>
      <c r="L13" t="s">
        <v>57</v>
      </c>
      <c r="M13">
        <v>533</v>
      </c>
    </row>
    <row r="14" spans="1:13" x14ac:dyDescent="0.3">
      <c r="A14" t="s">
        <v>523</v>
      </c>
      <c r="B14" t="str">
        <f t="shared" si="0"/>
        <v>764</v>
      </c>
      <c r="C14" s="2">
        <v>21.129750000000001</v>
      </c>
      <c r="D14">
        <f t="shared" si="1"/>
        <v>4.7326636614252411E-2</v>
      </c>
      <c r="I14" t="s">
        <v>58</v>
      </c>
      <c r="J14" t="s">
        <v>601</v>
      </c>
      <c r="K14" t="s">
        <v>1</v>
      </c>
      <c r="L14" t="s">
        <v>59</v>
      </c>
      <c r="M14">
        <v>36</v>
      </c>
    </row>
    <row r="15" spans="1:13" x14ac:dyDescent="0.3">
      <c r="A15" t="s">
        <v>470</v>
      </c>
      <c r="B15" t="str">
        <f t="shared" si="0"/>
        <v>702</v>
      </c>
      <c r="C15" s="2">
        <v>0.79484999999999995</v>
      </c>
      <c r="D15">
        <f t="shared" si="1"/>
        <v>1.2580990123922753</v>
      </c>
      <c r="I15" t="s">
        <v>60</v>
      </c>
      <c r="J15" t="s">
        <v>602</v>
      </c>
      <c r="K15" t="s">
        <v>10</v>
      </c>
      <c r="L15" t="s">
        <v>40</v>
      </c>
      <c r="M15">
        <v>978</v>
      </c>
    </row>
    <row r="16" spans="1:13" x14ac:dyDescent="0.3">
      <c r="A16" t="s">
        <v>514</v>
      </c>
      <c r="B16" t="str">
        <f t="shared" si="0"/>
        <v>901</v>
      </c>
      <c r="C16" s="2">
        <v>19.526199999999999</v>
      </c>
      <c r="D16">
        <f t="shared" si="1"/>
        <v>5.1213241695772863E-2</v>
      </c>
      <c r="I16" t="s">
        <v>61</v>
      </c>
      <c r="J16" t="s">
        <v>603</v>
      </c>
      <c r="K16" t="s">
        <v>62</v>
      </c>
      <c r="L16" t="s">
        <v>63</v>
      </c>
      <c r="M16">
        <v>944</v>
      </c>
    </row>
    <row r="17" spans="1:13" x14ac:dyDescent="0.3">
      <c r="A17" t="s">
        <v>91</v>
      </c>
      <c r="B17" t="str">
        <f t="shared" si="0"/>
        <v>356</v>
      </c>
      <c r="C17" s="2">
        <v>49.772550000000003</v>
      </c>
      <c r="D17">
        <f t="shared" si="1"/>
        <v>2.0091395759309096E-2</v>
      </c>
      <c r="I17" t="s">
        <v>64</v>
      </c>
      <c r="J17" t="s">
        <v>604</v>
      </c>
      <c r="K17" t="s">
        <v>65</v>
      </c>
      <c r="L17" t="s">
        <v>66</v>
      </c>
      <c r="M17">
        <v>44</v>
      </c>
    </row>
    <row r="18" spans="1:13" x14ac:dyDescent="0.3">
      <c r="A18" t="s">
        <v>418</v>
      </c>
      <c r="B18" t="str">
        <f t="shared" si="0"/>
        <v>608</v>
      </c>
      <c r="C18" s="2">
        <v>34.650500000000001</v>
      </c>
      <c r="D18">
        <f t="shared" si="1"/>
        <v>2.8859612415405259E-2</v>
      </c>
      <c r="I18" t="s">
        <v>67</v>
      </c>
      <c r="J18" t="s">
        <v>605</v>
      </c>
      <c r="K18" t="s">
        <v>2</v>
      </c>
      <c r="L18" t="s">
        <v>68</v>
      </c>
      <c r="M18">
        <v>48</v>
      </c>
    </row>
    <row r="19" spans="1:13" x14ac:dyDescent="0.3">
      <c r="A19" t="s">
        <v>574</v>
      </c>
      <c r="B19" t="str">
        <f t="shared" si="0"/>
        <v>704</v>
      </c>
      <c r="C19" s="2">
        <v>14995.00375</v>
      </c>
      <c r="D19">
        <f t="shared" si="1"/>
        <v>6.6688879620987088E-5</v>
      </c>
      <c r="I19" t="s">
        <v>69</v>
      </c>
      <c r="J19" t="s">
        <v>606</v>
      </c>
      <c r="K19" t="s">
        <v>70</v>
      </c>
      <c r="L19" t="s">
        <v>71</v>
      </c>
      <c r="M19">
        <v>50</v>
      </c>
    </row>
    <row r="20" spans="1:13" x14ac:dyDescent="0.3">
      <c r="I20" t="s">
        <v>72</v>
      </c>
      <c r="J20" t="s">
        <v>607</v>
      </c>
      <c r="K20" t="s">
        <v>73</v>
      </c>
      <c r="L20" t="s">
        <v>74</v>
      </c>
      <c r="M20">
        <v>52</v>
      </c>
    </row>
    <row r="21" spans="1:13" x14ac:dyDescent="0.3">
      <c r="I21" t="s">
        <v>75</v>
      </c>
      <c r="J21" t="s">
        <v>608</v>
      </c>
      <c r="K21" t="s">
        <v>76</v>
      </c>
      <c r="L21" t="s">
        <v>77</v>
      </c>
      <c r="M21">
        <v>933</v>
      </c>
    </row>
    <row r="22" spans="1:13" x14ac:dyDescent="0.3">
      <c r="I22" t="s">
        <v>78</v>
      </c>
      <c r="J22" t="s">
        <v>609</v>
      </c>
      <c r="K22" t="s">
        <v>10</v>
      </c>
      <c r="L22" t="s">
        <v>40</v>
      </c>
      <c r="M22">
        <v>978</v>
      </c>
    </row>
    <row r="23" spans="1:13" x14ac:dyDescent="0.3">
      <c r="I23" t="s">
        <v>79</v>
      </c>
      <c r="J23" t="s">
        <v>610</v>
      </c>
      <c r="K23" t="s">
        <v>80</v>
      </c>
      <c r="L23" t="s">
        <v>81</v>
      </c>
      <c r="M23">
        <v>84</v>
      </c>
    </row>
    <row r="24" spans="1:13" x14ac:dyDescent="0.3">
      <c r="I24" t="s">
        <v>82</v>
      </c>
      <c r="J24" t="s">
        <v>611</v>
      </c>
      <c r="K24" t="s">
        <v>83</v>
      </c>
      <c r="L24" t="s">
        <v>84</v>
      </c>
      <c r="M24">
        <v>952</v>
      </c>
    </row>
    <row r="25" spans="1:13" x14ac:dyDescent="0.3">
      <c r="I25" t="s">
        <v>85</v>
      </c>
      <c r="J25" t="s">
        <v>612</v>
      </c>
      <c r="K25" t="s">
        <v>86</v>
      </c>
      <c r="L25" t="s">
        <v>87</v>
      </c>
      <c r="M25">
        <v>60</v>
      </c>
    </row>
    <row r="26" spans="1:13" x14ac:dyDescent="0.3">
      <c r="I26" t="s">
        <v>88</v>
      </c>
      <c r="J26" t="s">
        <v>613</v>
      </c>
      <c r="K26" t="s">
        <v>89</v>
      </c>
      <c r="L26" t="s">
        <v>90</v>
      </c>
      <c r="M26">
        <v>64</v>
      </c>
    </row>
    <row r="27" spans="1:13" x14ac:dyDescent="0.3">
      <c r="I27" t="s">
        <v>88</v>
      </c>
      <c r="J27" t="s">
        <v>614</v>
      </c>
      <c r="K27" t="s">
        <v>12</v>
      </c>
      <c r="L27" t="s">
        <v>91</v>
      </c>
      <c r="M27">
        <v>356</v>
      </c>
    </row>
    <row r="28" spans="1:13" x14ac:dyDescent="0.3">
      <c r="I28" t="s">
        <v>92</v>
      </c>
      <c r="J28" t="s">
        <v>615</v>
      </c>
      <c r="K28" t="s">
        <v>93</v>
      </c>
      <c r="L28" t="s">
        <v>94</v>
      </c>
      <c r="M28">
        <v>68</v>
      </c>
    </row>
    <row r="29" spans="1:13" x14ac:dyDescent="0.3">
      <c r="I29" t="s">
        <v>92</v>
      </c>
      <c r="J29" t="s">
        <v>616</v>
      </c>
      <c r="K29" t="s">
        <v>95</v>
      </c>
      <c r="L29" t="s">
        <v>96</v>
      </c>
      <c r="M29">
        <v>984</v>
      </c>
    </row>
    <row r="30" spans="1:13" x14ac:dyDescent="0.3">
      <c r="I30" t="s">
        <v>97</v>
      </c>
      <c r="J30" t="s">
        <v>617</v>
      </c>
      <c r="K30" t="s">
        <v>26</v>
      </c>
      <c r="L30" t="s">
        <v>38</v>
      </c>
      <c r="M30">
        <v>840</v>
      </c>
    </row>
    <row r="31" spans="1:13" x14ac:dyDescent="0.3">
      <c r="I31" t="s">
        <v>98</v>
      </c>
      <c r="J31" t="s">
        <v>618</v>
      </c>
      <c r="K31" t="s">
        <v>99</v>
      </c>
      <c r="L31" t="s">
        <v>100</v>
      </c>
      <c r="M31">
        <v>977</v>
      </c>
    </row>
    <row r="32" spans="1:13" x14ac:dyDescent="0.3">
      <c r="I32" t="s">
        <v>101</v>
      </c>
      <c r="J32" t="s">
        <v>619</v>
      </c>
      <c r="K32" t="s">
        <v>102</v>
      </c>
      <c r="L32" t="s">
        <v>103</v>
      </c>
      <c r="M32">
        <v>72</v>
      </c>
    </row>
    <row r="33" spans="9:13" x14ac:dyDescent="0.3">
      <c r="I33" t="s">
        <v>104</v>
      </c>
      <c r="J33" t="s">
        <v>620</v>
      </c>
      <c r="K33" t="s">
        <v>19</v>
      </c>
      <c r="L33" t="s">
        <v>105</v>
      </c>
      <c r="M33">
        <v>578</v>
      </c>
    </row>
    <row r="34" spans="9:13" x14ac:dyDescent="0.3">
      <c r="I34" t="s">
        <v>106</v>
      </c>
      <c r="J34" t="s">
        <v>621</v>
      </c>
      <c r="K34" t="s">
        <v>3</v>
      </c>
      <c r="L34" t="s">
        <v>107</v>
      </c>
      <c r="M34">
        <v>986</v>
      </c>
    </row>
    <row r="35" spans="9:13" x14ac:dyDescent="0.3">
      <c r="I35" t="s">
        <v>108</v>
      </c>
      <c r="J35" t="s">
        <v>622</v>
      </c>
      <c r="K35" t="s">
        <v>26</v>
      </c>
      <c r="L35" t="s">
        <v>38</v>
      </c>
      <c r="M35">
        <v>840</v>
      </c>
    </row>
    <row r="36" spans="9:13" x14ac:dyDescent="0.3">
      <c r="I36" t="s">
        <v>109</v>
      </c>
      <c r="J36" t="s">
        <v>623</v>
      </c>
      <c r="K36" t="s">
        <v>110</v>
      </c>
      <c r="L36" t="s">
        <v>111</v>
      </c>
      <c r="M36">
        <v>96</v>
      </c>
    </row>
    <row r="37" spans="9:13" x14ac:dyDescent="0.3">
      <c r="I37" t="s">
        <v>112</v>
      </c>
      <c r="J37" t="s">
        <v>624</v>
      </c>
      <c r="K37" t="s">
        <v>4</v>
      </c>
      <c r="L37" t="s">
        <v>113</v>
      </c>
      <c r="M37">
        <v>975</v>
      </c>
    </row>
    <row r="38" spans="9:13" x14ac:dyDescent="0.3">
      <c r="I38" t="s">
        <v>114</v>
      </c>
      <c r="J38" t="s">
        <v>625</v>
      </c>
      <c r="K38" t="s">
        <v>83</v>
      </c>
      <c r="L38" t="s">
        <v>84</v>
      </c>
      <c r="M38">
        <v>952</v>
      </c>
    </row>
    <row r="39" spans="9:13" x14ac:dyDescent="0.3">
      <c r="I39" t="s">
        <v>115</v>
      </c>
      <c r="J39" t="s">
        <v>626</v>
      </c>
      <c r="K39" t="s">
        <v>116</v>
      </c>
      <c r="L39" t="s">
        <v>117</v>
      </c>
      <c r="M39">
        <v>108</v>
      </c>
    </row>
    <row r="40" spans="9:13" x14ac:dyDescent="0.3">
      <c r="I40" t="s">
        <v>118</v>
      </c>
      <c r="J40" t="s">
        <v>627</v>
      </c>
      <c r="K40" t="s">
        <v>119</v>
      </c>
      <c r="L40" t="s">
        <v>120</v>
      </c>
      <c r="M40">
        <v>132</v>
      </c>
    </row>
    <row r="41" spans="9:13" x14ac:dyDescent="0.3">
      <c r="I41" t="s">
        <v>121</v>
      </c>
      <c r="J41" t="s">
        <v>628</v>
      </c>
      <c r="K41" t="s">
        <v>122</v>
      </c>
      <c r="L41" t="s">
        <v>123</v>
      </c>
      <c r="M41">
        <v>116</v>
      </c>
    </row>
    <row r="42" spans="9:13" x14ac:dyDescent="0.3">
      <c r="I42" t="s">
        <v>124</v>
      </c>
      <c r="J42" t="s">
        <v>629</v>
      </c>
      <c r="K42" t="s">
        <v>125</v>
      </c>
      <c r="L42" t="s">
        <v>126</v>
      </c>
      <c r="M42">
        <v>950</v>
      </c>
    </row>
    <row r="43" spans="9:13" x14ac:dyDescent="0.3">
      <c r="I43" t="s">
        <v>127</v>
      </c>
      <c r="J43" t="s">
        <v>630</v>
      </c>
      <c r="K43" t="s">
        <v>5</v>
      </c>
      <c r="L43" t="s">
        <v>128</v>
      </c>
      <c r="M43">
        <v>124</v>
      </c>
    </row>
    <row r="44" spans="9:13" x14ac:dyDescent="0.3">
      <c r="I44" t="s">
        <v>129</v>
      </c>
      <c r="J44" t="s">
        <v>631</v>
      </c>
      <c r="K44" t="s">
        <v>130</v>
      </c>
      <c r="L44" t="s">
        <v>131</v>
      </c>
      <c r="M44">
        <v>136</v>
      </c>
    </row>
    <row r="45" spans="9:13" x14ac:dyDescent="0.3">
      <c r="I45" t="s">
        <v>132</v>
      </c>
      <c r="J45" t="s">
        <v>632</v>
      </c>
      <c r="K45" t="s">
        <v>125</v>
      </c>
      <c r="L45" t="s">
        <v>126</v>
      </c>
      <c r="M45">
        <v>950</v>
      </c>
    </row>
    <row r="46" spans="9:13" x14ac:dyDescent="0.3">
      <c r="I46" t="s">
        <v>133</v>
      </c>
      <c r="J46" t="s">
        <v>633</v>
      </c>
      <c r="K46" t="s">
        <v>125</v>
      </c>
      <c r="L46" t="s">
        <v>126</v>
      </c>
      <c r="M46">
        <v>950</v>
      </c>
    </row>
    <row r="47" spans="9:13" x14ac:dyDescent="0.3">
      <c r="I47" t="s">
        <v>134</v>
      </c>
      <c r="J47" t="s">
        <v>634</v>
      </c>
      <c r="K47" t="s">
        <v>135</v>
      </c>
      <c r="L47" t="s">
        <v>136</v>
      </c>
      <c r="M47">
        <v>990</v>
      </c>
    </row>
    <row r="48" spans="9:13" x14ac:dyDescent="0.3">
      <c r="I48" t="s">
        <v>134</v>
      </c>
      <c r="J48" t="s">
        <v>635</v>
      </c>
      <c r="K48" t="s">
        <v>6</v>
      </c>
      <c r="L48" t="s">
        <v>137</v>
      </c>
      <c r="M48">
        <v>152</v>
      </c>
    </row>
    <row r="49" spans="9:13" x14ac:dyDescent="0.3">
      <c r="I49" t="s">
        <v>138</v>
      </c>
      <c r="J49" t="s">
        <v>636</v>
      </c>
      <c r="K49" t="s">
        <v>139</v>
      </c>
      <c r="L49" t="s">
        <v>140</v>
      </c>
      <c r="M49">
        <v>156</v>
      </c>
    </row>
    <row r="50" spans="9:13" x14ac:dyDescent="0.3">
      <c r="I50" t="s">
        <v>141</v>
      </c>
      <c r="J50" t="s">
        <v>637</v>
      </c>
      <c r="K50" t="s">
        <v>1</v>
      </c>
      <c r="L50" t="s">
        <v>59</v>
      </c>
      <c r="M50">
        <v>36</v>
      </c>
    </row>
    <row r="51" spans="9:13" x14ac:dyDescent="0.3">
      <c r="I51" t="s">
        <v>142</v>
      </c>
      <c r="J51" t="s">
        <v>638</v>
      </c>
      <c r="K51" t="s">
        <v>1</v>
      </c>
      <c r="L51" t="s">
        <v>59</v>
      </c>
      <c r="M51">
        <v>36</v>
      </c>
    </row>
    <row r="52" spans="9:13" x14ac:dyDescent="0.3">
      <c r="I52" t="s">
        <v>143</v>
      </c>
      <c r="J52" t="s">
        <v>639</v>
      </c>
      <c r="K52" t="s">
        <v>7</v>
      </c>
      <c r="L52" t="s">
        <v>144</v>
      </c>
      <c r="M52">
        <v>170</v>
      </c>
    </row>
    <row r="53" spans="9:13" x14ac:dyDescent="0.3">
      <c r="I53" t="s">
        <v>143</v>
      </c>
      <c r="J53" t="s">
        <v>640</v>
      </c>
      <c r="K53" t="s">
        <v>145</v>
      </c>
      <c r="L53" t="s">
        <v>146</v>
      </c>
      <c r="M53">
        <v>970</v>
      </c>
    </row>
    <row r="54" spans="9:13" x14ac:dyDescent="0.3">
      <c r="I54" t="s">
        <v>147</v>
      </c>
      <c r="J54" t="s">
        <v>641</v>
      </c>
      <c r="K54" t="s">
        <v>148</v>
      </c>
      <c r="L54" t="s">
        <v>149</v>
      </c>
      <c r="M54">
        <v>174</v>
      </c>
    </row>
    <row r="55" spans="9:13" x14ac:dyDescent="0.3">
      <c r="I55" t="s">
        <v>150</v>
      </c>
      <c r="J55" t="s">
        <v>642</v>
      </c>
      <c r="K55" t="s">
        <v>151</v>
      </c>
      <c r="L55" t="s">
        <v>152</v>
      </c>
      <c r="M55">
        <v>976</v>
      </c>
    </row>
    <row r="56" spans="9:13" x14ac:dyDescent="0.3">
      <c r="I56" t="s">
        <v>153</v>
      </c>
      <c r="J56" t="s">
        <v>643</v>
      </c>
      <c r="K56" t="s">
        <v>125</v>
      </c>
      <c r="L56" t="s">
        <v>126</v>
      </c>
      <c r="M56">
        <v>950</v>
      </c>
    </row>
    <row r="57" spans="9:13" x14ac:dyDescent="0.3">
      <c r="I57" t="s">
        <v>154</v>
      </c>
      <c r="J57" t="s">
        <v>644</v>
      </c>
      <c r="K57" t="s">
        <v>27</v>
      </c>
      <c r="L57" t="s">
        <v>155</v>
      </c>
      <c r="M57">
        <v>554</v>
      </c>
    </row>
    <row r="58" spans="9:13" x14ac:dyDescent="0.3">
      <c r="I58" t="s">
        <v>156</v>
      </c>
      <c r="J58" t="s">
        <v>645</v>
      </c>
      <c r="K58" t="s">
        <v>157</v>
      </c>
      <c r="L58" t="s">
        <v>158</v>
      </c>
      <c r="M58">
        <v>188</v>
      </c>
    </row>
    <row r="59" spans="9:13" x14ac:dyDescent="0.3">
      <c r="I59" t="s">
        <v>159</v>
      </c>
      <c r="J59" t="s">
        <v>646</v>
      </c>
      <c r="K59" t="s">
        <v>10</v>
      </c>
      <c r="L59" t="s">
        <v>40</v>
      </c>
      <c r="M59">
        <v>978</v>
      </c>
    </row>
    <row r="60" spans="9:13" x14ac:dyDescent="0.3">
      <c r="I60" t="s">
        <v>160</v>
      </c>
      <c r="J60" t="s">
        <v>647</v>
      </c>
      <c r="K60" t="s">
        <v>161</v>
      </c>
      <c r="L60" t="s">
        <v>162</v>
      </c>
      <c r="M60">
        <v>931</v>
      </c>
    </row>
    <row r="61" spans="9:13" x14ac:dyDescent="0.3">
      <c r="I61" t="s">
        <v>160</v>
      </c>
      <c r="J61" t="s">
        <v>648</v>
      </c>
      <c r="K61" t="s">
        <v>163</v>
      </c>
      <c r="L61" t="s">
        <v>164</v>
      </c>
      <c r="M61">
        <v>192</v>
      </c>
    </row>
    <row r="62" spans="9:13" x14ac:dyDescent="0.3">
      <c r="I62" t="s">
        <v>165</v>
      </c>
      <c r="J62" t="s">
        <v>649</v>
      </c>
      <c r="K62" t="s">
        <v>166</v>
      </c>
      <c r="L62" t="s">
        <v>167</v>
      </c>
      <c r="M62">
        <v>532</v>
      </c>
    </row>
    <row r="63" spans="9:13" x14ac:dyDescent="0.3">
      <c r="I63" t="s">
        <v>168</v>
      </c>
      <c r="J63" t="s">
        <v>650</v>
      </c>
      <c r="K63" t="s">
        <v>10</v>
      </c>
      <c r="L63" t="s">
        <v>40</v>
      </c>
      <c r="M63">
        <v>978</v>
      </c>
    </row>
    <row r="64" spans="9:13" x14ac:dyDescent="0.3">
      <c r="I64" t="s">
        <v>169</v>
      </c>
      <c r="J64" t="s">
        <v>651</v>
      </c>
      <c r="K64" t="s">
        <v>8</v>
      </c>
      <c r="L64" t="s">
        <v>170</v>
      </c>
      <c r="M64">
        <v>203</v>
      </c>
    </row>
    <row r="65" spans="9:13" x14ac:dyDescent="0.3">
      <c r="I65" t="s">
        <v>171</v>
      </c>
      <c r="J65" t="s">
        <v>652</v>
      </c>
      <c r="K65" t="s">
        <v>83</v>
      </c>
      <c r="L65" t="s">
        <v>84</v>
      </c>
      <c r="M65">
        <v>952</v>
      </c>
    </row>
    <row r="66" spans="9:13" x14ac:dyDescent="0.3">
      <c r="I66" t="s">
        <v>172</v>
      </c>
      <c r="J66" t="s">
        <v>653</v>
      </c>
      <c r="K66" t="s">
        <v>9</v>
      </c>
      <c r="L66" t="s">
        <v>173</v>
      </c>
      <c r="M66">
        <v>208</v>
      </c>
    </row>
    <row r="67" spans="9:13" x14ac:dyDescent="0.3">
      <c r="I67" t="s">
        <v>174</v>
      </c>
      <c r="J67" t="s">
        <v>654</v>
      </c>
      <c r="K67" t="s">
        <v>175</v>
      </c>
      <c r="L67" t="s">
        <v>176</v>
      </c>
      <c r="M67">
        <v>262</v>
      </c>
    </row>
    <row r="68" spans="9:13" x14ac:dyDescent="0.3">
      <c r="I68" t="s">
        <v>177</v>
      </c>
      <c r="J68" t="s">
        <v>655</v>
      </c>
      <c r="K68" t="s">
        <v>45</v>
      </c>
      <c r="L68" t="s">
        <v>46</v>
      </c>
      <c r="M68">
        <v>951</v>
      </c>
    </row>
    <row r="69" spans="9:13" x14ac:dyDescent="0.3">
      <c r="I69" t="s">
        <v>178</v>
      </c>
      <c r="J69" t="s">
        <v>656</v>
      </c>
      <c r="K69" t="s">
        <v>179</v>
      </c>
      <c r="L69" t="s">
        <v>180</v>
      </c>
      <c r="M69">
        <v>214</v>
      </c>
    </row>
    <row r="70" spans="9:13" x14ac:dyDescent="0.3">
      <c r="I70" t="s">
        <v>181</v>
      </c>
      <c r="J70" t="s">
        <v>657</v>
      </c>
      <c r="K70" t="s">
        <v>26</v>
      </c>
      <c r="L70" t="s">
        <v>38</v>
      </c>
      <c r="M70">
        <v>840</v>
      </c>
    </row>
    <row r="71" spans="9:13" x14ac:dyDescent="0.3">
      <c r="I71" t="s">
        <v>182</v>
      </c>
      <c r="J71" t="s">
        <v>658</v>
      </c>
      <c r="K71" t="s">
        <v>183</v>
      </c>
      <c r="L71" t="s">
        <v>184</v>
      </c>
      <c r="M71">
        <v>818</v>
      </c>
    </row>
    <row r="72" spans="9:13" x14ac:dyDescent="0.3">
      <c r="I72" t="s">
        <v>185</v>
      </c>
      <c r="J72" t="s">
        <v>659</v>
      </c>
      <c r="K72" t="s">
        <v>186</v>
      </c>
      <c r="L72" t="s">
        <v>187</v>
      </c>
      <c r="M72">
        <v>222</v>
      </c>
    </row>
    <row r="73" spans="9:13" x14ac:dyDescent="0.3">
      <c r="I73" t="s">
        <v>185</v>
      </c>
      <c r="J73" t="s">
        <v>660</v>
      </c>
      <c r="K73" t="s">
        <v>26</v>
      </c>
      <c r="L73" t="s">
        <v>38</v>
      </c>
      <c r="M73">
        <v>840</v>
      </c>
    </row>
    <row r="74" spans="9:13" x14ac:dyDescent="0.3">
      <c r="I74" t="s">
        <v>188</v>
      </c>
      <c r="J74" t="s">
        <v>661</v>
      </c>
      <c r="K74" t="s">
        <v>125</v>
      </c>
      <c r="L74" t="s">
        <v>126</v>
      </c>
      <c r="M74">
        <v>950</v>
      </c>
    </row>
    <row r="75" spans="9:13" x14ac:dyDescent="0.3">
      <c r="I75" t="s">
        <v>189</v>
      </c>
      <c r="J75" t="s">
        <v>662</v>
      </c>
      <c r="K75" t="s">
        <v>190</v>
      </c>
      <c r="L75" t="s">
        <v>191</v>
      </c>
      <c r="M75">
        <v>232</v>
      </c>
    </row>
    <row r="76" spans="9:13" x14ac:dyDescent="0.3">
      <c r="I76" t="s">
        <v>192</v>
      </c>
      <c r="J76" t="s">
        <v>663</v>
      </c>
      <c r="K76" t="s">
        <v>10</v>
      </c>
      <c r="L76" t="s">
        <v>40</v>
      </c>
      <c r="M76">
        <v>978</v>
      </c>
    </row>
    <row r="77" spans="9:13" x14ac:dyDescent="0.3">
      <c r="I77" t="s">
        <v>193</v>
      </c>
      <c r="J77" t="s">
        <v>664</v>
      </c>
      <c r="K77" t="s">
        <v>194</v>
      </c>
      <c r="L77" t="s">
        <v>195</v>
      </c>
      <c r="M77">
        <v>230</v>
      </c>
    </row>
    <row r="78" spans="9:13" x14ac:dyDescent="0.3">
      <c r="I78" t="s">
        <v>196</v>
      </c>
      <c r="J78" t="s">
        <v>665</v>
      </c>
      <c r="K78" t="s">
        <v>10</v>
      </c>
      <c r="L78" t="s">
        <v>40</v>
      </c>
      <c r="M78">
        <v>978</v>
      </c>
    </row>
    <row r="79" spans="9:13" x14ac:dyDescent="0.3">
      <c r="I79" t="s">
        <v>197</v>
      </c>
      <c r="J79" t="s">
        <v>666</v>
      </c>
      <c r="K79" t="s">
        <v>198</v>
      </c>
      <c r="L79" t="s">
        <v>199</v>
      </c>
      <c r="M79">
        <v>238</v>
      </c>
    </row>
    <row r="80" spans="9:13" x14ac:dyDescent="0.3">
      <c r="I80" t="s">
        <v>200</v>
      </c>
      <c r="J80" t="s">
        <v>667</v>
      </c>
      <c r="K80" t="s">
        <v>9</v>
      </c>
      <c r="L80" t="s">
        <v>173</v>
      </c>
      <c r="M80">
        <v>208</v>
      </c>
    </row>
    <row r="81" spans="9:13" x14ac:dyDescent="0.3">
      <c r="I81" t="s">
        <v>201</v>
      </c>
      <c r="J81" t="s">
        <v>668</v>
      </c>
      <c r="K81" t="s">
        <v>202</v>
      </c>
      <c r="L81" t="s">
        <v>203</v>
      </c>
      <c r="M81">
        <v>242</v>
      </c>
    </row>
    <row r="82" spans="9:13" x14ac:dyDescent="0.3">
      <c r="I82" t="s">
        <v>204</v>
      </c>
      <c r="J82" t="s">
        <v>669</v>
      </c>
      <c r="K82" t="s">
        <v>10</v>
      </c>
      <c r="L82" t="s">
        <v>40</v>
      </c>
      <c r="M82">
        <v>978</v>
      </c>
    </row>
    <row r="83" spans="9:13" x14ac:dyDescent="0.3">
      <c r="I83" t="s">
        <v>205</v>
      </c>
      <c r="J83" t="s">
        <v>670</v>
      </c>
      <c r="K83" t="s">
        <v>10</v>
      </c>
      <c r="L83" t="s">
        <v>40</v>
      </c>
      <c r="M83">
        <v>978</v>
      </c>
    </row>
    <row r="84" spans="9:13" x14ac:dyDescent="0.3">
      <c r="I84" t="s">
        <v>206</v>
      </c>
      <c r="J84" t="s">
        <v>671</v>
      </c>
      <c r="K84" t="s">
        <v>10</v>
      </c>
      <c r="L84" t="s">
        <v>40</v>
      </c>
      <c r="M84">
        <v>978</v>
      </c>
    </row>
    <row r="85" spans="9:13" x14ac:dyDescent="0.3">
      <c r="I85" t="s">
        <v>207</v>
      </c>
      <c r="J85" t="s">
        <v>672</v>
      </c>
      <c r="K85" t="s">
        <v>208</v>
      </c>
      <c r="L85" t="s">
        <v>209</v>
      </c>
      <c r="M85">
        <v>953</v>
      </c>
    </row>
    <row r="86" spans="9:13" x14ac:dyDescent="0.3">
      <c r="I86" t="s">
        <v>210</v>
      </c>
      <c r="J86" t="s">
        <v>673</v>
      </c>
      <c r="K86" t="s">
        <v>10</v>
      </c>
      <c r="L86" t="s">
        <v>40</v>
      </c>
      <c r="M86">
        <v>978</v>
      </c>
    </row>
    <row r="87" spans="9:13" x14ac:dyDescent="0.3">
      <c r="I87" t="s">
        <v>211</v>
      </c>
      <c r="J87" t="s">
        <v>674</v>
      </c>
      <c r="K87" t="s">
        <v>125</v>
      </c>
      <c r="L87" t="s">
        <v>126</v>
      </c>
      <c r="M87">
        <v>950</v>
      </c>
    </row>
    <row r="88" spans="9:13" x14ac:dyDescent="0.3">
      <c r="I88" t="s">
        <v>212</v>
      </c>
      <c r="J88" t="s">
        <v>675</v>
      </c>
      <c r="K88" t="s">
        <v>213</v>
      </c>
      <c r="L88" t="s">
        <v>214</v>
      </c>
      <c r="M88">
        <v>270</v>
      </c>
    </row>
    <row r="89" spans="9:13" x14ac:dyDescent="0.3">
      <c r="I89" t="s">
        <v>215</v>
      </c>
      <c r="J89" t="s">
        <v>676</v>
      </c>
      <c r="K89" t="s">
        <v>216</v>
      </c>
      <c r="L89" t="s">
        <v>217</v>
      </c>
      <c r="M89">
        <v>981</v>
      </c>
    </row>
    <row r="90" spans="9:13" x14ac:dyDescent="0.3">
      <c r="I90" t="s">
        <v>218</v>
      </c>
      <c r="J90" t="s">
        <v>677</v>
      </c>
      <c r="K90" t="s">
        <v>10</v>
      </c>
      <c r="L90" t="s">
        <v>40</v>
      </c>
      <c r="M90">
        <v>978</v>
      </c>
    </row>
    <row r="91" spans="9:13" x14ac:dyDescent="0.3">
      <c r="I91" t="s">
        <v>219</v>
      </c>
      <c r="J91" t="s">
        <v>678</v>
      </c>
      <c r="K91" t="s">
        <v>220</v>
      </c>
      <c r="L91" t="s">
        <v>221</v>
      </c>
      <c r="M91">
        <v>936</v>
      </c>
    </row>
    <row r="92" spans="9:13" x14ac:dyDescent="0.3">
      <c r="I92" t="s">
        <v>222</v>
      </c>
      <c r="J92" t="s">
        <v>679</v>
      </c>
      <c r="K92" t="s">
        <v>223</v>
      </c>
      <c r="L92" t="s">
        <v>224</v>
      </c>
      <c r="M92">
        <v>292</v>
      </c>
    </row>
    <row r="93" spans="9:13" x14ac:dyDescent="0.3">
      <c r="I93" t="s">
        <v>225</v>
      </c>
      <c r="J93" t="s">
        <v>680</v>
      </c>
      <c r="K93" t="s">
        <v>10</v>
      </c>
      <c r="L93" t="s">
        <v>40</v>
      </c>
      <c r="M93">
        <v>978</v>
      </c>
    </row>
    <row r="94" spans="9:13" x14ac:dyDescent="0.3">
      <c r="I94" t="s">
        <v>226</v>
      </c>
      <c r="J94" t="s">
        <v>681</v>
      </c>
      <c r="K94" t="s">
        <v>9</v>
      </c>
      <c r="L94" t="s">
        <v>173</v>
      </c>
      <c r="M94">
        <v>208</v>
      </c>
    </row>
    <row r="95" spans="9:13" x14ac:dyDescent="0.3">
      <c r="I95" t="s">
        <v>227</v>
      </c>
      <c r="J95" t="s">
        <v>682</v>
      </c>
      <c r="K95" t="s">
        <v>45</v>
      </c>
      <c r="L95" t="s">
        <v>46</v>
      </c>
      <c r="M95">
        <v>951</v>
      </c>
    </row>
    <row r="96" spans="9:13" x14ac:dyDescent="0.3">
      <c r="I96" t="s">
        <v>228</v>
      </c>
      <c r="J96" t="s">
        <v>683</v>
      </c>
      <c r="K96" t="s">
        <v>10</v>
      </c>
      <c r="L96" t="s">
        <v>40</v>
      </c>
      <c r="M96">
        <v>978</v>
      </c>
    </row>
    <row r="97" spans="9:13" x14ac:dyDescent="0.3">
      <c r="I97" t="s">
        <v>229</v>
      </c>
      <c r="J97" t="s">
        <v>684</v>
      </c>
      <c r="K97" t="s">
        <v>26</v>
      </c>
      <c r="L97" t="s">
        <v>38</v>
      </c>
      <c r="M97">
        <v>840</v>
      </c>
    </row>
    <row r="98" spans="9:13" x14ac:dyDescent="0.3">
      <c r="I98" t="s">
        <v>230</v>
      </c>
      <c r="J98" t="s">
        <v>685</v>
      </c>
      <c r="K98" t="s">
        <v>231</v>
      </c>
      <c r="L98" t="s">
        <v>232</v>
      </c>
      <c r="M98">
        <v>320</v>
      </c>
    </row>
    <row r="99" spans="9:13" x14ac:dyDescent="0.3">
      <c r="I99" t="s">
        <v>233</v>
      </c>
      <c r="J99" t="s">
        <v>686</v>
      </c>
      <c r="K99" t="s">
        <v>234</v>
      </c>
      <c r="L99" t="s">
        <v>235</v>
      </c>
      <c r="M99">
        <v>826</v>
      </c>
    </row>
    <row r="100" spans="9:13" x14ac:dyDescent="0.3">
      <c r="I100" t="s">
        <v>236</v>
      </c>
      <c r="J100" t="s">
        <v>687</v>
      </c>
      <c r="K100" t="s">
        <v>237</v>
      </c>
      <c r="L100" t="s">
        <v>238</v>
      </c>
      <c r="M100">
        <v>324</v>
      </c>
    </row>
    <row r="101" spans="9:13" x14ac:dyDescent="0.3">
      <c r="I101" t="s">
        <v>239</v>
      </c>
      <c r="J101" t="s">
        <v>688</v>
      </c>
      <c r="K101" t="s">
        <v>83</v>
      </c>
      <c r="L101" t="s">
        <v>84</v>
      </c>
      <c r="M101">
        <v>952</v>
      </c>
    </row>
    <row r="102" spans="9:13" x14ac:dyDescent="0.3">
      <c r="I102" t="s">
        <v>240</v>
      </c>
      <c r="J102" t="s">
        <v>689</v>
      </c>
      <c r="K102" t="s">
        <v>241</v>
      </c>
      <c r="L102" t="s">
        <v>242</v>
      </c>
      <c r="M102">
        <v>328</v>
      </c>
    </row>
    <row r="103" spans="9:13" x14ac:dyDescent="0.3">
      <c r="I103" t="s">
        <v>243</v>
      </c>
      <c r="J103" t="s">
        <v>690</v>
      </c>
      <c r="K103" t="s">
        <v>244</v>
      </c>
      <c r="L103" t="s">
        <v>245</v>
      </c>
      <c r="M103">
        <v>332</v>
      </c>
    </row>
    <row r="104" spans="9:13" x14ac:dyDescent="0.3">
      <c r="I104" t="s">
        <v>243</v>
      </c>
      <c r="J104" t="s">
        <v>691</v>
      </c>
      <c r="K104" t="s">
        <v>26</v>
      </c>
      <c r="L104" t="s">
        <v>38</v>
      </c>
      <c r="M104">
        <v>840</v>
      </c>
    </row>
    <row r="105" spans="9:13" x14ac:dyDescent="0.3">
      <c r="I105" t="s">
        <v>246</v>
      </c>
      <c r="J105" t="s">
        <v>692</v>
      </c>
      <c r="K105" t="s">
        <v>1</v>
      </c>
      <c r="L105" t="s">
        <v>59</v>
      </c>
      <c r="M105">
        <v>36</v>
      </c>
    </row>
    <row r="106" spans="9:13" x14ac:dyDescent="0.3">
      <c r="I106" t="s">
        <v>247</v>
      </c>
      <c r="J106" t="s">
        <v>693</v>
      </c>
      <c r="K106" t="s">
        <v>10</v>
      </c>
      <c r="L106" t="s">
        <v>40</v>
      </c>
      <c r="M106">
        <v>978</v>
      </c>
    </row>
    <row r="107" spans="9:13" x14ac:dyDescent="0.3">
      <c r="I107" t="s">
        <v>248</v>
      </c>
      <c r="J107" t="s">
        <v>694</v>
      </c>
      <c r="K107" t="s">
        <v>249</v>
      </c>
      <c r="L107" t="s">
        <v>250</v>
      </c>
      <c r="M107">
        <v>340</v>
      </c>
    </row>
    <row r="108" spans="9:13" x14ac:dyDescent="0.3">
      <c r="I108" t="s">
        <v>251</v>
      </c>
      <c r="J108" t="s">
        <v>695</v>
      </c>
      <c r="K108" t="s">
        <v>11</v>
      </c>
      <c r="L108" t="s">
        <v>252</v>
      </c>
      <c r="M108">
        <v>344</v>
      </c>
    </row>
    <row r="109" spans="9:13" x14ac:dyDescent="0.3">
      <c r="I109" t="s">
        <v>253</v>
      </c>
      <c r="J109" t="s">
        <v>696</v>
      </c>
      <c r="K109" t="s">
        <v>254</v>
      </c>
      <c r="L109" t="s">
        <v>255</v>
      </c>
      <c r="M109">
        <v>348</v>
      </c>
    </row>
    <row r="110" spans="9:13" x14ac:dyDescent="0.3">
      <c r="I110" t="s">
        <v>256</v>
      </c>
      <c r="J110" t="s">
        <v>697</v>
      </c>
      <c r="K110" t="s">
        <v>257</v>
      </c>
      <c r="L110" t="s">
        <v>258</v>
      </c>
      <c r="M110">
        <v>352</v>
      </c>
    </row>
    <row r="111" spans="9:13" x14ac:dyDescent="0.3">
      <c r="I111" t="s">
        <v>259</v>
      </c>
      <c r="J111" t="s">
        <v>698</v>
      </c>
      <c r="K111" t="s">
        <v>12</v>
      </c>
      <c r="L111" t="s">
        <v>91</v>
      </c>
      <c r="M111">
        <v>356</v>
      </c>
    </row>
    <row r="112" spans="9:13" x14ac:dyDescent="0.3">
      <c r="I112" t="s">
        <v>260</v>
      </c>
      <c r="J112" t="s">
        <v>699</v>
      </c>
      <c r="K112" t="s">
        <v>261</v>
      </c>
      <c r="L112" t="s">
        <v>262</v>
      </c>
      <c r="M112">
        <v>360</v>
      </c>
    </row>
    <row r="113" spans="9:13" x14ac:dyDescent="0.3">
      <c r="I113" t="s">
        <v>263</v>
      </c>
      <c r="J113" t="s">
        <v>700</v>
      </c>
      <c r="K113" t="s">
        <v>264</v>
      </c>
      <c r="L113" t="s">
        <v>265</v>
      </c>
      <c r="M113">
        <v>960</v>
      </c>
    </row>
    <row r="114" spans="9:13" x14ac:dyDescent="0.3">
      <c r="I114" t="s">
        <v>266</v>
      </c>
      <c r="J114" t="s">
        <v>701</v>
      </c>
      <c r="K114" t="s">
        <v>13</v>
      </c>
      <c r="L114" t="s">
        <v>267</v>
      </c>
      <c r="M114">
        <v>364</v>
      </c>
    </row>
    <row r="115" spans="9:13" x14ac:dyDescent="0.3">
      <c r="I115" t="s">
        <v>268</v>
      </c>
      <c r="J115" t="s">
        <v>702</v>
      </c>
      <c r="K115" t="s">
        <v>269</v>
      </c>
      <c r="L115" t="s">
        <v>270</v>
      </c>
      <c r="M115">
        <v>368</v>
      </c>
    </row>
    <row r="116" spans="9:13" x14ac:dyDescent="0.3">
      <c r="I116" t="s">
        <v>271</v>
      </c>
      <c r="J116" t="s">
        <v>703</v>
      </c>
      <c r="K116" t="s">
        <v>10</v>
      </c>
      <c r="L116" t="s">
        <v>40</v>
      </c>
      <c r="M116">
        <v>978</v>
      </c>
    </row>
    <row r="117" spans="9:13" x14ac:dyDescent="0.3">
      <c r="I117" t="s">
        <v>272</v>
      </c>
      <c r="J117" t="s">
        <v>704</v>
      </c>
      <c r="K117" t="s">
        <v>234</v>
      </c>
      <c r="L117" t="s">
        <v>235</v>
      </c>
      <c r="M117">
        <v>826</v>
      </c>
    </row>
    <row r="118" spans="9:13" x14ac:dyDescent="0.3">
      <c r="I118" t="s">
        <v>273</v>
      </c>
      <c r="J118" t="s">
        <v>705</v>
      </c>
      <c r="K118" t="s">
        <v>274</v>
      </c>
      <c r="L118" t="s">
        <v>275</v>
      </c>
      <c r="M118">
        <v>376</v>
      </c>
    </row>
    <row r="119" spans="9:13" x14ac:dyDescent="0.3">
      <c r="I119" t="s">
        <v>276</v>
      </c>
      <c r="J119" t="s">
        <v>706</v>
      </c>
      <c r="K119" t="s">
        <v>10</v>
      </c>
      <c r="L119" t="s">
        <v>40</v>
      </c>
      <c r="M119">
        <v>978</v>
      </c>
    </row>
    <row r="120" spans="9:13" x14ac:dyDescent="0.3">
      <c r="I120" t="s">
        <v>277</v>
      </c>
      <c r="J120" t="s">
        <v>707</v>
      </c>
      <c r="K120" t="s">
        <v>278</v>
      </c>
      <c r="L120" t="s">
        <v>279</v>
      </c>
      <c r="M120">
        <v>388</v>
      </c>
    </row>
    <row r="121" spans="9:13" x14ac:dyDescent="0.3">
      <c r="I121" t="s">
        <v>280</v>
      </c>
      <c r="J121" t="s">
        <v>708</v>
      </c>
      <c r="K121" t="s">
        <v>281</v>
      </c>
      <c r="L121" t="s">
        <v>282</v>
      </c>
      <c r="M121">
        <v>392</v>
      </c>
    </row>
    <row r="122" spans="9:13" x14ac:dyDescent="0.3">
      <c r="I122" t="s">
        <v>283</v>
      </c>
      <c r="J122" t="s">
        <v>709</v>
      </c>
      <c r="K122" t="s">
        <v>234</v>
      </c>
      <c r="L122" t="s">
        <v>235</v>
      </c>
      <c r="M122">
        <v>826</v>
      </c>
    </row>
    <row r="123" spans="9:13" x14ac:dyDescent="0.3">
      <c r="I123" t="s">
        <v>284</v>
      </c>
      <c r="J123" t="s">
        <v>710</v>
      </c>
      <c r="K123" t="s">
        <v>285</v>
      </c>
      <c r="L123" t="s">
        <v>286</v>
      </c>
      <c r="M123">
        <v>400</v>
      </c>
    </row>
    <row r="124" spans="9:13" x14ac:dyDescent="0.3">
      <c r="I124" t="s">
        <v>287</v>
      </c>
      <c r="J124" t="s">
        <v>711</v>
      </c>
      <c r="K124" t="s">
        <v>288</v>
      </c>
      <c r="L124" t="s">
        <v>289</v>
      </c>
      <c r="M124">
        <v>398</v>
      </c>
    </row>
    <row r="125" spans="9:13" x14ac:dyDescent="0.3">
      <c r="I125" t="s">
        <v>290</v>
      </c>
      <c r="J125" t="s">
        <v>712</v>
      </c>
      <c r="K125" t="s">
        <v>291</v>
      </c>
      <c r="L125" t="s">
        <v>292</v>
      </c>
      <c r="M125">
        <v>404</v>
      </c>
    </row>
    <row r="126" spans="9:13" x14ac:dyDescent="0.3">
      <c r="I126" t="s">
        <v>293</v>
      </c>
      <c r="J126" t="s">
        <v>713</v>
      </c>
      <c r="K126" t="s">
        <v>1</v>
      </c>
      <c r="L126" t="s">
        <v>59</v>
      </c>
      <c r="M126">
        <v>36</v>
      </c>
    </row>
    <row r="127" spans="9:13" x14ac:dyDescent="0.3">
      <c r="I127" t="s">
        <v>294</v>
      </c>
      <c r="J127" t="s">
        <v>714</v>
      </c>
      <c r="K127" t="s">
        <v>295</v>
      </c>
      <c r="L127" t="s">
        <v>296</v>
      </c>
      <c r="M127">
        <v>408</v>
      </c>
    </row>
    <row r="128" spans="9:13" x14ac:dyDescent="0.3">
      <c r="I128" t="s">
        <v>297</v>
      </c>
      <c r="J128" t="s">
        <v>715</v>
      </c>
      <c r="K128" t="s">
        <v>298</v>
      </c>
      <c r="L128" t="s">
        <v>299</v>
      </c>
      <c r="M128">
        <v>410</v>
      </c>
    </row>
    <row r="129" spans="9:13" x14ac:dyDescent="0.3">
      <c r="I129" t="s">
        <v>300</v>
      </c>
      <c r="J129" t="s">
        <v>716</v>
      </c>
      <c r="K129" t="s">
        <v>14</v>
      </c>
      <c r="L129" t="s">
        <v>301</v>
      </c>
      <c r="M129">
        <v>414</v>
      </c>
    </row>
    <row r="130" spans="9:13" x14ac:dyDescent="0.3">
      <c r="I130" t="s">
        <v>302</v>
      </c>
      <c r="J130" t="s">
        <v>717</v>
      </c>
      <c r="K130" t="s">
        <v>303</v>
      </c>
      <c r="L130" t="s">
        <v>304</v>
      </c>
      <c r="M130">
        <v>417</v>
      </c>
    </row>
    <row r="131" spans="9:13" x14ac:dyDescent="0.3">
      <c r="I131" t="s">
        <v>305</v>
      </c>
      <c r="J131" t="s">
        <v>718</v>
      </c>
      <c r="K131" t="s">
        <v>306</v>
      </c>
      <c r="L131" t="s">
        <v>307</v>
      </c>
      <c r="M131">
        <v>418</v>
      </c>
    </row>
    <row r="132" spans="9:13" x14ac:dyDescent="0.3">
      <c r="I132" t="s">
        <v>308</v>
      </c>
      <c r="J132" t="s">
        <v>719</v>
      </c>
      <c r="K132" t="s">
        <v>10</v>
      </c>
      <c r="L132" t="s">
        <v>40</v>
      </c>
      <c r="M132">
        <v>978</v>
      </c>
    </row>
    <row r="133" spans="9:13" x14ac:dyDescent="0.3">
      <c r="I133" t="s">
        <v>309</v>
      </c>
      <c r="J133" t="s">
        <v>720</v>
      </c>
      <c r="K133" t="s">
        <v>310</v>
      </c>
      <c r="L133" t="s">
        <v>311</v>
      </c>
      <c r="M133">
        <v>422</v>
      </c>
    </row>
    <row r="134" spans="9:13" x14ac:dyDescent="0.3">
      <c r="I134" t="s">
        <v>312</v>
      </c>
      <c r="J134" t="s">
        <v>721</v>
      </c>
      <c r="K134" t="s">
        <v>313</v>
      </c>
      <c r="L134" t="s">
        <v>314</v>
      </c>
      <c r="M134">
        <v>426</v>
      </c>
    </row>
    <row r="135" spans="9:13" x14ac:dyDescent="0.3">
      <c r="I135" t="s">
        <v>312</v>
      </c>
      <c r="J135" t="s">
        <v>722</v>
      </c>
      <c r="K135" t="s">
        <v>315</v>
      </c>
      <c r="L135" t="s">
        <v>316</v>
      </c>
      <c r="M135">
        <v>710</v>
      </c>
    </row>
    <row r="136" spans="9:13" x14ac:dyDescent="0.3">
      <c r="I136" t="s">
        <v>317</v>
      </c>
      <c r="J136" t="s">
        <v>723</v>
      </c>
      <c r="K136" t="s">
        <v>318</v>
      </c>
      <c r="L136" t="s">
        <v>319</v>
      </c>
      <c r="M136">
        <v>430</v>
      </c>
    </row>
    <row r="137" spans="9:13" x14ac:dyDescent="0.3">
      <c r="I137" t="s">
        <v>320</v>
      </c>
      <c r="J137" t="s">
        <v>724</v>
      </c>
      <c r="K137" t="s">
        <v>15</v>
      </c>
      <c r="L137" t="s">
        <v>321</v>
      </c>
      <c r="M137">
        <v>434</v>
      </c>
    </row>
    <row r="138" spans="9:13" x14ac:dyDescent="0.3">
      <c r="I138" t="s">
        <v>322</v>
      </c>
      <c r="J138" t="s">
        <v>725</v>
      </c>
      <c r="K138" t="s">
        <v>24</v>
      </c>
      <c r="L138" t="s">
        <v>323</v>
      </c>
      <c r="M138">
        <v>756</v>
      </c>
    </row>
    <row r="139" spans="9:13" x14ac:dyDescent="0.3">
      <c r="I139" t="s">
        <v>324</v>
      </c>
      <c r="J139" t="s">
        <v>726</v>
      </c>
      <c r="K139" t="s">
        <v>10</v>
      </c>
      <c r="L139" t="s">
        <v>40</v>
      </c>
      <c r="M139">
        <v>978</v>
      </c>
    </row>
    <row r="140" spans="9:13" x14ac:dyDescent="0.3">
      <c r="I140" t="s">
        <v>325</v>
      </c>
      <c r="J140" t="s">
        <v>727</v>
      </c>
      <c r="K140" t="s">
        <v>10</v>
      </c>
      <c r="L140" t="s">
        <v>40</v>
      </c>
      <c r="M140">
        <v>978</v>
      </c>
    </row>
    <row r="141" spans="9:13" x14ac:dyDescent="0.3">
      <c r="I141" t="s">
        <v>326</v>
      </c>
      <c r="J141" t="s">
        <v>728</v>
      </c>
      <c r="K141" t="s">
        <v>327</v>
      </c>
      <c r="L141" t="s">
        <v>328</v>
      </c>
      <c r="M141">
        <v>446</v>
      </c>
    </row>
    <row r="142" spans="9:13" x14ac:dyDescent="0.3">
      <c r="I142" t="s">
        <v>329</v>
      </c>
      <c r="J142" t="s">
        <v>729</v>
      </c>
      <c r="K142" t="s">
        <v>330</v>
      </c>
      <c r="L142" t="s">
        <v>331</v>
      </c>
      <c r="M142">
        <v>969</v>
      </c>
    </row>
    <row r="143" spans="9:13" x14ac:dyDescent="0.3">
      <c r="I143" t="s">
        <v>332</v>
      </c>
      <c r="J143" t="s">
        <v>730</v>
      </c>
      <c r="K143" t="s">
        <v>333</v>
      </c>
      <c r="L143" t="s">
        <v>334</v>
      </c>
      <c r="M143">
        <v>454</v>
      </c>
    </row>
    <row r="144" spans="9:13" x14ac:dyDescent="0.3">
      <c r="I144" t="s">
        <v>335</v>
      </c>
      <c r="J144" t="s">
        <v>731</v>
      </c>
      <c r="K144" t="s">
        <v>16</v>
      </c>
      <c r="L144" t="s">
        <v>336</v>
      </c>
      <c r="M144">
        <v>458</v>
      </c>
    </row>
    <row r="145" spans="9:13" x14ac:dyDescent="0.3">
      <c r="I145" t="s">
        <v>337</v>
      </c>
      <c r="J145" t="s">
        <v>732</v>
      </c>
      <c r="K145" t="s">
        <v>338</v>
      </c>
      <c r="L145" t="s">
        <v>339</v>
      </c>
      <c r="M145">
        <v>462</v>
      </c>
    </row>
    <row r="146" spans="9:13" x14ac:dyDescent="0.3">
      <c r="I146" t="s">
        <v>340</v>
      </c>
      <c r="J146" t="s">
        <v>733</v>
      </c>
      <c r="K146" t="s">
        <v>83</v>
      </c>
      <c r="L146" t="s">
        <v>84</v>
      </c>
      <c r="M146">
        <v>952</v>
      </c>
    </row>
    <row r="147" spans="9:13" x14ac:dyDescent="0.3">
      <c r="I147" t="s">
        <v>341</v>
      </c>
      <c r="J147" t="s">
        <v>734</v>
      </c>
      <c r="K147" t="s">
        <v>10</v>
      </c>
      <c r="L147" t="s">
        <v>40</v>
      </c>
      <c r="M147">
        <v>978</v>
      </c>
    </row>
    <row r="148" spans="9:13" x14ac:dyDescent="0.3">
      <c r="I148" t="s">
        <v>342</v>
      </c>
      <c r="J148" t="s">
        <v>735</v>
      </c>
      <c r="K148" t="s">
        <v>26</v>
      </c>
      <c r="L148" t="s">
        <v>38</v>
      </c>
      <c r="M148">
        <v>840</v>
      </c>
    </row>
    <row r="149" spans="9:13" x14ac:dyDescent="0.3">
      <c r="I149" t="s">
        <v>343</v>
      </c>
      <c r="J149" t="s">
        <v>736</v>
      </c>
      <c r="K149" t="s">
        <v>10</v>
      </c>
      <c r="L149" t="s">
        <v>40</v>
      </c>
      <c r="M149">
        <v>978</v>
      </c>
    </row>
    <row r="150" spans="9:13" x14ac:dyDescent="0.3">
      <c r="I150" t="s">
        <v>344</v>
      </c>
      <c r="J150" t="s">
        <v>737</v>
      </c>
      <c r="K150" t="s">
        <v>345</v>
      </c>
      <c r="L150" t="s">
        <v>346</v>
      </c>
      <c r="M150">
        <v>929</v>
      </c>
    </row>
    <row r="151" spans="9:13" x14ac:dyDescent="0.3">
      <c r="I151" t="s">
        <v>347</v>
      </c>
      <c r="J151" t="s">
        <v>738</v>
      </c>
      <c r="K151" t="s">
        <v>348</v>
      </c>
      <c r="L151" t="s">
        <v>349</v>
      </c>
      <c r="M151">
        <v>480</v>
      </c>
    </row>
    <row r="152" spans="9:13" x14ac:dyDescent="0.3">
      <c r="I152" t="s">
        <v>350</v>
      </c>
      <c r="J152" t="s">
        <v>739</v>
      </c>
      <c r="K152" t="s">
        <v>10</v>
      </c>
      <c r="L152" t="s">
        <v>40</v>
      </c>
      <c r="M152">
        <v>978</v>
      </c>
    </row>
    <row r="153" spans="9:13" x14ac:dyDescent="0.3">
      <c r="I153" t="s">
        <v>351</v>
      </c>
      <c r="J153" t="s">
        <v>740</v>
      </c>
      <c r="K153" t="s">
        <v>352</v>
      </c>
      <c r="L153" t="s">
        <v>353</v>
      </c>
      <c r="M153">
        <v>965</v>
      </c>
    </row>
    <row r="154" spans="9:13" x14ac:dyDescent="0.3">
      <c r="I154" t="s">
        <v>354</v>
      </c>
      <c r="J154" t="s">
        <v>741</v>
      </c>
      <c r="K154" t="s">
        <v>17</v>
      </c>
      <c r="L154" t="s">
        <v>355</v>
      </c>
      <c r="M154">
        <v>484</v>
      </c>
    </row>
    <row r="155" spans="9:13" x14ac:dyDescent="0.3">
      <c r="I155" t="s">
        <v>354</v>
      </c>
      <c r="J155" t="s">
        <v>742</v>
      </c>
      <c r="K155" t="s">
        <v>356</v>
      </c>
      <c r="L155" t="s">
        <v>357</v>
      </c>
      <c r="M155">
        <v>979</v>
      </c>
    </row>
    <row r="156" spans="9:13" x14ac:dyDescent="0.3">
      <c r="I156" t="s">
        <v>358</v>
      </c>
      <c r="J156" t="s">
        <v>743</v>
      </c>
      <c r="K156" t="s">
        <v>26</v>
      </c>
      <c r="L156" t="s">
        <v>38</v>
      </c>
      <c r="M156">
        <v>840</v>
      </c>
    </row>
    <row r="157" spans="9:13" x14ac:dyDescent="0.3">
      <c r="I157" t="s">
        <v>359</v>
      </c>
      <c r="J157" t="s">
        <v>744</v>
      </c>
      <c r="K157" t="s">
        <v>360</v>
      </c>
      <c r="L157" t="s">
        <v>361</v>
      </c>
      <c r="M157">
        <v>498</v>
      </c>
    </row>
    <row r="158" spans="9:13" x14ac:dyDescent="0.3">
      <c r="I158" t="s">
        <v>362</v>
      </c>
      <c r="J158" t="s">
        <v>745</v>
      </c>
      <c r="K158" t="s">
        <v>10</v>
      </c>
      <c r="L158" t="s">
        <v>40</v>
      </c>
      <c r="M158">
        <v>978</v>
      </c>
    </row>
    <row r="159" spans="9:13" x14ac:dyDescent="0.3">
      <c r="I159" t="s">
        <v>363</v>
      </c>
      <c r="J159" t="s">
        <v>746</v>
      </c>
      <c r="K159" t="s">
        <v>364</v>
      </c>
      <c r="L159" t="s">
        <v>365</v>
      </c>
      <c r="M159">
        <v>496</v>
      </c>
    </row>
    <row r="160" spans="9:13" x14ac:dyDescent="0.3">
      <c r="I160" t="s">
        <v>366</v>
      </c>
      <c r="J160" t="s">
        <v>747</v>
      </c>
      <c r="K160" t="s">
        <v>10</v>
      </c>
      <c r="L160" t="s">
        <v>40</v>
      </c>
      <c r="M160">
        <v>978</v>
      </c>
    </row>
    <row r="161" spans="9:13" x14ac:dyDescent="0.3">
      <c r="I161" t="s">
        <v>367</v>
      </c>
      <c r="J161" t="s">
        <v>748</v>
      </c>
      <c r="K161" t="s">
        <v>45</v>
      </c>
      <c r="L161" t="s">
        <v>46</v>
      </c>
      <c r="M161">
        <v>951</v>
      </c>
    </row>
    <row r="162" spans="9:13" x14ac:dyDescent="0.3">
      <c r="I162" t="s">
        <v>368</v>
      </c>
      <c r="J162" t="s">
        <v>749</v>
      </c>
      <c r="K162" t="s">
        <v>369</v>
      </c>
      <c r="L162" t="s">
        <v>370</v>
      </c>
      <c r="M162">
        <v>504</v>
      </c>
    </row>
    <row r="163" spans="9:13" x14ac:dyDescent="0.3">
      <c r="I163" t="s">
        <v>371</v>
      </c>
      <c r="J163" t="s">
        <v>750</v>
      </c>
      <c r="K163" t="s">
        <v>372</v>
      </c>
      <c r="L163" t="s">
        <v>373</v>
      </c>
      <c r="M163">
        <v>943</v>
      </c>
    </row>
    <row r="164" spans="9:13" x14ac:dyDescent="0.3">
      <c r="I164" t="s">
        <v>374</v>
      </c>
      <c r="J164" t="s">
        <v>751</v>
      </c>
      <c r="K164" t="s">
        <v>375</v>
      </c>
      <c r="L164" t="s">
        <v>376</v>
      </c>
      <c r="M164">
        <v>104</v>
      </c>
    </row>
    <row r="165" spans="9:13" x14ac:dyDescent="0.3">
      <c r="I165" t="s">
        <v>377</v>
      </c>
      <c r="J165" t="s">
        <v>752</v>
      </c>
      <c r="K165" t="s">
        <v>378</v>
      </c>
      <c r="L165" t="s">
        <v>379</v>
      </c>
      <c r="M165">
        <v>516</v>
      </c>
    </row>
    <row r="166" spans="9:13" x14ac:dyDescent="0.3">
      <c r="I166" t="s">
        <v>377</v>
      </c>
      <c r="J166" t="s">
        <v>753</v>
      </c>
      <c r="K166" t="s">
        <v>315</v>
      </c>
      <c r="L166" t="s">
        <v>316</v>
      </c>
      <c r="M166">
        <v>710</v>
      </c>
    </row>
    <row r="167" spans="9:13" x14ac:dyDescent="0.3">
      <c r="I167" t="s">
        <v>380</v>
      </c>
      <c r="J167" t="s">
        <v>754</v>
      </c>
      <c r="K167" t="s">
        <v>1</v>
      </c>
      <c r="L167" t="s">
        <v>59</v>
      </c>
      <c r="M167">
        <v>36</v>
      </c>
    </row>
    <row r="168" spans="9:13" x14ac:dyDescent="0.3">
      <c r="I168" t="s">
        <v>381</v>
      </c>
      <c r="J168" t="s">
        <v>755</v>
      </c>
      <c r="K168" t="s">
        <v>18</v>
      </c>
      <c r="L168" t="s">
        <v>382</v>
      </c>
      <c r="M168">
        <v>524</v>
      </c>
    </row>
    <row r="169" spans="9:13" x14ac:dyDescent="0.3">
      <c r="I169" t="s">
        <v>383</v>
      </c>
      <c r="J169" t="s">
        <v>756</v>
      </c>
      <c r="K169" t="s">
        <v>10</v>
      </c>
      <c r="L169" t="s">
        <v>40</v>
      </c>
      <c r="M169">
        <v>978</v>
      </c>
    </row>
    <row r="170" spans="9:13" x14ac:dyDescent="0.3">
      <c r="I170" t="s">
        <v>384</v>
      </c>
      <c r="J170" t="s">
        <v>757</v>
      </c>
      <c r="K170" t="s">
        <v>208</v>
      </c>
      <c r="L170" t="s">
        <v>209</v>
      </c>
      <c r="M170">
        <v>953</v>
      </c>
    </row>
    <row r="171" spans="9:13" x14ac:dyDescent="0.3">
      <c r="I171" t="s">
        <v>385</v>
      </c>
      <c r="J171" t="s">
        <v>758</v>
      </c>
      <c r="K171" t="s">
        <v>27</v>
      </c>
      <c r="L171" t="s">
        <v>155</v>
      </c>
      <c r="M171">
        <v>554</v>
      </c>
    </row>
    <row r="172" spans="9:13" x14ac:dyDescent="0.3">
      <c r="I172" t="s">
        <v>386</v>
      </c>
      <c r="J172" t="s">
        <v>759</v>
      </c>
      <c r="K172" t="s">
        <v>387</v>
      </c>
      <c r="L172" t="s">
        <v>388</v>
      </c>
      <c r="M172">
        <v>558</v>
      </c>
    </row>
    <row r="173" spans="9:13" x14ac:dyDescent="0.3">
      <c r="I173" t="s">
        <v>389</v>
      </c>
      <c r="J173" t="s">
        <v>760</v>
      </c>
      <c r="K173" t="s">
        <v>83</v>
      </c>
      <c r="L173" t="s">
        <v>84</v>
      </c>
      <c r="M173">
        <v>952</v>
      </c>
    </row>
    <row r="174" spans="9:13" x14ac:dyDescent="0.3">
      <c r="I174" t="s">
        <v>390</v>
      </c>
      <c r="J174" t="s">
        <v>761</v>
      </c>
      <c r="K174" t="s">
        <v>391</v>
      </c>
      <c r="L174" t="s">
        <v>392</v>
      </c>
      <c r="M174">
        <v>566</v>
      </c>
    </row>
    <row r="175" spans="9:13" x14ac:dyDescent="0.3">
      <c r="I175" t="s">
        <v>393</v>
      </c>
      <c r="J175" t="s">
        <v>762</v>
      </c>
      <c r="K175" t="s">
        <v>27</v>
      </c>
      <c r="L175" t="s">
        <v>155</v>
      </c>
      <c r="M175">
        <v>554</v>
      </c>
    </row>
    <row r="176" spans="9:13" x14ac:dyDescent="0.3">
      <c r="I176" t="s">
        <v>394</v>
      </c>
      <c r="J176" t="s">
        <v>763</v>
      </c>
      <c r="K176" t="s">
        <v>1</v>
      </c>
      <c r="L176" t="s">
        <v>59</v>
      </c>
      <c r="M176">
        <v>36</v>
      </c>
    </row>
    <row r="177" spans="9:13" x14ac:dyDescent="0.3">
      <c r="I177" t="s">
        <v>395</v>
      </c>
      <c r="J177" t="s">
        <v>764</v>
      </c>
      <c r="K177" t="s">
        <v>26</v>
      </c>
      <c r="L177" t="s">
        <v>38</v>
      </c>
      <c r="M177">
        <v>840</v>
      </c>
    </row>
    <row r="178" spans="9:13" x14ac:dyDescent="0.3">
      <c r="I178" t="s">
        <v>396</v>
      </c>
      <c r="J178" t="s">
        <v>765</v>
      </c>
      <c r="K178" t="s">
        <v>19</v>
      </c>
      <c r="L178" t="s">
        <v>105</v>
      </c>
      <c r="M178">
        <v>578</v>
      </c>
    </row>
    <row r="179" spans="9:13" x14ac:dyDescent="0.3">
      <c r="I179" t="s">
        <v>397</v>
      </c>
      <c r="J179" t="s">
        <v>766</v>
      </c>
      <c r="K179" t="s">
        <v>398</v>
      </c>
      <c r="L179" t="s">
        <v>399</v>
      </c>
      <c r="M179">
        <v>512</v>
      </c>
    </row>
    <row r="180" spans="9:13" x14ac:dyDescent="0.3">
      <c r="I180" t="s">
        <v>400</v>
      </c>
      <c r="J180" t="s">
        <v>767</v>
      </c>
      <c r="K180" t="s">
        <v>401</v>
      </c>
      <c r="L180" t="s">
        <v>402</v>
      </c>
      <c r="M180">
        <v>586</v>
      </c>
    </row>
    <row r="181" spans="9:13" x14ac:dyDescent="0.3">
      <c r="I181" t="s">
        <v>403</v>
      </c>
      <c r="J181" t="s">
        <v>768</v>
      </c>
      <c r="K181" t="s">
        <v>26</v>
      </c>
      <c r="L181" t="s">
        <v>38</v>
      </c>
      <c r="M181">
        <v>840</v>
      </c>
    </row>
    <row r="182" spans="9:13" x14ac:dyDescent="0.3">
      <c r="I182" t="s">
        <v>404</v>
      </c>
      <c r="J182" t="s">
        <v>769</v>
      </c>
      <c r="K182" t="s">
        <v>48</v>
      </c>
    </row>
    <row r="183" spans="9:13" x14ac:dyDescent="0.3">
      <c r="I183" t="s">
        <v>405</v>
      </c>
      <c r="J183" t="s">
        <v>770</v>
      </c>
      <c r="K183" t="s">
        <v>406</v>
      </c>
      <c r="L183" t="s">
        <v>407</v>
      </c>
      <c r="M183">
        <v>590</v>
      </c>
    </row>
    <row r="184" spans="9:13" x14ac:dyDescent="0.3">
      <c r="I184" t="s">
        <v>405</v>
      </c>
      <c r="J184" t="s">
        <v>771</v>
      </c>
      <c r="K184" t="s">
        <v>26</v>
      </c>
      <c r="L184" t="s">
        <v>38</v>
      </c>
      <c r="M184">
        <v>840</v>
      </c>
    </row>
    <row r="185" spans="9:13" x14ac:dyDescent="0.3">
      <c r="I185" t="s">
        <v>408</v>
      </c>
      <c r="J185" t="s">
        <v>772</v>
      </c>
      <c r="K185" t="s">
        <v>409</v>
      </c>
      <c r="L185" t="s">
        <v>410</v>
      </c>
      <c r="M185">
        <v>598</v>
      </c>
    </row>
    <row r="186" spans="9:13" x14ac:dyDescent="0.3">
      <c r="I186" t="s">
        <v>411</v>
      </c>
      <c r="J186" t="s">
        <v>773</v>
      </c>
      <c r="K186" t="s">
        <v>412</v>
      </c>
      <c r="L186" t="s">
        <v>413</v>
      </c>
      <c r="M186">
        <v>600</v>
      </c>
    </row>
    <row r="187" spans="9:13" x14ac:dyDescent="0.3">
      <c r="I187" t="s">
        <v>414</v>
      </c>
      <c r="J187" t="s">
        <v>774</v>
      </c>
      <c r="K187" t="s">
        <v>415</v>
      </c>
      <c r="L187" t="s">
        <v>416</v>
      </c>
      <c r="M187">
        <v>604</v>
      </c>
    </row>
    <row r="188" spans="9:13" x14ac:dyDescent="0.3">
      <c r="I188" t="s">
        <v>417</v>
      </c>
      <c r="J188" t="s">
        <v>775</v>
      </c>
      <c r="K188" t="s">
        <v>20</v>
      </c>
      <c r="L188" t="s">
        <v>418</v>
      </c>
      <c r="M188">
        <v>608</v>
      </c>
    </row>
    <row r="189" spans="9:13" x14ac:dyDescent="0.3">
      <c r="I189" t="s">
        <v>419</v>
      </c>
      <c r="J189" t="s">
        <v>776</v>
      </c>
      <c r="K189" t="s">
        <v>27</v>
      </c>
      <c r="L189" t="s">
        <v>155</v>
      </c>
      <c r="M189">
        <v>554</v>
      </c>
    </row>
    <row r="190" spans="9:13" x14ac:dyDescent="0.3">
      <c r="I190" t="s">
        <v>420</v>
      </c>
      <c r="J190" t="s">
        <v>777</v>
      </c>
      <c r="K190" t="s">
        <v>421</v>
      </c>
      <c r="L190" t="s">
        <v>422</v>
      </c>
      <c r="M190">
        <v>985</v>
      </c>
    </row>
    <row r="191" spans="9:13" x14ac:dyDescent="0.3">
      <c r="I191" t="s">
        <v>423</v>
      </c>
      <c r="J191" t="s">
        <v>778</v>
      </c>
      <c r="K191" t="s">
        <v>10</v>
      </c>
      <c r="L191" t="s">
        <v>40</v>
      </c>
      <c r="M191">
        <v>978</v>
      </c>
    </row>
    <row r="192" spans="9:13" x14ac:dyDescent="0.3">
      <c r="I192" t="s">
        <v>424</v>
      </c>
      <c r="J192" t="s">
        <v>779</v>
      </c>
      <c r="K192" t="s">
        <v>26</v>
      </c>
      <c r="L192" t="s">
        <v>38</v>
      </c>
      <c r="M192">
        <v>840</v>
      </c>
    </row>
    <row r="193" spans="9:13" x14ac:dyDescent="0.3">
      <c r="I193" t="s">
        <v>425</v>
      </c>
      <c r="J193" t="s">
        <v>780</v>
      </c>
      <c r="K193" t="s">
        <v>426</v>
      </c>
      <c r="L193" t="s">
        <v>427</v>
      </c>
      <c r="M193">
        <v>634</v>
      </c>
    </row>
    <row r="194" spans="9:13" x14ac:dyDescent="0.3">
      <c r="I194" t="s">
        <v>428</v>
      </c>
      <c r="J194" t="s">
        <v>781</v>
      </c>
      <c r="K194" t="s">
        <v>429</v>
      </c>
      <c r="L194" t="s">
        <v>430</v>
      </c>
      <c r="M194">
        <v>807</v>
      </c>
    </row>
    <row r="195" spans="9:13" x14ac:dyDescent="0.3">
      <c r="I195" t="s">
        <v>431</v>
      </c>
      <c r="J195" t="s">
        <v>782</v>
      </c>
      <c r="K195" t="s">
        <v>432</v>
      </c>
      <c r="L195" t="s">
        <v>433</v>
      </c>
      <c r="M195">
        <v>946</v>
      </c>
    </row>
    <row r="196" spans="9:13" x14ac:dyDescent="0.3">
      <c r="I196" t="s">
        <v>434</v>
      </c>
      <c r="J196" t="s">
        <v>783</v>
      </c>
      <c r="K196" t="s">
        <v>21</v>
      </c>
      <c r="L196" t="s">
        <v>435</v>
      </c>
      <c r="M196">
        <v>643</v>
      </c>
    </row>
    <row r="197" spans="9:13" x14ac:dyDescent="0.3">
      <c r="I197" t="s">
        <v>436</v>
      </c>
      <c r="J197" t="s">
        <v>784</v>
      </c>
      <c r="K197" t="s">
        <v>437</v>
      </c>
      <c r="L197" t="s">
        <v>438</v>
      </c>
      <c r="M197">
        <v>646</v>
      </c>
    </row>
    <row r="198" spans="9:13" x14ac:dyDescent="0.3">
      <c r="I198" t="s">
        <v>439</v>
      </c>
      <c r="J198" t="s">
        <v>785</v>
      </c>
      <c r="K198" t="s">
        <v>10</v>
      </c>
      <c r="L198" t="s">
        <v>40</v>
      </c>
      <c r="M198">
        <v>978</v>
      </c>
    </row>
    <row r="199" spans="9:13" x14ac:dyDescent="0.3">
      <c r="I199" t="s">
        <v>440</v>
      </c>
      <c r="J199" t="s">
        <v>786</v>
      </c>
      <c r="K199" t="s">
        <v>10</v>
      </c>
      <c r="L199" t="s">
        <v>40</v>
      </c>
      <c r="M199">
        <v>978</v>
      </c>
    </row>
    <row r="200" spans="9:13" x14ac:dyDescent="0.3">
      <c r="I200" t="s">
        <v>441</v>
      </c>
      <c r="J200" t="s">
        <v>787</v>
      </c>
      <c r="K200" t="s">
        <v>442</v>
      </c>
      <c r="L200" t="s">
        <v>443</v>
      </c>
      <c r="M200">
        <v>654</v>
      </c>
    </row>
    <row r="201" spans="9:13" x14ac:dyDescent="0.3">
      <c r="I201" t="s">
        <v>444</v>
      </c>
      <c r="J201" t="s">
        <v>788</v>
      </c>
      <c r="K201" t="s">
        <v>45</v>
      </c>
      <c r="L201" t="s">
        <v>46</v>
      </c>
      <c r="M201">
        <v>951</v>
      </c>
    </row>
    <row r="202" spans="9:13" x14ac:dyDescent="0.3">
      <c r="I202" t="s">
        <v>445</v>
      </c>
      <c r="J202" t="s">
        <v>789</v>
      </c>
      <c r="K202" t="s">
        <v>45</v>
      </c>
      <c r="L202" t="s">
        <v>46</v>
      </c>
      <c r="M202">
        <v>951</v>
      </c>
    </row>
    <row r="203" spans="9:13" x14ac:dyDescent="0.3">
      <c r="I203" t="s">
        <v>446</v>
      </c>
      <c r="J203" t="s">
        <v>790</v>
      </c>
      <c r="K203" t="s">
        <v>10</v>
      </c>
      <c r="L203" t="s">
        <v>40</v>
      </c>
      <c r="M203">
        <v>978</v>
      </c>
    </row>
    <row r="204" spans="9:13" x14ac:dyDescent="0.3">
      <c r="I204" t="s">
        <v>447</v>
      </c>
      <c r="J204" t="s">
        <v>791</v>
      </c>
      <c r="K204" t="s">
        <v>10</v>
      </c>
      <c r="L204" t="s">
        <v>40</v>
      </c>
      <c r="M204">
        <v>978</v>
      </c>
    </row>
    <row r="205" spans="9:13" x14ac:dyDescent="0.3">
      <c r="I205" t="s">
        <v>448</v>
      </c>
      <c r="J205" t="s">
        <v>792</v>
      </c>
      <c r="K205" t="s">
        <v>45</v>
      </c>
      <c r="L205" t="s">
        <v>46</v>
      </c>
      <c r="M205">
        <v>951</v>
      </c>
    </row>
    <row r="206" spans="9:13" x14ac:dyDescent="0.3">
      <c r="I206" t="s">
        <v>449</v>
      </c>
      <c r="J206" t="s">
        <v>793</v>
      </c>
      <c r="K206" t="s">
        <v>450</v>
      </c>
      <c r="L206" t="s">
        <v>451</v>
      </c>
      <c r="M206">
        <v>882</v>
      </c>
    </row>
    <row r="207" spans="9:13" x14ac:dyDescent="0.3">
      <c r="I207" t="s">
        <v>452</v>
      </c>
      <c r="J207" t="s">
        <v>794</v>
      </c>
      <c r="K207" t="s">
        <v>10</v>
      </c>
      <c r="L207" t="s">
        <v>40</v>
      </c>
      <c r="M207">
        <v>978</v>
      </c>
    </row>
    <row r="208" spans="9:13" x14ac:dyDescent="0.3">
      <c r="I208" t="s">
        <v>453</v>
      </c>
      <c r="J208" t="s">
        <v>795</v>
      </c>
      <c r="K208" t="s">
        <v>454</v>
      </c>
      <c r="L208" t="s">
        <v>455</v>
      </c>
      <c r="M208">
        <v>930</v>
      </c>
    </row>
    <row r="209" spans="9:13" x14ac:dyDescent="0.3">
      <c r="I209" t="s">
        <v>456</v>
      </c>
      <c r="J209" t="s">
        <v>796</v>
      </c>
      <c r="K209" t="s">
        <v>457</v>
      </c>
      <c r="L209" t="s">
        <v>458</v>
      </c>
      <c r="M209">
        <v>682</v>
      </c>
    </row>
    <row r="210" spans="9:13" x14ac:dyDescent="0.3">
      <c r="I210" t="s">
        <v>459</v>
      </c>
      <c r="J210" t="s">
        <v>797</v>
      </c>
      <c r="K210" t="s">
        <v>83</v>
      </c>
      <c r="L210" t="s">
        <v>84</v>
      </c>
      <c r="M210">
        <v>952</v>
      </c>
    </row>
    <row r="211" spans="9:13" x14ac:dyDescent="0.3">
      <c r="I211" t="s">
        <v>460</v>
      </c>
      <c r="J211" t="s">
        <v>798</v>
      </c>
      <c r="K211" t="s">
        <v>461</v>
      </c>
      <c r="L211" t="s">
        <v>462</v>
      </c>
      <c r="M211">
        <v>941</v>
      </c>
    </row>
    <row r="212" spans="9:13" x14ac:dyDescent="0.3">
      <c r="I212" t="s">
        <v>463</v>
      </c>
      <c r="J212" t="s">
        <v>799</v>
      </c>
      <c r="K212" t="s">
        <v>464</v>
      </c>
      <c r="L212" t="s">
        <v>465</v>
      </c>
      <c r="M212">
        <v>690</v>
      </c>
    </row>
    <row r="213" spans="9:13" x14ac:dyDescent="0.3">
      <c r="I213" t="s">
        <v>466</v>
      </c>
      <c r="J213" t="s">
        <v>800</v>
      </c>
      <c r="K213" t="s">
        <v>467</v>
      </c>
      <c r="L213" t="s">
        <v>468</v>
      </c>
      <c r="M213">
        <v>925</v>
      </c>
    </row>
    <row r="214" spans="9:13" x14ac:dyDescent="0.3">
      <c r="I214" t="s">
        <v>469</v>
      </c>
      <c r="J214" t="s">
        <v>801</v>
      </c>
      <c r="K214" t="s">
        <v>22</v>
      </c>
      <c r="L214" t="s">
        <v>470</v>
      </c>
      <c r="M214">
        <v>702</v>
      </c>
    </row>
    <row r="215" spans="9:13" x14ac:dyDescent="0.3">
      <c r="I215" t="s">
        <v>471</v>
      </c>
      <c r="J215" t="s">
        <v>802</v>
      </c>
      <c r="K215" t="s">
        <v>166</v>
      </c>
      <c r="L215" t="s">
        <v>167</v>
      </c>
      <c r="M215">
        <v>532</v>
      </c>
    </row>
    <row r="216" spans="9:13" x14ac:dyDescent="0.3">
      <c r="I216" t="s">
        <v>472</v>
      </c>
      <c r="J216" t="s">
        <v>803</v>
      </c>
      <c r="K216" t="s">
        <v>473</v>
      </c>
      <c r="L216" t="s">
        <v>474</v>
      </c>
      <c r="M216">
        <v>994</v>
      </c>
    </row>
    <row r="217" spans="9:13" x14ac:dyDescent="0.3">
      <c r="I217" t="s">
        <v>475</v>
      </c>
      <c r="J217" t="s">
        <v>804</v>
      </c>
      <c r="K217" t="s">
        <v>10</v>
      </c>
      <c r="L217" t="s">
        <v>40</v>
      </c>
      <c r="M217">
        <v>978</v>
      </c>
    </row>
    <row r="218" spans="9:13" x14ac:dyDescent="0.3">
      <c r="I218" t="s">
        <v>476</v>
      </c>
      <c r="J218" t="s">
        <v>805</v>
      </c>
      <c r="K218" t="s">
        <v>10</v>
      </c>
      <c r="L218" t="s">
        <v>40</v>
      </c>
      <c r="M218">
        <v>978</v>
      </c>
    </row>
    <row r="219" spans="9:13" x14ac:dyDescent="0.3">
      <c r="I219" t="s">
        <v>477</v>
      </c>
      <c r="J219" t="s">
        <v>806</v>
      </c>
      <c r="K219" t="s">
        <v>478</v>
      </c>
      <c r="L219" t="s">
        <v>479</v>
      </c>
      <c r="M219">
        <v>90</v>
      </c>
    </row>
    <row r="220" spans="9:13" x14ac:dyDescent="0.3">
      <c r="I220" t="s">
        <v>480</v>
      </c>
      <c r="J220" t="s">
        <v>807</v>
      </c>
      <c r="K220" t="s">
        <v>481</v>
      </c>
      <c r="L220" t="s">
        <v>482</v>
      </c>
      <c r="M220">
        <v>706</v>
      </c>
    </row>
    <row r="221" spans="9:13" x14ac:dyDescent="0.3">
      <c r="I221" t="s">
        <v>483</v>
      </c>
      <c r="J221" t="s">
        <v>808</v>
      </c>
      <c r="K221" t="s">
        <v>315</v>
      </c>
      <c r="L221" t="s">
        <v>316</v>
      </c>
      <c r="M221">
        <v>710</v>
      </c>
    </row>
    <row r="222" spans="9:13" x14ac:dyDescent="0.3">
      <c r="I222" t="s">
        <v>484</v>
      </c>
      <c r="J222" t="s">
        <v>809</v>
      </c>
      <c r="K222" t="s">
        <v>48</v>
      </c>
    </row>
    <row r="223" spans="9:13" x14ac:dyDescent="0.3">
      <c r="I223" t="s">
        <v>485</v>
      </c>
      <c r="J223" t="s">
        <v>810</v>
      </c>
      <c r="K223" t="s">
        <v>486</v>
      </c>
      <c r="L223" t="s">
        <v>487</v>
      </c>
      <c r="M223">
        <v>728</v>
      </c>
    </row>
    <row r="224" spans="9:13" x14ac:dyDescent="0.3">
      <c r="I224" t="s">
        <v>488</v>
      </c>
      <c r="J224" t="s">
        <v>811</v>
      </c>
      <c r="K224" t="s">
        <v>10</v>
      </c>
      <c r="L224" t="s">
        <v>40</v>
      </c>
      <c r="M224">
        <v>978</v>
      </c>
    </row>
    <row r="225" spans="9:13" x14ac:dyDescent="0.3">
      <c r="I225" t="s">
        <v>489</v>
      </c>
      <c r="J225" t="s">
        <v>812</v>
      </c>
      <c r="K225" t="s">
        <v>490</v>
      </c>
      <c r="L225" t="s">
        <v>491</v>
      </c>
      <c r="M225">
        <v>144</v>
      </c>
    </row>
    <row r="226" spans="9:13" x14ac:dyDescent="0.3">
      <c r="I226" t="s">
        <v>492</v>
      </c>
      <c r="J226" t="s">
        <v>813</v>
      </c>
      <c r="K226" t="s">
        <v>493</v>
      </c>
      <c r="L226" t="s">
        <v>494</v>
      </c>
      <c r="M226">
        <v>938</v>
      </c>
    </row>
    <row r="227" spans="9:13" x14ac:dyDescent="0.3">
      <c r="I227" t="s">
        <v>495</v>
      </c>
      <c r="J227" t="s">
        <v>814</v>
      </c>
      <c r="K227" t="s">
        <v>496</v>
      </c>
      <c r="L227" t="s">
        <v>497</v>
      </c>
      <c r="M227">
        <v>968</v>
      </c>
    </row>
    <row r="228" spans="9:13" x14ac:dyDescent="0.3">
      <c r="I228" t="s">
        <v>498</v>
      </c>
      <c r="J228" t="s">
        <v>815</v>
      </c>
      <c r="K228" t="s">
        <v>19</v>
      </c>
      <c r="L228" t="s">
        <v>105</v>
      </c>
      <c r="M228">
        <v>578</v>
      </c>
    </row>
    <row r="229" spans="9:13" x14ac:dyDescent="0.3">
      <c r="I229" t="s">
        <v>499</v>
      </c>
      <c r="J229" t="s">
        <v>816</v>
      </c>
      <c r="K229" t="s">
        <v>500</v>
      </c>
      <c r="L229" t="s">
        <v>501</v>
      </c>
      <c r="M229">
        <v>748</v>
      </c>
    </row>
    <row r="230" spans="9:13" x14ac:dyDescent="0.3">
      <c r="I230" t="s">
        <v>502</v>
      </c>
      <c r="J230" t="s">
        <v>817</v>
      </c>
      <c r="K230" t="s">
        <v>23</v>
      </c>
      <c r="L230" t="s">
        <v>503</v>
      </c>
      <c r="M230">
        <v>752</v>
      </c>
    </row>
    <row r="231" spans="9:13" x14ac:dyDescent="0.3">
      <c r="I231" t="s">
        <v>504</v>
      </c>
      <c r="J231" t="s">
        <v>818</v>
      </c>
      <c r="K231" t="s">
        <v>505</v>
      </c>
      <c r="L231" t="s">
        <v>506</v>
      </c>
      <c r="M231">
        <v>947</v>
      </c>
    </row>
    <row r="232" spans="9:13" x14ac:dyDescent="0.3">
      <c r="I232" t="s">
        <v>504</v>
      </c>
      <c r="J232" t="s">
        <v>819</v>
      </c>
      <c r="K232" t="s">
        <v>24</v>
      </c>
      <c r="L232" t="s">
        <v>323</v>
      </c>
      <c r="M232">
        <v>756</v>
      </c>
    </row>
    <row r="233" spans="9:13" x14ac:dyDescent="0.3">
      <c r="I233" t="s">
        <v>504</v>
      </c>
      <c r="J233" t="s">
        <v>820</v>
      </c>
      <c r="K233" t="s">
        <v>507</v>
      </c>
      <c r="L233" t="s">
        <v>508</v>
      </c>
      <c r="M233">
        <v>948</v>
      </c>
    </row>
    <row r="234" spans="9:13" x14ac:dyDescent="0.3">
      <c r="I234" t="s">
        <v>509</v>
      </c>
      <c r="J234" t="s">
        <v>821</v>
      </c>
      <c r="K234" t="s">
        <v>510</v>
      </c>
      <c r="L234" t="s">
        <v>511</v>
      </c>
      <c r="M234">
        <v>760</v>
      </c>
    </row>
    <row r="235" spans="9:13" x14ac:dyDescent="0.3">
      <c r="I235" t="s">
        <v>512</v>
      </c>
      <c r="J235" t="s">
        <v>822</v>
      </c>
      <c r="K235" t="s">
        <v>513</v>
      </c>
      <c r="L235" t="s">
        <v>514</v>
      </c>
      <c r="M235">
        <v>901</v>
      </c>
    </row>
    <row r="236" spans="9:13" x14ac:dyDescent="0.3">
      <c r="I236" t="s">
        <v>515</v>
      </c>
      <c r="J236" t="s">
        <v>823</v>
      </c>
      <c r="K236" t="s">
        <v>516</v>
      </c>
      <c r="L236" t="s">
        <v>517</v>
      </c>
      <c r="M236">
        <v>972</v>
      </c>
    </row>
    <row r="237" spans="9:13" x14ac:dyDescent="0.3">
      <c r="I237" t="s">
        <v>518</v>
      </c>
      <c r="J237" t="s">
        <v>824</v>
      </c>
      <c r="K237" t="s">
        <v>519</v>
      </c>
      <c r="L237" t="s">
        <v>520</v>
      </c>
      <c r="M237">
        <v>834</v>
      </c>
    </row>
    <row r="238" spans="9:13" x14ac:dyDescent="0.3">
      <c r="I238" t="s">
        <v>521</v>
      </c>
      <c r="J238" t="s">
        <v>825</v>
      </c>
      <c r="K238" t="s">
        <v>522</v>
      </c>
      <c r="L238" t="s">
        <v>523</v>
      </c>
      <c r="M238">
        <v>764</v>
      </c>
    </row>
    <row r="239" spans="9:13" x14ac:dyDescent="0.3">
      <c r="I239" t="s">
        <v>524</v>
      </c>
      <c r="J239" t="s">
        <v>826</v>
      </c>
      <c r="K239" t="s">
        <v>26</v>
      </c>
      <c r="L239" t="s">
        <v>38</v>
      </c>
      <c r="M239">
        <v>840</v>
      </c>
    </row>
    <row r="240" spans="9:13" x14ac:dyDescent="0.3">
      <c r="I240" t="s">
        <v>525</v>
      </c>
      <c r="J240" t="s">
        <v>827</v>
      </c>
      <c r="K240" t="s">
        <v>83</v>
      </c>
      <c r="L240" t="s">
        <v>84</v>
      </c>
      <c r="M240">
        <v>952</v>
      </c>
    </row>
    <row r="241" spans="9:13" x14ac:dyDescent="0.3">
      <c r="I241" t="s">
        <v>526</v>
      </c>
      <c r="J241" t="s">
        <v>828</v>
      </c>
      <c r="K241" t="s">
        <v>27</v>
      </c>
      <c r="L241" t="s">
        <v>155</v>
      </c>
      <c r="M241">
        <v>554</v>
      </c>
    </row>
    <row r="242" spans="9:13" x14ac:dyDescent="0.3">
      <c r="I242" t="s">
        <v>527</v>
      </c>
      <c r="J242" t="s">
        <v>829</v>
      </c>
      <c r="K242" t="s">
        <v>528</v>
      </c>
      <c r="L242" t="s">
        <v>529</v>
      </c>
      <c r="M242">
        <v>776</v>
      </c>
    </row>
    <row r="243" spans="9:13" x14ac:dyDescent="0.3">
      <c r="I243" t="s">
        <v>530</v>
      </c>
      <c r="J243" t="s">
        <v>830</v>
      </c>
      <c r="K243" t="s">
        <v>531</v>
      </c>
      <c r="L243" t="s">
        <v>532</v>
      </c>
      <c r="M243">
        <v>780</v>
      </c>
    </row>
    <row r="244" spans="9:13" x14ac:dyDescent="0.3">
      <c r="I244" t="s">
        <v>533</v>
      </c>
      <c r="J244" t="s">
        <v>831</v>
      </c>
      <c r="K244" t="s">
        <v>534</v>
      </c>
      <c r="L244" t="s">
        <v>535</v>
      </c>
      <c r="M244">
        <v>788</v>
      </c>
    </row>
    <row r="245" spans="9:13" x14ac:dyDescent="0.3">
      <c r="I245" t="s">
        <v>536</v>
      </c>
      <c r="J245" t="s">
        <v>832</v>
      </c>
      <c r="K245" t="s">
        <v>25</v>
      </c>
      <c r="L245" t="s">
        <v>537</v>
      </c>
      <c r="M245">
        <v>949</v>
      </c>
    </row>
    <row r="246" spans="9:13" x14ac:dyDescent="0.3">
      <c r="I246" t="s">
        <v>538</v>
      </c>
      <c r="J246" t="s">
        <v>833</v>
      </c>
      <c r="K246" t="s">
        <v>539</v>
      </c>
      <c r="L246" t="s">
        <v>540</v>
      </c>
      <c r="M246">
        <v>934</v>
      </c>
    </row>
    <row r="247" spans="9:13" x14ac:dyDescent="0.3">
      <c r="I247" t="s">
        <v>541</v>
      </c>
      <c r="J247" t="s">
        <v>834</v>
      </c>
      <c r="K247" t="s">
        <v>26</v>
      </c>
      <c r="L247" t="s">
        <v>38</v>
      </c>
      <c r="M247">
        <v>840</v>
      </c>
    </row>
    <row r="248" spans="9:13" x14ac:dyDescent="0.3">
      <c r="I248" t="s">
        <v>542</v>
      </c>
      <c r="J248" t="s">
        <v>835</v>
      </c>
      <c r="K248" t="s">
        <v>1</v>
      </c>
      <c r="L248" t="s">
        <v>59</v>
      </c>
      <c r="M248">
        <v>36</v>
      </c>
    </row>
    <row r="249" spans="9:13" x14ac:dyDescent="0.3">
      <c r="I249" t="s">
        <v>543</v>
      </c>
      <c r="J249" t="s">
        <v>836</v>
      </c>
      <c r="K249" t="s">
        <v>544</v>
      </c>
      <c r="L249" t="s">
        <v>545</v>
      </c>
      <c r="M249">
        <v>800</v>
      </c>
    </row>
    <row r="250" spans="9:13" x14ac:dyDescent="0.3">
      <c r="I250" t="s">
        <v>546</v>
      </c>
      <c r="J250" t="s">
        <v>837</v>
      </c>
      <c r="K250" t="s">
        <v>547</v>
      </c>
      <c r="L250" t="s">
        <v>548</v>
      </c>
      <c r="M250">
        <v>980</v>
      </c>
    </row>
    <row r="251" spans="9:13" x14ac:dyDescent="0.3">
      <c r="I251" t="s">
        <v>549</v>
      </c>
      <c r="J251" t="s">
        <v>838</v>
      </c>
      <c r="K251" t="s">
        <v>550</v>
      </c>
      <c r="L251" t="s">
        <v>551</v>
      </c>
      <c r="M251">
        <v>784</v>
      </c>
    </row>
    <row r="252" spans="9:13" x14ac:dyDescent="0.3">
      <c r="I252" t="s">
        <v>552</v>
      </c>
      <c r="J252" t="s">
        <v>839</v>
      </c>
      <c r="K252" t="s">
        <v>234</v>
      </c>
      <c r="L252" t="s">
        <v>235</v>
      </c>
      <c r="M252">
        <v>826</v>
      </c>
    </row>
    <row r="253" spans="9:13" x14ac:dyDescent="0.3">
      <c r="I253" t="s">
        <v>553</v>
      </c>
      <c r="J253" t="s">
        <v>840</v>
      </c>
      <c r="K253" t="s">
        <v>26</v>
      </c>
      <c r="L253" t="s">
        <v>38</v>
      </c>
      <c r="M253">
        <v>840</v>
      </c>
    </row>
    <row r="254" spans="9:13" x14ac:dyDescent="0.3">
      <c r="I254" t="s">
        <v>554</v>
      </c>
      <c r="J254" t="s">
        <v>841</v>
      </c>
      <c r="K254" t="s">
        <v>26</v>
      </c>
      <c r="L254" t="s">
        <v>38</v>
      </c>
      <c r="M254">
        <v>840</v>
      </c>
    </row>
    <row r="255" spans="9:13" x14ac:dyDescent="0.3">
      <c r="I255" t="s">
        <v>554</v>
      </c>
      <c r="J255" t="s">
        <v>842</v>
      </c>
      <c r="K255" t="s">
        <v>555</v>
      </c>
      <c r="L255" t="s">
        <v>556</v>
      </c>
      <c r="M255">
        <v>997</v>
      </c>
    </row>
    <row r="256" spans="9:13" x14ac:dyDescent="0.3">
      <c r="I256" t="s">
        <v>557</v>
      </c>
      <c r="J256" t="s">
        <v>843</v>
      </c>
      <c r="K256" t="s">
        <v>558</v>
      </c>
      <c r="L256" t="s">
        <v>559</v>
      </c>
      <c r="M256">
        <v>940</v>
      </c>
    </row>
    <row r="257" spans="9:13" x14ac:dyDescent="0.3">
      <c r="I257" t="s">
        <v>557</v>
      </c>
      <c r="J257" t="s">
        <v>844</v>
      </c>
      <c r="K257" t="s">
        <v>560</v>
      </c>
      <c r="L257" t="s">
        <v>561</v>
      </c>
      <c r="M257">
        <v>858</v>
      </c>
    </row>
    <row r="258" spans="9:13" x14ac:dyDescent="0.3">
      <c r="I258" t="s">
        <v>562</v>
      </c>
      <c r="J258" t="s">
        <v>845</v>
      </c>
      <c r="K258" t="s">
        <v>563</v>
      </c>
      <c r="L258" t="s">
        <v>564</v>
      </c>
      <c r="M258">
        <v>860</v>
      </c>
    </row>
    <row r="259" spans="9:13" x14ac:dyDescent="0.3">
      <c r="I259" t="s">
        <v>565</v>
      </c>
      <c r="J259" t="s">
        <v>846</v>
      </c>
      <c r="K259" t="s">
        <v>566</v>
      </c>
      <c r="L259" t="s">
        <v>567</v>
      </c>
      <c r="M259">
        <v>548</v>
      </c>
    </row>
    <row r="260" spans="9:13" x14ac:dyDescent="0.3">
      <c r="I260" t="s">
        <v>568</v>
      </c>
      <c r="J260" t="s">
        <v>847</v>
      </c>
      <c r="K260" t="s">
        <v>569</v>
      </c>
      <c r="L260" t="s">
        <v>570</v>
      </c>
      <c r="M260">
        <v>937</v>
      </c>
    </row>
    <row r="261" spans="9:13" x14ac:dyDescent="0.3">
      <c r="I261" t="s">
        <v>568</v>
      </c>
      <c r="J261" t="s">
        <v>847</v>
      </c>
      <c r="K261" t="s">
        <v>569</v>
      </c>
      <c r="L261" t="s">
        <v>571</v>
      </c>
      <c r="M261">
        <v>926</v>
      </c>
    </row>
    <row r="262" spans="9:13" x14ac:dyDescent="0.3">
      <c r="I262" t="s">
        <v>572</v>
      </c>
      <c r="J262" t="s">
        <v>848</v>
      </c>
      <c r="K262" t="s">
        <v>573</v>
      </c>
      <c r="L262" t="s">
        <v>574</v>
      </c>
      <c r="M262">
        <v>704</v>
      </c>
    </row>
    <row r="263" spans="9:13" x14ac:dyDescent="0.3">
      <c r="I263" t="s">
        <v>575</v>
      </c>
      <c r="J263" t="s">
        <v>849</v>
      </c>
      <c r="K263" t="s">
        <v>26</v>
      </c>
      <c r="L263" t="s">
        <v>38</v>
      </c>
      <c r="M263">
        <v>840</v>
      </c>
    </row>
    <row r="264" spans="9:13" x14ac:dyDescent="0.3">
      <c r="I264" t="s">
        <v>576</v>
      </c>
      <c r="J264" t="s">
        <v>850</v>
      </c>
      <c r="K264" t="s">
        <v>26</v>
      </c>
      <c r="L264" t="s">
        <v>38</v>
      </c>
      <c r="M264">
        <v>840</v>
      </c>
    </row>
    <row r="265" spans="9:13" x14ac:dyDescent="0.3">
      <c r="I265" t="s">
        <v>577</v>
      </c>
      <c r="J265" t="s">
        <v>851</v>
      </c>
      <c r="K265" t="s">
        <v>208</v>
      </c>
      <c r="L265" t="s">
        <v>209</v>
      </c>
      <c r="M265">
        <v>953</v>
      </c>
    </row>
    <row r="266" spans="9:13" x14ac:dyDescent="0.3">
      <c r="I266" t="s">
        <v>578</v>
      </c>
      <c r="J266" t="s">
        <v>852</v>
      </c>
      <c r="K266" t="s">
        <v>369</v>
      </c>
      <c r="L266" t="s">
        <v>370</v>
      </c>
      <c r="M266">
        <v>504</v>
      </c>
    </row>
    <row r="267" spans="9:13" x14ac:dyDescent="0.3">
      <c r="I267" t="s">
        <v>579</v>
      </c>
      <c r="J267" t="s">
        <v>853</v>
      </c>
      <c r="K267" t="s">
        <v>580</v>
      </c>
      <c r="L267" t="s">
        <v>581</v>
      </c>
      <c r="M267">
        <v>886</v>
      </c>
    </row>
    <row r="268" spans="9:13" x14ac:dyDescent="0.3">
      <c r="I268" t="s">
        <v>582</v>
      </c>
      <c r="J268" t="s">
        <v>854</v>
      </c>
      <c r="K268" t="s">
        <v>583</v>
      </c>
      <c r="L268" t="s">
        <v>584</v>
      </c>
      <c r="M268">
        <v>967</v>
      </c>
    </row>
    <row r="269" spans="9:13" x14ac:dyDescent="0.3">
      <c r="I269" t="s">
        <v>585</v>
      </c>
      <c r="J269" t="s">
        <v>855</v>
      </c>
      <c r="K269" t="s">
        <v>586</v>
      </c>
      <c r="L269" t="s">
        <v>587</v>
      </c>
      <c r="M269">
        <v>932</v>
      </c>
    </row>
    <row r="270" spans="9:13" x14ac:dyDescent="0.3">
      <c r="I270" t="s">
        <v>588</v>
      </c>
      <c r="J270" t="s">
        <v>856</v>
      </c>
      <c r="K270" t="s">
        <v>10</v>
      </c>
      <c r="L270" t="s">
        <v>40</v>
      </c>
      <c r="M270">
        <v>978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BB4C-986C-4878-9494-82896FBF5F0C}">
  <dimension ref="A3:C11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.6640625" bestFit="1" customWidth="1"/>
    <col min="3" max="4" width="21.77734375" bestFit="1" customWidth="1"/>
    <col min="5" max="5" width="20.6640625" bestFit="1" customWidth="1"/>
    <col min="6" max="6" width="21.77734375" bestFit="1" customWidth="1"/>
    <col min="7" max="7" width="20.6640625" bestFit="1" customWidth="1"/>
    <col min="8" max="8" width="21.77734375" bestFit="1" customWidth="1"/>
    <col min="9" max="9" width="20.6640625" bestFit="1" customWidth="1"/>
    <col min="10" max="26" width="21.77734375" bestFit="1" customWidth="1"/>
    <col min="27" max="27" width="25.21875" bestFit="1" customWidth="1"/>
    <col min="28" max="28" width="26.33203125" bestFit="1" customWidth="1"/>
  </cols>
  <sheetData>
    <row r="3" spans="1:3" x14ac:dyDescent="0.3">
      <c r="B3" s="7" t="s">
        <v>893</v>
      </c>
    </row>
    <row r="4" spans="1:3" x14ac:dyDescent="0.3">
      <c r="B4" t="s">
        <v>863</v>
      </c>
    </row>
    <row r="5" spans="1:3" x14ac:dyDescent="0.3">
      <c r="A5" s="7" t="s">
        <v>891</v>
      </c>
      <c r="B5" t="s">
        <v>894</v>
      </c>
      <c r="C5" t="s">
        <v>895</v>
      </c>
    </row>
    <row r="6" spans="1:3" x14ac:dyDescent="0.3">
      <c r="A6" s="8" t="s">
        <v>864</v>
      </c>
      <c r="B6" s="9">
        <v>1120.0722140160797</v>
      </c>
      <c r="C6" s="9">
        <v>1023.6900000000023</v>
      </c>
    </row>
    <row r="7" spans="1:3" x14ac:dyDescent="0.3">
      <c r="A7" s="8" t="s">
        <v>863</v>
      </c>
      <c r="B7" s="9">
        <v>-33935.394881707238</v>
      </c>
      <c r="C7" s="9">
        <v>-33935.389999999956</v>
      </c>
    </row>
    <row r="8" spans="1:3" x14ac:dyDescent="0.3">
      <c r="A8" s="8" t="s">
        <v>866</v>
      </c>
      <c r="B8" s="9">
        <v>11208.540239726019</v>
      </c>
      <c r="C8" s="9">
        <v>5236.6299999999974</v>
      </c>
    </row>
    <row r="9" spans="1:3" x14ac:dyDescent="0.3">
      <c r="A9" s="8" t="s">
        <v>865</v>
      </c>
      <c r="B9" s="9">
        <v>16079.989906636387</v>
      </c>
      <c r="C9" s="9">
        <v>9558.7399999999907</v>
      </c>
    </row>
    <row r="10" spans="1:3" x14ac:dyDescent="0.3">
      <c r="A10" s="8" t="s">
        <v>868</v>
      </c>
      <c r="B10" s="9">
        <v>5526.7925213287235</v>
      </c>
      <c r="C10" s="9">
        <v>3044.710000000021</v>
      </c>
    </row>
    <row r="11" spans="1:3" x14ac:dyDescent="0.3">
      <c r="A11" s="8" t="s">
        <v>892</v>
      </c>
      <c r="B11" s="9">
        <v>0</v>
      </c>
      <c r="C11" s="9">
        <v>-15071.619999999988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5101-8DBA-4725-92B7-CA99FA22FBC6}">
  <dimension ref="A1:R47"/>
  <sheetViews>
    <sheetView workbookViewId="0">
      <selection activeCell="K2" sqref="K2"/>
    </sheetView>
  </sheetViews>
  <sheetFormatPr defaultRowHeight="14.4" x14ac:dyDescent="0.3"/>
  <cols>
    <col min="1" max="1" width="3.5546875" bestFit="1" customWidth="1"/>
    <col min="2" max="2" width="9" bestFit="1" customWidth="1"/>
    <col min="3" max="3" width="20.5546875" bestFit="1" customWidth="1"/>
    <col min="4" max="4" width="2.21875" bestFit="1" customWidth="1"/>
    <col min="5" max="5" width="4" bestFit="1" customWidth="1"/>
    <col min="6" max="6" width="13.109375" bestFit="1" customWidth="1"/>
    <col min="7" max="7" width="4" style="3" bestFit="1" customWidth="1"/>
    <col min="8" max="8" width="13.109375" bestFit="1" customWidth="1"/>
    <col min="9" max="9" width="10.44140625" style="1" customWidth="1"/>
    <col min="10" max="10" width="14.44140625" bestFit="1" customWidth="1"/>
    <col min="11" max="11" width="15.44140625" bestFit="1" customWidth="1"/>
    <col min="17" max="17" width="12.109375" bestFit="1" customWidth="1"/>
    <col min="18" max="18" width="12" bestFit="1" customWidth="1"/>
  </cols>
  <sheetData>
    <row r="1" spans="1:18" x14ac:dyDescent="0.3">
      <c r="A1" s="3" t="s">
        <v>914</v>
      </c>
      <c r="B1" s="3" t="s">
        <v>884</v>
      </c>
      <c r="C1" s="3" t="s">
        <v>885</v>
      </c>
      <c r="D1" s="3" t="s">
        <v>886</v>
      </c>
      <c r="E1" s="3" t="s">
        <v>915</v>
      </c>
      <c r="F1" s="3" t="s">
        <v>887</v>
      </c>
      <c r="G1" s="3" t="s">
        <v>888</v>
      </c>
      <c r="H1" s="3" t="s">
        <v>889</v>
      </c>
      <c r="I1" s="1" t="s">
        <v>890</v>
      </c>
      <c r="J1" s="3" t="s">
        <v>882</v>
      </c>
      <c r="K1" s="3" t="s">
        <v>883</v>
      </c>
      <c r="L1" s="3"/>
      <c r="O1" t="s">
        <v>857</v>
      </c>
      <c r="P1" t="s">
        <v>860</v>
      </c>
      <c r="Q1" t="s">
        <v>858</v>
      </c>
      <c r="R1" t="s">
        <v>859</v>
      </c>
    </row>
    <row r="2" spans="1:18" x14ac:dyDescent="0.3">
      <c r="A2" s="3" t="s">
        <v>861</v>
      </c>
      <c r="B2" s="3" t="s">
        <v>917</v>
      </c>
      <c r="C2" s="3" t="s">
        <v>896</v>
      </c>
      <c r="D2" s="3" t="s">
        <v>862</v>
      </c>
      <c r="E2" s="3" t="s">
        <v>863</v>
      </c>
      <c r="F2" s="6">
        <v>19253.740000000002</v>
      </c>
      <c r="G2" s="3" t="s">
        <v>863</v>
      </c>
      <c r="H2" s="6">
        <f>ROUND(F2*I2,2)</f>
        <v>19253.740000000002</v>
      </c>
      <c r="I2" s="1">
        <f>VLOOKUP(G2,$P$2:$Q$26,2,FALSE)</f>
        <v>1</v>
      </c>
      <c r="J2" s="6">
        <f>IF(D2="C",VALUE(F2),-VALUE(F2))</f>
        <v>-19253.740000000002</v>
      </c>
      <c r="K2" s="6">
        <f>IF(D2="C",VALUE(H2),-VALUE(H2))</f>
        <v>-19253.740000000002</v>
      </c>
      <c r="O2" t="s">
        <v>38</v>
      </c>
      <c r="P2" t="s">
        <v>865</v>
      </c>
      <c r="Q2" s="2">
        <v>0.59445000000000003</v>
      </c>
      <c r="R2">
        <v>1.6822272689040287</v>
      </c>
    </row>
    <row r="3" spans="1:18" x14ac:dyDescent="0.3">
      <c r="A3" s="3" t="s">
        <v>861</v>
      </c>
      <c r="B3" s="3" t="s">
        <v>917</v>
      </c>
      <c r="C3" s="3" t="s">
        <v>897</v>
      </c>
      <c r="D3" s="3" t="s">
        <v>862</v>
      </c>
      <c r="E3" s="3" t="s">
        <v>863</v>
      </c>
      <c r="F3" s="6">
        <v>9895.92</v>
      </c>
      <c r="G3" s="5" t="s">
        <v>864</v>
      </c>
      <c r="H3" s="6">
        <f t="shared" ref="H3:H26" si="0">ROUND(F3*I3,2)</f>
        <v>9044.3799999999992</v>
      </c>
      <c r="I3" s="1">
        <f>VLOOKUP(G3,$P$2:$Q$26,2,FALSE)</f>
        <v>0.91395000000000004</v>
      </c>
      <c r="J3" s="6">
        <f t="shared" ref="J3:J18" si="1">IF(D3="C",VALUE(F3),-VALUE(F3))</f>
        <v>-9895.92</v>
      </c>
      <c r="K3" s="6">
        <f t="shared" ref="K3:K18" si="2">IF(D3="C",VALUE(H3),-VALUE(H3))</f>
        <v>-9044.3799999999992</v>
      </c>
      <c r="O3" t="s">
        <v>235</v>
      </c>
      <c r="P3" t="s">
        <v>866</v>
      </c>
      <c r="Q3" s="2">
        <v>0.4672</v>
      </c>
      <c r="R3">
        <v>2.1404109589041096</v>
      </c>
    </row>
    <row r="4" spans="1:18" x14ac:dyDescent="0.3">
      <c r="A4" s="3" t="s">
        <v>861</v>
      </c>
      <c r="B4" s="3" t="s">
        <v>917</v>
      </c>
      <c r="C4" s="3" t="s">
        <v>898</v>
      </c>
      <c r="D4" s="3" t="s">
        <v>862</v>
      </c>
      <c r="E4" s="3" t="s">
        <v>863</v>
      </c>
      <c r="F4" s="6">
        <v>35897.54</v>
      </c>
      <c r="G4" s="3" t="s">
        <v>865</v>
      </c>
      <c r="H4" s="6">
        <f t="shared" si="0"/>
        <v>21339.29</v>
      </c>
      <c r="I4" s="1">
        <f>VLOOKUP(G4,$P$2:$Q$26,2,FALSE)</f>
        <v>0.59445000000000003</v>
      </c>
      <c r="J4" s="6">
        <f t="shared" si="1"/>
        <v>-35897.54</v>
      </c>
      <c r="K4" s="6">
        <f t="shared" si="2"/>
        <v>-21339.29</v>
      </c>
      <c r="O4" t="s">
        <v>59</v>
      </c>
      <c r="P4" t="s">
        <v>864</v>
      </c>
      <c r="Q4" s="2">
        <v>0.91395000000000004</v>
      </c>
      <c r="R4">
        <v>1.0941517588489522</v>
      </c>
    </row>
    <row r="5" spans="1:18" x14ac:dyDescent="0.3">
      <c r="A5" s="3" t="s">
        <v>861</v>
      </c>
      <c r="B5" s="3" t="s">
        <v>917</v>
      </c>
      <c r="C5" s="3" t="s">
        <v>900</v>
      </c>
      <c r="D5" s="3" t="s">
        <v>862</v>
      </c>
      <c r="E5" s="3" t="s">
        <v>863</v>
      </c>
      <c r="F5" s="6">
        <v>82006.44</v>
      </c>
      <c r="G5" s="3" t="s">
        <v>868</v>
      </c>
      <c r="H5" s="6">
        <f t="shared" si="0"/>
        <v>45177.35</v>
      </c>
      <c r="I5" s="1">
        <f>VLOOKUP(G5,$P$2:$Q$26,2,FALSE)</f>
        <v>0.55089999999999995</v>
      </c>
      <c r="J5" s="6">
        <f t="shared" si="1"/>
        <v>-82006.44</v>
      </c>
      <c r="K5" s="6">
        <f t="shared" si="2"/>
        <v>-45177.35</v>
      </c>
      <c r="O5" t="s">
        <v>282</v>
      </c>
      <c r="P5" t="s">
        <v>867</v>
      </c>
      <c r="Q5" s="2">
        <v>88.879199999999997</v>
      </c>
      <c r="R5">
        <v>1.1251226383675822E-2</v>
      </c>
    </row>
    <row r="6" spans="1:18" x14ac:dyDescent="0.3">
      <c r="A6" s="3" t="s">
        <v>861</v>
      </c>
      <c r="B6" s="3" t="s">
        <v>917</v>
      </c>
      <c r="C6" s="3" t="s">
        <v>899</v>
      </c>
      <c r="D6" s="3" t="s">
        <v>862</v>
      </c>
      <c r="E6" s="3" t="s">
        <v>863</v>
      </c>
      <c r="F6" s="6">
        <v>69123.759999999995</v>
      </c>
      <c r="G6" s="3" t="s">
        <v>866</v>
      </c>
      <c r="H6" s="6">
        <f t="shared" si="0"/>
        <v>32294.62</v>
      </c>
      <c r="I6" s="1">
        <f>VLOOKUP(G6,$P$2:$Q$26,2,FALSE)</f>
        <v>0.4672</v>
      </c>
      <c r="J6" s="6">
        <f t="shared" si="1"/>
        <v>-69123.759999999995</v>
      </c>
      <c r="K6" s="6">
        <f t="shared" si="2"/>
        <v>-32294.62</v>
      </c>
      <c r="O6" t="s">
        <v>40</v>
      </c>
      <c r="P6" t="s">
        <v>868</v>
      </c>
      <c r="Q6" s="2">
        <v>0.55089999999999995</v>
      </c>
      <c r="R6">
        <v>1.815211472136504</v>
      </c>
    </row>
    <row r="7" spans="1:18" x14ac:dyDescent="0.3">
      <c r="A7" s="3" t="s">
        <v>861</v>
      </c>
      <c r="B7" s="3" t="s">
        <v>917</v>
      </c>
      <c r="C7" s="3" t="s">
        <v>901</v>
      </c>
      <c r="D7" s="3" t="s">
        <v>862</v>
      </c>
      <c r="E7" s="3" t="s">
        <v>863</v>
      </c>
      <c r="F7" s="6">
        <v>93746.16</v>
      </c>
      <c r="G7" s="3" t="s">
        <v>863</v>
      </c>
      <c r="H7" s="6">
        <f t="shared" si="0"/>
        <v>93746.16</v>
      </c>
      <c r="I7" s="1">
        <f>VLOOKUP(G7,$P$2:$Q$26,2,FALSE)</f>
        <v>1</v>
      </c>
      <c r="J7" s="6">
        <f t="shared" si="1"/>
        <v>-93746.16</v>
      </c>
      <c r="K7" s="6">
        <f t="shared" si="2"/>
        <v>-93746.16</v>
      </c>
      <c r="O7" t="s">
        <v>128</v>
      </c>
      <c r="P7" t="s">
        <v>869</v>
      </c>
      <c r="Q7" s="2">
        <v>0.82445000000000002</v>
      </c>
      <c r="R7">
        <v>1.2129298320092183</v>
      </c>
    </row>
    <row r="8" spans="1:18" x14ac:dyDescent="0.3">
      <c r="A8" s="3" t="s">
        <v>861</v>
      </c>
      <c r="B8" s="3" t="s">
        <v>917</v>
      </c>
      <c r="C8" s="3" t="s">
        <v>902</v>
      </c>
      <c r="D8" s="3" t="s">
        <v>862</v>
      </c>
      <c r="E8" s="3" t="s">
        <v>863</v>
      </c>
      <c r="F8" s="6">
        <v>25954.58</v>
      </c>
      <c r="G8" s="3" t="s">
        <v>863</v>
      </c>
      <c r="H8" s="6">
        <f t="shared" si="0"/>
        <v>25954.58</v>
      </c>
      <c r="I8" s="1">
        <f>VLOOKUP(G8,$P$2:$Q$26,2,FALSE)</f>
        <v>1</v>
      </c>
      <c r="J8" s="6">
        <f t="shared" si="1"/>
        <v>-25954.58</v>
      </c>
      <c r="K8" s="6">
        <f t="shared" si="2"/>
        <v>-25954.58</v>
      </c>
      <c r="O8" t="s">
        <v>299</v>
      </c>
      <c r="P8" t="s">
        <v>870</v>
      </c>
      <c r="Q8" s="2">
        <v>817.72550000000001</v>
      </c>
      <c r="R8">
        <v>1.2229042631054063E-3</v>
      </c>
    </row>
    <row r="9" spans="1:18" x14ac:dyDescent="0.3">
      <c r="A9" s="3" t="s">
        <v>861</v>
      </c>
      <c r="B9" s="3" t="s">
        <v>917</v>
      </c>
      <c r="C9" s="3" t="s">
        <v>903</v>
      </c>
      <c r="D9" s="3" t="s">
        <v>862</v>
      </c>
      <c r="E9" s="3" t="s">
        <v>863</v>
      </c>
      <c r="F9" s="6">
        <v>76653.539999999994</v>
      </c>
      <c r="G9" s="5" t="s">
        <v>864</v>
      </c>
      <c r="H9" s="6">
        <f t="shared" si="0"/>
        <v>70057.5</v>
      </c>
      <c r="I9" s="1">
        <f>VLOOKUP(G9,$P$2:$Q$26,2,FALSE)</f>
        <v>0.91395000000000004</v>
      </c>
      <c r="J9" s="6">
        <f t="shared" si="1"/>
        <v>-76653.539999999994</v>
      </c>
      <c r="K9" s="6">
        <f t="shared" si="2"/>
        <v>-70057.5</v>
      </c>
      <c r="O9" t="s">
        <v>140</v>
      </c>
      <c r="P9" t="s">
        <v>871</v>
      </c>
      <c r="Q9" s="2">
        <v>4.3038999999999996</v>
      </c>
      <c r="R9">
        <v>0.2323474058412138</v>
      </c>
    </row>
    <row r="10" spans="1:18" x14ac:dyDescent="0.3">
      <c r="A10" s="3" t="s">
        <v>861</v>
      </c>
      <c r="B10" s="3" t="s">
        <v>917</v>
      </c>
      <c r="C10" s="3" t="s">
        <v>904</v>
      </c>
      <c r="D10" s="3" t="s">
        <v>862</v>
      </c>
      <c r="E10" s="3" t="s">
        <v>863</v>
      </c>
      <c r="F10" s="6">
        <v>82867.7</v>
      </c>
      <c r="G10" s="3" t="s">
        <v>865</v>
      </c>
      <c r="H10" s="6">
        <f t="shared" si="0"/>
        <v>49260.7</v>
      </c>
      <c r="I10" s="1">
        <f>VLOOKUP(G10,$P$2:$Q$26,2,FALSE)</f>
        <v>0.59445000000000003</v>
      </c>
      <c r="J10" s="6">
        <f t="shared" si="1"/>
        <v>-82867.7</v>
      </c>
      <c r="K10" s="6">
        <f t="shared" si="2"/>
        <v>-49260.7</v>
      </c>
      <c r="O10" t="s">
        <v>336</v>
      </c>
      <c r="P10" t="s">
        <v>872</v>
      </c>
      <c r="Q10" s="2">
        <v>2.70655</v>
      </c>
      <c r="R10">
        <v>0.36947405368457997</v>
      </c>
    </row>
    <row r="11" spans="1:18" x14ac:dyDescent="0.3">
      <c r="A11" s="3" t="s">
        <v>861</v>
      </c>
      <c r="B11" s="3" t="s">
        <v>917</v>
      </c>
      <c r="C11" s="3" t="s">
        <v>905</v>
      </c>
      <c r="D11" s="3" t="s">
        <v>862</v>
      </c>
      <c r="E11" s="3" t="s">
        <v>863</v>
      </c>
      <c r="F11" s="6">
        <v>67901.06</v>
      </c>
      <c r="G11" s="3" t="s">
        <v>868</v>
      </c>
      <c r="H11" s="6">
        <f t="shared" si="0"/>
        <v>37406.69</v>
      </c>
      <c r="I11" s="1">
        <f>VLOOKUP(G11,$P$2:$Q$26,2,FALSE)</f>
        <v>0.55089999999999995</v>
      </c>
      <c r="J11" s="6">
        <f t="shared" si="1"/>
        <v>-67901.06</v>
      </c>
      <c r="K11" s="6">
        <f t="shared" si="2"/>
        <v>-37406.69</v>
      </c>
      <c r="O11" t="s">
        <v>252</v>
      </c>
      <c r="P11" t="s">
        <v>873</v>
      </c>
      <c r="Q11" s="2">
        <v>4.6451000000000002</v>
      </c>
      <c r="R11">
        <v>0.2152806182859357</v>
      </c>
    </row>
    <row r="12" spans="1:18" x14ac:dyDescent="0.3">
      <c r="A12" s="3" t="s">
        <v>861</v>
      </c>
      <c r="B12" s="3" t="s">
        <v>917</v>
      </c>
      <c r="C12" s="3" t="s">
        <v>906</v>
      </c>
      <c r="D12" s="3" t="s">
        <v>862</v>
      </c>
      <c r="E12" s="3" t="s">
        <v>863</v>
      </c>
      <c r="F12" s="6">
        <v>76204.87</v>
      </c>
      <c r="G12" s="3" t="s">
        <v>866</v>
      </c>
      <c r="H12" s="6">
        <f t="shared" si="0"/>
        <v>35602.92</v>
      </c>
      <c r="I12" s="1">
        <f>VLOOKUP(G12,$P$2:$Q$26,2,FALSE)</f>
        <v>0.4672</v>
      </c>
      <c r="J12" s="6">
        <f t="shared" si="1"/>
        <v>-76204.87</v>
      </c>
      <c r="K12" s="6">
        <f t="shared" si="2"/>
        <v>-35602.92</v>
      </c>
      <c r="O12" t="s">
        <v>262</v>
      </c>
      <c r="P12" t="s">
        <v>874</v>
      </c>
      <c r="Q12" s="2">
        <v>9674.0802999999996</v>
      </c>
      <c r="R12">
        <v>1.0336899932492808E-4</v>
      </c>
    </row>
    <row r="13" spans="1:18" x14ac:dyDescent="0.3">
      <c r="A13" s="3" t="s">
        <v>861</v>
      </c>
      <c r="B13" s="3" t="s">
        <v>917</v>
      </c>
      <c r="C13" s="3" t="s">
        <v>907</v>
      </c>
      <c r="D13" s="3" t="s">
        <v>862</v>
      </c>
      <c r="E13" s="3" t="s">
        <v>863</v>
      </c>
      <c r="F13" s="6">
        <v>55132.04</v>
      </c>
      <c r="G13" s="3" t="s">
        <v>863</v>
      </c>
      <c r="H13" s="6">
        <f t="shared" si="0"/>
        <v>55132.04</v>
      </c>
      <c r="I13" s="1">
        <f>VLOOKUP(G13,$P$2:$Q$26,2,FALSE)</f>
        <v>1</v>
      </c>
      <c r="J13" s="6">
        <f t="shared" si="1"/>
        <v>-55132.04</v>
      </c>
      <c r="K13" s="6">
        <f t="shared" si="2"/>
        <v>-55132.04</v>
      </c>
      <c r="O13" t="s">
        <v>523</v>
      </c>
      <c r="P13" t="s">
        <v>875</v>
      </c>
      <c r="Q13" s="2">
        <v>21.129750000000001</v>
      </c>
      <c r="R13">
        <v>4.7326636614252411E-2</v>
      </c>
    </row>
    <row r="14" spans="1:18" x14ac:dyDescent="0.3">
      <c r="A14" s="3" t="s">
        <v>861</v>
      </c>
      <c r="B14" s="3" t="s">
        <v>917</v>
      </c>
      <c r="C14" s="3" t="s">
        <v>908</v>
      </c>
      <c r="D14" s="3" t="s">
        <v>881</v>
      </c>
      <c r="E14" s="3" t="s">
        <v>863</v>
      </c>
      <c r="F14" s="6">
        <v>228021.91488170726</v>
      </c>
      <c r="G14" s="3" t="s">
        <v>863</v>
      </c>
      <c r="H14" s="6">
        <v>228021.90999999997</v>
      </c>
      <c r="I14" s="1">
        <f>VLOOKUP(G14,$P$2:$Q$26,2,FALSE)</f>
        <v>1</v>
      </c>
      <c r="J14" s="6">
        <f t="shared" si="1"/>
        <v>228021.91488170726</v>
      </c>
      <c r="K14" s="6">
        <f t="shared" si="2"/>
        <v>228021.90999999997</v>
      </c>
      <c r="O14" t="s">
        <v>470</v>
      </c>
      <c r="P14" t="s">
        <v>876</v>
      </c>
      <c r="Q14" s="2">
        <v>0.79484999999999995</v>
      </c>
      <c r="R14">
        <v>1.2580990123922753</v>
      </c>
    </row>
    <row r="15" spans="1:18" x14ac:dyDescent="0.3">
      <c r="A15" s="3" t="s">
        <v>861</v>
      </c>
      <c r="B15" s="3" t="s">
        <v>917</v>
      </c>
      <c r="C15" s="3" t="s">
        <v>909</v>
      </c>
      <c r="D15" s="3" t="s">
        <v>881</v>
      </c>
      <c r="E15" s="3" t="s">
        <v>863</v>
      </c>
      <c r="F15" s="6">
        <v>85429.387785983912</v>
      </c>
      <c r="G15" s="5" t="s">
        <v>864</v>
      </c>
      <c r="H15" s="6">
        <v>78078.19</v>
      </c>
      <c r="I15" s="1">
        <f>VLOOKUP(G15,$P$2:$Q$26,2,FALSE)</f>
        <v>0.91395000000000004</v>
      </c>
      <c r="J15" s="6">
        <f t="shared" si="1"/>
        <v>85429.387785983912</v>
      </c>
      <c r="K15" s="6">
        <f t="shared" si="2"/>
        <v>78078.19</v>
      </c>
      <c r="O15" t="s">
        <v>514</v>
      </c>
      <c r="P15" t="s">
        <v>877</v>
      </c>
      <c r="Q15" s="2">
        <v>19.526199999999999</v>
      </c>
      <c r="R15">
        <v>5.1213241695772863E-2</v>
      </c>
    </row>
    <row r="16" spans="1:18" x14ac:dyDescent="0.3">
      <c r="A16" s="3" t="s">
        <v>861</v>
      </c>
      <c r="B16" s="3" t="s">
        <v>917</v>
      </c>
      <c r="C16" s="3" t="s">
        <v>910</v>
      </c>
      <c r="D16" s="3" t="s">
        <v>881</v>
      </c>
      <c r="E16" s="3" t="s">
        <v>863</v>
      </c>
      <c r="F16" s="6">
        <v>102685.2500933636</v>
      </c>
      <c r="G16" s="3" t="s">
        <v>865</v>
      </c>
      <c r="H16" s="6">
        <v>61041.25</v>
      </c>
      <c r="I16" s="1">
        <f>VLOOKUP(G16,$P$2:$Q$26,2,FALSE)</f>
        <v>0.59445000000000003</v>
      </c>
      <c r="J16" s="6">
        <f t="shared" si="1"/>
        <v>102685.2500933636</v>
      </c>
      <c r="K16" s="6">
        <f t="shared" si="2"/>
        <v>61041.25</v>
      </c>
      <c r="O16" t="s">
        <v>91</v>
      </c>
      <c r="P16" t="s">
        <v>878</v>
      </c>
      <c r="Q16" s="2">
        <v>49.772550000000003</v>
      </c>
      <c r="R16">
        <v>2.0091395759309096E-2</v>
      </c>
    </row>
    <row r="17" spans="1:18" x14ac:dyDescent="0.3">
      <c r="A17" s="3" t="s">
        <v>861</v>
      </c>
      <c r="B17" s="3" t="s">
        <v>917</v>
      </c>
      <c r="C17" s="3" t="s">
        <v>911</v>
      </c>
      <c r="D17" s="3" t="s">
        <v>881</v>
      </c>
      <c r="E17" s="3" t="s">
        <v>863</v>
      </c>
      <c r="F17" s="6">
        <v>144380.70747867128</v>
      </c>
      <c r="G17" s="3" t="s">
        <v>868</v>
      </c>
      <c r="H17" s="6">
        <v>79539.329999999987</v>
      </c>
      <c r="I17" s="1">
        <f>VLOOKUP(G17,$P$2:$Q$26,2,FALSE)</f>
        <v>0.55089999999999995</v>
      </c>
      <c r="J17" s="6">
        <f t="shared" si="1"/>
        <v>144380.70747867128</v>
      </c>
      <c r="K17" s="6">
        <f t="shared" si="2"/>
        <v>79539.329999999987</v>
      </c>
      <c r="O17" t="s">
        <v>418</v>
      </c>
      <c r="P17" t="s">
        <v>879</v>
      </c>
      <c r="Q17" s="2">
        <v>34.650500000000001</v>
      </c>
      <c r="R17">
        <v>2.8859612415405259E-2</v>
      </c>
    </row>
    <row r="18" spans="1:18" x14ac:dyDescent="0.3">
      <c r="A18" s="3" t="s">
        <v>861</v>
      </c>
      <c r="B18" s="3" t="s">
        <v>917</v>
      </c>
      <c r="C18" s="3" t="s">
        <v>912</v>
      </c>
      <c r="D18" s="3" t="s">
        <v>881</v>
      </c>
      <c r="E18" s="3" t="s">
        <v>863</v>
      </c>
      <c r="F18" s="6">
        <v>134120.08976027399</v>
      </c>
      <c r="G18" s="3" t="s">
        <v>866</v>
      </c>
      <c r="H18" s="6">
        <v>62660.909999999996</v>
      </c>
      <c r="I18" s="1">
        <f>VLOOKUP(G18,$P$2:$Q$26,2,FALSE)</f>
        <v>0.4672</v>
      </c>
      <c r="J18" s="6">
        <f t="shared" si="1"/>
        <v>134120.08976027399</v>
      </c>
      <c r="K18" s="6">
        <f t="shared" si="2"/>
        <v>62660.909999999996</v>
      </c>
      <c r="O18" t="s">
        <v>574</v>
      </c>
      <c r="P18" t="s">
        <v>880</v>
      </c>
      <c r="Q18" s="2">
        <v>14995.00375</v>
      </c>
      <c r="R18">
        <v>6.6688879620987088E-5</v>
      </c>
    </row>
    <row r="19" spans="1:18" x14ac:dyDescent="0.3">
      <c r="A19" s="3"/>
      <c r="B19" s="3"/>
      <c r="C19" s="3"/>
      <c r="D19" s="3"/>
      <c r="E19" s="3"/>
      <c r="F19" s="6"/>
      <c r="H19" s="6"/>
      <c r="J19" s="6"/>
      <c r="K19" s="6"/>
      <c r="Q19" s="2"/>
    </row>
    <row r="20" spans="1:18" x14ac:dyDescent="0.3">
      <c r="A20" s="3"/>
      <c r="B20" s="3"/>
      <c r="C20" s="3"/>
      <c r="D20" s="3"/>
      <c r="E20" s="3"/>
      <c r="F20" s="6"/>
      <c r="H20" s="6"/>
      <c r="J20" s="6"/>
      <c r="K20" s="6"/>
      <c r="Q20" s="2"/>
    </row>
    <row r="21" spans="1:18" x14ac:dyDescent="0.3">
      <c r="A21" s="3"/>
      <c r="B21" s="3"/>
      <c r="C21" s="3"/>
      <c r="D21" s="3"/>
      <c r="E21" s="3"/>
      <c r="F21" s="6"/>
      <c r="H21" s="6"/>
      <c r="J21" s="6"/>
      <c r="K21" s="6"/>
      <c r="Q21" s="2"/>
    </row>
    <row r="22" spans="1:18" x14ac:dyDescent="0.3">
      <c r="A22" s="3"/>
      <c r="B22" s="3"/>
      <c r="C22" s="3"/>
      <c r="D22" s="3"/>
      <c r="E22" s="3"/>
      <c r="F22" s="6"/>
      <c r="H22" s="6"/>
      <c r="J22" s="6"/>
      <c r="K22" s="6"/>
      <c r="Q22" s="2"/>
    </row>
    <row r="23" spans="1:18" x14ac:dyDescent="0.3">
      <c r="A23" s="3"/>
      <c r="B23" s="3"/>
      <c r="C23" s="3"/>
      <c r="D23" s="3"/>
      <c r="E23" s="3"/>
      <c r="F23" s="6"/>
      <c r="H23" s="6"/>
      <c r="J23" s="6"/>
      <c r="K23" s="6"/>
      <c r="Q23" s="2"/>
    </row>
    <row r="24" spans="1:18" x14ac:dyDescent="0.3">
      <c r="A24" s="3"/>
      <c r="B24" s="3"/>
      <c r="C24" s="3"/>
      <c r="D24" s="3"/>
      <c r="E24" s="3"/>
      <c r="F24" s="6"/>
      <c r="H24" s="6"/>
      <c r="J24" s="6"/>
      <c r="K24" s="6"/>
      <c r="Q24" s="2"/>
    </row>
    <row r="25" spans="1:18" x14ac:dyDescent="0.3">
      <c r="A25" s="3"/>
      <c r="B25" s="3"/>
      <c r="C25" s="3"/>
      <c r="D25" s="3"/>
      <c r="E25" s="3"/>
      <c r="F25" s="6"/>
      <c r="H25" s="6"/>
      <c r="J25" s="6"/>
      <c r="K25" s="6"/>
      <c r="Q25" s="2"/>
    </row>
    <row r="26" spans="1:18" x14ac:dyDescent="0.3">
      <c r="A26" s="3"/>
      <c r="B26" s="3"/>
      <c r="C26" s="3" t="s">
        <v>913</v>
      </c>
      <c r="D26" s="3"/>
      <c r="E26" s="3"/>
      <c r="F26" s="6">
        <f>SUM(F27:F30)</f>
        <v>33935.394881707231</v>
      </c>
      <c r="G26" s="3" t="s">
        <v>863</v>
      </c>
      <c r="H26" s="6">
        <f t="shared" si="0"/>
        <v>33935.39</v>
      </c>
      <c r="I26" s="1">
        <f>VLOOKUP(G26,$P$2:$Q$26,2,FALSE)</f>
        <v>1</v>
      </c>
      <c r="J26" s="6">
        <f t="shared" ref="J26:J30" si="3">IF(D26="C",VALUE(F26),-VALUE(F26))</f>
        <v>-33935.394881707231</v>
      </c>
      <c r="K26" s="6">
        <f t="shared" ref="K26:K30" si="4">IF(D26="C",VALUE(H26),-VALUE(H26))</f>
        <v>-33935.39</v>
      </c>
      <c r="O26" t="s">
        <v>155</v>
      </c>
      <c r="P26" s="4" t="s">
        <v>863</v>
      </c>
      <c r="Q26" s="2">
        <v>1</v>
      </c>
      <c r="R26">
        <v>1</v>
      </c>
    </row>
    <row r="27" spans="1:18" x14ac:dyDescent="0.3">
      <c r="A27" s="3"/>
      <c r="B27" s="3"/>
      <c r="C27" s="3"/>
      <c r="D27" s="3"/>
      <c r="E27" s="3"/>
      <c r="F27" s="6">
        <f>H27/I15</f>
        <v>1120.072214016084</v>
      </c>
      <c r="G27" s="5" t="s">
        <v>864</v>
      </c>
      <c r="H27" s="6">
        <v>1023.69</v>
      </c>
      <c r="I27" s="1">
        <f>VLOOKUP(G27,$P$2:$Q$26,2,FALSE)</f>
        <v>0.91395000000000004</v>
      </c>
      <c r="J27" s="6">
        <f t="shared" si="3"/>
        <v>-1120.072214016084</v>
      </c>
      <c r="K27" s="6">
        <f t="shared" si="4"/>
        <v>-1023.69</v>
      </c>
    </row>
    <row r="28" spans="1:18" x14ac:dyDescent="0.3">
      <c r="A28" s="3"/>
      <c r="B28" s="3"/>
      <c r="C28" s="3"/>
      <c r="D28" s="3"/>
      <c r="E28" s="3"/>
      <c r="F28" s="6">
        <f>H28/I16</f>
        <v>16079.989906636385</v>
      </c>
      <c r="G28" s="3" t="s">
        <v>865</v>
      </c>
      <c r="H28" s="6">
        <v>9558.75</v>
      </c>
      <c r="I28" s="1">
        <f>VLOOKUP(G28,$P$2:$Q$26,2,FALSE)</f>
        <v>0.59445000000000003</v>
      </c>
      <c r="J28" s="6">
        <f t="shared" si="3"/>
        <v>-16079.989906636385</v>
      </c>
      <c r="K28" s="6">
        <f t="shared" si="4"/>
        <v>-9558.75</v>
      </c>
    </row>
    <row r="29" spans="1:18" x14ac:dyDescent="0.3">
      <c r="A29" s="3"/>
      <c r="B29" s="3"/>
      <c r="C29" s="3"/>
      <c r="D29" s="3"/>
      <c r="E29" s="3"/>
      <c r="F29" s="6">
        <f>H29/I17</f>
        <v>5526.7925213287353</v>
      </c>
      <c r="G29" s="3" t="s">
        <v>868</v>
      </c>
      <c r="H29" s="6">
        <v>3044.71</v>
      </c>
      <c r="I29" s="1">
        <f>VLOOKUP(G29,$P$2:$Q$26,2,FALSE)</f>
        <v>0.55089999999999995</v>
      </c>
      <c r="J29" s="6">
        <f t="shared" si="3"/>
        <v>-5526.7925213287353</v>
      </c>
      <c r="K29" s="6">
        <f t="shared" si="4"/>
        <v>-3044.71</v>
      </c>
    </row>
    <row r="30" spans="1:18" x14ac:dyDescent="0.3">
      <c r="A30" s="3"/>
      <c r="B30" s="3"/>
      <c r="C30" s="3"/>
      <c r="D30" s="3"/>
      <c r="E30" s="3"/>
      <c r="F30" s="6">
        <f>H30/I18</f>
        <v>11208.540239726028</v>
      </c>
      <c r="G30" s="3" t="s">
        <v>866</v>
      </c>
      <c r="H30" s="6">
        <v>5236.63</v>
      </c>
      <c r="I30" s="1">
        <f>VLOOKUP(G30,$P$2:$Q$26,2,FALSE)</f>
        <v>0.4672</v>
      </c>
      <c r="J30" s="6">
        <f t="shared" si="3"/>
        <v>-11208.540239726028</v>
      </c>
      <c r="K30" s="6">
        <f t="shared" si="4"/>
        <v>-5236.63</v>
      </c>
    </row>
    <row r="31" spans="1:18" x14ac:dyDescent="0.3">
      <c r="A31" s="3"/>
      <c r="B31" s="3"/>
      <c r="C31" s="3"/>
      <c r="D31" s="3"/>
      <c r="E31" s="3"/>
      <c r="J31" s="6"/>
      <c r="K31" s="6"/>
    </row>
    <row r="32" spans="1:18" x14ac:dyDescent="0.3">
      <c r="A32" s="3"/>
      <c r="B32" s="3"/>
      <c r="C32" s="3"/>
      <c r="D32" s="3"/>
      <c r="G32"/>
      <c r="I32"/>
    </row>
    <row r="33" spans="1:9" x14ac:dyDescent="0.3">
      <c r="A33" s="3"/>
      <c r="B33" s="3"/>
      <c r="C33" s="3"/>
      <c r="D33" s="3"/>
      <c r="G33"/>
      <c r="I33"/>
    </row>
    <row r="34" spans="1:9" x14ac:dyDescent="0.3">
      <c r="A34" s="3"/>
      <c r="B34" s="3"/>
      <c r="C34" s="3"/>
      <c r="D34" s="3"/>
      <c r="G34"/>
      <c r="I34"/>
    </row>
    <row r="35" spans="1:9" x14ac:dyDescent="0.3">
      <c r="A35" s="3"/>
      <c r="B35" s="3"/>
      <c r="G35"/>
      <c r="I35"/>
    </row>
    <row r="36" spans="1:9" x14ac:dyDescent="0.3">
      <c r="G36"/>
      <c r="I36"/>
    </row>
    <row r="37" spans="1:9" x14ac:dyDescent="0.3">
      <c r="G37"/>
      <c r="I37"/>
    </row>
    <row r="38" spans="1:9" x14ac:dyDescent="0.3">
      <c r="I38" s="6"/>
    </row>
    <row r="39" spans="1:9" x14ac:dyDescent="0.3">
      <c r="I39" s="6"/>
    </row>
    <row r="40" spans="1:9" x14ac:dyDescent="0.3">
      <c r="I40" s="6"/>
    </row>
    <row r="41" spans="1:9" x14ac:dyDescent="0.3">
      <c r="I41" s="6"/>
    </row>
    <row r="42" spans="1:9" x14ac:dyDescent="0.3">
      <c r="I42" s="6"/>
    </row>
    <row r="43" spans="1:9" x14ac:dyDescent="0.3">
      <c r="I43" s="6"/>
    </row>
    <row r="44" spans="1:9" x14ac:dyDescent="0.3">
      <c r="I44" s="6"/>
    </row>
    <row r="45" spans="1:9" x14ac:dyDescent="0.3">
      <c r="I45" s="6"/>
    </row>
    <row r="46" spans="1:9" x14ac:dyDescent="0.3">
      <c r="I46" s="6"/>
    </row>
    <row r="47" spans="1:9" x14ac:dyDescent="0.3">
      <c r="I47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BA77-642E-4AC2-B907-72DDE0ED93FF}">
  <dimension ref="A1:M19"/>
  <sheetViews>
    <sheetView tabSelected="1" workbookViewId="0">
      <selection activeCell="A2" sqref="A2:I18"/>
    </sheetView>
  </sheetViews>
  <sheetFormatPr defaultRowHeight="14.4" x14ac:dyDescent="0.3"/>
  <cols>
    <col min="3" max="3" width="22.77734375" bestFit="1" customWidth="1"/>
    <col min="6" max="6" width="13.109375" bestFit="1" customWidth="1"/>
    <col min="8" max="8" width="13.109375" bestFit="1" customWidth="1"/>
    <col min="9" max="9" width="10" style="1" bestFit="1" customWidth="1"/>
  </cols>
  <sheetData>
    <row r="1" spans="1:13" x14ac:dyDescent="0.3">
      <c r="A1" s="3" t="str">
        <f>GL_TRAN!A1</f>
        <v>RT</v>
      </c>
      <c r="B1" s="3" t="str">
        <f>GL_TRAN!B1</f>
        <v>DATE</v>
      </c>
      <c r="C1" s="3" t="str">
        <f>GL_TRAN!C1</f>
        <v>ACCT</v>
      </c>
      <c r="D1" s="3" t="str">
        <f>GL_TRAN!D1</f>
        <v>CRDR</v>
      </c>
      <c r="E1" s="3" t="str">
        <f>GL_TRAN!E1</f>
        <v>LCUR</v>
      </c>
      <c r="F1" s="3" t="str">
        <f>GL_TRAN!F1</f>
        <v>LAMT</v>
      </c>
      <c r="G1" s="3" t="str">
        <f>GL_TRAN!G1</f>
        <v>ACUR</v>
      </c>
      <c r="H1" s="3" t="str">
        <f>GL_TRAN!H1</f>
        <v>AAMT</v>
      </c>
      <c r="I1" s="1" t="str">
        <f>GL_TRAN!I1</f>
        <v>FX-TO-NZD</v>
      </c>
    </row>
    <row r="2" spans="1:13" x14ac:dyDescent="0.3">
      <c r="A2" s="3" t="str">
        <f>GL_TRAN!A2</f>
        <v>BD</v>
      </c>
      <c r="B2" s="3" t="str">
        <f>GL_TRAN!B2</f>
        <v>20200802</v>
      </c>
      <c r="C2" s="9" t="str">
        <f>LEFT(GL_TRAN!C2 &amp; "                                    ",35)</f>
        <v xml:space="preserve">IBANK-SUSP-V-INT                   </v>
      </c>
      <c r="D2" s="3" t="str">
        <f>GL_TRAN!D2</f>
        <v>D</v>
      </c>
      <c r="E2" s="3" t="str">
        <f>GL_TRAN!E2</f>
        <v>554</v>
      </c>
      <c r="F2" t="str">
        <f>RIGHT("000000000000"&amp;TEXT(GL_TRAN!F2*100,"@"),12)</f>
        <v>000001925374</v>
      </c>
      <c r="G2" s="3" t="str">
        <f>GL_TRAN!G2</f>
        <v>554</v>
      </c>
      <c r="H2" t="str">
        <f>RIGHT("000000000000"&amp;TEXT(GL_TRAN!H2*100,"@"),12)</f>
        <v>000001925374</v>
      </c>
      <c r="I2" s="1">
        <f>GL_TRAN!I2</f>
        <v>1</v>
      </c>
    </row>
    <row r="3" spans="1:13" x14ac:dyDescent="0.3">
      <c r="A3" s="3" t="str">
        <f>GL_TRAN!A3</f>
        <v>BD</v>
      </c>
      <c r="B3" s="3" t="str">
        <f>GL_TRAN!B3</f>
        <v>20200802</v>
      </c>
      <c r="C3" s="9" t="str">
        <f>LEFT(GL_TRAN!C3 &amp; "                                    ",35)</f>
        <v xml:space="preserve">IBANK-SUSP-V-INT-AUD               </v>
      </c>
      <c r="D3" s="3" t="str">
        <f>GL_TRAN!D3</f>
        <v>D</v>
      </c>
      <c r="E3" s="3" t="str">
        <f>GL_TRAN!E3</f>
        <v>554</v>
      </c>
      <c r="F3" t="str">
        <f>RIGHT("000000000000"&amp;TEXT(GL_TRAN!F3*100,"@"),12)</f>
        <v>000000989592</v>
      </c>
      <c r="G3" s="3" t="str">
        <f>GL_TRAN!G3</f>
        <v>036</v>
      </c>
      <c r="H3" t="str">
        <f>RIGHT("000000000000"&amp;TEXT(GL_TRAN!H3*100,"@"),12)</f>
        <v>000000904438</v>
      </c>
      <c r="I3" s="1">
        <f>GL_TRAN!I3</f>
        <v>0.91395000000000004</v>
      </c>
      <c r="M3" t="s">
        <v>916</v>
      </c>
    </row>
    <row r="4" spans="1:13" x14ac:dyDescent="0.3">
      <c r="A4" s="3" t="str">
        <f>GL_TRAN!A4</f>
        <v>BD</v>
      </c>
      <c r="B4" s="3" t="str">
        <f>GL_TRAN!B4</f>
        <v>20200802</v>
      </c>
      <c r="C4" s="9" t="str">
        <f>LEFT(GL_TRAN!C4 &amp; "                                    ",35)</f>
        <v xml:space="preserve">IBANK-SUSP-V-INT-USD               </v>
      </c>
      <c r="D4" s="3" t="str">
        <f>GL_TRAN!D4</f>
        <v>D</v>
      </c>
      <c r="E4" s="3" t="str">
        <f>GL_TRAN!E4</f>
        <v>554</v>
      </c>
      <c r="F4" t="str">
        <f>RIGHT("000000000000"&amp;TEXT(GL_TRAN!F4*100,"@"),12)</f>
        <v>000003589754</v>
      </c>
      <c r="G4" s="3" t="str">
        <f>GL_TRAN!G4</f>
        <v>840</v>
      </c>
      <c r="H4" t="str">
        <f>RIGHT("000000000000"&amp;TEXT(GL_TRAN!H4*100,"@"),12)</f>
        <v>000002133929</v>
      </c>
      <c r="I4" s="1">
        <f>GL_TRAN!I4</f>
        <v>0.59445000000000003</v>
      </c>
    </row>
    <row r="5" spans="1:13" x14ac:dyDescent="0.3">
      <c r="A5" s="3" t="str">
        <f>GL_TRAN!A5</f>
        <v>BD</v>
      </c>
      <c r="B5" s="3" t="str">
        <f>GL_TRAN!B5</f>
        <v>20200802</v>
      </c>
      <c r="C5" s="9" t="str">
        <f>LEFT(GL_TRAN!C5 &amp; "                                    ",35)</f>
        <v xml:space="preserve">IBANK-SUSP-V-INT-EUR               </v>
      </c>
      <c r="D5" s="3" t="str">
        <f>GL_TRAN!D5</f>
        <v>D</v>
      </c>
      <c r="E5" s="3" t="str">
        <f>GL_TRAN!E5</f>
        <v>554</v>
      </c>
      <c r="F5" t="str">
        <f>RIGHT("000000000000"&amp;TEXT(GL_TRAN!F5*100,"@"),12)</f>
        <v>000008200644</v>
      </c>
      <c r="G5" s="3" t="str">
        <f>GL_TRAN!G5</f>
        <v>978</v>
      </c>
      <c r="H5" t="str">
        <f>RIGHT("000000000000"&amp;TEXT(GL_TRAN!H5*100,"@"),12)</f>
        <v>000004517735</v>
      </c>
      <c r="I5" s="1">
        <f>GL_TRAN!I5</f>
        <v>0.55089999999999995</v>
      </c>
    </row>
    <row r="6" spans="1:13" x14ac:dyDescent="0.3">
      <c r="A6" s="3" t="str">
        <f>GL_TRAN!A6</f>
        <v>BD</v>
      </c>
      <c r="B6" s="3" t="str">
        <f>GL_TRAN!B6</f>
        <v>20200802</v>
      </c>
      <c r="C6" s="9" t="str">
        <f>LEFT(GL_TRAN!C6 &amp; "                                    ",35)</f>
        <v xml:space="preserve">IBANK-SUSP-V-INT-GBP               </v>
      </c>
      <c r="D6" s="3" t="str">
        <f>GL_TRAN!D6</f>
        <v>D</v>
      </c>
      <c r="E6" s="3" t="str">
        <f>GL_TRAN!E6</f>
        <v>554</v>
      </c>
      <c r="F6" t="str">
        <f>RIGHT("000000000000"&amp;TEXT(GL_TRAN!F6*100,"@"),12)</f>
        <v>000006912376</v>
      </c>
      <c r="G6" s="3" t="str">
        <f>GL_TRAN!G6</f>
        <v>826</v>
      </c>
      <c r="H6" t="str">
        <f>RIGHT("000000000000"&amp;TEXT(GL_TRAN!H6*100,"@"),12)</f>
        <v>000003229462</v>
      </c>
      <c r="I6" s="1">
        <f>GL_TRAN!I6</f>
        <v>0.4672</v>
      </c>
    </row>
    <row r="7" spans="1:13" x14ac:dyDescent="0.3">
      <c r="A7" s="3" t="str">
        <f>GL_TRAN!A7</f>
        <v>BD</v>
      </c>
      <c r="B7" s="3" t="str">
        <f>GL_TRAN!B7</f>
        <v>20200802</v>
      </c>
      <c r="C7" s="9" t="str">
        <f>LEFT(GL_TRAN!C7 &amp; "                                    ",35)</f>
        <v xml:space="preserve">IBANK-SUSP-V-DOM                   </v>
      </c>
      <c r="D7" s="3" t="str">
        <f>GL_TRAN!D7</f>
        <v>D</v>
      </c>
      <c r="E7" s="3" t="str">
        <f>GL_TRAN!E7</f>
        <v>554</v>
      </c>
      <c r="F7" t="str">
        <f>RIGHT("000000000000"&amp;TEXT(GL_TRAN!F7*100,"@"),12)</f>
        <v>000009374616</v>
      </c>
      <c r="G7" s="3" t="str">
        <f>GL_TRAN!G7</f>
        <v>554</v>
      </c>
      <c r="H7" t="str">
        <f>RIGHT("000000000000"&amp;TEXT(GL_TRAN!H7*100,"@"),12)</f>
        <v>000009374616</v>
      </c>
      <c r="I7" s="1">
        <f>GL_TRAN!I7</f>
        <v>1</v>
      </c>
    </row>
    <row r="8" spans="1:13" x14ac:dyDescent="0.3">
      <c r="A8" s="3" t="str">
        <f>GL_TRAN!A8</f>
        <v>BD</v>
      </c>
      <c r="B8" s="3" t="str">
        <f>GL_TRAN!B8</f>
        <v>20200802</v>
      </c>
      <c r="C8" s="9" t="str">
        <f>LEFT(GL_TRAN!C8 &amp; "                                    ",35)</f>
        <v xml:space="preserve">IBANK-SUSP-M-INT                   </v>
      </c>
      <c r="D8" s="3" t="str">
        <f>GL_TRAN!D8</f>
        <v>D</v>
      </c>
      <c r="E8" s="3" t="str">
        <f>GL_TRAN!E8</f>
        <v>554</v>
      </c>
      <c r="F8" t="str">
        <f>RIGHT("000000000000"&amp;TEXT(GL_TRAN!F8*100,"@"),12)</f>
        <v>000002595458</v>
      </c>
      <c r="G8" s="3" t="str">
        <f>GL_TRAN!G8</f>
        <v>554</v>
      </c>
      <c r="H8" t="str">
        <f>RIGHT("000000000000"&amp;TEXT(GL_TRAN!H8*100,"@"),12)</f>
        <v>000002595458</v>
      </c>
      <c r="I8" s="1">
        <f>GL_TRAN!I8</f>
        <v>1</v>
      </c>
    </row>
    <row r="9" spans="1:13" x14ac:dyDescent="0.3">
      <c r="A9" s="3" t="str">
        <f>GL_TRAN!A9</f>
        <v>BD</v>
      </c>
      <c r="B9" s="3" t="str">
        <f>GL_TRAN!B9</f>
        <v>20200802</v>
      </c>
      <c r="C9" s="9" t="str">
        <f>LEFT(GL_TRAN!C9 &amp; "                                    ",35)</f>
        <v xml:space="preserve">IBANK-SUSP-M-INT-AUD               </v>
      </c>
      <c r="D9" s="3" t="str">
        <f>GL_TRAN!D9</f>
        <v>D</v>
      </c>
      <c r="E9" s="3" t="str">
        <f>GL_TRAN!E9</f>
        <v>554</v>
      </c>
      <c r="F9" t="str">
        <f>RIGHT("000000000000"&amp;TEXT(GL_TRAN!F9*100,"@"),12)</f>
        <v>000007665354</v>
      </c>
      <c r="G9" s="3" t="str">
        <f>GL_TRAN!G9</f>
        <v>036</v>
      </c>
      <c r="H9" t="str">
        <f>RIGHT("000000000000"&amp;TEXT(GL_TRAN!H9*100,"@"),12)</f>
        <v>000007005750</v>
      </c>
      <c r="I9" s="1">
        <f>GL_TRAN!I9</f>
        <v>0.91395000000000004</v>
      </c>
    </row>
    <row r="10" spans="1:13" x14ac:dyDescent="0.3">
      <c r="A10" s="3" t="str">
        <f>GL_TRAN!A10</f>
        <v>BD</v>
      </c>
      <c r="B10" s="3" t="str">
        <f>GL_TRAN!B10</f>
        <v>20200802</v>
      </c>
      <c r="C10" s="9" t="str">
        <f>LEFT(GL_TRAN!C10 &amp; "                                    ",35)</f>
        <v xml:space="preserve">IBANK-SUSP-M-INT-USD               </v>
      </c>
      <c r="D10" s="3" t="str">
        <f>GL_TRAN!D10</f>
        <v>D</v>
      </c>
      <c r="E10" s="3" t="str">
        <f>GL_TRAN!E10</f>
        <v>554</v>
      </c>
      <c r="F10" t="str">
        <f>RIGHT("000000000000"&amp;TEXT(GL_TRAN!F10*100,"@"),12)</f>
        <v>000008286770</v>
      </c>
      <c r="G10" s="3" t="str">
        <f>GL_TRAN!G10</f>
        <v>840</v>
      </c>
      <c r="H10" t="str">
        <f>RIGHT("000000000000"&amp;TEXT(GL_TRAN!H10*100,"@"),12)</f>
        <v>000004926070</v>
      </c>
      <c r="I10" s="1">
        <f>GL_TRAN!I10</f>
        <v>0.59445000000000003</v>
      </c>
    </row>
    <row r="11" spans="1:13" x14ac:dyDescent="0.3">
      <c r="A11" s="3" t="str">
        <f>GL_TRAN!A11</f>
        <v>BD</v>
      </c>
      <c r="B11" s="3" t="str">
        <f>GL_TRAN!B11</f>
        <v>20200802</v>
      </c>
      <c r="C11" s="9" t="str">
        <f>LEFT(GL_TRAN!C11 &amp; "                                    ",35)</f>
        <v xml:space="preserve">IBANK-SUSP-M-INT-EUR               </v>
      </c>
      <c r="D11" s="3" t="str">
        <f>GL_TRAN!D11</f>
        <v>D</v>
      </c>
      <c r="E11" s="3" t="str">
        <f>GL_TRAN!E11</f>
        <v>554</v>
      </c>
      <c r="F11" t="str">
        <f>RIGHT("000000000000"&amp;TEXT(GL_TRAN!F11*100,"@"),12)</f>
        <v>000006790106</v>
      </c>
      <c r="G11" s="3" t="str">
        <f>GL_TRAN!G11</f>
        <v>978</v>
      </c>
      <c r="H11" t="str">
        <f>RIGHT("000000000000"&amp;TEXT(GL_TRAN!H11*100,"@"),12)</f>
        <v>000003740669</v>
      </c>
      <c r="I11" s="1">
        <f>GL_TRAN!I11</f>
        <v>0.55089999999999995</v>
      </c>
    </row>
    <row r="12" spans="1:13" x14ac:dyDescent="0.3">
      <c r="A12" s="3" t="str">
        <f>GL_TRAN!A12</f>
        <v>BD</v>
      </c>
      <c r="B12" s="3" t="str">
        <f>GL_TRAN!B12</f>
        <v>20200802</v>
      </c>
      <c r="C12" s="9" t="str">
        <f>LEFT(GL_TRAN!C12 &amp; "                                    ",35)</f>
        <v xml:space="preserve">IBANK-SUSP-M-INT-GBP               </v>
      </c>
      <c r="D12" s="3" t="str">
        <f>GL_TRAN!D12</f>
        <v>D</v>
      </c>
      <c r="E12" s="3" t="str">
        <f>GL_TRAN!E12</f>
        <v>554</v>
      </c>
      <c r="F12" t="str">
        <f>RIGHT("000000000000"&amp;TEXT(GL_TRAN!F12*100,"@"),12)</f>
        <v>000007620487</v>
      </c>
      <c r="G12" s="3" t="str">
        <f>GL_TRAN!G12</f>
        <v>826</v>
      </c>
      <c r="H12" t="str">
        <f>RIGHT("000000000000"&amp;TEXT(GL_TRAN!H12*100,"@"),12)</f>
        <v>000003560292</v>
      </c>
      <c r="I12" s="1">
        <f>GL_TRAN!I12</f>
        <v>0.4672</v>
      </c>
    </row>
    <row r="13" spans="1:13" x14ac:dyDescent="0.3">
      <c r="A13" s="3" t="str">
        <f>GL_TRAN!A13</f>
        <v>BD</v>
      </c>
      <c r="B13" s="3" t="str">
        <f>GL_TRAN!B13</f>
        <v>20200802</v>
      </c>
      <c r="C13" s="9" t="str">
        <f>LEFT(GL_TRAN!C13 &amp; "                                    ",35)</f>
        <v xml:space="preserve">IBANK-SUSP-M-DOM                   </v>
      </c>
      <c r="D13" s="3" t="str">
        <f>GL_TRAN!D13</f>
        <v>D</v>
      </c>
      <c r="E13" s="3" t="str">
        <f>GL_TRAN!E13</f>
        <v>554</v>
      </c>
      <c r="F13" t="str">
        <f>RIGHT("000000000000"&amp;TEXT(GL_TRAN!F13*100,"@"),12)</f>
        <v>000005513204</v>
      </c>
      <c r="G13" s="3" t="str">
        <f>GL_TRAN!G13</f>
        <v>554</v>
      </c>
      <c r="H13" t="str">
        <f>RIGHT("000000000000"&amp;TEXT(GL_TRAN!H13*100,"@"),12)</f>
        <v>000005513204</v>
      </c>
      <c r="I13" s="1">
        <f>GL_TRAN!I13</f>
        <v>1</v>
      </c>
    </row>
    <row r="14" spans="1:13" x14ac:dyDescent="0.3">
      <c r="A14" s="3" t="str">
        <f>GL_TRAN!A14</f>
        <v>BD</v>
      </c>
      <c r="B14" s="3" t="str">
        <f>GL_TRAN!B14</f>
        <v>20200802</v>
      </c>
      <c r="C14" s="9" t="str">
        <f>LEFT(GL_TRAN!C14 &amp; "                                    ",35)</f>
        <v xml:space="preserve">MRCH-PAYMENT                       </v>
      </c>
      <c r="D14" s="3" t="str">
        <f>GL_TRAN!D14</f>
        <v>C</v>
      </c>
      <c r="E14" s="3" t="str">
        <f>GL_TRAN!E14</f>
        <v>554</v>
      </c>
      <c r="F14" t="str">
        <f>RIGHT("000000000000"&amp;TEXT(ROUND(GL_TRAN!F14*100,0),"@"),12)</f>
        <v>000022802191</v>
      </c>
      <c r="G14" s="3" t="str">
        <f>GL_TRAN!G14</f>
        <v>554</v>
      </c>
      <c r="H14" t="str">
        <f>RIGHT("000000000000"&amp;TEXT(ROUND(GL_TRAN!H14*100,0),"@"),12)</f>
        <v>000022802191</v>
      </c>
      <c r="I14" s="1">
        <f>GL_TRAN!I14</f>
        <v>1</v>
      </c>
    </row>
    <row r="15" spans="1:13" x14ac:dyDescent="0.3">
      <c r="A15" s="3" t="str">
        <f>GL_TRAN!A15</f>
        <v>BD</v>
      </c>
      <c r="B15" s="3" t="str">
        <f>GL_TRAN!B15</f>
        <v>20200802</v>
      </c>
      <c r="C15" s="9" t="str">
        <f>LEFT(GL_TRAN!C15 &amp; "                                    ",35)</f>
        <v xml:space="preserve">MRCH-PAYMENT-AUD                   </v>
      </c>
      <c r="D15" s="3" t="str">
        <f>GL_TRAN!D15</f>
        <v>C</v>
      </c>
      <c r="E15" s="3" t="str">
        <f>GL_TRAN!E15</f>
        <v>554</v>
      </c>
      <c r="F15" t="str">
        <f>RIGHT("000000000000"&amp;TEXT(ROUND(GL_TRAN!F15*100,0),"@"),12)</f>
        <v>000008542939</v>
      </c>
      <c r="G15" s="3" t="str">
        <f>GL_TRAN!G15</f>
        <v>036</v>
      </c>
      <c r="H15" t="str">
        <f>RIGHT("000000000000"&amp;TEXT(ROUND(GL_TRAN!H15*100,0),"@"),12)</f>
        <v>000007807819</v>
      </c>
      <c r="I15" s="1">
        <f>GL_TRAN!I15</f>
        <v>0.91395000000000004</v>
      </c>
    </row>
    <row r="16" spans="1:13" x14ac:dyDescent="0.3">
      <c r="A16" s="3" t="str">
        <f>GL_TRAN!A16</f>
        <v>BD</v>
      </c>
      <c r="B16" s="3" t="str">
        <f>GL_TRAN!B16</f>
        <v>20200802</v>
      </c>
      <c r="C16" s="9" t="str">
        <f>LEFT(GL_TRAN!C16 &amp; "                                    ",35)</f>
        <v xml:space="preserve">MRCH-PAYMENT-USD                   </v>
      </c>
      <c r="D16" s="3" t="str">
        <f>GL_TRAN!D16</f>
        <v>C</v>
      </c>
      <c r="E16" s="3" t="str">
        <f>GL_TRAN!E16</f>
        <v>554</v>
      </c>
      <c r="F16" t="str">
        <f>RIGHT("000000000000"&amp;TEXT(ROUND(GL_TRAN!F16*100,0),"@"),12)</f>
        <v>000010268525</v>
      </c>
      <c r="G16" s="3" t="str">
        <f>GL_TRAN!G16</f>
        <v>840</v>
      </c>
      <c r="H16" t="str">
        <f>RIGHT("000000000000"&amp;TEXT(ROUND(GL_TRAN!H16*100,0),"@"),12)</f>
        <v>000006104125</v>
      </c>
      <c r="I16" s="1">
        <f>GL_TRAN!I16</f>
        <v>0.59445000000000003</v>
      </c>
    </row>
    <row r="17" spans="1:9" x14ac:dyDescent="0.3">
      <c r="A17" s="3" t="str">
        <f>GL_TRAN!A17</f>
        <v>BD</v>
      </c>
      <c r="B17" s="3" t="str">
        <f>GL_TRAN!B17</f>
        <v>20200802</v>
      </c>
      <c r="C17" s="9" t="str">
        <f>LEFT(GL_TRAN!C17 &amp; "                                    ",35)</f>
        <v xml:space="preserve">MRCH-PAYMENT-EUR                   </v>
      </c>
      <c r="D17" s="3" t="str">
        <f>GL_TRAN!D17</f>
        <v>C</v>
      </c>
      <c r="E17" s="3" t="str">
        <f>GL_TRAN!E17</f>
        <v>554</v>
      </c>
      <c r="F17" t="str">
        <f>RIGHT("000000000000"&amp;TEXT(ROUND(GL_TRAN!F17*100,0),"@"),12)</f>
        <v>000014438071</v>
      </c>
      <c r="G17" s="3" t="str">
        <f>GL_TRAN!G17</f>
        <v>978</v>
      </c>
      <c r="H17" t="str">
        <f>RIGHT("000000000000"&amp;TEXT(ROUND(GL_TRAN!H17*100,0),"@"),12)</f>
        <v>000007953933</v>
      </c>
      <c r="I17" s="1">
        <f>GL_TRAN!I17</f>
        <v>0.55089999999999995</v>
      </c>
    </row>
    <row r="18" spans="1:9" x14ac:dyDescent="0.3">
      <c r="A18" s="3" t="str">
        <f>GL_TRAN!A18</f>
        <v>BD</v>
      </c>
      <c r="B18" s="3" t="str">
        <f>GL_TRAN!B18</f>
        <v>20200802</v>
      </c>
      <c r="C18" s="9" t="str">
        <f>LEFT(GL_TRAN!C18 &amp; "                                    ",35)</f>
        <v xml:space="preserve">MRCH-PAYMENT-GBP                   </v>
      </c>
      <c r="D18" s="3" t="str">
        <f>GL_TRAN!D18</f>
        <v>C</v>
      </c>
      <c r="E18" s="3" t="str">
        <f>GL_TRAN!E18</f>
        <v>554</v>
      </c>
      <c r="F18" t="str">
        <f>RIGHT("000000000000"&amp;TEXT(ROUND(GL_TRAN!F18*100,0),"@"),12)</f>
        <v>000013412009</v>
      </c>
      <c r="G18" s="3" t="str">
        <f>GL_TRAN!G18</f>
        <v>826</v>
      </c>
      <c r="H18" t="str">
        <f>RIGHT("000000000000"&amp;TEXT(ROUND(GL_TRAN!H18*100,0),"@"),12)</f>
        <v>000006266091</v>
      </c>
      <c r="I18" s="1">
        <f>GL_TRAN!I18</f>
        <v>0.4672</v>
      </c>
    </row>
    <row r="19" spans="1:9" x14ac:dyDescent="0.3">
      <c r="A19" s="3"/>
      <c r="B19" s="3"/>
      <c r="C19" s="9"/>
      <c r="D19" s="3"/>
      <c r="E19" s="3"/>
      <c r="G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Currency</vt:lpstr>
      <vt:lpstr>PIVOT</vt:lpstr>
      <vt:lpstr>GL_TRAN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Subbanarasimhan</dc:creator>
  <cp:lastModifiedBy>Ganesh Subbanarasimhan</cp:lastModifiedBy>
  <dcterms:created xsi:type="dcterms:W3CDTF">2024-08-03T08:56:25Z</dcterms:created>
  <dcterms:modified xsi:type="dcterms:W3CDTF">2024-08-03T21:53:47Z</dcterms:modified>
</cp:coreProperties>
</file>