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n_Work\repo\hamp-emp\data\calc_npv_data\"/>
    </mc:Choice>
  </mc:AlternateContent>
  <bookViews>
    <workbookView xWindow="0" yWindow="0" windowWidth="23040" windowHeight="9192" activeTab="1"/>
  </bookViews>
  <sheets>
    <sheet name="Sheet1" sheetId="1" r:id="rId1"/>
    <sheet name="lqd_prob" sheetId="2" r:id="rId2"/>
    <sheet name="lqd_prob_notes" sheetId="3" r:id="rId3"/>
    <sheet name="lqd_val" sheetId="4" r:id="rId4"/>
    <sheet name="lqd_val_not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2" i="2"/>
  <c r="D2" i="2"/>
  <c r="C12" i="1" l="1"/>
  <c r="C5" i="1" l="1"/>
  <c r="I21" i="1" l="1"/>
  <c r="E10" i="1"/>
  <c r="E6" i="1"/>
  <c r="F5" i="1" s="1"/>
  <c r="K2" i="1"/>
  <c r="J19" i="1" s="1"/>
  <c r="F3" i="1" l="1"/>
  <c r="F4" i="1"/>
  <c r="J18" i="1"/>
  <c r="B21" i="1"/>
  <c r="C20" i="1" s="1"/>
  <c r="B24" i="1"/>
  <c r="C18" i="1" l="1"/>
  <c r="C19" i="1"/>
  <c r="B10" i="1"/>
  <c r="B6" i="1"/>
  <c r="C4" i="1" l="1"/>
  <c r="C3" i="1"/>
</calcChain>
</file>

<file path=xl/sharedStrings.xml><?xml version="1.0" encoding="utf-8"?>
<sst xmlns="http://schemas.openxmlformats.org/spreadsheetml/2006/main" count="55" uniqueCount="51">
  <si>
    <t>Current</t>
  </si>
  <si>
    <t>Short sale</t>
  </si>
  <si>
    <t xml:space="preserve">Foreclosure </t>
  </si>
  <si>
    <t>Action pending</t>
  </si>
  <si>
    <t>Bankruptcy in process</t>
  </si>
  <si>
    <t>Alt mod</t>
  </si>
  <si>
    <t>TOTAL</t>
  </si>
  <si>
    <t>Subtotal</t>
  </si>
  <si>
    <t>Share of subtotal</t>
  </si>
  <si>
    <t>Status of Disqualified HAMP Permanent Modifications</t>
  </si>
  <si>
    <t>Foreclosure alternatives</t>
  </si>
  <si>
    <t>Foreclosure</t>
  </si>
  <si>
    <t>In pipeline</t>
  </si>
  <si>
    <t>Modified, not current</t>
  </si>
  <si>
    <t>Total</t>
  </si>
  <si>
    <t>Source: Goodman and Zhu, "Loss Severity on Residential Mortgages" 2015</t>
  </si>
  <si>
    <t>Ratio</t>
  </si>
  <si>
    <t>Source: 1Q17 MHA Report Final.pdf</t>
  </si>
  <si>
    <t>page 8</t>
  </si>
  <si>
    <t>page 9</t>
  </si>
  <si>
    <t>Two-year</t>
  </si>
  <si>
    <t>Five-year</t>
  </si>
  <si>
    <t>Default Rates of 2010 HAMP Tier 1 Modifications (page 9)</t>
  </si>
  <si>
    <t>31% RD Treat</t>
  </si>
  <si>
    <t>31% RD control</t>
  </si>
  <si>
    <t>page 5</t>
  </si>
  <si>
    <t xml:space="preserve">Outcome for Homeowners Who Did Not Receive a HAMP Modification </t>
  </si>
  <si>
    <t>Share</t>
  </si>
  <si>
    <t>No-Mod Default Rate (No-Mod Liquidation Rate / Share of Defaults Liquidated)</t>
  </si>
  <si>
    <t>Calculations</t>
  </si>
  <si>
    <t xml:space="preserve">Memo: Status of GSE-backed loans with a credit event </t>
  </si>
  <si>
    <t>Memo: Foreclosure share of liquidated</t>
  </si>
  <si>
    <t>p_fcl_if_dflt</t>
  </si>
  <si>
    <t>p_fcl_if_dflt_pessimistic</t>
  </si>
  <si>
    <t>val_fcl</t>
  </si>
  <si>
    <t>Notes of tab `lqd_prob_R`</t>
  </si>
  <si>
    <t>p_lqd_if_dflt_base</t>
  </si>
  <si>
    <t>p_lqd_if_dflt_opt</t>
  </si>
  <si>
    <t>p_lqd_if_dflt_pess</t>
  </si>
  <si>
    <t>1. p_fcl_if_dflt, p_fcl_if_dflt_pessimistic, val_fcl are used in the social value calculation</t>
  </si>
  <si>
    <t>2. p_lqd_if_dflt_base is the baseline liquidation probability used in `npv_calc_funcs.R` function calc_npv_dflt(). Also see Appendix B1</t>
  </si>
  <si>
    <t>3. p_lqd_if_dflt_opt is the optimistic liquidation probability. See Appendix B2.</t>
  </si>
  <si>
    <t>4. p_lqd_if_dflt_pess is the pessmistic liquidation probability. See Appendix B2.</t>
  </si>
  <si>
    <t>lqd_val_mult_base</t>
  </si>
  <si>
    <t>lqd_val_mult_opt</t>
  </si>
  <si>
    <t>lqd_val_mult_pess</t>
  </si>
  <si>
    <t>1. Baseline should be 2011</t>
  </si>
  <si>
    <t>2. Optimistic should be 2009</t>
  </si>
  <si>
    <t>3. Pessimistic should be (unknown)</t>
  </si>
  <si>
    <t>Source should be page 4 of: https://github.com/ganong-noel/hamp-emp/files/2141559/FNMA_SF_Loan_Performance_Stat_Summary_Primary-2.pdf</t>
  </si>
  <si>
    <t>XN(20190124) - Updated values as per comment in ticket 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</si>
</sst>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9" fontId="0" fillId="0" borderId="0" xfId="1" applyFont="1"/>
    <xf numFmtId="10" fontId="0" fillId="0" borderId="0" xfId="0" applyNumberFormat="1"/>
    <xf numFmtId="10" fontId="3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/>
    <xf numFmtId="9" fontId="4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zoomScaleNormal="100" workbookViewId="0">
      <selection activeCell="F17" sqref="F17"/>
    </sheetView>
  </sheetViews>
  <sheetFormatPr defaultColWidth="8.77734375" defaultRowHeight="14.4" x14ac:dyDescent="0.3"/>
  <cols>
    <col min="1" max="1" width="22.33203125" customWidth="1"/>
    <col min="2" max="2" width="11.6640625" customWidth="1"/>
    <col min="3" max="3" width="12.6640625" customWidth="1"/>
    <col min="4" max="4" width="2.6640625" customWidth="1"/>
    <col min="5" max="5" width="13.109375" customWidth="1"/>
    <col min="6" max="6" width="15.6640625" customWidth="1"/>
    <col min="7" max="7" width="3" customWidth="1"/>
    <col min="8" max="8" width="23.109375" customWidth="1"/>
  </cols>
  <sheetData>
    <row r="1" spans="1:11" ht="31.95" customHeight="1" x14ac:dyDescent="0.3">
      <c r="B1" s="15" t="s">
        <v>9</v>
      </c>
      <c r="C1" s="15"/>
      <c r="D1" s="10"/>
      <c r="E1" s="15" t="s">
        <v>26</v>
      </c>
      <c r="F1" s="15"/>
      <c r="I1" t="s">
        <v>20</v>
      </c>
      <c r="J1" t="s">
        <v>21</v>
      </c>
      <c r="K1" t="s">
        <v>16</v>
      </c>
    </row>
    <row r="2" spans="1:11" ht="43.2" x14ac:dyDescent="0.3">
      <c r="B2" t="s">
        <v>27</v>
      </c>
      <c r="C2" t="s">
        <v>8</v>
      </c>
      <c r="E2" t="s">
        <v>27</v>
      </c>
      <c r="F2" t="s">
        <v>8</v>
      </c>
      <c r="H2" s="9" t="s">
        <v>22</v>
      </c>
      <c r="I2" s="6">
        <v>0.28100000000000003</v>
      </c>
      <c r="J2" s="6">
        <v>0.45600000000000002</v>
      </c>
      <c r="K2" s="7">
        <f>J2/I2</f>
        <v>1.6227758007117437</v>
      </c>
    </row>
    <row r="3" spans="1:11" x14ac:dyDescent="0.3">
      <c r="A3" t="s">
        <v>0</v>
      </c>
      <c r="B3" s="1">
        <v>0.18</v>
      </c>
      <c r="C3" s="1">
        <f>B3/B$6</f>
        <v>0.31034482758620685</v>
      </c>
      <c r="D3" s="1"/>
      <c r="E3" s="1">
        <v>0.37</v>
      </c>
      <c r="F3" s="1">
        <f>E3/E$6</f>
        <v>0.49333333333333335</v>
      </c>
    </row>
    <row r="4" spans="1:11" x14ac:dyDescent="0.3">
      <c r="A4" t="s">
        <v>1</v>
      </c>
      <c r="B4" s="1">
        <v>0.14000000000000001</v>
      </c>
      <c r="C4" s="12">
        <f t="shared" ref="C4:F5" si="0">B4/B$6</f>
        <v>0.24137931034482757</v>
      </c>
      <c r="D4" s="1"/>
      <c r="E4" s="1">
        <v>0.14000000000000001</v>
      </c>
      <c r="F4" s="1">
        <f t="shared" si="0"/>
        <v>0.18666666666666668</v>
      </c>
    </row>
    <row r="5" spans="1:11" x14ac:dyDescent="0.3">
      <c r="A5" t="s">
        <v>2</v>
      </c>
      <c r="B5" s="1">
        <v>0.26</v>
      </c>
      <c r="C5" s="12">
        <f t="shared" si="0"/>
        <v>0.44827586206896547</v>
      </c>
      <c r="D5" s="1"/>
      <c r="E5" s="1">
        <v>0.24</v>
      </c>
      <c r="F5" s="1">
        <f t="shared" si="0"/>
        <v>0.32</v>
      </c>
    </row>
    <row r="6" spans="1:11" x14ac:dyDescent="0.3">
      <c r="A6" s="2" t="s">
        <v>7</v>
      </c>
      <c r="B6" s="1">
        <f>SUM(B3:B5)</f>
        <v>0.58000000000000007</v>
      </c>
      <c r="E6" s="1">
        <f>SUM(E3:E5)</f>
        <v>0.75</v>
      </c>
    </row>
    <row r="7" spans="1:11" x14ac:dyDescent="0.3">
      <c r="A7" t="s">
        <v>3</v>
      </c>
      <c r="B7" s="1">
        <v>0.06</v>
      </c>
      <c r="E7" s="1">
        <v>0.02</v>
      </c>
    </row>
    <row r="8" spans="1:11" x14ac:dyDescent="0.3">
      <c r="A8" t="s">
        <v>4</v>
      </c>
      <c r="B8" s="1">
        <v>0.04</v>
      </c>
      <c r="E8" s="1">
        <v>0.02</v>
      </c>
    </row>
    <row r="9" spans="1:11" x14ac:dyDescent="0.3">
      <c r="A9" t="s">
        <v>5</v>
      </c>
      <c r="B9" s="1">
        <v>0.33</v>
      </c>
      <c r="E9" s="1">
        <v>0.22</v>
      </c>
    </row>
    <row r="10" spans="1:11" x14ac:dyDescent="0.3">
      <c r="A10" t="s">
        <v>6</v>
      </c>
      <c r="B10" s="1">
        <f>SUM(B3:B5,B7:B9)</f>
        <v>1.0100000000000002</v>
      </c>
      <c r="E10" s="1">
        <f>SUM(E3:E5,E7:E9)</f>
        <v>1.01</v>
      </c>
    </row>
    <row r="12" spans="1:11" x14ac:dyDescent="0.3">
      <c r="A12" t="s">
        <v>31</v>
      </c>
      <c r="C12" s="5">
        <f>C5/SUM(C5,C4)</f>
        <v>0.65</v>
      </c>
    </row>
    <row r="14" spans="1:11" x14ac:dyDescent="0.3">
      <c r="A14" t="s">
        <v>17</v>
      </c>
      <c r="B14" t="s">
        <v>18</v>
      </c>
      <c r="E14" t="s">
        <v>25</v>
      </c>
      <c r="H14" t="s">
        <v>19</v>
      </c>
    </row>
    <row r="16" spans="1:11" x14ac:dyDescent="0.3">
      <c r="A16" s="11"/>
    </row>
    <row r="17" spans="1:10" x14ac:dyDescent="0.3">
      <c r="A17" t="s">
        <v>30</v>
      </c>
      <c r="H17" s="11" t="s">
        <v>29</v>
      </c>
    </row>
    <row r="18" spans="1:10" x14ac:dyDescent="0.3">
      <c r="A18" t="s">
        <v>0</v>
      </c>
      <c r="B18" s="1">
        <v>0.22</v>
      </c>
      <c r="C18" s="4">
        <f>B18/B$21</f>
        <v>0.28947368421052633</v>
      </c>
      <c r="D18" s="4"/>
      <c r="H18" t="s">
        <v>23</v>
      </c>
      <c r="I18" s="5">
        <v>0.28499999999999998</v>
      </c>
      <c r="J18" s="8">
        <f>I18*K2</f>
        <v>0.46249110320284692</v>
      </c>
    </row>
    <row r="19" spans="1:10" x14ac:dyDescent="0.3">
      <c r="A19" t="s">
        <v>10</v>
      </c>
      <c r="B19" s="1">
        <v>0.2</v>
      </c>
      <c r="C19" s="4">
        <f>B19/B$21</f>
        <v>0.26315789473684209</v>
      </c>
      <c r="D19" s="4"/>
      <c r="H19" t="s">
        <v>24</v>
      </c>
      <c r="I19" s="5">
        <v>0.23799999999999999</v>
      </c>
      <c r="J19" s="8">
        <f>I19*K2</f>
        <v>0.38622064056939498</v>
      </c>
    </row>
    <row r="20" spans="1:10" x14ac:dyDescent="0.3">
      <c r="A20" t="s">
        <v>11</v>
      </c>
      <c r="B20" s="1">
        <v>0.34</v>
      </c>
      <c r="C20" s="4">
        <f>B20/B$21</f>
        <v>0.44736842105263158</v>
      </c>
      <c r="D20" s="4"/>
    </row>
    <row r="21" spans="1:10" ht="57.6" x14ac:dyDescent="0.3">
      <c r="A21" s="3" t="s">
        <v>7</v>
      </c>
      <c r="B21" s="1">
        <f>SUM(B18:B20)</f>
        <v>0.76</v>
      </c>
      <c r="H21" s="9" t="s">
        <v>28</v>
      </c>
      <c r="I21" s="1">
        <f>(F4+F5)/(C4+C5)</f>
        <v>0.7346666666666668</v>
      </c>
    </row>
    <row r="22" spans="1:10" x14ac:dyDescent="0.3">
      <c r="A22" t="s">
        <v>12</v>
      </c>
      <c r="B22" s="1">
        <v>0.16</v>
      </c>
    </row>
    <row r="23" spans="1:10" x14ac:dyDescent="0.3">
      <c r="A23" t="s">
        <v>13</v>
      </c>
      <c r="B23" s="1">
        <v>7.0000000000000007E-2</v>
      </c>
    </row>
    <row r="24" spans="1:10" x14ac:dyDescent="0.3">
      <c r="A24" s="2" t="s">
        <v>14</v>
      </c>
      <c r="B24" s="1">
        <f>SUM(B18:B20,B22:B23)</f>
        <v>0.99</v>
      </c>
    </row>
    <row r="26" spans="1:10" x14ac:dyDescent="0.3">
      <c r="A26" t="s">
        <v>15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14" sqref="H14"/>
    </sheetView>
  </sheetViews>
  <sheetFormatPr defaultRowHeight="14.4" x14ac:dyDescent="0.3"/>
  <cols>
    <col min="4" max="4" width="15.88671875" customWidth="1"/>
    <col min="5" max="5" width="20.21875" customWidth="1"/>
    <col min="6" max="6" width="14.88671875" customWidth="1"/>
  </cols>
  <sheetData>
    <row r="1" spans="1:6" x14ac:dyDescent="0.3">
      <c r="A1" t="s">
        <v>32</v>
      </c>
      <c r="B1" t="s">
        <v>33</v>
      </c>
      <c r="C1" t="s">
        <v>34</v>
      </c>
      <c r="D1" t="s">
        <v>36</v>
      </c>
      <c r="E1" t="s">
        <v>37</v>
      </c>
      <c r="F1" t="s">
        <v>38</v>
      </c>
    </row>
    <row r="2" spans="1:6" x14ac:dyDescent="0.3">
      <c r="A2" s="13">
        <f>Sheet1!C5</f>
        <v>0.44827586206896547</v>
      </c>
      <c r="B2" s="13">
        <f>Sheet1!C4+Sheet1!C5</f>
        <v>0.68965517241379304</v>
      </c>
      <c r="C2">
        <v>51061</v>
      </c>
      <c r="D2" s="13">
        <f>Sheet1!C4+Sheet1!C5</f>
        <v>0.68965517241379304</v>
      </c>
      <c r="E2" s="13">
        <v>0.39</v>
      </c>
      <c r="F2" s="14">
        <v>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35</v>
      </c>
    </row>
    <row r="2" spans="1:1" x14ac:dyDescent="0.3">
      <c r="A2" t="s">
        <v>39</v>
      </c>
    </row>
    <row r="3" spans="1:1" x14ac:dyDescent="0.3">
      <c r="A3" t="s">
        <v>40</v>
      </c>
    </row>
    <row r="4" spans="1:1" x14ac:dyDescent="0.3">
      <c r="A4" t="s">
        <v>41</v>
      </c>
    </row>
    <row r="5" spans="1:1" x14ac:dyDescent="0.3">
      <c r="A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>
        <v>0.44</v>
      </c>
      <c r="B2">
        <v>0.51</v>
      </c>
      <c r="C2">
        <v>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50</v>
      </c>
    </row>
    <row r="2" spans="1:1" x14ac:dyDescent="0.3">
      <c r="A2" t="s">
        <v>49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lqd_prob</vt:lpstr>
      <vt:lpstr>lqd_prob_notes</vt:lpstr>
      <vt:lpstr>lqd_val</vt:lpstr>
      <vt:lpstr>lqd_val_notes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Xian_Work</cp:lastModifiedBy>
  <dcterms:created xsi:type="dcterms:W3CDTF">2018-06-11T20:27:03Z</dcterms:created>
  <dcterms:modified xsi:type="dcterms:W3CDTF">2019-01-25T16:12:28Z</dcterms:modified>
</cp:coreProperties>
</file>