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0" i="1" l="1"/>
  <c r="J211" i="1"/>
  <c r="J212" i="1"/>
  <c r="J213" i="1"/>
  <c r="J214" i="1"/>
  <c r="J215" i="1"/>
  <c r="J216" i="1"/>
  <c r="J217" i="1"/>
  <c r="I210" i="1"/>
  <c r="I211" i="1"/>
  <c r="I212" i="1"/>
  <c r="I213" i="1"/>
  <c r="I214" i="1"/>
  <c r="I215" i="1"/>
  <c r="I216" i="1"/>
  <c r="I217" i="1"/>
  <c r="H210" i="1"/>
  <c r="H211" i="1"/>
  <c r="H212" i="1"/>
  <c r="H213" i="1"/>
  <c r="H214" i="1"/>
  <c r="H215" i="1"/>
  <c r="H216" i="1"/>
  <c r="H217" i="1"/>
  <c r="K191" i="2"/>
  <c r="I191" i="2"/>
  <c r="L191" i="2" s="1"/>
  <c r="H191" i="2"/>
  <c r="E191" i="2"/>
  <c r="F191" i="2" s="1"/>
  <c r="K190" i="2"/>
  <c r="I190" i="2"/>
  <c r="L190" i="2" s="1"/>
  <c r="H190" i="2"/>
  <c r="E190" i="2"/>
  <c r="F190" i="2" s="1"/>
  <c r="K189" i="2"/>
  <c r="I189" i="2"/>
  <c r="L189" i="2" s="1"/>
  <c r="H189" i="2"/>
  <c r="E189" i="2"/>
  <c r="F189" i="2" s="1"/>
  <c r="K188" i="2"/>
  <c r="I188" i="2"/>
  <c r="L188" i="2" s="1"/>
  <c r="H188" i="2"/>
  <c r="E188" i="2"/>
  <c r="F188" i="2" s="1"/>
  <c r="K187" i="2"/>
  <c r="I187" i="2"/>
  <c r="L187" i="2" s="1"/>
  <c r="H187" i="2"/>
  <c r="E187" i="2"/>
  <c r="F187" i="2" s="1"/>
  <c r="K186" i="2"/>
  <c r="I186" i="2"/>
  <c r="L186" i="2" s="1"/>
  <c r="H186" i="2"/>
  <c r="E186" i="2"/>
  <c r="F186" i="2" s="1"/>
  <c r="K185" i="2"/>
  <c r="I185" i="2"/>
  <c r="L185" i="2" s="1"/>
  <c r="H185" i="2"/>
  <c r="E185" i="2"/>
  <c r="F185" i="2" s="1"/>
  <c r="K184" i="2"/>
  <c r="I184" i="2"/>
  <c r="L184" i="2" s="1"/>
  <c r="H184" i="2"/>
  <c r="E184" i="2"/>
  <c r="F184" i="2" s="1"/>
  <c r="J209" i="1" l="1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I181" i="2"/>
  <c r="I207" i="1" s="1"/>
  <c r="I182" i="2"/>
  <c r="I208" i="1" s="1"/>
  <c r="I183" i="2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I209" i="1" l="1"/>
  <c r="H202" i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5" i="2"/>
  <c r="L87" i="2"/>
  <c r="L83" i="2"/>
  <c r="L79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L75" i="2" l="1"/>
  <c r="I121" i="1"/>
  <c r="L99" i="2"/>
  <c r="L91" i="2"/>
  <c r="L27" i="2"/>
  <c r="I105" i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<sst xmlns="http://schemas.openxmlformats.org/spreadsheetml/2006/main" count="724" uniqueCount="417">
  <si>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</si>
  <si>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</si>
  <si>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</si>
  <si>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</si>
  <si>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</si>
  <si>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</si>
  <si>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</si>
  <si>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</si>
  <si>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</si>
  <si>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</si>
  <si>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</si>
  <si>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</si>
  <si>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</si>
  <si>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</si>
  <si>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</si>
  <si>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</si>
  <si>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</si>
  <si>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</si>
  <si>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</si>
  <si>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</si>
  <si>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</si>
  <si>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</si>
  <si>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</si>
  <si>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</si>
  <si>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</si>
  <si>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</si>
  <si>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</si>
  <si>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</si>
  <si>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</si>
  <si>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</si>
  <si>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</si>
  <si>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</si>
  <si>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</si>
  <si>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</si>
  <si>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</si>
  <si>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</si>
  <si>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</si>
  <si>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</si>
  <si>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</si>
  <si>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</si>
  <si>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</si>
  <si>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</si>
  <si>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</si>
  <si>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</si>
  <si>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</si>
  <si>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</si>
  <si>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</si>
  <si>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</si>
  <si>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</si>
  <si>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</si>
  <si>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</si>
  <si>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</si>
  <si>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</si>
  <si>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</si>
  <si>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</si>
  <si>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</si>
  <si>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</si>
  <si>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</si>
  <si>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</si>
  <si>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</si>
  <si>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</si>
  <si>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</si>
  <si>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</si>
  <si>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</si>
  <si>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</si>
  <si>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</si>
  <si>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</si>
  <si>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</si>
  <si>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</si>
  <si>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</si>
  <si>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</si>
  <si>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</si>
  <si>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</si>
  <si>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</si>
  <si>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</si>
  <si>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</si>
  <si>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</si>
  <si>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</si>
  <si>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</si>
  <si>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</si>
  <si>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</si>
  <si>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</si>
  <si>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</si>
  <si>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</si>
  <si>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</si>
  <si>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</si>
  <si>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</si>
  <si>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</si>
  <si>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</si>
  <si>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</si>
  <si>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</si>
  <si>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</si>
  <si>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</si>
  <si>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</si>
  <si>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</si>
  <si>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</si>
  <si>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</si>
  <si>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</si>
  <si>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</si>
  <si>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</si>
  <si>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</si>
  <si>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</si>
  <si>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</si>
  <si>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</si>
  <si>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</si>
  <si>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</si>
  <si>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</si>
  <si>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</si>
  <si>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</si>
  <si>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</si>
  <si>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</si>
  <si>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</si>
  <si>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</si>
  <si>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</si>
  <si>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</si>
  <si>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</si>
  <si>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</si>
  <si>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</si>
  <si>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</si>
  <si>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</si>
  <si>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</si>
  <si>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</si>
  <si>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</si>
  <si>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</si>
  <si>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</si>
  <si>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</si>
  <si>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</si>
  <si>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</si>
  <si>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</si>
  <si>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</si>
  <si>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</si>
  <si>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</si>
  <si>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</si>
  <si>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</si>
  <si>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</si>
  <si>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</si>
  <si>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</si>
  <si>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</si>
  <si>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</si>
  <si>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</si>
  <si>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</si>
  <si>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</si>
  <si>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</si>
  <si>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</si>
  <si>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</si>
  <si>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</si>
  <si>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</si>
  <si>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</si>
  <si>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</si>
  <si>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</si>
  <si>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</si>
  <si>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</si>
  <si>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</si>
  <si>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</si>
  <si>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</si>
  <si>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</si>
  <si>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</si>
  <si>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</si>
  <si>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</si>
  <si>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</si>
  <si>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</si>
  <si>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</si>
  <si>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</si>
  <si>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</si>
  <si>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</si>
  <si>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</si>
  <si>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</si>
  <si>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</si>
  <si>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</si>
  <si>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</si>
  <si>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</si>
  <si>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</si>
  <si>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</si>
  <si>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</si>
  <si>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</si>
  <si>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</si>
  <si>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</si>
  <si>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</si>
  <si>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</si>
  <si>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</si>
  <si>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</si>
  <si>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</si>
  <si>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</si>
  <si>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</si>
  <si>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</si>
  <si>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</si>
  <si>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</si>
  <si>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</si>
  <si>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</si>
  <si>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</si>
  <si>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</si>
  <si>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</si>
  <si>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</si>
  <si>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</si>
  <si>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</si>
  <si>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</si>
  <si>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</si>
  <si>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</si>
  <si>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</si>
  <si>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</si>
  <si>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</si>
  <si>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</si>
  <si>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</si>
  <si>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</si>
  <si>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</si>
  <si>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</si>
  <si>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</si>
  <si>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</si>
  <si>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</si>
  <si>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</si>
  <si>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</si>
  <si>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</si>
  <si>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</si>
  <si>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</si>
  <si>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</si>
  <si>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</si>
  <si>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</si>
  <si>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</si>
  <si>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</si>
  <si>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</si>
  <si>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</si>
  <si>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</si>
  <si>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</si>
  <si>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</si>
  <si>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</si>
  <si>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</si>
  <si>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</si>
  <si>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</si>
  <si>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</si>
  <si>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</si>
  <si>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</si>
  <si>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</si>
  <si>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</si>
  <si>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</si>
  <si>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</si>
  <si>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</si>
  <si>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</si>
  <si>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</si>
  <si>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</si>
  <si>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</si>
  <si>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</si>
  <si>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</si>
  <si>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</si>
  <si>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</si>
  <si>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</si>
  <si>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</si>
  <si>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</si>
  <si>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</si>
  <si>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</si>
  <si>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</si>
  <si>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</si>
  <si>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</si>
  <si>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</si>
  <si>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</si>
  <si>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</si>
  <si>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</si>
  <si>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</si>
  <si>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</si>
  <si>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</si>
  <si>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</si>
  <si>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</si>
  <si>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</si>
  <si>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</si>
  <si>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</si>
  <si>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</si>
  <si>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</si>
  <si>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</si>
  <si>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</si>
  <si>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</si>
  <si>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</si>
  <si>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</si>
  <si>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</si>
  <si>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</si>
  <si>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</si>
  <si>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</si>
  <si>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</si>
  <si>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</si>
  <si>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</si>
  <si>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</si>
  <si>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</si>
  <si>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</si>
  <si>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</si>
  <si>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</si>
  <si>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</si>
  <si>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</si>
  <si>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</si>
  <si>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</si>
  <si>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</si>
  <si>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</si>
  <si>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</si>
  <si>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</si>
  <si>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</si>
  <si>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</si>
  <si>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</si>
  <si>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</si>
  <si>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</si>
  <si>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</si>
  <si>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</si>
  <si>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</si>
  <si>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</si>
  <si>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</si>
  <si>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</si>
  <si>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</si>
  <si>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</si>
  <si>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</si>
  <si>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</si>
  <si>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</si>
  <si>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</si>
  <si>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</si>
  <si>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</si>
  <si>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</si>
  <si>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</si>
  <si>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</si>
  <si>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</si>
  <si>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</si>
  <si>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</si>
  <si>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</si>
  <si>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</si>
  <si>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</si>
  <si>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</si>
  <si>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</si>
  <si>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</si>
  <si>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</si>
  <si>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</si>
  <si>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</si>
  <si>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</si>
  <si>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</si>
  <si>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</si>
  <si>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</si>
  <si>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</si>
  <si>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</si>
  <si>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</si>
  <si>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</si>
  <si>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</si>
  <si>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</si>
  <si>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</si>
  <si>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</si>
  <si>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</si>
  <si>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</si>
  <si>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</si>
  <si>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</si>
  <si>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</si>
  <si>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</si>
  <si>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</si>
  <si>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</si>
  <si>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</si>
  <si>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</si>
  <si>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</si>
  <si>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</si>
  <si>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</si>
  <si>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</si>
  <si>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</si>
  <si>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</si>
  <si>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</si>
  <si>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</si>
  <si>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</si>
  <si>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</si>
  <si>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</si>
  <si>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</si>
  <si>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</si>
  <si>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</si>
  <si>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</si>
  <si>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</si>
  <si>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</si>
  <si>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</si>
  <si>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</si>
  <si>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</si>
  <si>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</si>
  <si>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</si>
  <si>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</si>
  <si>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</si>
  <si>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</si>
  <si>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</si>
  <si>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</si>
  <si>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</si>
  <si>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</si>
  <si>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</si>
  <si>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</si>
  <si>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</si>
  <si>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</si>
  <si>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</si>
  <si>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</si>
  <si>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</si>
  <si>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</si>
  <si>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</si>
  <si>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</si>
  <si>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</si>
  <si>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</si>
  <si>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</si>
  <si>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</si>
  <si>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</si>
  <si>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</si>
  <si>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</si>
  <si>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</si>
  <si>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</si>
  <si>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</si>
  <si>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</si>
  <si>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</si>
  <si>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</si>
  <si>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</si>
  <si>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0,0,0.01,</t>
  </si>
  <si>
    <t>活动boss</t>
    <phoneticPr fontId="1" type="noConversion"/>
  </si>
  <si>
    <t>0,0,0.2,0.3</t>
    <phoneticPr fontId="1" type="noConversion"/>
  </si>
  <si>
    <t>0,0,0.3,0.4</t>
    <phoneticPr fontId="1" type="noConversion"/>
  </si>
  <si>
    <t>0,0,0.4,0.5</t>
    <phoneticPr fontId="1" type="noConversion"/>
  </si>
  <si>
    <t>1,1,0.2,0.3</t>
    <phoneticPr fontId="1" type="noConversion"/>
  </si>
  <si>
    <t>1,1,0.3,0.4</t>
    <phoneticPr fontId="1" type="noConversion"/>
  </si>
  <si>
    <t>1,1,0.4,0.5</t>
    <phoneticPr fontId="1" type="noConversion"/>
  </si>
  <si>
    <t>1,1,0.01,</t>
    <phoneticPr fontId="1" type="noConversion"/>
  </si>
  <si>
    <t>183,</t>
  </si>
  <si>
    <t>184,</t>
  </si>
  <si>
    <t>185,</t>
  </si>
  <si>
    <t>186,</t>
  </si>
  <si>
    <t>187,</t>
  </si>
  <si>
    <t>188,</t>
  </si>
  <si>
    <t>189,</t>
  </si>
  <si>
    <t>190,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</si>
</sst>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33"/>
  <sheetViews>
    <sheetView tabSelected="1" topLeftCell="A184" workbookViewId="0">
      <selection activeCell="E218" sqref="E21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2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2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2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2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2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2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2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2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2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2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2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2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2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2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2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2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2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2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17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17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17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17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17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17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17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17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  <row r="210" spans="1:17" s="22" customFormat="1" x14ac:dyDescent="0.2">
      <c r="A210" s="27">
        <v>209</v>
      </c>
      <c r="B210" s="27">
        <v>1</v>
      </c>
      <c r="C210" s="27" t="s">
        <v>409</v>
      </c>
      <c r="D210" s="27"/>
      <c r="E210" s="27"/>
      <c r="F210" s="27"/>
      <c r="G210" s="27"/>
      <c r="H210" s="27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27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9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27"/>
      <c r="L210" s="27"/>
      <c r="M210" s="27"/>
      <c r="N210" s="27"/>
      <c r="O210" s="27"/>
      <c r="P210" s="27"/>
      <c r="Q210" s="32">
        <v>183</v>
      </c>
    </row>
    <row r="211" spans="1:17" s="22" customFormat="1" x14ac:dyDescent="0.2">
      <c r="A211" s="27">
        <v>210</v>
      </c>
      <c r="B211" s="27">
        <v>1</v>
      </c>
      <c r="C211" s="27" t="s">
        <v>410</v>
      </c>
      <c r="D211" s="27"/>
      <c r="E211" s="27"/>
      <c r="F211" s="27"/>
      <c r="G211" s="27"/>
      <c r="H211" s="27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27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9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27"/>
      <c r="L211" s="27"/>
      <c r="M211" s="27"/>
      <c r="N211" s="27"/>
      <c r="O211" s="27"/>
      <c r="P211" s="27"/>
      <c r="Q211" s="32">
        <v>184</v>
      </c>
    </row>
    <row r="212" spans="1:17" s="22" customFormat="1" x14ac:dyDescent="0.2">
      <c r="A212" s="27">
        <v>211</v>
      </c>
      <c r="B212" s="27">
        <v>1</v>
      </c>
      <c r="C212" s="27" t="s">
        <v>411</v>
      </c>
      <c r="D212" s="27"/>
      <c r="E212" s="27"/>
      <c r="F212" s="27"/>
      <c r="G212" s="27"/>
      <c r="H212" s="27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27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9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27"/>
      <c r="L212" s="27"/>
      <c r="M212" s="27"/>
      <c r="N212" s="27"/>
      <c r="O212" s="27"/>
      <c r="P212" s="27"/>
      <c r="Q212" s="32">
        <v>185</v>
      </c>
    </row>
    <row r="213" spans="1:17" s="22" customFormat="1" x14ac:dyDescent="0.2">
      <c r="A213" s="27">
        <v>212</v>
      </c>
      <c r="B213" s="27">
        <v>1</v>
      </c>
      <c r="C213" s="27" t="s">
        <v>412</v>
      </c>
      <c r="D213" s="27"/>
      <c r="E213" s="27"/>
      <c r="F213" s="27"/>
      <c r="G213" s="27"/>
      <c r="H213" s="27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27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9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27"/>
      <c r="L213" s="27"/>
      <c r="M213" s="27"/>
      <c r="N213" s="27"/>
      <c r="O213" s="27"/>
      <c r="P213" s="27"/>
      <c r="Q213" s="32">
        <v>186</v>
      </c>
    </row>
    <row r="214" spans="1:17" s="22" customFormat="1" x14ac:dyDescent="0.2">
      <c r="A214" s="27">
        <v>213</v>
      </c>
      <c r="B214" s="27">
        <v>1</v>
      </c>
      <c r="C214" s="27" t="s">
        <v>413</v>
      </c>
      <c r="D214" s="27"/>
      <c r="E214" s="27"/>
      <c r="F214" s="27"/>
      <c r="G214" s="27"/>
      <c r="H214" s="27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27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9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27"/>
      <c r="L214" s="27"/>
      <c r="M214" s="27"/>
      <c r="N214" s="27"/>
      <c r="O214" s="27"/>
      <c r="P214" s="27"/>
      <c r="Q214" s="32">
        <v>187</v>
      </c>
    </row>
    <row r="215" spans="1:17" s="22" customFormat="1" x14ac:dyDescent="0.2">
      <c r="A215" s="27">
        <v>214</v>
      </c>
      <c r="B215" s="27">
        <v>1</v>
      </c>
      <c r="C215" s="27" t="s">
        <v>414</v>
      </c>
      <c r="D215" s="27"/>
      <c r="E215" s="27"/>
      <c r="F215" s="27"/>
      <c r="G215" s="27"/>
      <c r="H215" s="27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27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9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27"/>
      <c r="L215" s="27"/>
      <c r="M215" s="27"/>
      <c r="N215" s="27"/>
      <c r="O215" s="27"/>
      <c r="P215" s="27"/>
      <c r="Q215" s="32">
        <v>188</v>
      </c>
    </row>
    <row r="216" spans="1:17" s="22" customFormat="1" x14ac:dyDescent="0.2">
      <c r="A216" s="27">
        <v>215</v>
      </c>
      <c r="B216" s="27">
        <v>1</v>
      </c>
      <c r="C216" s="27" t="s">
        <v>415</v>
      </c>
      <c r="D216" s="27"/>
      <c r="E216" s="27"/>
      <c r="F216" s="27"/>
      <c r="G216" s="27"/>
      <c r="H216" s="27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27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9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27"/>
      <c r="L216" s="27"/>
      <c r="M216" s="27"/>
      <c r="N216" s="27"/>
      <c r="O216" s="27"/>
      <c r="P216" s="27"/>
      <c r="Q216" s="32">
        <v>189</v>
      </c>
    </row>
    <row r="217" spans="1:17" s="22" customFormat="1" x14ac:dyDescent="0.2">
      <c r="A217" s="27">
        <v>216</v>
      </c>
      <c r="B217" s="27">
        <v>1</v>
      </c>
      <c r="C217" s="27" t="s">
        <v>416</v>
      </c>
      <c r="D217" s="27"/>
      <c r="E217" s="27"/>
      <c r="F217" s="27"/>
      <c r="G217" s="27"/>
      <c r="H217" s="27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27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9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27"/>
      <c r="L217" s="27"/>
      <c r="M217" s="27"/>
      <c r="N217" s="27"/>
      <c r="O217" s="27"/>
      <c r="P217" s="27"/>
      <c r="Q217" s="32">
        <v>190</v>
      </c>
    </row>
    <row r="218" spans="1:17" s="22" customFormat="1" x14ac:dyDescent="0.2">
      <c r="J218" s="24"/>
      <c r="Q218" s="26"/>
    </row>
    <row r="219" spans="1:17" s="22" customFormat="1" x14ac:dyDescent="0.2">
      <c r="J219" s="24"/>
      <c r="Q219" s="26"/>
    </row>
    <row r="220" spans="1:17" s="22" customFormat="1" x14ac:dyDescent="0.2">
      <c r="J220" s="24"/>
      <c r="Q220" s="26"/>
    </row>
    <row r="221" spans="1:17" s="22" customFormat="1" x14ac:dyDescent="0.2">
      <c r="J221" s="24"/>
      <c r="Q221" s="26"/>
    </row>
    <row r="222" spans="1:17" s="22" customFormat="1" x14ac:dyDescent="0.2">
      <c r="J222" s="24"/>
      <c r="Q222" s="26"/>
    </row>
    <row r="223" spans="1:17" s="22" customFormat="1" x14ac:dyDescent="0.2">
      <c r="J223" s="24"/>
      <c r="Q223" s="26"/>
    </row>
    <row r="224" spans="1:17" s="22" customFormat="1" x14ac:dyDescent="0.2">
      <c r="J224" s="24"/>
      <c r="Q224" s="26"/>
    </row>
    <row r="225" spans="10:17" s="22" customFormat="1" x14ac:dyDescent="0.2">
      <c r="J225" s="24"/>
      <c r="Q225" s="26"/>
    </row>
    <row r="226" spans="10:17" s="22" customFormat="1" x14ac:dyDescent="0.2">
      <c r="J226" s="24"/>
      <c r="Q226" s="26"/>
    </row>
    <row r="227" spans="10:17" s="22" customFormat="1" x14ac:dyDescent="0.2">
      <c r="J227" s="24"/>
      <c r="Q227" s="26"/>
    </row>
    <row r="228" spans="10:17" s="22" customFormat="1" x14ac:dyDescent="0.2">
      <c r="J228" s="24"/>
      <c r="Q228" s="26"/>
    </row>
    <row r="229" spans="10:17" s="22" customFormat="1" x14ac:dyDescent="0.2">
      <c r="J229" s="24"/>
      <c r="Q229" s="26"/>
    </row>
    <row r="230" spans="10:17" s="22" customFormat="1" x14ac:dyDescent="0.2">
      <c r="J230" s="24"/>
      <c r="Q230" s="26"/>
    </row>
    <row r="231" spans="10:17" s="22" customFormat="1" x14ac:dyDescent="0.2">
      <c r="J231" s="24"/>
      <c r="Q231" s="26"/>
    </row>
    <row r="232" spans="10:17" s="22" customFormat="1" x14ac:dyDescent="0.2">
      <c r="J232" s="24"/>
      <c r="Q232" s="26"/>
    </row>
    <row r="233" spans="10:17" s="22" customFormat="1" x14ac:dyDescent="0.2">
      <c r="J233" s="24"/>
      <c r="Q233" s="26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7"/>
  <sheetViews>
    <sheetView workbookViewId="0">
      <pane ySplit="1" topLeftCell="A167" activePane="bottomLeft" state="frozen"/>
      <selection pane="bottomLeft" activeCell="G196" sqref="G196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23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23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23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23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23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23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250</v>
      </c>
      <c r="F181" s="19">
        <f t="shared" si="8"/>
        <v>4.0000000000000001E-3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250</v>
      </c>
      <c r="J181" s="17">
        <v>1</v>
      </c>
      <c r="K181" s="17">
        <f>LOOKUP(use_fish!B181,base_fish!A:A,base_fish!G:G)</f>
        <v>0</v>
      </c>
      <c r="L181" s="17">
        <f t="shared" si="9"/>
        <v>250</v>
      </c>
      <c r="M181" s="17">
        <v>1</v>
      </c>
      <c r="N181" s="17">
        <v>1</v>
      </c>
    </row>
    <row r="182" spans="1:14" x14ac:dyDescent="0.2">
      <c r="A182" s="23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350</v>
      </c>
      <c r="F182" s="19">
        <f t="shared" si="8"/>
        <v>2.8571428571428571E-3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350</v>
      </c>
      <c r="J182" s="17">
        <v>1</v>
      </c>
      <c r="K182" s="17">
        <f>LOOKUP(use_fish!B182,base_fish!A:A,base_fish!G:G)</f>
        <v>0</v>
      </c>
      <c r="L182" s="17">
        <f t="shared" si="9"/>
        <v>350</v>
      </c>
      <c r="M182" s="17">
        <v>1</v>
      </c>
      <c r="N182" s="17">
        <v>1</v>
      </c>
    </row>
    <row r="183" spans="1:14" x14ac:dyDescent="0.2">
      <c r="A183" s="23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450</v>
      </c>
      <c r="F183" s="19">
        <f t="shared" si="8"/>
        <v>2.2222222222222222E-3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450</v>
      </c>
      <c r="J183" s="17">
        <v>1</v>
      </c>
      <c r="K183" s="17">
        <f>LOOKUP(use_fish!B183,base_fish!A:A,base_fish!G:G)</f>
        <v>0</v>
      </c>
      <c r="L183" s="17">
        <f t="shared" si="9"/>
        <v>450</v>
      </c>
      <c r="M183" s="17">
        <v>1</v>
      </c>
      <c r="N183" s="17">
        <v>1</v>
      </c>
    </row>
    <row r="184" spans="1:14" s="22" customFormat="1" x14ac:dyDescent="0.2">
      <c r="A184" s="23">
        <v>183</v>
      </c>
      <c r="B184" s="29">
        <v>6</v>
      </c>
      <c r="C184" s="30">
        <v>51</v>
      </c>
      <c r="D184" s="31"/>
      <c r="E184" s="27">
        <f>LOOKUP(use_fish!B184,base_fish!A:A,base_fish!C:C)+_xlfn.IFNA(INDEX(activity!F:F,MATCH(use_fish!C184,activity!A:A,0)),0)</f>
        <v>30</v>
      </c>
      <c r="F184" s="30">
        <f t="shared" ref="F184:F191" si="10">1/E184</f>
        <v>3.3333333333333333E-2</v>
      </c>
      <c r="G184" s="29" t="s">
        <v>81</v>
      </c>
      <c r="H184" s="30" t="str">
        <f>INDEX(base_fish!E:E,MATCH(use_fish!B184,base_fish!A:A,0))&amp;_xlfn.IFNA("+"&amp;INDEX(activity!G:G,MATCH(use_fish!C184,activity!A:A,0)),"")</f>
        <v>蓝灯鱼+临时活动</v>
      </c>
      <c r="I184" s="27">
        <f>LOOKUP(use_fish!B184,base_fish!A:A,base_fish!F:F)+_xlfn.IFNA(INDEX(activity!F:F,MATCH(use_fish!C184,activity!A:A,0)),0)</f>
        <v>30</v>
      </c>
      <c r="J184" s="27">
        <v>1</v>
      </c>
      <c r="K184" s="27">
        <f>LOOKUP(use_fish!B184,base_fish!A:A,base_fish!G:G)</f>
        <v>0</v>
      </c>
      <c r="L184" s="27">
        <f t="shared" ref="L184:L191" si="11">I184</f>
        <v>30</v>
      </c>
      <c r="M184" s="27">
        <v>1</v>
      </c>
      <c r="N184" s="27">
        <v>0</v>
      </c>
    </row>
    <row r="185" spans="1:14" s="22" customFormat="1" x14ac:dyDescent="0.2">
      <c r="A185" s="23">
        <v>184</v>
      </c>
      <c r="B185" s="29">
        <v>7</v>
      </c>
      <c r="C185" s="30">
        <v>51</v>
      </c>
      <c r="D185" s="31"/>
      <c r="E185" s="27">
        <f>LOOKUP(use_fish!B185,base_fish!A:A,base_fish!C:C)+_xlfn.IFNA(INDEX(activity!F:F,MATCH(use_fish!C185,activity!A:A,0)),0)</f>
        <v>40</v>
      </c>
      <c r="F185" s="30">
        <f t="shared" si="10"/>
        <v>2.5000000000000001E-2</v>
      </c>
      <c r="G185" s="29" t="s">
        <v>81</v>
      </c>
      <c r="H185" s="30" t="str">
        <f>INDEX(base_fish!E:E,MATCH(use_fish!B185,base_fish!A:A,0))&amp;_xlfn.IFNA("+"&amp;INDEX(activity!G:G,MATCH(use_fish!C185,activity!A:A,0)),"")</f>
        <v>红杉鱼+临时活动</v>
      </c>
      <c r="I185" s="27">
        <f>LOOKUP(use_fish!B185,base_fish!A:A,base_fish!F:F)+_xlfn.IFNA(INDEX(activity!F:F,MATCH(use_fish!C185,activity!A:A,0)),0)</f>
        <v>40</v>
      </c>
      <c r="J185" s="27">
        <v>1</v>
      </c>
      <c r="K185" s="27">
        <f>LOOKUP(use_fish!B185,base_fish!A:A,base_fish!G:G)</f>
        <v>0</v>
      </c>
      <c r="L185" s="27">
        <f t="shared" si="11"/>
        <v>40</v>
      </c>
      <c r="M185" s="27">
        <v>1</v>
      </c>
      <c r="N185" s="27">
        <v>0</v>
      </c>
    </row>
    <row r="186" spans="1:14" s="22" customFormat="1" x14ac:dyDescent="0.2">
      <c r="A186" s="23">
        <v>185</v>
      </c>
      <c r="B186" s="29">
        <v>8</v>
      </c>
      <c r="C186" s="30">
        <v>51</v>
      </c>
      <c r="D186" s="31"/>
      <c r="E186" s="27">
        <f>LOOKUP(use_fish!B186,base_fish!A:A,base_fish!C:C)+_xlfn.IFNA(INDEX(activity!F:F,MATCH(use_fish!C186,activity!A:A,0)),0)</f>
        <v>50</v>
      </c>
      <c r="F186" s="30">
        <f t="shared" si="10"/>
        <v>0.02</v>
      </c>
      <c r="G186" s="29" t="s">
        <v>81</v>
      </c>
      <c r="H186" s="30" t="str">
        <f>INDEX(base_fish!E:E,MATCH(use_fish!B186,base_fish!A:A,0))&amp;_xlfn.IFNA("+"&amp;INDEX(activity!G:G,MATCH(use_fish!C186,activity!A:A,0)),"")</f>
        <v>海龟+临时活动</v>
      </c>
      <c r="I186" s="27">
        <f>LOOKUP(use_fish!B186,base_fish!A:A,base_fish!F:F)+_xlfn.IFNA(INDEX(activity!F:F,MATCH(use_fish!C186,activity!A:A,0)),0)</f>
        <v>50</v>
      </c>
      <c r="J186" s="27">
        <v>1</v>
      </c>
      <c r="K186" s="27">
        <f>LOOKUP(use_fish!B186,base_fish!A:A,base_fish!G:G)</f>
        <v>0</v>
      </c>
      <c r="L186" s="27">
        <f t="shared" si="11"/>
        <v>50</v>
      </c>
      <c r="M186" s="27">
        <v>1</v>
      </c>
      <c r="N186" s="27">
        <v>0</v>
      </c>
    </row>
    <row r="187" spans="1:14" s="22" customFormat="1" x14ac:dyDescent="0.2">
      <c r="A187" s="23">
        <v>186</v>
      </c>
      <c r="B187" s="29">
        <v>9</v>
      </c>
      <c r="C187" s="30">
        <v>51</v>
      </c>
      <c r="D187" s="31"/>
      <c r="E187" s="27">
        <f>LOOKUP(use_fish!B187,base_fish!A:A,base_fish!C:C)+_xlfn.IFNA(INDEX(activity!F:F,MATCH(use_fish!C187,activity!A:A,0)),0)</f>
        <v>60</v>
      </c>
      <c r="F187" s="30">
        <f t="shared" si="10"/>
        <v>1.6666666666666666E-2</v>
      </c>
      <c r="G187" s="29" t="s">
        <v>81</v>
      </c>
      <c r="H187" s="30" t="str">
        <f>INDEX(base_fish!E:E,MATCH(use_fish!B187,base_fish!A:A,0))&amp;_xlfn.IFNA("+"&amp;INDEX(activity!G:G,MATCH(use_fish!C187,activity!A:A,0)),"")</f>
        <v>灯笼鱼+临时活动</v>
      </c>
      <c r="I187" s="27">
        <f>LOOKUP(use_fish!B187,base_fish!A:A,base_fish!F:F)+_xlfn.IFNA(INDEX(activity!F:F,MATCH(use_fish!C187,activity!A:A,0)),0)</f>
        <v>60</v>
      </c>
      <c r="J187" s="27">
        <v>1</v>
      </c>
      <c r="K187" s="27">
        <f>LOOKUP(use_fish!B187,base_fish!A:A,base_fish!G:G)</f>
        <v>0</v>
      </c>
      <c r="L187" s="27">
        <f t="shared" si="11"/>
        <v>60</v>
      </c>
      <c r="M187" s="27">
        <v>1</v>
      </c>
      <c r="N187" s="27">
        <v>0</v>
      </c>
    </row>
    <row r="188" spans="1:14" s="22" customFormat="1" x14ac:dyDescent="0.2">
      <c r="A188" s="23">
        <v>187</v>
      </c>
      <c r="B188" s="29">
        <v>10</v>
      </c>
      <c r="C188" s="30">
        <v>51</v>
      </c>
      <c r="D188" s="31"/>
      <c r="E188" s="27">
        <f>LOOKUP(use_fish!B188,base_fish!A:A,base_fish!C:C)+_xlfn.IFNA(INDEX(activity!F:F,MATCH(use_fish!C188,activity!A:A,0)),0)</f>
        <v>70</v>
      </c>
      <c r="F188" s="30">
        <f t="shared" si="10"/>
        <v>1.4285714285714285E-2</v>
      </c>
      <c r="G188" s="29" t="s">
        <v>81</v>
      </c>
      <c r="H188" s="30" t="str">
        <f>INDEX(base_fish!E:E,MATCH(use_fish!B188,base_fish!A:A,0))&amp;_xlfn.IFNA("+"&amp;INDEX(activity!G:G,MATCH(use_fish!C188,activity!A:A,0)),"")</f>
        <v>魔鬼鱼+临时活动</v>
      </c>
      <c r="I188" s="27">
        <f>LOOKUP(use_fish!B188,base_fish!A:A,base_fish!F:F)+_xlfn.IFNA(INDEX(activity!F:F,MATCH(use_fish!C188,activity!A:A,0)),0)</f>
        <v>70</v>
      </c>
      <c r="J188" s="27">
        <v>1</v>
      </c>
      <c r="K188" s="27">
        <f>LOOKUP(use_fish!B188,base_fish!A:A,base_fish!G:G)</f>
        <v>0</v>
      </c>
      <c r="L188" s="27">
        <f t="shared" si="11"/>
        <v>70</v>
      </c>
      <c r="M188" s="27">
        <v>1</v>
      </c>
      <c r="N188" s="27">
        <v>0</v>
      </c>
    </row>
    <row r="189" spans="1:14" s="22" customFormat="1" x14ac:dyDescent="0.2">
      <c r="A189" s="23">
        <v>188</v>
      </c>
      <c r="B189" s="29">
        <v>35</v>
      </c>
      <c r="C189" s="30">
        <v>48</v>
      </c>
      <c r="D189" s="31"/>
      <c r="E189" s="27">
        <f>LOOKUP(use_fish!B189,base_fish!A:A,base_fish!C:C)+_xlfn.IFNA(INDEX(activity!F:F,MATCH(use_fish!C189,activity!A:A,0)),0)</f>
        <v>250</v>
      </c>
      <c r="F189" s="30">
        <f t="shared" si="10"/>
        <v>4.0000000000000001E-3</v>
      </c>
      <c r="G189" s="29" t="s">
        <v>81</v>
      </c>
      <c r="H189" s="30" t="str">
        <f>INDEX(base_fish!E:E,MATCH(use_fish!B189,base_fish!A:A,0))&amp;_xlfn.IFNA("+"&amp;INDEX(activity!G:G,MATCH(use_fish!C189,activity!A:A,0)),"")</f>
        <v>活动boss+临时活动</v>
      </c>
      <c r="I189" s="27">
        <f>LOOKUP(use_fish!B189,base_fish!A:A,base_fish!F:F)+_xlfn.IFNA(INDEX(activity!F:F,MATCH(use_fish!C189,activity!A:A,0)),0)</f>
        <v>250</v>
      </c>
      <c r="J189" s="27">
        <v>1</v>
      </c>
      <c r="K189" s="27">
        <f>LOOKUP(use_fish!B189,base_fish!A:A,base_fish!G:G)</f>
        <v>0</v>
      </c>
      <c r="L189" s="27">
        <f t="shared" si="11"/>
        <v>250</v>
      </c>
      <c r="M189" s="27">
        <v>1</v>
      </c>
      <c r="N189" s="27">
        <v>1</v>
      </c>
    </row>
    <row r="190" spans="1:14" s="22" customFormat="1" x14ac:dyDescent="0.2">
      <c r="A190" s="23">
        <v>189</v>
      </c>
      <c r="B190" s="29">
        <v>35</v>
      </c>
      <c r="C190" s="30">
        <v>49</v>
      </c>
      <c r="D190" s="31"/>
      <c r="E190" s="27">
        <f>LOOKUP(use_fish!B190,base_fish!A:A,base_fish!C:C)+_xlfn.IFNA(INDEX(activity!F:F,MATCH(use_fish!C190,activity!A:A,0)),0)</f>
        <v>350</v>
      </c>
      <c r="F190" s="30">
        <f t="shared" si="10"/>
        <v>2.8571428571428571E-3</v>
      </c>
      <c r="G190" s="29" t="s">
        <v>81</v>
      </c>
      <c r="H190" s="30" t="str">
        <f>INDEX(base_fish!E:E,MATCH(use_fish!B190,base_fish!A:A,0))&amp;_xlfn.IFNA("+"&amp;INDEX(activity!G:G,MATCH(use_fish!C190,activity!A:A,0)),"")</f>
        <v>活动boss+临时活动</v>
      </c>
      <c r="I190" s="27">
        <f>LOOKUP(use_fish!B190,base_fish!A:A,base_fish!F:F)+_xlfn.IFNA(INDEX(activity!F:F,MATCH(use_fish!C190,activity!A:A,0)),0)</f>
        <v>350</v>
      </c>
      <c r="J190" s="27">
        <v>1</v>
      </c>
      <c r="K190" s="27">
        <f>LOOKUP(use_fish!B190,base_fish!A:A,base_fish!G:G)</f>
        <v>0</v>
      </c>
      <c r="L190" s="27">
        <f t="shared" si="11"/>
        <v>350</v>
      </c>
      <c r="M190" s="27">
        <v>1</v>
      </c>
      <c r="N190" s="27">
        <v>1</v>
      </c>
    </row>
    <row r="191" spans="1:14" s="22" customFormat="1" x14ac:dyDescent="0.2">
      <c r="A191" s="23">
        <v>190</v>
      </c>
      <c r="B191" s="29">
        <v>35</v>
      </c>
      <c r="C191" s="30">
        <v>50</v>
      </c>
      <c r="D191" s="31"/>
      <c r="E191" s="27">
        <f>LOOKUP(use_fish!B191,base_fish!A:A,base_fish!C:C)+_xlfn.IFNA(INDEX(activity!F:F,MATCH(use_fish!C191,activity!A:A,0)),0)</f>
        <v>450</v>
      </c>
      <c r="F191" s="30">
        <f t="shared" si="10"/>
        <v>2.2222222222222222E-3</v>
      </c>
      <c r="G191" s="29" t="s">
        <v>81</v>
      </c>
      <c r="H191" s="30" t="str">
        <f>INDEX(base_fish!E:E,MATCH(use_fish!B191,base_fish!A:A,0))&amp;_xlfn.IFNA("+"&amp;INDEX(activity!G:G,MATCH(use_fish!C191,activity!A:A,0)),"")</f>
        <v>活动boss+临时活动</v>
      </c>
      <c r="I191" s="27">
        <f>LOOKUP(use_fish!B191,base_fish!A:A,base_fish!F:F)+_xlfn.IFNA(INDEX(activity!F:F,MATCH(use_fish!C191,activity!A:A,0)),0)</f>
        <v>450</v>
      </c>
      <c r="J191" s="27">
        <v>1</v>
      </c>
      <c r="K191" s="27">
        <f>LOOKUP(use_fish!B191,base_fish!A:A,base_fish!G:G)</f>
        <v>0</v>
      </c>
      <c r="L191" s="27">
        <f t="shared" si="11"/>
        <v>450</v>
      </c>
      <c r="M191" s="27">
        <v>1</v>
      </c>
      <c r="N191" s="27">
        <v>1</v>
      </c>
    </row>
    <row r="192" spans="1:14" s="22" customFormat="1" x14ac:dyDescent="0.2">
      <c r="A192" s="23"/>
      <c r="B192" s="24"/>
      <c r="C192" s="23"/>
      <c r="D192" s="25"/>
      <c r="F192" s="23"/>
      <c r="G192" s="24"/>
      <c r="H192" s="23"/>
    </row>
    <row r="193" spans="1:8" s="22" customFormat="1" x14ac:dyDescent="0.2">
      <c r="A193" s="23"/>
      <c r="B193" s="24"/>
      <c r="C193" s="23"/>
      <c r="D193" s="25"/>
      <c r="F193" s="23"/>
      <c r="G193" s="24"/>
      <c r="H193" s="23"/>
    </row>
    <row r="194" spans="1:8" s="22" customFormat="1" x14ac:dyDescent="0.2">
      <c r="A194" s="23"/>
      <c r="B194" s="24"/>
      <c r="C194" s="23"/>
      <c r="D194" s="25"/>
      <c r="F194" s="23"/>
      <c r="G194" s="24"/>
      <c r="H194" s="23"/>
    </row>
    <row r="195" spans="1:8" s="22" customFormat="1" x14ac:dyDescent="0.2">
      <c r="A195" s="23"/>
      <c r="B195" s="24"/>
      <c r="C195" s="23"/>
      <c r="D195" s="25"/>
      <c r="F195" s="23"/>
      <c r="G195" s="24"/>
      <c r="H195" s="23"/>
    </row>
    <row r="196" spans="1:8" s="22" customFormat="1" x14ac:dyDescent="0.2">
      <c r="A196" s="23"/>
      <c r="B196" s="24"/>
      <c r="C196" s="23"/>
      <c r="D196" s="25"/>
      <c r="F196" s="23"/>
      <c r="G196" s="24"/>
      <c r="H196" s="23"/>
    </row>
    <row r="197" spans="1:8" s="22" customFormat="1" x14ac:dyDescent="0.2">
      <c r="A197" s="23"/>
      <c r="B197" s="24"/>
      <c r="C197" s="23"/>
      <c r="D197" s="25"/>
      <c r="F197" s="23"/>
      <c r="G197" s="24"/>
      <c r="H197" s="23"/>
    </row>
    <row r="198" spans="1:8" s="22" customFormat="1" x14ac:dyDescent="0.2">
      <c r="A198" s="23"/>
      <c r="B198" s="24"/>
      <c r="C198" s="23"/>
      <c r="D198" s="25"/>
      <c r="F198" s="23"/>
      <c r="G198" s="24"/>
      <c r="H198" s="23"/>
    </row>
    <row r="199" spans="1:8" s="22" customFormat="1" x14ac:dyDescent="0.2">
      <c r="A199" s="23"/>
      <c r="B199" s="24"/>
      <c r="C199" s="23"/>
      <c r="D199" s="25"/>
      <c r="F199" s="23"/>
      <c r="G199" s="24"/>
      <c r="H199" s="23"/>
    </row>
    <row r="200" spans="1:8" s="22" customFormat="1" x14ac:dyDescent="0.2">
      <c r="A200" s="23"/>
      <c r="B200" s="24"/>
      <c r="C200" s="23"/>
      <c r="D200" s="25"/>
      <c r="F200" s="23"/>
      <c r="G200" s="24"/>
      <c r="H200" s="23"/>
    </row>
    <row r="201" spans="1:8" s="22" customFormat="1" x14ac:dyDescent="0.2">
      <c r="A201" s="23"/>
      <c r="B201" s="24"/>
      <c r="C201" s="23"/>
      <c r="D201" s="25"/>
      <c r="F201" s="23"/>
      <c r="G201" s="24"/>
      <c r="H201" s="23"/>
    </row>
    <row r="202" spans="1:8" s="22" customFormat="1" x14ac:dyDescent="0.2">
      <c r="A202" s="23"/>
      <c r="B202" s="24"/>
      <c r="C202" s="23"/>
      <c r="D202" s="25"/>
      <c r="F202" s="23"/>
      <c r="G202" s="24"/>
      <c r="H202" s="23"/>
    </row>
    <row r="203" spans="1:8" s="22" customFormat="1" x14ac:dyDescent="0.2">
      <c r="A203" s="23"/>
      <c r="B203" s="24"/>
      <c r="C203" s="23"/>
      <c r="D203" s="25"/>
      <c r="F203" s="23"/>
      <c r="G203" s="24"/>
      <c r="H203" s="23"/>
    </row>
    <row r="204" spans="1:8" s="22" customFormat="1" x14ac:dyDescent="0.2">
      <c r="A204" s="23"/>
      <c r="B204" s="24"/>
      <c r="C204" s="23"/>
      <c r="D204" s="25"/>
      <c r="F204" s="23"/>
      <c r="G204" s="24"/>
      <c r="H204" s="23"/>
    </row>
    <row r="205" spans="1:8" s="22" customFormat="1" x14ac:dyDescent="0.2">
      <c r="A205" s="23"/>
      <c r="B205" s="24"/>
      <c r="C205" s="23"/>
      <c r="D205" s="25"/>
      <c r="F205" s="23"/>
      <c r="G205" s="24"/>
      <c r="H205" s="23"/>
    </row>
    <row r="206" spans="1:8" s="22" customFormat="1" x14ac:dyDescent="0.2">
      <c r="A206" s="23"/>
      <c r="B206" s="24"/>
      <c r="C206" s="23"/>
      <c r="D206" s="25"/>
      <c r="F206" s="23"/>
      <c r="G206" s="24"/>
      <c r="H206" s="23"/>
    </row>
    <row r="207" spans="1:8" s="22" customFormat="1" x14ac:dyDescent="0.2">
      <c r="A207" s="23"/>
      <c r="B207" s="24"/>
      <c r="C207" s="23"/>
      <c r="D207" s="25"/>
      <c r="F207" s="23"/>
      <c r="G207" s="24"/>
      <c r="H20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0"/>
  <sheetViews>
    <sheetView topLeftCell="A28" workbookViewId="0">
      <selection activeCell="E63" sqref="E63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22">
        <v>44</v>
      </c>
      <c r="B45" s="17">
        <v>9</v>
      </c>
      <c r="C45" s="17" t="s">
        <v>402</v>
      </c>
      <c r="D45" s="18">
        <v>0</v>
      </c>
      <c r="E45" s="18">
        <v>1</v>
      </c>
      <c r="F45" s="17">
        <v>250</v>
      </c>
      <c r="G45" s="17" t="s">
        <v>132</v>
      </c>
    </row>
    <row r="46" spans="1:7" x14ac:dyDescent="0.2">
      <c r="A46" s="22">
        <v>45</v>
      </c>
      <c r="B46" s="17">
        <v>9</v>
      </c>
      <c r="C46" s="17" t="s">
        <v>403</v>
      </c>
      <c r="D46" s="18">
        <v>0</v>
      </c>
      <c r="E46" s="18">
        <v>1</v>
      </c>
      <c r="F46" s="17">
        <v>350</v>
      </c>
      <c r="G46" s="17" t="s">
        <v>132</v>
      </c>
    </row>
    <row r="47" spans="1:7" x14ac:dyDescent="0.2">
      <c r="A47" s="22">
        <v>46</v>
      </c>
      <c r="B47" s="17">
        <v>9</v>
      </c>
      <c r="C47" s="17" t="s">
        <v>404</v>
      </c>
      <c r="D47" s="18">
        <v>0</v>
      </c>
      <c r="E47" s="18">
        <v>1</v>
      </c>
      <c r="F47" s="17">
        <v>450</v>
      </c>
      <c r="G47" s="17" t="s">
        <v>132</v>
      </c>
    </row>
    <row r="48" spans="1:7" x14ac:dyDescent="0.2">
      <c r="A48" s="22">
        <v>47</v>
      </c>
      <c r="B48" s="17">
        <v>9</v>
      </c>
      <c r="C48" s="17" t="s">
        <v>400</v>
      </c>
      <c r="D48" s="18">
        <v>1</v>
      </c>
      <c r="E48" s="18">
        <v>1</v>
      </c>
      <c r="F48" s="17">
        <v>10</v>
      </c>
      <c r="G48" s="17" t="s">
        <v>132</v>
      </c>
    </row>
    <row r="49" spans="1:7" s="22" customFormat="1" x14ac:dyDescent="0.2">
      <c r="A49" s="22">
        <v>48</v>
      </c>
      <c r="B49" s="27">
        <v>9</v>
      </c>
      <c r="C49" s="27" t="s">
        <v>405</v>
      </c>
      <c r="D49" s="28">
        <v>0</v>
      </c>
      <c r="E49" s="28">
        <v>1</v>
      </c>
      <c r="F49" s="27">
        <v>250</v>
      </c>
      <c r="G49" s="27" t="s">
        <v>132</v>
      </c>
    </row>
    <row r="50" spans="1:7" s="22" customFormat="1" x14ac:dyDescent="0.2">
      <c r="A50" s="22">
        <v>49</v>
      </c>
      <c r="B50" s="27">
        <v>9</v>
      </c>
      <c r="C50" s="27" t="s">
        <v>406</v>
      </c>
      <c r="D50" s="28">
        <v>0</v>
      </c>
      <c r="E50" s="28">
        <v>1</v>
      </c>
      <c r="F50" s="27">
        <v>350</v>
      </c>
      <c r="G50" s="27" t="s">
        <v>132</v>
      </c>
    </row>
    <row r="51" spans="1:7" s="22" customFormat="1" x14ac:dyDescent="0.2">
      <c r="A51" s="22">
        <v>50</v>
      </c>
      <c r="B51" s="27">
        <v>9</v>
      </c>
      <c r="C51" s="27" t="s">
        <v>407</v>
      </c>
      <c r="D51" s="28">
        <v>0</v>
      </c>
      <c r="E51" s="28">
        <v>1</v>
      </c>
      <c r="F51" s="27">
        <v>450</v>
      </c>
      <c r="G51" s="27" t="s">
        <v>132</v>
      </c>
    </row>
    <row r="52" spans="1:7" s="22" customFormat="1" x14ac:dyDescent="0.2">
      <c r="A52" s="22">
        <v>51</v>
      </c>
      <c r="B52" s="27">
        <v>9</v>
      </c>
      <c r="C52" s="27" t="s">
        <v>408</v>
      </c>
      <c r="D52" s="28">
        <v>1</v>
      </c>
      <c r="E52" s="28">
        <v>1</v>
      </c>
      <c r="F52" s="27">
        <v>10</v>
      </c>
      <c r="G52" s="27" t="s">
        <v>132</v>
      </c>
    </row>
    <row r="53" spans="1:7" s="22" customFormat="1" x14ac:dyDescent="0.2">
      <c r="D53" s="4"/>
      <c r="E53" s="4"/>
    </row>
    <row r="54" spans="1:7" s="22" customFormat="1" x14ac:dyDescent="0.2">
      <c r="D54" s="4"/>
      <c r="E54" s="4"/>
    </row>
    <row r="55" spans="1:7" s="22" customFormat="1" x14ac:dyDescent="0.2">
      <c r="D55" s="4"/>
      <c r="E55" s="4"/>
    </row>
    <row r="56" spans="1:7" s="22" customFormat="1" x14ac:dyDescent="0.2">
      <c r="D56" s="4"/>
      <c r="E56" s="4"/>
    </row>
    <row r="57" spans="1:7" s="22" customFormat="1" x14ac:dyDescent="0.2">
      <c r="D57" s="4"/>
      <c r="E57" s="4"/>
    </row>
    <row r="58" spans="1:7" s="22" customFormat="1" x14ac:dyDescent="0.2">
      <c r="D58" s="4"/>
      <c r="E58" s="4"/>
    </row>
    <row r="59" spans="1:7" s="22" customFormat="1" x14ac:dyDescent="0.2">
      <c r="D59" s="4"/>
      <c r="E59" s="4"/>
    </row>
    <row r="60" spans="1:7" s="22" customFormat="1" x14ac:dyDescent="0.2">
      <c r="D60" s="4"/>
      <c r="E60" s="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401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2021-01-26T12:54:04Z</dcterms:modified>
</cp:coreProperties>
</file>