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4345" windowHeight="12465"/>
  </bookViews>
  <sheets>
    <sheet name="config|配置" sheetId="3" r:id="rId1"/>
    <sheet name="award|奖励" sheetId="4" r:id="rId2"/>
    <sheet name="qys_config|千元赛" sheetId="7" r:id="rId3"/>
    <sheet name="qys_award|千元赛奖励" sheetId="8" r:id="rId4"/>
  </sheets>
  <calcPr calcId="162913"/>
</workbook>
</file>

<file path=xl/calcChain.xml><?xml version="1.0" encoding="utf-8"?>
<calcChain xmlns="http://schemas.openxmlformats.org/spreadsheetml/2006/main">
  <c r="K9" i="8" l="1"/>
  <c r="K8" i="8"/>
  <c r="K7" i="8"/>
  <c r="K6" i="8"/>
  <c r="I6" i="8"/>
  <c r="K5" i="8"/>
  <c r="J5" i="8"/>
  <c r="I5" i="8"/>
  <c r="K4" i="8"/>
  <c r="J4" i="8"/>
  <c r="I4" i="8"/>
  <c r="K3" i="8"/>
  <c r="J3" i="8"/>
  <c r="I3" i="8"/>
  <c r="K2" i="8"/>
  <c r="J2" i="8"/>
  <c r="I2" i="8"/>
  <c r="S2" i="8" l="1"/>
  <c r="T2" i="8" s="1"/>
  <c r="S3" i="8"/>
  <c r="S4" i="8"/>
  <c r="T4" i="8" s="1"/>
  <c r="S5" i="8"/>
  <c r="T5" i="8"/>
  <c r="S6" i="8"/>
  <c r="T6" i="8"/>
  <c r="S7" i="8"/>
  <c r="T7" i="8"/>
  <c r="S8" i="8"/>
  <c r="T8" i="8"/>
  <c r="S9" i="8"/>
  <c r="T9" i="8"/>
  <c r="T3" i="8" l="1"/>
  <c r="S11" i="4"/>
  <c r="I11" i="4"/>
  <c r="I9" i="4"/>
  <c r="J9" i="4"/>
  <c r="I10" i="4"/>
  <c r="J10" i="4"/>
  <c r="T11" i="4"/>
  <c r="J11" i="4"/>
  <c r="S9" i="4"/>
  <c r="T9" i="4"/>
  <c r="S10" i="4"/>
  <c r="T10" i="4"/>
  <c r="S12" i="4"/>
  <c r="T12" i="4"/>
  <c r="K12" i="4"/>
  <c r="J12" i="4"/>
  <c r="I12" i="4"/>
  <c r="T8" i="4"/>
  <c r="J8" i="4"/>
  <c r="S8" i="4"/>
  <c r="I8" i="4"/>
  <c r="T7" i="4"/>
  <c r="J7" i="4"/>
  <c r="S7" i="4"/>
  <c r="I7" i="4"/>
  <c r="T6" i="4"/>
  <c r="J6" i="4"/>
  <c r="S6" i="4"/>
  <c r="I6" i="4"/>
  <c r="T5" i="4"/>
  <c r="J5" i="4"/>
  <c r="S5" i="4"/>
  <c r="I5" i="4"/>
  <c r="S4" i="4"/>
  <c r="I4" i="4"/>
  <c r="T4" i="4"/>
  <c r="J4" i="4"/>
  <c r="K4" i="4"/>
  <c r="S3" i="4"/>
  <c r="T3" i="4"/>
  <c r="J3" i="4"/>
  <c r="K3" i="4"/>
  <c r="I3" i="4"/>
  <c r="S2" i="4"/>
  <c r="T2" i="4"/>
  <c r="J2" i="4"/>
  <c r="K2" i="4"/>
  <c r="I2" i="4"/>
</calcChain>
</file>

<file path=xl/comments1.xml><?xml version="1.0" encoding="utf-8"?>
<comments xmlns="http://schemas.openxmlformats.org/spreadsheetml/2006/main">
  <authors>
    <author>yang yang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按周循环
周几，开始报名时间，结束报名时间…
（3个数据一组）
[0 - 6 = 星期天 - 星期六]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日期字符串数组，这些日期的比赛将不会创建
"2018-6-25",</t>
        </r>
      </text>
    </comment>
  </commentList>
</comments>
</file>

<file path=xl/comments2.xml><?xml version="1.0" encoding="utf-8"?>
<comments xmlns="http://schemas.openxmlformats.org/spreadsheetml/2006/main">
  <authors>
    <author>yang yang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按周循环
周几，开始报名时间，结束报名时间…
（3个数据一组）
[0 - 6 = 星期天 - 星期六]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日期字符串数组，这些日期的比赛将不会创建
"2018-6-25",</t>
        </r>
      </text>
    </comment>
  </commentList>
</comments>
</file>

<file path=xl/sharedStrings.xml><?xml version="1.0" encoding="utf-8"?>
<sst xmlns="http://schemas.openxmlformats.org/spreadsheetml/2006/main" count="209" uniqueCount="115">
  <si>
    <t>id|行号</t>
  </si>
  <si>
    <t>rank|名次范围</t>
  </si>
  <si>
    <t>icon|图标</t>
  </si>
  <si>
    <t>is_local_icon</t>
  </si>
  <si>
    <t>is_show|是否显示（1显示，0不显示）</t>
  </si>
  <si>
    <r>
      <rPr>
        <sz val="11"/>
        <color rgb="FF0B0B0B"/>
        <rFont val="宋体"/>
        <family val="3"/>
        <charset val="134"/>
      </rPr>
      <t>m</t>
    </r>
    <r>
      <rPr>
        <sz val="11"/>
        <color theme="1"/>
        <rFont val="等线"/>
        <family val="3"/>
        <charset val="134"/>
        <scheme val="minor"/>
      </rPr>
      <t>in_rank</t>
    </r>
    <r>
      <rPr>
        <sz val="11"/>
        <color theme="1"/>
        <rFont val="等线"/>
        <family val="3"/>
        <charset val="134"/>
        <scheme val="minor"/>
      </rPr>
      <t>|名次</t>
    </r>
  </si>
  <si>
    <t>max_rank|名次</t>
  </si>
  <si>
    <t>award_desc|奖励描述</t>
  </si>
  <si>
    <r>
      <rPr>
        <sz val="11"/>
        <color rgb="FF0B0B0B"/>
        <rFont val="宋体"/>
        <family val="3"/>
        <charset val="134"/>
      </rPr>
      <t>award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icon|奖励图标</t>
    </r>
  </si>
  <si>
    <t>|辅助列</t>
  </si>
  <si>
    <t>第1名</t>
  </si>
  <si>
    <t>第2名</t>
  </si>
  <si>
    <t>第3名</t>
  </si>
  <si>
    <t>matchpop_icon_3</t>
  </si>
  <si>
    <t>game_id|比赛id</t>
  </si>
  <si>
    <t>game_type|游戏类型</t>
  </si>
  <si>
    <t>ui_order|ui显示的顺序号</t>
  </si>
  <si>
    <t>enter_condi_itemkey|报名道具</t>
  </si>
  <si>
    <t>enter_condi_item_count|道具数量</t>
  </si>
  <si>
    <t>match_time|比赛耗时</t>
  </si>
  <si>
    <t>enter_num|进入人数</t>
  </si>
  <si>
    <t>pay_id|商城等级</t>
  </si>
  <si>
    <t>diamond_id|对应购买钻石档次</t>
  </si>
  <si>
    <t>game_name|比赛名字</t>
  </si>
  <si>
    <t>game_type_name|名称</t>
  </si>
  <si>
    <t>game_icon|比赛图片</t>
  </si>
  <si>
    <t>start_time|开始报名时间</t>
  </si>
  <si>
    <t>over_time|比赛开打时间</t>
  </si>
  <si>
    <t>show_time|开始展示时间</t>
  </si>
  <si>
    <t>hide_time|关闭展示时间</t>
  </si>
  <si>
    <t>rank_num|要展示的排名数</t>
  </si>
  <si>
    <t>can_revive|是否能复活</t>
  </si>
  <si>
    <t>revive_item|复活道具</t>
  </si>
  <si>
    <t>revive_item_count|复活消耗道具数量</t>
  </si>
  <si>
    <t>revive_msg|复活提示</t>
  </si>
  <si>
    <t>96人以上</t>
  </si>
  <si>
    <t>extra_award_desc|额外奖励描述</t>
    <phoneticPr fontId="5" type="noConversion"/>
  </si>
  <si>
    <t>捕鱼比赛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</si>
  <si>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0分钟</t>
    </r>
    <phoneticPr fontId="5" type="noConversion"/>
  </si>
  <si>
    <t>是否使用一张门票复活，一场比赛最多复活5次</t>
    <phoneticPr fontId="5" type="noConversion"/>
  </si>
  <si>
    <t>buy_act_cfg|可以购买的活动</t>
    <phoneticPr fontId="5" type="noConversion"/>
  </si>
  <si>
    <t>1,</t>
    <phoneticPr fontId="5" type="noConversion"/>
  </si>
  <si>
    <r>
      <t>game_Fi</t>
    </r>
    <r>
      <rPr>
        <sz val="11"/>
        <color theme="1"/>
        <rFont val="等线"/>
        <family val="3"/>
        <charset val="134"/>
        <scheme val="minor"/>
      </rPr>
      <t>shing</t>
    </r>
    <r>
      <rPr>
        <sz val="11"/>
        <color theme="1"/>
        <rFont val="等线"/>
        <family val="3"/>
        <charset val="134"/>
        <scheme val="minor"/>
      </rPr>
      <t>Match</t>
    </r>
    <phoneticPr fontId="5" type="noConversion"/>
  </si>
  <si>
    <t>award_id</t>
    <phoneticPr fontId="5" type="noConversion"/>
  </si>
  <si>
    <t>award_id|</t>
    <phoneticPr fontId="5" type="noConversion"/>
  </si>
  <si>
    <t>谢谢参与</t>
    <phoneticPr fontId="5" type="noConversion"/>
  </si>
  <si>
    <t>"obj_fish_match","prop_fish","jing_bi","shop_gold_sum",</t>
    <phoneticPr fontId="5" type="noConversion"/>
  </si>
  <si>
    <t>第1名</t>
    <phoneticPr fontId="5" type="noConversion"/>
  </si>
  <si>
    <t>第4</t>
    <phoneticPr fontId="5" type="noConversion"/>
  </si>
  <si>
    <t>9名</t>
    <phoneticPr fontId="5" type="noConversion"/>
  </si>
  <si>
    <r>
      <t>第1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</si>
  <si>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</si>
  <si>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第2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</si>
  <si>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</si>
  <si>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第3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</si>
  <si>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</si>
  <si>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第4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</si>
  <si>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4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</si>
  <si>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第5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</si>
  <si>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5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</si>
  <si>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8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</si>
  <si>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t>第4~9名</t>
    <phoneticPr fontId="5" type="noConversion"/>
  </si>
  <si>
    <t>第10~19名</t>
    <phoneticPr fontId="5" type="noConversion"/>
  </si>
  <si>
    <t>第20~29名</t>
    <phoneticPr fontId="5" type="noConversion"/>
  </si>
  <si>
    <t>第30~39名</t>
    <phoneticPr fontId="5" type="noConversion"/>
  </si>
  <si>
    <t>第40~49名</t>
    <phoneticPr fontId="5" type="noConversion"/>
  </si>
  <si>
    <t>第50~59名</t>
    <phoneticPr fontId="5" type="noConversion"/>
  </si>
  <si>
    <t>第60~89名</t>
    <phoneticPr fontId="5" type="noConversion"/>
  </si>
  <si>
    <t>第60</t>
    <phoneticPr fontId="5" type="noConversion"/>
  </si>
  <si>
    <t>award|奖励</t>
    <phoneticPr fontId="5" type="noConversion"/>
  </si>
  <si>
    <r>
      <t xml:space="preserve">
f</t>
    </r>
    <r>
      <rPr>
        <sz val="11"/>
        <color theme="1"/>
        <rFont val="等线"/>
        <family val="3"/>
        <charset val="134"/>
        <scheme val="minor"/>
      </rPr>
      <t>ixed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value</t>
    </r>
    <r>
      <rPr>
        <sz val="11"/>
        <color theme="1"/>
        <rFont val="等线"/>
        <family val="3"/>
        <charset val="134"/>
        <scheme val="minor"/>
      </rPr>
      <t>|固定奖励值（用于前端显示）</t>
    </r>
    <phoneticPr fontId="5" type="noConversion"/>
  </si>
  <si>
    <t>"matchpop_icon_3",</t>
    <phoneticPr fontId="5" type="noConversion"/>
  </si>
  <si>
    <t>matchpop_icon_1</t>
    <phoneticPr fontId="5" type="noConversion"/>
  </si>
  <si>
    <t>"matchpop_icon_3",</t>
  </si>
  <si>
    <t>VIP超级大奖赛第一期</t>
    <phoneticPr fontId="5" type="noConversion"/>
  </si>
  <si>
    <t>千元大奖赛第一期</t>
  </si>
  <si>
    <t>ty_icon_flq3</t>
    <phoneticPr fontId="5" type="noConversion"/>
  </si>
  <si>
    <t>ty_icon_flq3</t>
    <phoneticPr fontId="5" type="noConversion"/>
  </si>
  <si>
    <t>ty_icon_flq2</t>
    <phoneticPr fontId="5" type="noConversion"/>
  </si>
  <si>
    <t>ty_icon_flq1</t>
    <phoneticPr fontId="5" type="noConversion"/>
  </si>
  <si>
    <t>"ty_icon_flq2",</t>
    <phoneticPr fontId="5" type="noConversion"/>
  </si>
  <si>
    <t>10万福利券</t>
    <phoneticPr fontId="5" type="noConversion"/>
  </si>
  <si>
    <t>ty_icon_flq4</t>
  </si>
  <si>
    <t>"ty_icon_flq4",</t>
    <phoneticPr fontId="5" type="noConversion"/>
  </si>
  <si>
    <t>3万福利券</t>
    <phoneticPr fontId="5" type="noConversion"/>
  </si>
  <si>
    <t>1万福利券</t>
    <phoneticPr fontId="5" type="noConversion"/>
  </si>
  <si>
    <t>"ty_icon_flq4",</t>
    <phoneticPr fontId="5" type="noConversion"/>
  </si>
  <si>
    <t>第4~9名</t>
    <phoneticPr fontId="5" type="noConversion"/>
  </si>
  <si>
    <t>5000福利券</t>
    <phoneticPr fontId="5" type="noConversion"/>
  </si>
  <si>
    <r>
      <t>"</t>
    </r>
    <r>
      <rPr>
        <sz val="11"/>
        <color theme="1"/>
        <rFont val="等线"/>
        <family val="3"/>
        <charset val="134"/>
        <scheme val="minor"/>
      </rPr>
      <t>ty_icon_flq3</t>
    </r>
    <r>
      <rPr>
        <sz val="11"/>
        <color theme="1"/>
        <rFont val="等线"/>
        <family val="3"/>
        <charset val="134"/>
        <scheme val="minor"/>
      </rPr>
      <t>",</t>
    </r>
    <phoneticPr fontId="5" type="noConversion"/>
  </si>
  <si>
    <t>第10~21名</t>
    <phoneticPr fontId="5" type="noConversion"/>
  </si>
  <si>
    <t>3000福利券</t>
    <phoneticPr fontId="5" type="noConversion"/>
  </si>
  <si>
    <t>ty_icon_flq3</t>
    <phoneticPr fontId="5" type="noConversion"/>
  </si>
  <si>
    <r>
      <t>"</t>
    </r>
    <r>
      <rPr>
        <sz val="11"/>
        <color theme="1"/>
        <rFont val="等线"/>
        <family val="3"/>
        <charset val="134"/>
        <scheme val="minor"/>
      </rPr>
      <t>ty_icon_flq3</t>
    </r>
    <r>
      <rPr>
        <sz val="11"/>
        <color theme="1"/>
        <rFont val="等线"/>
        <family val="3"/>
        <charset val="134"/>
        <scheme val="minor"/>
      </rPr>
      <t>",</t>
    </r>
    <phoneticPr fontId="5" type="noConversion"/>
  </si>
  <si>
    <t>第22~39名</t>
    <phoneticPr fontId="5" type="noConversion"/>
  </si>
  <si>
    <t>2000福利券</t>
    <phoneticPr fontId="5" type="noConversion"/>
  </si>
  <si>
    <t>第40~60名</t>
    <phoneticPr fontId="5" type="noConversion"/>
  </si>
  <si>
    <t>1500福利券</t>
    <phoneticPr fontId="5" type="noConversion"/>
  </si>
  <si>
    <t>ty_icon_flq2</t>
    <phoneticPr fontId="5" type="noConversion"/>
  </si>
  <si>
    <t>第61~96名</t>
    <phoneticPr fontId="5" type="noConversion"/>
  </si>
  <si>
    <t>1000福利券</t>
    <phoneticPr fontId="5" type="noConversion"/>
  </si>
  <si>
    <t>ty_icon_flq2</t>
    <phoneticPr fontId="5" type="noConversion"/>
  </si>
  <si>
    <t>"obj_fish_match","prop_fish","jing_bi","shop_gold_sum",</t>
    <phoneticPr fontId="5" type="noConversion"/>
  </si>
  <si>
    <t>1,1,1000000,1000</t>
    <phoneticPr fontId="5" type="noConversion"/>
  </si>
  <si>
    <t>1,1,1000000,1000</t>
    <phoneticPr fontId="5" type="noConversion"/>
  </si>
  <si>
    <t>5万福利券</t>
    <phoneticPr fontId="5" type="noConversion"/>
  </si>
  <si>
    <t>2万福利券</t>
    <phoneticPr fontId="5" type="noConversion"/>
  </si>
  <si>
    <t>1万福利券</t>
    <phoneticPr fontId="5" type="noConversion"/>
  </si>
  <si>
    <t>time_data|时间数据</t>
    <phoneticPr fontId="5" type="noConversion"/>
  </si>
  <si>
    <t>ignore_data|忽略的数据</t>
    <phoneticPr fontId="5" type="noConversion"/>
  </si>
  <si>
    <t>"2018-6-25",</t>
    <phoneticPr fontId="5" type="noConversion"/>
  </si>
  <si>
    <t>1,73800,75600,3,73800,75600,5,73800,75600,</t>
    <phoneticPr fontId="5" type="noConversion"/>
  </si>
  <si>
    <t>time_data|时间数据</t>
    <phoneticPr fontId="5" type="noConversion"/>
  </si>
  <si>
    <t>2,73800,75600,4,73800,75600,6,73800,75600,</t>
    <phoneticPr fontId="5" type="noConversion"/>
  </si>
  <si>
    <t>"2018-6-25",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</si>
</sst>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444444"/>
      <name val="Arial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rgb="FF8DB4E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2" fillId="0" borderId="0" xfId="1"/>
    <xf numFmtId="0" fontId="2" fillId="0" borderId="0" xfId="1" applyFill="1"/>
    <xf numFmtId="0" fontId="0" fillId="0" borderId="0" xfId="0" applyFont="1" applyAlignment="1">
      <alignment vertical="center"/>
    </xf>
    <xf numFmtId="0" fontId="0" fillId="0" borderId="0" xfId="0" applyAlignment="1"/>
    <xf numFmtId="0" fontId="1" fillId="3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3" fontId="2" fillId="0" borderId="0" xfId="0" quotePrefix="1" applyNumberFormat="1" applyFont="1" applyAlignment="1">
      <alignment horizontal="right"/>
    </xf>
    <xf numFmtId="0" fontId="4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176" fontId="2" fillId="0" borderId="0" xfId="0" applyNumberFormat="1" applyFont="1">
      <alignment vertical="center"/>
    </xf>
    <xf numFmtId="176" fontId="2" fillId="0" borderId="0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1"/>
  <sheetViews>
    <sheetView tabSelected="1" workbookViewId="0">
      <pane ySplit="1" topLeftCell="A2" activePane="bottomLeft" state="frozen"/>
      <selection activeCell="C54" sqref="C54"/>
      <selection pane="bottomLeft" activeCell="A2" sqref="A2"/>
    </sheetView>
  </sheetViews>
  <sheetFormatPr defaultColWidth="9" defaultRowHeight="14.25" x14ac:dyDescent="0.2"/>
  <cols>
    <col min="2" max="2" width="31.125" customWidth="1"/>
    <col min="3" max="3" width="8.5" customWidth="1"/>
    <col min="4" max="4" width="21.625" customWidth="1"/>
    <col min="5" max="5" width="21.375" bestFit="1" customWidth="1"/>
    <col min="6" max="7" width="12.625" customWidth="1"/>
    <col min="8" max="8" width="22.25" customWidth="1"/>
    <col min="9" max="9" width="41.5" style="29" customWidth="1"/>
    <col min="10" max="10" width="27.625" style="29" customWidth="1"/>
    <col min="11" max="12" width="19.125" customWidth="1"/>
    <col min="13" max="13" width="14.125" customWidth="1"/>
    <col min="14" max="14" width="17.375" customWidth="1"/>
    <col min="15" max="15" width="11.625" customWidth="1"/>
    <col min="16" max="16" width="10.5" customWidth="1"/>
    <col min="17" max="17" width="24.5" customWidth="1"/>
    <col min="18" max="18" width="14.75" customWidth="1"/>
    <col min="21" max="21" width="17" customWidth="1"/>
    <col min="23" max="23" width="11.375" customWidth="1"/>
    <col min="24" max="24" width="11.875" customWidth="1"/>
    <col min="25" max="25" width="17.875" customWidth="1"/>
    <col min="26" max="26" width="38.25" customWidth="1"/>
  </cols>
  <sheetData>
    <row r="1" spans="1:27" ht="54" x14ac:dyDescent="0.2">
      <c r="A1" s="2" t="s">
        <v>0</v>
      </c>
      <c r="B1" s="2" t="s">
        <v>23</v>
      </c>
      <c r="C1" s="2" t="s">
        <v>14</v>
      </c>
      <c r="D1" s="2" t="s">
        <v>15</v>
      </c>
      <c r="E1" s="2" t="s">
        <v>24</v>
      </c>
      <c r="F1" s="2" t="s">
        <v>16</v>
      </c>
      <c r="G1" s="2" t="s">
        <v>3</v>
      </c>
      <c r="H1" s="2" t="s">
        <v>25</v>
      </c>
      <c r="I1" s="2" t="s">
        <v>108</v>
      </c>
      <c r="J1" s="2" t="s">
        <v>109</v>
      </c>
      <c r="K1" s="2" t="s">
        <v>26</v>
      </c>
      <c r="L1" s="2" t="s">
        <v>27</v>
      </c>
      <c r="M1" s="2" t="s">
        <v>28</v>
      </c>
      <c r="N1" s="9" t="s">
        <v>29</v>
      </c>
      <c r="O1" s="2" t="s">
        <v>19</v>
      </c>
      <c r="P1" s="2" t="s">
        <v>20</v>
      </c>
      <c r="Q1" s="2" t="s">
        <v>17</v>
      </c>
      <c r="R1" s="2" t="s">
        <v>18</v>
      </c>
      <c r="S1" s="9" t="s">
        <v>30</v>
      </c>
      <c r="T1" s="2" t="s">
        <v>21</v>
      </c>
      <c r="U1" s="2" t="s">
        <v>40</v>
      </c>
      <c r="V1" s="2" t="s">
        <v>22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43</v>
      </c>
    </row>
    <row r="2" spans="1:27" x14ac:dyDescent="0.2">
      <c r="A2">
        <v>1</v>
      </c>
      <c r="B2" s="15" t="s">
        <v>74</v>
      </c>
      <c r="C2" s="6">
        <v>1</v>
      </c>
      <c r="D2" s="16" t="s">
        <v>42</v>
      </c>
      <c r="E2" s="16" t="s">
        <v>37</v>
      </c>
      <c r="F2" s="8">
        <v>0</v>
      </c>
      <c r="G2" s="8">
        <v>1</v>
      </c>
      <c r="H2" s="6" t="s">
        <v>82</v>
      </c>
      <c r="I2" s="14" t="s">
        <v>111</v>
      </c>
      <c r="J2" s="29" t="s">
        <v>110</v>
      </c>
      <c r="K2" s="14">
        <v>1599049800</v>
      </c>
      <c r="L2" s="14">
        <v>1599051600</v>
      </c>
      <c r="M2" s="14">
        <v>1598889600</v>
      </c>
      <c r="N2" s="14">
        <v>1599062399</v>
      </c>
      <c r="O2" s="16" t="s">
        <v>38</v>
      </c>
      <c r="P2" s="7" t="s">
        <v>35</v>
      </c>
      <c r="Q2" s="17" t="s">
        <v>46</v>
      </c>
      <c r="R2" s="18" t="s">
        <v>103</v>
      </c>
      <c r="S2" s="5">
        <v>100</v>
      </c>
      <c r="T2">
        <v>0</v>
      </c>
      <c r="U2" t="s">
        <v>41</v>
      </c>
      <c r="V2" s="10">
        <v>1</v>
      </c>
      <c r="W2">
        <v>1</v>
      </c>
      <c r="X2" s="17" t="s">
        <v>46</v>
      </c>
      <c r="Y2" s="18" t="s">
        <v>104</v>
      </c>
      <c r="Z2" s="19" t="s">
        <v>39</v>
      </c>
      <c r="AA2">
        <v>1</v>
      </c>
    </row>
    <row r="3" spans="1:27" x14ac:dyDescent="0.2">
      <c r="B3" s="15"/>
      <c r="C3" s="6"/>
      <c r="D3" s="16"/>
      <c r="E3" s="16"/>
      <c r="F3" s="8"/>
      <c r="G3" s="8"/>
      <c r="H3" s="6"/>
      <c r="I3" s="14"/>
      <c r="K3" s="14"/>
      <c r="L3" s="14"/>
      <c r="M3" s="14"/>
      <c r="N3" s="14"/>
      <c r="O3" s="16"/>
      <c r="P3" s="7"/>
      <c r="Q3" s="17"/>
      <c r="R3" s="18"/>
      <c r="S3" s="5"/>
      <c r="V3" s="10"/>
      <c r="X3" s="17"/>
      <c r="Y3" s="18"/>
      <c r="Z3" s="19"/>
    </row>
    <row r="4" spans="1:27" x14ac:dyDescent="0.2">
      <c r="I4" s="14"/>
    </row>
    <row r="5" spans="1:27" x14ac:dyDescent="0.2">
      <c r="I5" s="14"/>
    </row>
    <row r="6" spans="1:27" x14ac:dyDescent="0.2">
      <c r="I6" s="26"/>
    </row>
    <row r="7" spans="1:27" x14ac:dyDescent="0.2">
      <c r="I7" s="26"/>
    </row>
    <row r="8" spans="1:27" x14ac:dyDescent="0.2">
      <c r="I8" s="26"/>
    </row>
    <row r="9" spans="1:27" x14ac:dyDescent="0.2">
      <c r="I9" s="26"/>
    </row>
    <row r="10" spans="1:27" x14ac:dyDescent="0.2">
      <c r="I10" s="26"/>
    </row>
    <row r="11" spans="1:27" x14ac:dyDescent="0.2">
      <c r="I11" s="26"/>
    </row>
    <row r="12" spans="1:27" x14ac:dyDescent="0.2">
      <c r="I12" s="8"/>
    </row>
    <row r="13" spans="1:27" x14ac:dyDescent="0.2">
      <c r="I13" s="8"/>
    </row>
    <row r="14" spans="1:27" x14ac:dyDescent="0.2">
      <c r="I14" s="8"/>
    </row>
    <row r="15" spans="1:27" x14ac:dyDescent="0.2">
      <c r="I15" s="8"/>
    </row>
    <row r="16" spans="1:27" x14ac:dyDescent="0.2">
      <c r="I16" s="8"/>
    </row>
    <row r="17" spans="9:9" x14ac:dyDescent="0.2">
      <c r="I17" s="8"/>
    </row>
    <row r="18" spans="9:9" x14ac:dyDescent="0.2">
      <c r="I18" s="8"/>
    </row>
    <row r="19" spans="9:9" x14ac:dyDescent="0.2">
      <c r="I19" s="8"/>
    </row>
    <row r="20" spans="9:9" x14ac:dyDescent="0.2">
      <c r="I20" s="8"/>
    </row>
    <row r="21" spans="9:9" x14ac:dyDescent="0.2">
      <c r="I21" s="8"/>
    </row>
    <row r="22" spans="9:9" x14ac:dyDescent="0.2">
      <c r="I22" s="8"/>
    </row>
    <row r="23" spans="9:9" x14ac:dyDescent="0.2">
      <c r="I23" s="8"/>
    </row>
    <row r="24" spans="9:9" x14ac:dyDescent="0.2">
      <c r="I24" s="8"/>
    </row>
    <row r="25" spans="9:9" x14ac:dyDescent="0.2">
      <c r="I25" s="8"/>
    </row>
    <row r="26" spans="9:9" x14ac:dyDescent="0.2">
      <c r="I26" s="8"/>
    </row>
    <row r="27" spans="9:9" x14ac:dyDescent="0.2">
      <c r="I27" s="8"/>
    </row>
    <row r="28" spans="9:9" x14ac:dyDescent="0.2">
      <c r="I28" s="8"/>
    </row>
    <row r="29" spans="9:9" x14ac:dyDescent="0.2">
      <c r="I29" s="8"/>
    </row>
    <row r="30" spans="9:9" x14ac:dyDescent="0.2">
      <c r="I30" s="8"/>
    </row>
    <row r="31" spans="9:9" x14ac:dyDescent="0.2">
      <c r="I31" s="8"/>
    </row>
    <row r="32" spans="9:9" x14ac:dyDescent="0.2">
      <c r="I32" s="8"/>
    </row>
    <row r="33" spans="9:9" x14ac:dyDescent="0.2">
      <c r="I33" s="8"/>
    </row>
    <row r="34" spans="9:9" x14ac:dyDescent="0.2">
      <c r="I34" s="8"/>
    </row>
    <row r="35" spans="9:9" x14ac:dyDescent="0.2">
      <c r="I35" s="8"/>
    </row>
    <row r="36" spans="9:9" x14ac:dyDescent="0.2">
      <c r="I36" s="8"/>
    </row>
    <row r="37" spans="9:9" x14ac:dyDescent="0.2">
      <c r="I37" s="8"/>
    </row>
    <row r="38" spans="9:9" x14ac:dyDescent="0.2">
      <c r="I38" s="8"/>
    </row>
    <row r="39" spans="9:9" x14ac:dyDescent="0.2">
      <c r="I39" s="8"/>
    </row>
    <row r="40" spans="9:9" x14ac:dyDescent="0.2">
      <c r="I40" s="8"/>
    </row>
    <row r="41" spans="9:9" x14ac:dyDescent="0.2">
      <c r="I41" s="8"/>
    </row>
    <row r="42" spans="9:9" x14ac:dyDescent="0.2">
      <c r="I42" s="8"/>
    </row>
    <row r="43" spans="9:9" x14ac:dyDescent="0.2">
      <c r="I43" s="8"/>
    </row>
    <row r="44" spans="9:9" x14ac:dyDescent="0.2">
      <c r="I44" s="8"/>
    </row>
    <row r="45" spans="9:9" x14ac:dyDescent="0.2">
      <c r="I45" s="8"/>
    </row>
    <row r="46" spans="9:9" x14ac:dyDescent="0.2">
      <c r="I46" s="8"/>
    </row>
    <row r="47" spans="9:9" x14ac:dyDescent="0.2">
      <c r="I47" s="8"/>
    </row>
    <row r="48" spans="9:9" x14ac:dyDescent="0.2">
      <c r="I48" s="8"/>
    </row>
    <row r="49" spans="9:9" x14ac:dyDescent="0.2">
      <c r="I49" s="8"/>
    </row>
    <row r="50" spans="9:9" x14ac:dyDescent="0.2">
      <c r="I50" s="8"/>
    </row>
    <row r="51" spans="9:9" x14ac:dyDescent="0.2">
      <c r="I51" s="8"/>
    </row>
    <row r="52" spans="9:9" x14ac:dyDescent="0.2">
      <c r="I52" s="8"/>
    </row>
    <row r="53" spans="9:9" x14ac:dyDescent="0.2">
      <c r="I53" s="8"/>
    </row>
    <row r="54" spans="9:9" x14ac:dyDescent="0.2">
      <c r="I54" s="8"/>
    </row>
    <row r="55" spans="9:9" x14ac:dyDescent="0.2">
      <c r="I55" s="8"/>
    </row>
    <row r="56" spans="9:9" x14ac:dyDescent="0.2">
      <c r="I56" s="8"/>
    </row>
    <row r="57" spans="9:9" x14ac:dyDescent="0.2">
      <c r="I57" s="8"/>
    </row>
    <row r="58" spans="9:9" x14ac:dyDescent="0.2">
      <c r="I58" s="8"/>
    </row>
    <row r="59" spans="9:9" x14ac:dyDescent="0.2">
      <c r="I59" s="8"/>
    </row>
    <row r="60" spans="9:9" x14ac:dyDescent="0.2">
      <c r="I60" s="8"/>
    </row>
    <row r="61" spans="9:9" x14ac:dyDescent="0.2">
      <c r="I61" s="8"/>
    </row>
    <row r="62" spans="9:9" x14ac:dyDescent="0.2">
      <c r="I62" s="8"/>
    </row>
    <row r="63" spans="9:9" x14ac:dyDescent="0.2">
      <c r="I63" s="8"/>
    </row>
    <row r="64" spans="9:9" x14ac:dyDescent="0.2">
      <c r="I64" s="8"/>
    </row>
    <row r="65" spans="9:9" x14ac:dyDescent="0.2">
      <c r="I65" s="8"/>
    </row>
    <row r="66" spans="9:9" x14ac:dyDescent="0.2">
      <c r="I66" s="8"/>
    </row>
    <row r="67" spans="9:9" x14ac:dyDescent="0.2">
      <c r="I67" s="8"/>
    </row>
    <row r="68" spans="9:9" x14ac:dyDescent="0.2">
      <c r="I68" s="8"/>
    </row>
    <row r="69" spans="9:9" x14ac:dyDescent="0.2">
      <c r="I69" s="8"/>
    </row>
    <row r="70" spans="9:9" x14ac:dyDescent="0.2">
      <c r="I70" s="8"/>
    </row>
    <row r="71" spans="9:9" x14ac:dyDescent="0.2">
      <c r="I71" s="8"/>
    </row>
    <row r="72" spans="9:9" x14ac:dyDescent="0.2">
      <c r="I72" s="8"/>
    </row>
    <row r="73" spans="9:9" x14ac:dyDescent="0.2">
      <c r="I73" s="8"/>
    </row>
    <row r="74" spans="9:9" x14ac:dyDescent="0.2">
      <c r="I74" s="8"/>
    </row>
    <row r="75" spans="9:9" x14ac:dyDescent="0.2">
      <c r="I75" s="8"/>
    </row>
    <row r="76" spans="9:9" x14ac:dyDescent="0.2">
      <c r="I76" s="8"/>
    </row>
    <row r="77" spans="9:9" x14ac:dyDescent="0.2">
      <c r="I77" s="8"/>
    </row>
    <row r="78" spans="9:9" x14ac:dyDescent="0.2">
      <c r="I78" s="8"/>
    </row>
    <row r="79" spans="9:9" x14ac:dyDescent="0.2">
      <c r="I79" s="14"/>
    </row>
    <row r="80" spans="9:9" x14ac:dyDescent="0.2">
      <c r="I80" s="14"/>
    </row>
    <row r="81" spans="9:9" x14ac:dyDescent="0.2">
      <c r="I81" s="14"/>
    </row>
    <row r="82" spans="9:9" x14ac:dyDescent="0.2">
      <c r="I82" s="14"/>
    </row>
    <row r="83" spans="9:9" x14ac:dyDescent="0.2">
      <c r="I83" s="26"/>
    </row>
    <row r="84" spans="9:9" x14ac:dyDescent="0.2">
      <c r="I84" s="26"/>
    </row>
    <row r="85" spans="9:9" x14ac:dyDescent="0.2">
      <c r="I85" s="26"/>
    </row>
    <row r="86" spans="9:9" x14ac:dyDescent="0.2">
      <c r="I86" s="26"/>
    </row>
    <row r="87" spans="9:9" x14ac:dyDescent="0.2">
      <c r="I87" s="26"/>
    </row>
    <row r="88" spans="9:9" x14ac:dyDescent="0.2">
      <c r="I88" s="26"/>
    </row>
    <row r="89" spans="9:9" x14ac:dyDescent="0.2">
      <c r="I89" s="8"/>
    </row>
    <row r="90" spans="9:9" x14ac:dyDescent="0.2">
      <c r="I90" s="8"/>
    </row>
    <row r="91" spans="9:9" x14ac:dyDescent="0.2">
      <c r="I91" s="8"/>
    </row>
    <row r="92" spans="9:9" x14ac:dyDescent="0.2">
      <c r="I92" s="8"/>
    </row>
    <row r="93" spans="9:9" x14ac:dyDescent="0.2">
      <c r="I93" s="8"/>
    </row>
    <row r="94" spans="9:9" x14ac:dyDescent="0.2">
      <c r="I94" s="14"/>
    </row>
    <row r="95" spans="9:9" x14ac:dyDescent="0.2">
      <c r="I95" s="14"/>
    </row>
    <row r="96" spans="9:9" x14ac:dyDescent="0.2">
      <c r="I96" s="14"/>
    </row>
    <row r="97" spans="9:9" x14ac:dyDescent="0.2">
      <c r="I97" s="26"/>
    </row>
    <row r="98" spans="9:9" x14ac:dyDescent="0.2">
      <c r="I98" s="26"/>
    </row>
    <row r="99" spans="9:9" x14ac:dyDescent="0.2">
      <c r="I99" s="26"/>
    </row>
    <row r="100" spans="9:9" x14ac:dyDescent="0.2">
      <c r="I100" s="26"/>
    </row>
    <row r="101" spans="9:9" x14ac:dyDescent="0.2">
      <c r="I101" s="26"/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F11" sqref="F11"/>
    </sheetView>
  </sheetViews>
  <sheetFormatPr defaultColWidth="9" defaultRowHeight="14.25" x14ac:dyDescent="0.2"/>
  <cols>
    <col min="2" max="2" width="31.375" customWidth="1"/>
    <col min="3" max="3" width="16.5" customWidth="1"/>
    <col min="4" max="5" width="18.5" customWidth="1"/>
    <col min="6" max="6" width="16.5" bestFit="1" customWidth="1"/>
    <col min="7" max="7" width="11.375" bestFit="1" customWidth="1"/>
    <col min="8" max="8" width="24.375" customWidth="1"/>
    <col min="11" max="12" width="25.5" customWidth="1"/>
    <col min="13" max="13" width="19.5" customWidth="1"/>
    <col min="17" max="18" width="20.375" customWidth="1"/>
  </cols>
  <sheetData>
    <row r="1" spans="1:20" ht="42" customHeight="1" x14ac:dyDescent="0.2">
      <c r="A1" s="1" t="s">
        <v>0</v>
      </c>
      <c r="B1" s="20" t="s">
        <v>44</v>
      </c>
      <c r="C1" s="1" t="s">
        <v>1</v>
      </c>
      <c r="D1" s="24" t="s">
        <v>69</v>
      </c>
      <c r="E1" s="25" t="s">
        <v>70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2" t="s">
        <v>7</v>
      </c>
      <c r="L1" s="2" t="s">
        <v>36</v>
      </c>
      <c r="M1" s="2" t="s">
        <v>8</v>
      </c>
      <c r="N1" s="2"/>
      <c r="O1" s="2"/>
      <c r="P1" s="2"/>
      <c r="Q1" s="2" t="s">
        <v>9</v>
      </c>
      <c r="R1" s="2" t="s">
        <v>9</v>
      </c>
      <c r="S1" s="2" t="s">
        <v>9</v>
      </c>
      <c r="T1" s="2" t="s">
        <v>9</v>
      </c>
    </row>
    <row r="2" spans="1:20" x14ac:dyDescent="0.2">
      <c r="A2">
        <v>1</v>
      </c>
      <c r="B2" s="13">
        <v>1</v>
      </c>
      <c r="C2" t="s">
        <v>10</v>
      </c>
      <c r="D2" s="3" t="s">
        <v>105</v>
      </c>
      <c r="E2" s="3">
        <v>50000</v>
      </c>
      <c r="F2" s="12" t="s">
        <v>77</v>
      </c>
      <c r="G2">
        <v>1</v>
      </c>
      <c r="H2">
        <v>1</v>
      </c>
      <c r="I2" t="str">
        <f>IF(NOT(ISERROR((FIND("第",S2)))),RIGHT(S2,LEN(S2)-LEN("第")),LEFT(S2,2*LEN(S2)-LENB(S2)))</f>
        <v>1</v>
      </c>
      <c r="J2" t="str">
        <f>IF(((ISERROR((FIND("之后",T2))))),LEFT(T2,2*LEN(T2)-LENB(T2)),99999)</f>
        <v>1</v>
      </c>
      <c r="K2" s="3" t="str">
        <f>""""&amp;D2&amp;""""&amp;","</f>
        <v>"5万福利券",</v>
      </c>
      <c r="L2" s="21">
        <v>0.05</v>
      </c>
      <c r="M2" t="s">
        <v>73</v>
      </c>
      <c r="Q2" s="4" t="s">
        <v>10</v>
      </c>
      <c r="R2" s="4"/>
      <c r="S2" t="str">
        <f>LEFT(Q2,IF(NOT(ISERROR((FIND("名",Q2)))),LEN(Q2)-LEN("名"),LEN(Q2)))</f>
        <v>第1</v>
      </c>
      <c r="T2" t="str">
        <f>IF(ISBLANK(R2),IF(NOT(ISERROR((FIND("第",Q2)))),MID(S2,2,9999)&amp;"名",Q2),R2)</f>
        <v>1名</v>
      </c>
    </row>
    <row r="3" spans="1:20" x14ac:dyDescent="0.2">
      <c r="A3">
        <v>2</v>
      </c>
      <c r="B3" s="13">
        <v>1</v>
      </c>
      <c r="C3" t="s">
        <v>11</v>
      </c>
      <c r="D3" s="3" t="s">
        <v>106</v>
      </c>
      <c r="E3" s="3">
        <v>20000</v>
      </c>
      <c r="F3" s="12" t="s">
        <v>78</v>
      </c>
      <c r="G3">
        <v>1</v>
      </c>
      <c r="H3">
        <v>1</v>
      </c>
      <c r="I3" t="str">
        <f t="shared" ref="I3:I8" si="0">IF(NOT(ISERROR((FIND("第",S3)))),RIGHT(S3,LEN(S3)-LEN("第")),LEFT(S3,2*LEN(S3)-LENB(S3)))</f>
        <v>2</v>
      </c>
      <c r="J3" t="str">
        <f t="shared" ref="J3:J8" si="1">IF(((ISERROR((FIND("之后",T3))))),LEFT(T3,2*LEN(T3)-LENB(T3)),99999)</f>
        <v>2</v>
      </c>
      <c r="K3" s="3" t="str">
        <f t="shared" ref="K3:K4" si="2">""""&amp;D3&amp;""""&amp;","</f>
        <v>"2万福利券",</v>
      </c>
      <c r="L3" s="21">
        <v>0.04</v>
      </c>
      <c r="M3" t="s">
        <v>73</v>
      </c>
      <c r="Q3" s="4" t="s">
        <v>11</v>
      </c>
      <c r="R3" s="4"/>
      <c r="S3" t="str">
        <f t="shared" ref="S3:S8" si="3">LEFT(Q3,IF(NOT(ISERROR((FIND("名",Q3)))),LEN(Q3)-LEN("名"),LEN(Q3)))</f>
        <v>第2</v>
      </c>
      <c r="T3" t="str">
        <f t="shared" ref="T3:T8" si="4">IF(ISBLANK(R3),IF(NOT(ISERROR((FIND("第",Q3)))),MID(S3,2,9999)&amp;"名",Q3),R3)</f>
        <v>2名</v>
      </c>
    </row>
    <row r="4" spans="1:20" x14ac:dyDescent="0.2">
      <c r="A4">
        <v>3</v>
      </c>
      <c r="B4" s="13">
        <v>1</v>
      </c>
      <c r="C4" t="s">
        <v>12</v>
      </c>
      <c r="D4" s="3" t="s">
        <v>107</v>
      </c>
      <c r="E4" s="3">
        <v>10000</v>
      </c>
      <c r="F4" s="12" t="s">
        <v>79</v>
      </c>
      <c r="G4">
        <v>1</v>
      </c>
      <c r="H4">
        <v>1</v>
      </c>
      <c r="I4" t="str">
        <f t="shared" si="0"/>
        <v>3</v>
      </c>
      <c r="J4" t="str">
        <f t="shared" si="1"/>
        <v>3</v>
      </c>
      <c r="K4" s="3" t="str">
        <f t="shared" si="2"/>
        <v>"1万福利券",</v>
      </c>
      <c r="L4" s="21">
        <v>0.03</v>
      </c>
      <c r="M4" t="s">
        <v>73</v>
      </c>
      <c r="Q4" s="4" t="s">
        <v>12</v>
      </c>
      <c r="R4" s="4"/>
      <c r="S4" t="str">
        <f t="shared" si="3"/>
        <v>第3</v>
      </c>
      <c r="T4" t="str">
        <f t="shared" si="4"/>
        <v>3名</v>
      </c>
    </row>
    <row r="5" spans="1:20" x14ac:dyDescent="0.2">
      <c r="A5">
        <v>4</v>
      </c>
      <c r="B5" s="13">
        <v>1</v>
      </c>
      <c r="C5" s="3" t="s">
        <v>61</v>
      </c>
      <c r="D5" s="11"/>
      <c r="E5" s="11"/>
      <c r="F5" s="12" t="s">
        <v>72</v>
      </c>
      <c r="G5">
        <v>1</v>
      </c>
      <c r="H5">
        <v>1</v>
      </c>
      <c r="I5" t="str">
        <f t="shared" si="0"/>
        <v>4</v>
      </c>
      <c r="J5" t="str">
        <f t="shared" si="1"/>
        <v>9</v>
      </c>
      <c r="K5" s="3"/>
      <c r="L5" s="22">
        <v>0.03</v>
      </c>
      <c r="Q5" s="23" t="s">
        <v>48</v>
      </c>
      <c r="R5" s="23" t="s">
        <v>49</v>
      </c>
      <c r="S5" t="str">
        <f t="shared" si="3"/>
        <v>第4</v>
      </c>
      <c r="T5" t="str">
        <f t="shared" si="4"/>
        <v>9名</v>
      </c>
    </row>
    <row r="6" spans="1:20" x14ac:dyDescent="0.2">
      <c r="A6">
        <v>5</v>
      </c>
      <c r="B6" s="13">
        <v>1</v>
      </c>
      <c r="C6" s="3" t="s">
        <v>62</v>
      </c>
      <c r="D6" s="11"/>
      <c r="E6" s="11"/>
      <c r="F6" s="12" t="s">
        <v>72</v>
      </c>
      <c r="G6">
        <v>1</v>
      </c>
      <c r="H6">
        <v>1</v>
      </c>
      <c r="I6" t="str">
        <f t="shared" si="0"/>
        <v>10</v>
      </c>
      <c r="J6" t="str">
        <f t="shared" si="1"/>
        <v>19</v>
      </c>
      <c r="K6" s="3"/>
      <c r="L6" s="22">
        <v>2.5000000000000001E-2</v>
      </c>
      <c r="Q6" s="23" t="s">
        <v>50</v>
      </c>
      <c r="R6" s="23" t="s">
        <v>51</v>
      </c>
      <c r="S6" t="str">
        <f t="shared" si="3"/>
        <v>第10</v>
      </c>
      <c r="T6" t="str">
        <f t="shared" si="4"/>
        <v>19名</v>
      </c>
    </row>
    <row r="7" spans="1:20" x14ac:dyDescent="0.2">
      <c r="A7">
        <v>6</v>
      </c>
      <c r="B7" s="13">
        <v>1</v>
      </c>
      <c r="C7" s="3" t="s">
        <v>63</v>
      </c>
      <c r="D7" s="11"/>
      <c r="E7" s="11"/>
      <c r="F7" s="12" t="s">
        <v>72</v>
      </c>
      <c r="G7">
        <v>1</v>
      </c>
      <c r="H7">
        <v>1</v>
      </c>
      <c r="I7" t="str">
        <f t="shared" si="0"/>
        <v>20</v>
      </c>
      <c r="J7" t="str">
        <f t="shared" si="1"/>
        <v>29</v>
      </c>
      <c r="K7" s="3"/>
      <c r="L7" s="22">
        <v>0.02</v>
      </c>
      <c r="Q7" s="23" t="s">
        <v>52</v>
      </c>
      <c r="R7" s="23" t="s">
        <v>53</v>
      </c>
      <c r="S7" t="str">
        <f t="shared" si="3"/>
        <v>第20</v>
      </c>
      <c r="T7" t="str">
        <f t="shared" si="4"/>
        <v>29名</v>
      </c>
    </row>
    <row r="8" spans="1:20" x14ac:dyDescent="0.2">
      <c r="A8">
        <v>7</v>
      </c>
      <c r="B8" s="13">
        <v>1</v>
      </c>
      <c r="C8" s="3" t="s">
        <v>64</v>
      </c>
      <c r="D8" s="3"/>
      <c r="E8" s="3"/>
      <c r="F8" s="12" t="s">
        <v>72</v>
      </c>
      <c r="G8">
        <v>1</v>
      </c>
      <c r="H8">
        <v>1</v>
      </c>
      <c r="I8" t="str">
        <f t="shared" si="0"/>
        <v>30</v>
      </c>
      <c r="J8" t="str">
        <f t="shared" si="1"/>
        <v>39</v>
      </c>
      <c r="K8" s="3"/>
      <c r="L8" s="21">
        <v>1.2E-2</v>
      </c>
      <c r="Q8" s="23" t="s">
        <v>54</v>
      </c>
      <c r="R8" s="23" t="s">
        <v>55</v>
      </c>
      <c r="S8" t="str">
        <f t="shared" si="3"/>
        <v>第30</v>
      </c>
      <c r="T8" t="str">
        <f t="shared" si="4"/>
        <v>39名</v>
      </c>
    </row>
    <row r="9" spans="1:20" x14ac:dyDescent="0.2">
      <c r="A9">
        <v>8</v>
      </c>
      <c r="B9" s="13">
        <v>1</v>
      </c>
      <c r="C9" s="3" t="s">
        <v>65</v>
      </c>
      <c r="D9" s="3"/>
      <c r="E9" s="3"/>
      <c r="F9" s="12" t="s">
        <v>72</v>
      </c>
      <c r="G9">
        <v>1</v>
      </c>
      <c r="H9">
        <v>1</v>
      </c>
      <c r="I9" t="str">
        <f t="shared" ref="I9:I11" si="5">IF(NOT(ISERROR((FIND("第",S9)))),RIGHT(S9,LEN(S9)-LEN("第")),LEFT(S9,2*LEN(S9)-LENB(S9)))</f>
        <v>40</v>
      </c>
      <c r="J9" t="str">
        <f t="shared" ref="J9:J11" si="6">IF(((ISERROR((FIND("之后",T9))))),LEFT(T9,2*LEN(T9)-LENB(T9)),99999)</f>
        <v>49</v>
      </c>
      <c r="K9" s="3"/>
      <c r="L9" s="21">
        <v>7.0000000000000001E-3</v>
      </c>
      <c r="Q9" s="23" t="s">
        <v>56</v>
      </c>
      <c r="R9" s="23" t="s">
        <v>57</v>
      </c>
      <c r="S9" t="str">
        <f t="shared" ref="S9:S11" si="7">LEFT(Q9,IF(NOT(ISERROR((FIND("名",Q9)))),LEN(Q9)-LEN("名"),LEN(Q9)))</f>
        <v>第40</v>
      </c>
      <c r="T9" t="str">
        <f t="shared" ref="T9:T11" si="8">IF(ISBLANK(R9),IF(NOT(ISERROR((FIND("第",Q9)))),MID(S9,2,9999)&amp;"名",Q9),R9)</f>
        <v>49名</v>
      </c>
    </row>
    <row r="10" spans="1:20" x14ac:dyDescent="0.2">
      <c r="A10">
        <v>9</v>
      </c>
      <c r="B10" s="13">
        <v>1</v>
      </c>
      <c r="C10" s="3" t="s">
        <v>66</v>
      </c>
      <c r="D10" s="3"/>
      <c r="E10" s="3"/>
      <c r="F10" s="12" t="s">
        <v>72</v>
      </c>
      <c r="G10">
        <v>1</v>
      </c>
      <c r="H10">
        <v>1</v>
      </c>
      <c r="I10" t="str">
        <f t="shared" si="5"/>
        <v>50</v>
      </c>
      <c r="J10" t="str">
        <f t="shared" si="6"/>
        <v>59</v>
      </c>
      <c r="K10" s="3"/>
      <c r="L10" s="21">
        <v>3.0000000000000001E-3</v>
      </c>
      <c r="Q10" s="23" t="s">
        <v>58</v>
      </c>
      <c r="R10" s="23" t="s">
        <v>59</v>
      </c>
      <c r="S10" t="str">
        <f t="shared" si="7"/>
        <v>第50</v>
      </c>
      <c r="T10" t="str">
        <f t="shared" si="8"/>
        <v>59名</v>
      </c>
    </row>
    <row r="11" spans="1:20" x14ac:dyDescent="0.2">
      <c r="A11">
        <v>10</v>
      </c>
      <c r="B11" s="13">
        <v>1</v>
      </c>
      <c r="C11" s="3" t="s">
        <v>67</v>
      </c>
      <c r="D11" s="3"/>
      <c r="E11" s="3"/>
      <c r="F11" s="12" t="s">
        <v>72</v>
      </c>
      <c r="G11">
        <v>1</v>
      </c>
      <c r="H11">
        <v>1</v>
      </c>
      <c r="I11" t="str">
        <f t="shared" si="5"/>
        <v>60</v>
      </c>
      <c r="J11" t="str">
        <f t="shared" si="6"/>
        <v>89</v>
      </c>
      <c r="K11" s="3"/>
      <c r="L11" s="21">
        <v>1E-3</v>
      </c>
      <c r="Q11" s="23" t="s">
        <v>68</v>
      </c>
      <c r="R11" s="23" t="s">
        <v>60</v>
      </c>
      <c r="S11" t="str">
        <f t="shared" si="7"/>
        <v>第60</v>
      </c>
      <c r="T11" t="str">
        <f t="shared" si="8"/>
        <v>89名</v>
      </c>
    </row>
    <row r="12" spans="1:20" x14ac:dyDescent="0.2">
      <c r="A12">
        <v>11</v>
      </c>
      <c r="B12" s="13">
        <v>2</v>
      </c>
      <c r="C12" s="3" t="s">
        <v>47</v>
      </c>
      <c r="D12" t="s">
        <v>45</v>
      </c>
      <c r="F12" s="12" t="s">
        <v>13</v>
      </c>
      <c r="G12">
        <v>1</v>
      </c>
      <c r="H12">
        <v>1</v>
      </c>
      <c r="I12" t="str">
        <f>IF(NOT(ISERROR((FIND("第",S12)))),RIGHT(S12,LEN(S12)-LEN("第")),LEFT(S12,2*LEN(S12)-LENB(S12)))</f>
        <v>1</v>
      </c>
      <c r="J12" t="str">
        <f>IF(((ISERROR((FIND("之后",T12))))),LEFT(T12,2*LEN(T12)-LENB(T12)),99999)</f>
        <v>1</v>
      </c>
      <c r="K12" s="3" t="str">
        <f>""""&amp;D12&amp;""""&amp;","</f>
        <v>"谢谢参与",</v>
      </c>
      <c r="L12" s="21"/>
      <c r="M12" s="3" t="s">
        <v>71</v>
      </c>
      <c r="Q12" s="4" t="s">
        <v>10</v>
      </c>
      <c r="R12" s="4"/>
      <c r="S12" t="str">
        <f>LEFT(Q12,IF(NOT(ISERROR((FIND("名",Q12)))),LEN(Q12)-LEN("名"),LEN(Q12)))</f>
        <v>第1</v>
      </c>
      <c r="T12" t="str">
        <f>IF(ISBLANK(R12),IF(NOT(ISERROR((FIND("第",Q12)))),MID(S12,2,9999)&amp;"名",Q12),R12)</f>
        <v>1名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1"/>
  <sheetViews>
    <sheetView workbookViewId="0">
      <pane ySplit="1" topLeftCell="A2" activePane="bottomLeft" state="frozen"/>
      <selection activeCell="C54" sqref="C54"/>
      <selection pane="bottomLeft" activeCell="D2" sqref="D2"/>
    </sheetView>
  </sheetViews>
  <sheetFormatPr defaultColWidth="9" defaultRowHeight="14.25" x14ac:dyDescent="0.2"/>
  <cols>
    <col min="2" max="2" width="20" bestFit="1" customWidth="1"/>
    <col min="3" max="3" width="8.5" customWidth="1"/>
    <col min="4" max="5" width="21.625" customWidth="1"/>
    <col min="6" max="6" width="12.625" customWidth="1"/>
    <col min="7" max="7" width="11.625" bestFit="1" customWidth="1"/>
    <col min="8" max="8" width="22.25" customWidth="1"/>
    <col min="9" max="9" width="42.125" style="29" bestFit="1" customWidth="1"/>
    <col min="10" max="10" width="24.25" style="29" bestFit="1" customWidth="1"/>
    <col min="11" max="12" width="19.125" customWidth="1"/>
    <col min="13" max="13" width="14.125" customWidth="1"/>
    <col min="14" max="14" width="17.375" customWidth="1"/>
    <col min="15" max="15" width="11.625" customWidth="1"/>
    <col min="16" max="16" width="10.5" customWidth="1"/>
    <col min="17" max="17" width="24.5" customWidth="1"/>
    <col min="18" max="18" width="14.75" customWidth="1"/>
    <col min="21" max="21" width="17" customWidth="1"/>
    <col min="23" max="23" width="11.375" customWidth="1"/>
    <col min="24" max="24" width="11.875" customWidth="1"/>
    <col min="25" max="25" width="17.875" customWidth="1"/>
    <col min="26" max="26" width="38.25" customWidth="1"/>
  </cols>
  <sheetData>
    <row r="1" spans="1:27" ht="54" x14ac:dyDescent="0.2">
      <c r="A1" s="2" t="s">
        <v>0</v>
      </c>
      <c r="B1" s="2" t="s">
        <v>23</v>
      </c>
      <c r="C1" s="2" t="s">
        <v>14</v>
      </c>
      <c r="D1" s="2" t="s">
        <v>15</v>
      </c>
      <c r="E1" s="2" t="s">
        <v>24</v>
      </c>
      <c r="F1" s="2" t="s">
        <v>16</v>
      </c>
      <c r="G1" s="2" t="s">
        <v>3</v>
      </c>
      <c r="H1" s="2" t="s">
        <v>25</v>
      </c>
      <c r="I1" s="2" t="s">
        <v>112</v>
      </c>
      <c r="J1" s="2" t="s">
        <v>109</v>
      </c>
      <c r="K1" s="2" t="s">
        <v>26</v>
      </c>
      <c r="L1" s="2" t="s">
        <v>27</v>
      </c>
      <c r="M1" s="2" t="s">
        <v>28</v>
      </c>
      <c r="N1" s="9" t="s">
        <v>29</v>
      </c>
      <c r="O1" s="2" t="s">
        <v>19</v>
      </c>
      <c r="P1" s="2" t="s">
        <v>20</v>
      </c>
      <c r="Q1" s="2" t="s">
        <v>17</v>
      </c>
      <c r="R1" s="2" t="s">
        <v>18</v>
      </c>
      <c r="S1" s="9" t="s">
        <v>30</v>
      </c>
      <c r="T1" s="2" t="s">
        <v>21</v>
      </c>
      <c r="U1" s="2" t="s">
        <v>40</v>
      </c>
      <c r="V1" s="2" t="s">
        <v>22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43</v>
      </c>
    </row>
    <row r="2" spans="1:27" x14ac:dyDescent="0.2">
      <c r="A2">
        <v>1</v>
      </c>
      <c r="B2" s="15" t="s">
        <v>75</v>
      </c>
      <c r="C2" s="8">
        <v>1</v>
      </c>
      <c r="D2" s="16" t="s">
        <v>42</v>
      </c>
      <c r="E2" s="16" t="s">
        <v>37</v>
      </c>
      <c r="F2" s="8">
        <v>0</v>
      </c>
      <c r="G2" s="8">
        <v>1</v>
      </c>
      <c r="H2" s="6" t="s">
        <v>82</v>
      </c>
      <c r="I2" s="14" t="s">
        <v>113</v>
      </c>
      <c r="J2" s="29" t="s">
        <v>114</v>
      </c>
      <c r="K2" s="14">
        <v>1598963400</v>
      </c>
      <c r="L2" s="14">
        <v>1598965200</v>
      </c>
      <c r="M2" s="14">
        <v>1598716800</v>
      </c>
      <c r="N2" s="14">
        <v>1598975999</v>
      </c>
      <c r="O2" s="16" t="s">
        <v>38</v>
      </c>
      <c r="P2" s="7" t="s">
        <v>35</v>
      </c>
      <c r="Q2" s="17" t="s">
        <v>102</v>
      </c>
      <c r="R2" s="18" t="s">
        <v>103</v>
      </c>
      <c r="S2" s="5">
        <v>100</v>
      </c>
      <c r="T2">
        <v>0</v>
      </c>
      <c r="U2" t="s">
        <v>41</v>
      </c>
      <c r="V2" s="10">
        <v>1</v>
      </c>
      <c r="W2">
        <v>1</v>
      </c>
      <c r="X2" s="17" t="s">
        <v>46</v>
      </c>
      <c r="Y2" s="18" t="s">
        <v>103</v>
      </c>
      <c r="Z2" s="19" t="s">
        <v>39</v>
      </c>
      <c r="AA2">
        <v>1</v>
      </c>
    </row>
    <row r="3" spans="1:27" x14ac:dyDescent="0.2">
      <c r="I3" s="14"/>
    </row>
    <row r="4" spans="1:27" x14ac:dyDescent="0.2">
      <c r="I4" s="14"/>
    </row>
    <row r="5" spans="1:27" x14ac:dyDescent="0.2">
      <c r="I5" s="14"/>
    </row>
    <row r="6" spans="1:27" x14ac:dyDescent="0.2">
      <c r="I6" s="26"/>
    </row>
    <row r="7" spans="1:27" x14ac:dyDescent="0.2">
      <c r="I7" s="26"/>
    </row>
    <row r="8" spans="1:27" x14ac:dyDescent="0.2">
      <c r="I8" s="26"/>
    </row>
    <row r="9" spans="1:27" x14ac:dyDescent="0.2">
      <c r="I9" s="26"/>
    </row>
    <row r="10" spans="1:27" x14ac:dyDescent="0.2">
      <c r="I10" s="26"/>
    </row>
    <row r="11" spans="1:27" x14ac:dyDescent="0.2">
      <c r="I11" s="26"/>
    </row>
    <row r="12" spans="1:27" x14ac:dyDescent="0.2">
      <c r="I12" s="8"/>
    </row>
    <row r="13" spans="1:27" x14ac:dyDescent="0.2">
      <c r="I13" s="8"/>
    </row>
    <row r="14" spans="1:27" x14ac:dyDescent="0.2">
      <c r="I14" s="8"/>
    </row>
    <row r="15" spans="1:27" x14ac:dyDescent="0.2">
      <c r="I15" s="8"/>
    </row>
    <row r="16" spans="1:27" x14ac:dyDescent="0.2">
      <c r="I16" s="8"/>
    </row>
    <row r="17" spans="9:9" x14ac:dyDescent="0.2">
      <c r="I17" s="8"/>
    </row>
    <row r="18" spans="9:9" x14ac:dyDescent="0.2">
      <c r="I18" s="8"/>
    </row>
    <row r="19" spans="9:9" x14ac:dyDescent="0.2">
      <c r="I19" s="8"/>
    </row>
    <row r="20" spans="9:9" x14ac:dyDescent="0.2">
      <c r="I20" s="8"/>
    </row>
    <row r="21" spans="9:9" x14ac:dyDescent="0.2">
      <c r="I21" s="8"/>
    </row>
    <row r="22" spans="9:9" x14ac:dyDescent="0.2">
      <c r="I22" s="8"/>
    </row>
    <row r="23" spans="9:9" x14ac:dyDescent="0.2">
      <c r="I23" s="8"/>
    </row>
    <row r="24" spans="9:9" x14ac:dyDescent="0.2">
      <c r="I24" s="8"/>
    </row>
    <row r="25" spans="9:9" x14ac:dyDescent="0.2">
      <c r="I25" s="8"/>
    </row>
    <row r="26" spans="9:9" x14ac:dyDescent="0.2">
      <c r="I26" s="8"/>
    </row>
    <row r="27" spans="9:9" x14ac:dyDescent="0.2">
      <c r="I27" s="8"/>
    </row>
    <row r="28" spans="9:9" x14ac:dyDescent="0.2">
      <c r="I28" s="8"/>
    </row>
    <row r="29" spans="9:9" x14ac:dyDescent="0.2">
      <c r="I29" s="8"/>
    </row>
    <row r="30" spans="9:9" x14ac:dyDescent="0.2">
      <c r="I30" s="8"/>
    </row>
    <row r="31" spans="9:9" x14ac:dyDescent="0.2">
      <c r="I31" s="8"/>
    </row>
    <row r="32" spans="9:9" x14ac:dyDescent="0.2">
      <c r="I32" s="8"/>
    </row>
    <row r="33" spans="9:9" x14ac:dyDescent="0.2">
      <c r="I33" s="8"/>
    </row>
    <row r="34" spans="9:9" x14ac:dyDescent="0.2">
      <c r="I34" s="8"/>
    </row>
    <row r="35" spans="9:9" x14ac:dyDescent="0.2">
      <c r="I35" s="8"/>
    </row>
    <row r="36" spans="9:9" x14ac:dyDescent="0.2">
      <c r="I36" s="8"/>
    </row>
    <row r="37" spans="9:9" x14ac:dyDescent="0.2">
      <c r="I37" s="8"/>
    </row>
    <row r="38" spans="9:9" x14ac:dyDescent="0.2">
      <c r="I38" s="8"/>
    </row>
    <row r="39" spans="9:9" x14ac:dyDescent="0.2">
      <c r="I39" s="8"/>
    </row>
    <row r="40" spans="9:9" x14ac:dyDescent="0.2">
      <c r="I40" s="8"/>
    </row>
    <row r="41" spans="9:9" x14ac:dyDescent="0.2">
      <c r="I41" s="8"/>
    </row>
    <row r="42" spans="9:9" x14ac:dyDescent="0.2">
      <c r="I42" s="8"/>
    </row>
    <row r="43" spans="9:9" x14ac:dyDescent="0.2">
      <c r="I43" s="8"/>
    </row>
    <row r="44" spans="9:9" x14ac:dyDescent="0.2">
      <c r="I44" s="8"/>
    </row>
    <row r="45" spans="9:9" x14ac:dyDescent="0.2">
      <c r="I45" s="8"/>
    </row>
    <row r="46" spans="9:9" x14ac:dyDescent="0.2">
      <c r="I46" s="8"/>
    </row>
    <row r="47" spans="9:9" x14ac:dyDescent="0.2">
      <c r="I47" s="8"/>
    </row>
    <row r="48" spans="9:9" x14ac:dyDescent="0.2">
      <c r="I48" s="8"/>
    </row>
    <row r="49" spans="9:9" x14ac:dyDescent="0.2">
      <c r="I49" s="8"/>
    </row>
    <row r="50" spans="9:9" x14ac:dyDescent="0.2">
      <c r="I50" s="8"/>
    </row>
    <row r="51" spans="9:9" x14ac:dyDescent="0.2">
      <c r="I51" s="8"/>
    </row>
    <row r="52" spans="9:9" x14ac:dyDescent="0.2">
      <c r="I52" s="8"/>
    </row>
    <row r="53" spans="9:9" x14ac:dyDescent="0.2">
      <c r="I53" s="8"/>
    </row>
    <row r="54" spans="9:9" x14ac:dyDescent="0.2">
      <c r="I54" s="8"/>
    </row>
    <row r="55" spans="9:9" x14ac:dyDescent="0.2">
      <c r="I55" s="8"/>
    </row>
    <row r="56" spans="9:9" x14ac:dyDescent="0.2">
      <c r="I56" s="8"/>
    </row>
    <row r="57" spans="9:9" x14ac:dyDescent="0.2">
      <c r="I57" s="8"/>
    </row>
    <row r="58" spans="9:9" x14ac:dyDescent="0.2">
      <c r="I58" s="8"/>
    </row>
    <row r="59" spans="9:9" x14ac:dyDescent="0.2">
      <c r="I59" s="8"/>
    </row>
    <row r="60" spans="9:9" x14ac:dyDescent="0.2">
      <c r="I60" s="8"/>
    </row>
    <row r="61" spans="9:9" x14ac:dyDescent="0.2">
      <c r="I61" s="8"/>
    </row>
    <row r="62" spans="9:9" x14ac:dyDescent="0.2">
      <c r="I62" s="8"/>
    </row>
    <row r="63" spans="9:9" x14ac:dyDescent="0.2">
      <c r="I63" s="8"/>
    </row>
    <row r="64" spans="9:9" x14ac:dyDescent="0.2">
      <c r="I64" s="8"/>
    </row>
    <row r="65" spans="9:9" x14ac:dyDescent="0.2">
      <c r="I65" s="8"/>
    </row>
    <row r="66" spans="9:9" x14ac:dyDescent="0.2">
      <c r="I66" s="8"/>
    </row>
    <row r="67" spans="9:9" x14ac:dyDescent="0.2">
      <c r="I67" s="8"/>
    </row>
    <row r="68" spans="9:9" x14ac:dyDescent="0.2">
      <c r="I68" s="8"/>
    </row>
    <row r="69" spans="9:9" x14ac:dyDescent="0.2">
      <c r="I69" s="8"/>
    </row>
    <row r="70" spans="9:9" x14ac:dyDescent="0.2">
      <c r="I70" s="8"/>
    </row>
    <row r="71" spans="9:9" x14ac:dyDescent="0.2">
      <c r="I71" s="8"/>
    </row>
    <row r="72" spans="9:9" x14ac:dyDescent="0.2">
      <c r="I72" s="8"/>
    </row>
    <row r="73" spans="9:9" x14ac:dyDescent="0.2">
      <c r="I73" s="8"/>
    </row>
    <row r="74" spans="9:9" x14ac:dyDescent="0.2">
      <c r="I74" s="8"/>
    </row>
    <row r="75" spans="9:9" x14ac:dyDescent="0.2">
      <c r="I75" s="8"/>
    </row>
    <row r="76" spans="9:9" x14ac:dyDescent="0.2">
      <c r="I76" s="8"/>
    </row>
    <row r="77" spans="9:9" x14ac:dyDescent="0.2">
      <c r="I77" s="8"/>
    </row>
    <row r="78" spans="9:9" x14ac:dyDescent="0.2">
      <c r="I78" s="8"/>
    </row>
    <row r="79" spans="9:9" x14ac:dyDescent="0.2">
      <c r="I79" s="14"/>
    </row>
    <row r="80" spans="9:9" x14ac:dyDescent="0.2">
      <c r="I80" s="14"/>
    </row>
    <row r="81" spans="9:9" x14ac:dyDescent="0.2">
      <c r="I81" s="14"/>
    </row>
    <row r="82" spans="9:9" x14ac:dyDescent="0.2">
      <c r="I82" s="14"/>
    </row>
    <row r="83" spans="9:9" x14ac:dyDescent="0.2">
      <c r="I83" s="26"/>
    </row>
    <row r="84" spans="9:9" x14ac:dyDescent="0.2">
      <c r="I84" s="26"/>
    </row>
    <row r="85" spans="9:9" x14ac:dyDescent="0.2">
      <c r="I85" s="26"/>
    </row>
    <row r="86" spans="9:9" x14ac:dyDescent="0.2">
      <c r="I86" s="26"/>
    </row>
    <row r="87" spans="9:9" x14ac:dyDescent="0.2">
      <c r="I87" s="26"/>
    </row>
    <row r="88" spans="9:9" x14ac:dyDescent="0.2">
      <c r="I88" s="26"/>
    </row>
    <row r="89" spans="9:9" x14ac:dyDescent="0.2">
      <c r="I89" s="8"/>
    </row>
    <row r="90" spans="9:9" x14ac:dyDescent="0.2">
      <c r="I90" s="8"/>
    </row>
    <row r="91" spans="9:9" x14ac:dyDescent="0.2">
      <c r="I91" s="8"/>
    </row>
    <row r="92" spans="9:9" x14ac:dyDescent="0.2">
      <c r="I92" s="8"/>
    </row>
    <row r="93" spans="9:9" x14ac:dyDescent="0.2">
      <c r="I93" s="8"/>
    </row>
    <row r="94" spans="9:9" x14ac:dyDescent="0.2">
      <c r="I94" s="14"/>
    </row>
    <row r="95" spans="9:9" x14ac:dyDescent="0.2">
      <c r="I95" s="14"/>
    </row>
    <row r="96" spans="9:9" x14ac:dyDescent="0.2">
      <c r="I96" s="14"/>
    </row>
    <row r="97" spans="9:9" x14ac:dyDescent="0.2">
      <c r="I97" s="26"/>
    </row>
    <row r="98" spans="9:9" x14ac:dyDescent="0.2">
      <c r="I98" s="26"/>
    </row>
    <row r="99" spans="9:9" x14ac:dyDescent="0.2">
      <c r="I99" s="26"/>
    </row>
    <row r="100" spans="9:9" x14ac:dyDescent="0.2">
      <c r="I100" s="26"/>
    </row>
    <row r="101" spans="9:9" x14ac:dyDescent="0.2">
      <c r="I101" s="26"/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F21" sqref="F21"/>
    </sheetView>
  </sheetViews>
  <sheetFormatPr defaultColWidth="9" defaultRowHeight="14.25" x14ac:dyDescent="0.2"/>
  <cols>
    <col min="2" max="2" width="31.375" customWidth="1"/>
    <col min="3" max="3" width="16.5" customWidth="1"/>
    <col min="4" max="5" width="18.5" customWidth="1"/>
    <col min="6" max="6" width="16.5" bestFit="1" customWidth="1"/>
    <col min="7" max="7" width="11.375" bestFit="1" customWidth="1"/>
    <col min="8" max="8" width="24.375" customWidth="1"/>
    <col min="11" max="12" width="25.5" customWidth="1"/>
    <col min="13" max="13" width="19.5" customWidth="1"/>
    <col min="17" max="18" width="20.375" customWidth="1"/>
  </cols>
  <sheetData>
    <row r="1" spans="1:20" ht="42" customHeight="1" x14ac:dyDescent="0.2">
      <c r="A1" s="1" t="s">
        <v>0</v>
      </c>
      <c r="B1" s="20" t="s">
        <v>44</v>
      </c>
      <c r="C1" s="1" t="s">
        <v>1</v>
      </c>
      <c r="D1" s="24" t="s">
        <v>69</v>
      </c>
      <c r="E1" s="25" t="s">
        <v>70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2" t="s">
        <v>7</v>
      </c>
      <c r="L1" s="2" t="s">
        <v>36</v>
      </c>
      <c r="M1" s="2" t="s">
        <v>8</v>
      </c>
      <c r="N1" s="2"/>
      <c r="O1" s="2"/>
      <c r="P1" s="2"/>
      <c r="Q1" s="2" t="s">
        <v>9</v>
      </c>
      <c r="R1" s="2" t="s">
        <v>9</v>
      </c>
      <c r="S1" s="2" t="s">
        <v>9</v>
      </c>
      <c r="T1" s="2" t="s">
        <v>9</v>
      </c>
    </row>
    <row r="2" spans="1:20" x14ac:dyDescent="0.2">
      <c r="A2">
        <v>1</v>
      </c>
      <c r="B2" s="13">
        <v>1</v>
      </c>
      <c r="C2" t="s">
        <v>10</v>
      </c>
      <c r="D2" s="27" t="s">
        <v>81</v>
      </c>
      <c r="E2" s="3">
        <v>100000</v>
      </c>
      <c r="F2" t="s">
        <v>82</v>
      </c>
      <c r="G2">
        <v>1</v>
      </c>
      <c r="H2">
        <v>1</v>
      </c>
      <c r="I2" s="28" t="str">
        <f t="shared" ref="I2:I6" si="0">IF(NOT(ISERROR((FIND("第",S2)))),RIGHT(S2,LEN(S2)-LEN("第")),LEFT(S2,2*LEN(S2)-LENB(S2)))</f>
        <v>1</v>
      </c>
      <c r="J2" s="28" t="str">
        <f t="shared" ref="J2:J5" si="1">IF(((ISERROR((FIND("之后",T2))))),LEFT(T2,2*LEN(T2)-LENB(T2)),99999)</f>
        <v>1</v>
      </c>
      <c r="K2" s="3" t="str">
        <f>""""&amp;D2&amp;""""&amp;","</f>
        <v>"10万福利券",</v>
      </c>
      <c r="L2" s="21"/>
      <c r="M2" s="3" t="s">
        <v>83</v>
      </c>
      <c r="Q2" s="4" t="s">
        <v>10</v>
      </c>
      <c r="R2" s="4"/>
      <c r="S2" t="str">
        <f>LEFT(Q2,IF(NOT(ISERROR((FIND("名",Q2)))),LEN(Q2)-LEN("名"),LEN(Q2)))</f>
        <v>第1</v>
      </c>
      <c r="T2" t="str">
        <f>IF(ISBLANK(R2),IF(NOT(ISERROR((FIND("第",Q2)))),MID(S2,2,9999)&amp;"名",Q2),R2)</f>
        <v>1名</v>
      </c>
    </row>
    <row r="3" spans="1:20" x14ac:dyDescent="0.2">
      <c r="A3">
        <v>2</v>
      </c>
      <c r="B3" s="13">
        <v>1</v>
      </c>
      <c r="C3" t="s">
        <v>11</v>
      </c>
      <c r="D3" s="27" t="s">
        <v>84</v>
      </c>
      <c r="E3" s="3">
        <v>30000</v>
      </c>
      <c r="F3" t="s">
        <v>82</v>
      </c>
      <c r="G3">
        <v>1</v>
      </c>
      <c r="H3">
        <v>1</v>
      </c>
      <c r="I3" s="28" t="str">
        <f t="shared" si="0"/>
        <v>2</v>
      </c>
      <c r="J3" s="28" t="str">
        <f t="shared" si="1"/>
        <v>2</v>
      </c>
      <c r="K3" s="3" t="str">
        <f t="shared" ref="K3:K9" si="2">""""&amp;D3&amp;""""&amp;","</f>
        <v>"3万福利券",</v>
      </c>
      <c r="L3" s="21"/>
      <c r="M3" s="3" t="s">
        <v>83</v>
      </c>
      <c r="Q3" s="4" t="s">
        <v>11</v>
      </c>
      <c r="R3" s="4"/>
      <c r="S3" t="str">
        <f t="shared" ref="S3:S9" si="3">LEFT(Q3,IF(NOT(ISERROR((FIND("名",Q3)))),LEN(Q3)-LEN("名"),LEN(Q3)))</f>
        <v>第2</v>
      </c>
      <c r="T3" t="str">
        <f t="shared" ref="T3:T9" si="4">IF(ISBLANK(R3),IF(NOT(ISERROR((FIND("第",Q3)))),MID(S3,2,9999)&amp;"名",Q3),R3)</f>
        <v>2名</v>
      </c>
    </row>
    <row r="4" spans="1:20" x14ac:dyDescent="0.2">
      <c r="A4">
        <v>3</v>
      </c>
      <c r="B4" s="13">
        <v>1</v>
      </c>
      <c r="C4" t="s">
        <v>12</v>
      </c>
      <c r="D4" s="27" t="s">
        <v>85</v>
      </c>
      <c r="E4" s="3">
        <v>10000</v>
      </c>
      <c r="F4" t="s">
        <v>82</v>
      </c>
      <c r="G4">
        <v>1</v>
      </c>
      <c r="H4">
        <v>1</v>
      </c>
      <c r="I4" s="28" t="str">
        <f t="shared" si="0"/>
        <v>3</v>
      </c>
      <c r="J4" s="28" t="str">
        <f t="shared" si="1"/>
        <v>3</v>
      </c>
      <c r="K4" s="3" t="str">
        <f t="shared" si="2"/>
        <v>"1万福利券",</v>
      </c>
      <c r="L4" s="21"/>
      <c r="M4" s="3" t="s">
        <v>86</v>
      </c>
      <c r="Q4" s="4" t="s">
        <v>12</v>
      </c>
      <c r="R4" s="4"/>
      <c r="S4" t="str">
        <f t="shared" si="3"/>
        <v>第3</v>
      </c>
      <c r="T4" t="str">
        <f t="shared" si="4"/>
        <v>3名</v>
      </c>
    </row>
    <row r="5" spans="1:20" x14ac:dyDescent="0.2">
      <c r="A5">
        <v>4</v>
      </c>
      <c r="B5" s="13">
        <v>1</v>
      </c>
      <c r="C5" s="3" t="s">
        <v>87</v>
      </c>
      <c r="D5" s="27" t="s">
        <v>88</v>
      </c>
      <c r="E5" s="3">
        <v>5000</v>
      </c>
      <c r="F5" s="12" t="s">
        <v>76</v>
      </c>
      <c r="G5">
        <v>1</v>
      </c>
      <c r="H5">
        <v>1</v>
      </c>
      <c r="I5" s="28" t="str">
        <f t="shared" si="0"/>
        <v>4</v>
      </c>
      <c r="J5" s="28" t="str">
        <f t="shared" si="1"/>
        <v>9</v>
      </c>
      <c r="K5" s="3" t="str">
        <f t="shared" si="2"/>
        <v>"5000福利券",</v>
      </c>
      <c r="L5" s="22"/>
      <c r="M5" s="3" t="s">
        <v>89</v>
      </c>
      <c r="Q5" s="23" t="s">
        <v>48</v>
      </c>
      <c r="R5" s="23" t="s">
        <v>49</v>
      </c>
      <c r="S5" t="str">
        <f t="shared" si="3"/>
        <v>第4</v>
      </c>
      <c r="T5" t="str">
        <f t="shared" si="4"/>
        <v>9名</v>
      </c>
    </row>
    <row r="6" spans="1:20" x14ac:dyDescent="0.2">
      <c r="A6">
        <v>5</v>
      </c>
      <c r="B6" s="13">
        <v>1</v>
      </c>
      <c r="C6" s="3" t="s">
        <v>90</v>
      </c>
      <c r="D6" s="27" t="s">
        <v>91</v>
      </c>
      <c r="E6" s="3">
        <v>3000</v>
      </c>
      <c r="F6" s="12" t="s">
        <v>92</v>
      </c>
      <c r="G6">
        <v>1</v>
      </c>
      <c r="H6">
        <v>1</v>
      </c>
      <c r="I6" s="28" t="str">
        <f t="shared" si="0"/>
        <v>10</v>
      </c>
      <c r="J6" s="28">
        <v>21</v>
      </c>
      <c r="K6" s="3" t="str">
        <f t="shared" si="2"/>
        <v>"3000福利券",</v>
      </c>
      <c r="L6" s="22"/>
      <c r="M6" s="3" t="s">
        <v>93</v>
      </c>
      <c r="Q6" s="23" t="s">
        <v>50</v>
      </c>
      <c r="R6" s="23" t="s">
        <v>51</v>
      </c>
      <c r="S6" t="str">
        <f t="shared" si="3"/>
        <v>第10</v>
      </c>
      <c r="T6" t="str">
        <f t="shared" si="4"/>
        <v>19名</v>
      </c>
    </row>
    <row r="7" spans="1:20" x14ac:dyDescent="0.2">
      <c r="A7">
        <v>6</v>
      </c>
      <c r="B7" s="13">
        <v>1</v>
      </c>
      <c r="C7" s="3" t="s">
        <v>94</v>
      </c>
      <c r="D7" s="27" t="s">
        <v>95</v>
      </c>
      <c r="E7" s="3">
        <v>2000</v>
      </c>
      <c r="F7" s="12" t="s">
        <v>92</v>
      </c>
      <c r="G7">
        <v>1</v>
      </c>
      <c r="H7">
        <v>1</v>
      </c>
      <c r="I7" s="28">
        <v>22</v>
      </c>
      <c r="J7" s="28">
        <v>39</v>
      </c>
      <c r="K7" s="3" t="str">
        <f t="shared" si="2"/>
        <v>"2000福利券",</v>
      </c>
      <c r="L7" s="22"/>
      <c r="M7" s="3" t="s">
        <v>93</v>
      </c>
      <c r="Q7" s="23" t="s">
        <v>52</v>
      </c>
      <c r="R7" s="23" t="s">
        <v>53</v>
      </c>
      <c r="S7" t="str">
        <f t="shared" si="3"/>
        <v>第20</v>
      </c>
      <c r="T7" t="str">
        <f t="shared" si="4"/>
        <v>29名</v>
      </c>
    </row>
    <row r="8" spans="1:20" x14ac:dyDescent="0.2">
      <c r="A8">
        <v>7</v>
      </c>
      <c r="B8" s="13">
        <v>1</v>
      </c>
      <c r="C8" s="3" t="s">
        <v>96</v>
      </c>
      <c r="D8" s="27" t="s">
        <v>97</v>
      </c>
      <c r="E8" s="3">
        <v>1500</v>
      </c>
      <c r="F8" s="12" t="s">
        <v>98</v>
      </c>
      <c r="G8">
        <v>1</v>
      </c>
      <c r="H8">
        <v>1</v>
      </c>
      <c r="I8" s="28">
        <v>40</v>
      </c>
      <c r="J8" s="28">
        <v>60</v>
      </c>
      <c r="K8" s="3" t="str">
        <f t="shared" si="2"/>
        <v>"1500福利券",</v>
      </c>
      <c r="L8" s="21"/>
      <c r="M8" s="3" t="s">
        <v>80</v>
      </c>
      <c r="Q8" s="23" t="s">
        <v>54</v>
      </c>
      <c r="R8" s="23" t="s">
        <v>55</v>
      </c>
      <c r="S8" t="str">
        <f t="shared" si="3"/>
        <v>第30</v>
      </c>
      <c r="T8" t="str">
        <f t="shared" si="4"/>
        <v>39名</v>
      </c>
    </row>
    <row r="9" spans="1:20" x14ac:dyDescent="0.2">
      <c r="A9">
        <v>8</v>
      </c>
      <c r="B9" s="13">
        <v>1</v>
      </c>
      <c r="C9" s="3" t="s">
        <v>99</v>
      </c>
      <c r="D9" s="27" t="s">
        <v>100</v>
      </c>
      <c r="E9" s="3">
        <v>1000</v>
      </c>
      <c r="F9" s="12" t="s">
        <v>101</v>
      </c>
      <c r="G9">
        <v>1</v>
      </c>
      <c r="H9">
        <v>1</v>
      </c>
      <c r="I9" s="28">
        <v>61</v>
      </c>
      <c r="J9" s="28">
        <v>96</v>
      </c>
      <c r="K9" s="3" t="str">
        <f t="shared" si="2"/>
        <v>"1000福利券",</v>
      </c>
      <c r="L9" s="21"/>
      <c r="M9" s="3" t="s">
        <v>80</v>
      </c>
      <c r="Q9" s="23" t="s">
        <v>56</v>
      </c>
      <c r="R9" s="23" t="s">
        <v>57</v>
      </c>
      <c r="S9" t="str">
        <f t="shared" si="3"/>
        <v>第40</v>
      </c>
      <c r="T9" t="str">
        <f t="shared" si="4"/>
        <v>49名</v>
      </c>
    </row>
    <row r="10" spans="1:20" x14ac:dyDescent="0.2">
      <c r="B10" s="13"/>
      <c r="C10" s="3"/>
      <c r="D10" s="3"/>
      <c r="E10" s="3"/>
      <c r="F10" s="12"/>
      <c r="K10" s="3"/>
      <c r="L10" s="21"/>
      <c r="Q10" s="23"/>
      <c r="R10" s="23"/>
    </row>
    <row r="11" spans="1:20" x14ac:dyDescent="0.2">
      <c r="B11" s="13"/>
      <c r="C11" s="3"/>
      <c r="D11" s="3"/>
      <c r="E11" s="3"/>
      <c r="F11" s="12"/>
      <c r="K11" s="3"/>
      <c r="L11" s="21"/>
      <c r="Q11" s="23"/>
      <c r="R11" s="23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config|配置</vt:lpstr>
      <vt:lpstr>award|奖励</vt:lpstr>
      <vt:lpstr>qys_config|千元赛</vt:lpstr>
      <vt:lpstr>qys_award|千元赛奖励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2020-09-15T08:29:58Z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