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3" i="1" l="1"/>
  <c r="I193" i="1"/>
  <c r="H193" i="1"/>
  <c r="K166" i="2" l="1"/>
  <c r="J192" i="1" s="1"/>
  <c r="K167" i="2"/>
  <c r="I166" i="2"/>
  <c r="I192" i="1" s="1"/>
  <c r="I167" i="2"/>
  <c r="H166" i="2"/>
  <c r="H167" i="2"/>
  <c r="E166" i="2"/>
  <c r="H192" i="1" s="1"/>
  <c r="E167" i="2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58" i="2"/>
  <c r="I184" i="1" s="1"/>
  <c r="I159" i="2"/>
  <c r="I185" i="1" s="1"/>
  <c r="I160" i="2"/>
  <c r="I186" i="1" s="1"/>
  <c r="I161" i="2"/>
  <c r="I187" i="1" s="1"/>
  <c r="I162" i="2"/>
  <c r="I188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L162" i="2"/>
  <c r="L158" i="2"/>
  <c r="F165" i="2"/>
  <c r="F161" i="2"/>
  <c r="L165" i="2"/>
  <c r="L161" i="2"/>
  <c r="F164" i="2"/>
  <c r="F160" i="2"/>
  <c r="L164" i="2"/>
  <c r="L160" i="2"/>
  <c r="L163" i="2"/>
  <c r="L159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3" i="2"/>
  <c r="I5" i="1" s="1"/>
  <c r="I4" i="2"/>
  <c r="I5" i="2"/>
  <c r="I6" i="2"/>
  <c r="L6" i="2" s="1"/>
  <c r="I7" i="2"/>
  <c r="I21" i="1" s="1"/>
  <c r="I8" i="2"/>
  <c r="I9" i="2"/>
  <c r="I17" i="1" s="1"/>
  <c r="I10" i="2"/>
  <c r="L10" i="2" s="1"/>
  <c r="I11" i="2"/>
  <c r="I25" i="1" s="1"/>
  <c r="I12" i="2"/>
  <c r="I26" i="1" s="1"/>
  <c r="I13" i="2"/>
  <c r="I27" i="1" s="1"/>
  <c r="I14" i="2"/>
  <c r="L14" i="2" s="1"/>
  <c r="I15" i="2"/>
  <c r="I29" i="1" s="1"/>
  <c r="I16" i="2"/>
  <c r="I30" i="1" s="1"/>
  <c r="I17" i="2"/>
  <c r="I31" i="1" s="1"/>
  <c r="I18" i="2"/>
  <c r="I32" i="1" s="1"/>
  <c r="I19" i="2"/>
  <c r="I33" i="1" s="1"/>
  <c r="I20" i="2"/>
  <c r="I34" i="1" s="1"/>
  <c r="I21" i="2"/>
  <c r="I35" i="1" s="1"/>
  <c r="I22" i="2"/>
  <c r="I36" i="1" s="1"/>
  <c r="I23" i="2"/>
  <c r="I37" i="1" s="1"/>
  <c r="I24" i="2"/>
  <c r="I38" i="1" s="1"/>
  <c r="I25" i="2"/>
  <c r="I39" i="1" s="1"/>
  <c r="I26" i="2"/>
  <c r="I40" i="1" s="1"/>
  <c r="I27" i="2"/>
  <c r="I41" i="1" s="1"/>
  <c r="I28" i="2"/>
  <c r="I42" i="1" s="1"/>
  <c r="I29" i="2"/>
  <c r="I43" i="1" s="1"/>
  <c r="I30" i="2"/>
  <c r="I44" i="1" s="1"/>
  <c r="I31" i="2"/>
  <c r="I45" i="1" s="1"/>
  <c r="I32" i="2"/>
  <c r="I46" i="1" s="1"/>
  <c r="I33" i="2"/>
  <c r="I47" i="1" s="1"/>
  <c r="I34" i="2"/>
  <c r="I48" i="1" s="1"/>
  <c r="I35" i="2"/>
  <c r="I49" i="1" s="1"/>
  <c r="I36" i="2"/>
  <c r="I50" i="1" s="1"/>
  <c r="I37" i="2"/>
  <c r="I51" i="1" s="1"/>
  <c r="I38" i="2"/>
  <c r="I52" i="1" s="1"/>
  <c r="I39" i="2"/>
  <c r="I53" i="1" s="1"/>
  <c r="I40" i="2"/>
  <c r="I54" i="1" s="1"/>
  <c r="I41" i="2"/>
  <c r="I55" i="1" s="1"/>
  <c r="I42" i="2"/>
  <c r="I56" i="1" s="1"/>
  <c r="I43" i="2"/>
  <c r="I57" i="1" s="1"/>
  <c r="I44" i="2"/>
  <c r="I58" i="1" s="1"/>
  <c r="I45" i="2"/>
  <c r="I59" i="1" s="1"/>
  <c r="I46" i="2"/>
  <c r="I60" i="1" s="1"/>
  <c r="I47" i="2"/>
  <c r="I61" i="1" s="1"/>
  <c r="I48" i="2"/>
  <c r="I62" i="1" s="1"/>
  <c r="I49" i="2"/>
  <c r="I63" i="1" s="1"/>
  <c r="I50" i="2"/>
  <c r="I64" i="1" s="1"/>
  <c r="I51" i="2"/>
  <c r="I65" i="1" s="1"/>
  <c r="I52" i="2"/>
  <c r="I66" i="1" s="1"/>
  <c r="I53" i="2"/>
  <c r="I67" i="1" s="1"/>
  <c r="I54" i="2"/>
  <c r="I68" i="1" s="1"/>
  <c r="I55" i="2"/>
  <c r="I69" i="1" s="1"/>
  <c r="I56" i="2"/>
  <c r="I70" i="1" s="1"/>
  <c r="I57" i="2"/>
  <c r="I71" i="1" s="1"/>
  <c r="I58" i="2"/>
  <c r="I72" i="1" s="1"/>
  <c r="I59" i="2"/>
  <c r="I73" i="1" s="1"/>
  <c r="I60" i="2"/>
  <c r="I74" i="1" s="1"/>
  <c r="I61" i="2"/>
  <c r="I75" i="1" s="1"/>
  <c r="I62" i="2"/>
  <c r="I76" i="1" s="1"/>
  <c r="I63" i="2"/>
  <c r="I77" i="1" s="1"/>
  <c r="I64" i="2"/>
  <c r="I65" i="2"/>
  <c r="I79" i="1" s="1"/>
  <c r="I66" i="2"/>
  <c r="I80" i="1" s="1"/>
  <c r="I67" i="2"/>
  <c r="I81" i="1" s="1"/>
  <c r="I68" i="2"/>
  <c r="I69" i="2"/>
  <c r="I83" i="1" s="1"/>
  <c r="I70" i="2"/>
  <c r="I71" i="2"/>
  <c r="I85" i="1" s="1"/>
  <c r="I72" i="2"/>
  <c r="I73" i="2"/>
  <c r="I87" i="1" s="1"/>
  <c r="I74" i="2"/>
  <c r="I75" i="2"/>
  <c r="I89" i="1" s="1"/>
  <c r="I76" i="2"/>
  <c r="I77" i="2"/>
  <c r="I91" i="1" s="1"/>
  <c r="I78" i="2"/>
  <c r="I79" i="2"/>
  <c r="I93" i="1" s="1"/>
  <c r="I80" i="2"/>
  <c r="I81" i="2"/>
  <c r="I82" i="2"/>
  <c r="I83" i="2"/>
  <c r="I97" i="1" s="1"/>
  <c r="I84" i="2"/>
  <c r="I85" i="2"/>
  <c r="I86" i="2"/>
  <c r="I87" i="2"/>
  <c r="I101" i="1" s="1"/>
  <c r="I88" i="2"/>
  <c r="I89" i="2"/>
  <c r="I90" i="2"/>
  <c r="I91" i="2"/>
  <c r="I28" i="1" s="1"/>
  <c r="I92" i="2"/>
  <c r="I93" i="2"/>
  <c r="I94" i="2"/>
  <c r="I95" i="2"/>
  <c r="I109" i="1" s="1"/>
  <c r="I96" i="2"/>
  <c r="I97" i="2"/>
  <c r="I98" i="2"/>
  <c r="I99" i="2"/>
  <c r="I113" i="1" s="1"/>
  <c r="I100" i="2"/>
  <c r="I101" i="2"/>
  <c r="I102" i="2"/>
  <c r="I103" i="2"/>
  <c r="I130" i="1" s="1"/>
  <c r="I104" i="2"/>
  <c r="I105" i="2"/>
  <c r="I106" i="2"/>
  <c r="I107" i="2"/>
  <c r="I134" i="1" s="1"/>
  <c r="I108" i="2"/>
  <c r="I109" i="2"/>
  <c r="I110" i="2"/>
  <c r="I111" i="2"/>
  <c r="I138" i="1" s="1"/>
  <c r="I112" i="2"/>
  <c r="I113" i="2"/>
  <c r="I114" i="2"/>
  <c r="I115" i="2"/>
  <c r="I142" i="1" s="1"/>
  <c r="I116" i="2"/>
  <c r="I117" i="2"/>
  <c r="I118" i="2"/>
  <c r="I122" i="2"/>
  <c r="I149" i="1" s="1"/>
  <c r="I123" i="2"/>
  <c r="L123" i="2" s="1"/>
  <c r="I125" i="2"/>
  <c r="I126" i="2"/>
  <c r="I127" i="2"/>
  <c r="I153" i="1" s="1"/>
  <c r="I128" i="2"/>
  <c r="I129" i="2"/>
  <c r="I130" i="2"/>
  <c r="I131" i="2"/>
  <c r="I157" i="1" s="1"/>
  <c r="I132" i="2"/>
  <c r="I133" i="2"/>
  <c r="I134" i="2"/>
  <c r="I135" i="2"/>
  <c r="I161" i="1" s="1"/>
  <c r="I136" i="2"/>
  <c r="I137" i="2"/>
  <c r="I138" i="2"/>
  <c r="I139" i="2"/>
  <c r="I165" i="1" s="1"/>
  <c r="I140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3" i="2"/>
  <c r="I154" i="2"/>
  <c r="I155" i="2"/>
  <c r="L155" i="2" s="1"/>
  <c r="I156" i="2"/>
  <c r="I157" i="2"/>
  <c r="I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17" i="2" l="1"/>
  <c r="F25" i="2"/>
  <c r="L15" i="2"/>
  <c r="J123" i="1"/>
  <c r="L7" i="2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I129" i="1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27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4" i="1"/>
  <c r="L138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100" i="1"/>
  <c r="L86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L157" i="2"/>
  <c r="I183" i="1"/>
  <c r="L153" i="2"/>
  <c r="I179" i="1"/>
  <c r="I167" i="1"/>
  <c r="L141" i="2"/>
  <c r="I163" i="1"/>
  <c r="L137" i="2"/>
  <c r="I159" i="1"/>
  <c r="L133" i="2"/>
  <c r="I155" i="1"/>
  <c r="L129" i="2"/>
  <c r="I151" i="1"/>
  <c r="L125" i="2"/>
  <c r="I144" i="1"/>
  <c r="L117" i="2"/>
  <c r="I140" i="1"/>
  <c r="L113" i="2"/>
  <c r="I136" i="1"/>
  <c r="L109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62" i="1"/>
  <c r="L136" i="2"/>
  <c r="I158" i="1"/>
  <c r="L132" i="2"/>
  <c r="I154" i="1"/>
  <c r="L128" i="2"/>
  <c r="I143" i="1"/>
  <c r="L116" i="2"/>
  <c r="I139" i="1"/>
  <c r="L112" i="2"/>
  <c r="I135" i="1"/>
  <c r="L108" i="2"/>
  <c r="I131" i="1"/>
  <c r="L104" i="2"/>
  <c r="I114" i="1"/>
  <c r="L100" i="2"/>
  <c r="I110" i="1"/>
  <c r="L96" i="2"/>
  <c r="I106" i="1"/>
  <c r="L92" i="2"/>
  <c r="I102" i="1"/>
  <c r="L88" i="2"/>
  <c r="I98" i="1"/>
  <c r="L84" i="2"/>
  <c r="I94" i="1"/>
  <c r="L80" i="2"/>
  <c r="I90" i="1"/>
  <c r="L76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9" i="2"/>
  <c r="L55" i="2"/>
  <c r="L51" i="2"/>
  <c r="L47" i="2"/>
  <c r="L43" i="2"/>
  <c r="L39" i="2"/>
  <c r="L35" i="2"/>
  <c r="L31" i="2"/>
  <c r="I181" i="1"/>
  <c r="I177" i="1"/>
  <c r="I125" i="1"/>
  <c r="I117" i="1"/>
  <c r="I13" i="1"/>
  <c r="I124" i="1"/>
  <c r="I15" i="1"/>
  <c r="I119" i="1"/>
  <c r="I4" i="1"/>
  <c r="I11" i="1"/>
  <c r="I10" i="1"/>
  <c r="L139" i="2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4" i="1"/>
  <c r="I18" i="1"/>
  <c r="I20" i="1"/>
  <c r="I123" i="1"/>
  <c r="I14" i="1"/>
  <c r="I118" i="1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I121" i="1"/>
  <c r="I105" i="1"/>
  <c r="I23" i="1"/>
  <c r="I126" i="1"/>
  <c r="I128" i="1"/>
  <c r="I19" i="1"/>
  <c r="I127" i="1"/>
  <c r="I122" i="1"/>
  <c r="L60" i="2"/>
  <c r="L56" i="2"/>
  <c r="L52" i="2"/>
  <c r="L48" i="2"/>
  <c r="L44" i="2"/>
  <c r="L40" i="2"/>
  <c r="L36" i="2"/>
  <c r="L32" i="2"/>
  <c r="L28" i="2"/>
  <c r="L24" i="2"/>
  <c r="L20" i="2"/>
  <c r="L16" i="2"/>
  <c r="L12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<sst xmlns="http://schemas.openxmlformats.org/spreadsheetml/2006/main" count="650" uniqueCount="379">
  <si>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</si>
  <si>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</si>
  <si>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</si>
  <si>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</si>
  <si>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</si>
  <si>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</si>
  <si>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</si>
  <si>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</si>
  <si>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</si>
  <si>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</si>
  <si>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</si>
  <si>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</si>
  <si>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</si>
  <si>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</si>
  <si>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</si>
  <si>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</si>
  <si>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</si>
  <si>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</si>
  <si>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</si>
  <si>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</si>
  <si>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</si>
  <si>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</si>
  <si>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</si>
  <si>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</si>
  <si>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</si>
  <si>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</si>
  <si>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</si>
  <si>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</si>
  <si>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</si>
  <si>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</si>
  <si>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</si>
  <si>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</si>
  <si>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</si>
  <si>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</si>
  <si>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</si>
  <si>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</si>
  <si>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</si>
  <si>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</si>
  <si>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</si>
  <si>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</si>
  <si>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</si>
  <si>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</si>
  <si>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</si>
  <si>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</si>
  <si>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</si>
  <si>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</si>
  <si>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</si>
  <si>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</si>
  <si>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</si>
  <si>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</si>
  <si>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</si>
  <si>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</si>
  <si>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</si>
  <si>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</si>
  <si>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</si>
  <si>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</si>
  <si>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</si>
  <si>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</si>
  <si>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</si>
  <si>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</si>
  <si>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</si>
  <si>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</si>
  <si>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</si>
  <si>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</si>
  <si>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</si>
  <si>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</si>
  <si>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</si>
  <si>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</si>
  <si>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</si>
  <si>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</si>
  <si>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</si>
  <si>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</si>
  <si>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</si>
  <si>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</si>
  <si>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</si>
  <si>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</si>
  <si>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</si>
  <si>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</si>
  <si>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</si>
  <si>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</si>
  <si>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</si>
  <si>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</si>
  <si>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</si>
  <si>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</si>
  <si>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</si>
  <si>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</si>
  <si>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</si>
  <si>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</si>
  <si>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</si>
  <si>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</si>
  <si>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</si>
  <si>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</si>
  <si>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</si>
  <si>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</si>
  <si>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</si>
  <si>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</si>
  <si>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</si>
  <si>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</si>
  <si>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</si>
  <si>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</si>
  <si>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</si>
  <si>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</si>
  <si>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</si>
  <si>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</si>
  <si>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</si>
  <si>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</si>
  <si>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</si>
  <si>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</si>
  <si>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</si>
  <si>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</si>
  <si>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</si>
  <si>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</si>
  <si>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</si>
  <si>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</si>
  <si>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</si>
  <si>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</si>
  <si>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</si>
  <si>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</si>
  <si>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</si>
  <si>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</si>
  <si>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</si>
  <si>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</si>
  <si>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</si>
  <si>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</si>
  <si>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</si>
  <si>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</si>
  <si>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</si>
  <si>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</si>
  <si>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</si>
  <si>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</si>
  <si>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</si>
  <si>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</si>
  <si>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</si>
  <si>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</si>
  <si>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</si>
  <si>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</si>
  <si>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</si>
  <si>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</si>
  <si>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</si>
  <si>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</si>
  <si>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</si>
  <si>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</si>
  <si>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</si>
  <si>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</si>
  <si>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</si>
  <si>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</si>
  <si>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</si>
  <si>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</si>
  <si>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</si>
  <si>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</si>
  <si>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</si>
  <si>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</si>
  <si>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</si>
  <si>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</si>
  <si>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</si>
  <si>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</si>
  <si>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</si>
  <si>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</si>
  <si>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</si>
  <si>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</si>
  <si>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</si>
  <si>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</si>
  <si>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</si>
  <si>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</si>
  <si>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</si>
  <si>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</si>
  <si>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</si>
  <si>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</si>
  <si>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</si>
  <si>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</si>
  <si>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</si>
  <si>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</si>
  <si>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</si>
  <si>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</si>
  <si>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</si>
  <si>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</si>
  <si>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</si>
  <si>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</si>
  <si>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</si>
  <si>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</si>
  <si>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</si>
  <si>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</si>
  <si>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</si>
  <si>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</si>
  <si>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</si>
  <si>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</si>
  <si>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</si>
  <si>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</si>
  <si>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</si>
  <si>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</si>
  <si>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</si>
  <si>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</si>
  <si>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</si>
  <si>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</si>
  <si>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</si>
  <si>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</si>
  <si>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</si>
  <si>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</si>
  <si>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</si>
  <si>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</si>
  <si>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</si>
  <si>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</si>
  <si>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</si>
  <si>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</si>
  <si>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</si>
  <si>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</si>
  <si>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</si>
  <si>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</si>
  <si>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</si>
  <si>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</si>
  <si>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</si>
  <si>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</si>
  <si>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</si>
  <si>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</si>
  <si>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</si>
  <si>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</si>
  <si>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</si>
  <si>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</si>
  <si>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</si>
  <si>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</si>
  <si>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</si>
  <si>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</si>
  <si>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</si>
  <si>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</si>
  <si>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</si>
  <si>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</si>
  <si>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</si>
  <si>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</si>
  <si>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</si>
  <si>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</si>
  <si>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</si>
  <si>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</si>
  <si>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</si>
  <si>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</si>
  <si>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</si>
  <si>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</si>
  <si>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</si>
  <si>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</si>
  <si>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</si>
  <si>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</si>
  <si>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</si>
  <si>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</si>
  <si>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</si>
  <si>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</si>
  <si>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</si>
  <si>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</si>
  <si>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</si>
  <si>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</si>
  <si>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</si>
  <si>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</si>
  <si>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</si>
  <si>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</si>
  <si>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</si>
  <si>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</si>
  <si>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</si>
  <si>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</si>
  <si>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</si>
  <si>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</si>
  <si>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</si>
  <si>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</si>
  <si>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</si>
  <si>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</si>
  <si>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</si>
  <si>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</si>
  <si>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</si>
  <si>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</si>
  <si>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</si>
  <si>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</si>
  <si>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</si>
  <si>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</si>
  <si>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</si>
  <si>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</si>
  <si>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</si>
  <si>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</si>
  <si>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</si>
  <si>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</si>
  <si>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</si>
  <si>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</si>
  <si>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</si>
  <si>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</si>
  <si>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</si>
  <si>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</si>
  <si>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</si>
  <si>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</si>
  <si>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</si>
  <si>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</si>
  <si>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</si>
  <si>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</si>
  <si>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</si>
  <si>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</si>
  <si>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</si>
  <si>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</si>
  <si>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</si>
  <si>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</si>
  <si>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</si>
  <si>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</si>
  <si>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</si>
  <si>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</si>
  <si>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</si>
  <si>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</si>
  <si>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</si>
  <si>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</si>
  <si>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</si>
  <si>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</si>
  <si>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</si>
  <si>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</si>
  <si>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</si>
  <si>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</si>
  <si>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</si>
  <si>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</si>
  <si>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</si>
  <si>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</si>
  <si>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</si>
  <si>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</si>
  <si>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</si>
  <si>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</si>
  <si>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</si>
  <si>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</si>
  <si>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</si>
  <si>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</si>
  <si>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</si>
  <si>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</si>
  <si>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</si>
  <si>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</si>
  <si>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</si>
  <si>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</si>
  <si>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</si>
  <si>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</si>
  <si>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</si>
  <si>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</si>
  <si>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</si>
  <si>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</si>
  <si>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</si>
  <si>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</si>
  <si>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</si>
  <si>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</si>
  <si>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</si>
  <si>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</si>
  <si>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</si>
  <si>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</si>
  <si>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</si>
  <si>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</si>
  <si>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</si>
  <si>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</si>
  <si>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</si>
  <si>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</si>
  <si>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</si>
  <si>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</si>
  <si>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</si>
  <si>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</si>
  <si>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</si>
  <si>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</si>
  <si>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</si>
  <si>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</si>
  <si>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</si>
  <si>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</si>
  <si>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</si>
  <si>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</si>
  <si>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</si>
  <si>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</si>
  <si>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</si>
  <si>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</si>
  <si>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</si>
  <si>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</si>
  <si>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</si>
  <si>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</si>
  <si>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</si>
  <si>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</si>
  <si>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</si>
  <si>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</si>
  <si>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</si>
  <si>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</si>
  <si>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</si>
  <si>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</si>
  <si>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</si>
  <si>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</si>
  <si>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</si>
  <si>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50,100</t>
    <phoneticPr fontId="1" type="noConversion"/>
  </si>
  <si>
    <t>append_life_rate|随机的倍率和奖励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</si>
</sst>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5" borderId="0" xfId="0" applyNumberFormat="1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193"/>
  <sheetViews>
    <sheetView topLeftCell="A169" workbookViewId="0">
      <selection activeCell="K195" sqref="K195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3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3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3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3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3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3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3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3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0">
        <v>164</v>
      </c>
    </row>
    <row r="192" spans="1:17" s="21" customFormat="1" x14ac:dyDescent="0.2">
      <c r="A192" s="15">
        <v>191</v>
      </c>
      <c r="B192" s="21">
        <v>1</v>
      </c>
      <c r="C192" s="15" t="s">
        <v>372</v>
      </c>
      <c r="H19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3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0">
        <v>165</v>
      </c>
    </row>
    <row r="193" spans="1:17" s="21" customFormat="1" x14ac:dyDescent="0.2">
      <c r="A193" s="15">
        <v>192</v>
      </c>
      <c r="B193" s="21">
        <v>1</v>
      </c>
      <c r="C193" s="15" t="s">
        <v>373</v>
      </c>
      <c r="H193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3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0">
        <v>166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193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193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193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67"/>
  <sheetViews>
    <sheetView tabSelected="1" workbookViewId="0">
      <pane ySplit="1" topLeftCell="A146" activePane="bottomLeft" state="frozen"/>
      <selection pane="bottomLeft" activeCell="E157" sqref="E157"/>
    </sheetView>
  </sheetViews>
  <sheetFormatPr defaultRowHeight="14.25" x14ac:dyDescent="0.2"/>
  <cols>
    <col min="1" max="1" width="14.125" customWidth="1"/>
    <col min="2" max="2" width="11.375" customWidth="1"/>
    <col min="3" max="4" width="11.375" style="2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1" t="s">
        <v>378</v>
      </c>
      <c r="E1" s="1" t="s">
        <v>136</v>
      </c>
      <c r="F1" s="1" t="s">
        <v>37</v>
      </c>
      <c r="G1" s="1" t="s">
        <v>137</v>
      </c>
      <c r="H1" s="1" t="s">
        <v>138</v>
      </c>
      <c r="I1" s="12" t="s">
        <v>139</v>
      </c>
      <c r="J1" s="12" t="s">
        <v>140</v>
      </c>
      <c r="K1" s="12" t="s">
        <v>141</v>
      </c>
      <c r="L1" s="12" t="s">
        <v>142</v>
      </c>
      <c r="M1" s="12" t="s">
        <v>149</v>
      </c>
      <c r="N1" s="12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15" customFormat="1" x14ac:dyDescent="0.2">
      <c r="A158" s="17">
        <v>157</v>
      </c>
      <c r="B158" s="18">
        <v>6</v>
      </c>
      <c r="C158" s="17">
        <v>38</v>
      </c>
      <c r="D158" s="17"/>
      <c r="E158">
        <f>LOOKUP(use_fish!B158,base_fish!A:A,base_fish!C:C)+_xlfn.IFNA(INDEX(activity!F:F,MATCH(use_fish!C158,activity!A:A,0)),0)</f>
        <v>30</v>
      </c>
      <c r="F158" s="2">
        <f t="shared" si="6"/>
        <v>3.3333333333333333E-2</v>
      </c>
      <c r="G158" s="3" t="s">
        <v>81</v>
      </c>
      <c r="H158" s="2" t="str">
        <f>INDEX(base_fish!E:E,MATCH(use_fish!B158,base_fish!A:A,0))&amp;_xlfn.IFNA("+"&amp;INDEX(activity!G:G,MATCH(use_fish!C158,activity!A:A,0)),"")</f>
        <v>蓝灯鱼+临时活动</v>
      </c>
      <c r="I158">
        <f>LOOKUP(use_fish!B158,base_fish!A:A,base_fish!F:F)+_xlfn.IFNA(INDEX(activity!F:F,MATCH(use_fish!C158,activity!A:A,0)),0)</f>
        <v>30</v>
      </c>
      <c r="J158">
        <v>1</v>
      </c>
      <c r="K158">
        <f>LOOKUP(use_fish!B158,base_fish!A:A,base_fish!G:G)</f>
        <v>0</v>
      </c>
      <c r="L158">
        <f t="shared" si="7"/>
        <v>30</v>
      </c>
      <c r="M158">
        <v>1</v>
      </c>
      <c r="N158">
        <v>0</v>
      </c>
    </row>
    <row r="159" spans="1:14" s="15" customFormat="1" x14ac:dyDescent="0.2">
      <c r="A159" s="17">
        <v>158</v>
      </c>
      <c r="B159" s="18">
        <v>7</v>
      </c>
      <c r="C159" s="17">
        <v>38</v>
      </c>
      <c r="D159" s="17"/>
      <c r="E159">
        <f>LOOKUP(use_fish!B159,base_fish!A:A,base_fish!C:C)+_xlfn.IFNA(INDEX(activity!F:F,MATCH(use_fish!C159,activity!A:A,0)),0)</f>
        <v>40</v>
      </c>
      <c r="F159" s="2">
        <f t="shared" si="6"/>
        <v>2.5000000000000001E-2</v>
      </c>
      <c r="G159" s="3" t="s">
        <v>81</v>
      </c>
      <c r="H159" s="2" t="str">
        <f>INDEX(base_fish!E:E,MATCH(use_fish!B159,base_fish!A:A,0))&amp;_xlfn.IFNA("+"&amp;INDEX(activity!G:G,MATCH(use_fish!C159,activity!A:A,0)),"")</f>
        <v>红杉鱼+临时活动</v>
      </c>
      <c r="I159">
        <f>LOOKUP(use_fish!B159,base_fish!A:A,base_fish!F:F)+_xlfn.IFNA(INDEX(activity!F:F,MATCH(use_fish!C159,activity!A:A,0)),0)</f>
        <v>40</v>
      </c>
      <c r="J159">
        <v>1</v>
      </c>
      <c r="K159">
        <f>LOOKUP(use_fish!B159,base_fish!A:A,base_fish!G:G)</f>
        <v>0</v>
      </c>
      <c r="L159">
        <f t="shared" si="7"/>
        <v>40</v>
      </c>
      <c r="M159">
        <v>1</v>
      </c>
      <c r="N159">
        <v>0</v>
      </c>
    </row>
    <row r="160" spans="1:14" s="15" customFormat="1" x14ac:dyDescent="0.2">
      <c r="A160" s="17">
        <v>159</v>
      </c>
      <c r="B160" s="18">
        <v>8</v>
      </c>
      <c r="C160" s="17">
        <v>38</v>
      </c>
      <c r="D160" s="17"/>
      <c r="E160">
        <f>LOOKUP(use_fish!B160,base_fish!A:A,base_fish!C:C)+_xlfn.IFNA(INDEX(activity!F:F,MATCH(use_fish!C160,activity!A:A,0)),0)</f>
        <v>50</v>
      </c>
      <c r="F160" s="2">
        <f t="shared" si="6"/>
        <v>0.02</v>
      </c>
      <c r="G160" s="3" t="s">
        <v>81</v>
      </c>
      <c r="H160" s="2" t="str">
        <f>INDEX(base_fish!E:E,MATCH(use_fish!B160,base_fish!A:A,0))&amp;_xlfn.IFNA("+"&amp;INDEX(activity!G:G,MATCH(use_fish!C160,activity!A:A,0)),"")</f>
        <v>海龟+临时活动</v>
      </c>
      <c r="I160">
        <f>LOOKUP(use_fish!B160,base_fish!A:A,base_fish!F:F)+_xlfn.IFNA(INDEX(activity!F:F,MATCH(use_fish!C160,activity!A:A,0)),0)</f>
        <v>50</v>
      </c>
      <c r="J160">
        <v>1</v>
      </c>
      <c r="K160">
        <f>LOOKUP(use_fish!B160,base_fish!A:A,base_fish!G:G)</f>
        <v>0</v>
      </c>
      <c r="L160">
        <f t="shared" si="7"/>
        <v>50</v>
      </c>
      <c r="M160">
        <v>1</v>
      </c>
      <c r="N160">
        <v>0</v>
      </c>
    </row>
    <row r="161" spans="1:14" s="15" customFormat="1" x14ac:dyDescent="0.2">
      <c r="A161" s="17">
        <v>160</v>
      </c>
      <c r="B161" s="18">
        <v>9</v>
      </c>
      <c r="C161" s="17">
        <v>38</v>
      </c>
      <c r="D161" s="17"/>
      <c r="E161">
        <f>LOOKUP(use_fish!B161,base_fish!A:A,base_fish!C:C)+_xlfn.IFNA(INDEX(activity!F:F,MATCH(use_fish!C161,activity!A:A,0)),0)</f>
        <v>60</v>
      </c>
      <c r="F161" s="2">
        <f t="shared" si="6"/>
        <v>1.6666666666666666E-2</v>
      </c>
      <c r="G161" s="3" t="s">
        <v>81</v>
      </c>
      <c r="H161" s="2" t="str">
        <f>INDEX(base_fish!E:E,MATCH(use_fish!B161,base_fish!A:A,0))&amp;_xlfn.IFNA("+"&amp;INDEX(activity!G:G,MATCH(use_fish!C161,activity!A:A,0)),"")</f>
        <v>灯笼鱼+临时活动</v>
      </c>
      <c r="I161">
        <f>LOOKUP(use_fish!B161,base_fish!A:A,base_fish!F:F)+_xlfn.IFNA(INDEX(activity!F:F,MATCH(use_fish!C161,activity!A:A,0)),0)</f>
        <v>60</v>
      </c>
      <c r="J161">
        <v>1</v>
      </c>
      <c r="K161">
        <f>LOOKUP(use_fish!B161,base_fish!A:A,base_fish!G:G)</f>
        <v>0</v>
      </c>
      <c r="L161">
        <f t="shared" si="7"/>
        <v>60</v>
      </c>
      <c r="M161">
        <v>1</v>
      </c>
      <c r="N161">
        <v>0</v>
      </c>
    </row>
    <row r="162" spans="1:14" s="15" customFormat="1" x14ac:dyDescent="0.2">
      <c r="A162" s="17">
        <v>161</v>
      </c>
      <c r="B162" s="18">
        <v>10</v>
      </c>
      <c r="C162" s="17">
        <v>38</v>
      </c>
      <c r="D162" s="17"/>
      <c r="E162">
        <f>LOOKUP(use_fish!B162,base_fish!A:A,base_fish!C:C)+_xlfn.IFNA(INDEX(activity!F:F,MATCH(use_fish!C162,activity!A:A,0)),0)</f>
        <v>70</v>
      </c>
      <c r="F162" s="2">
        <f t="shared" si="6"/>
        <v>1.4285714285714285E-2</v>
      </c>
      <c r="G162" s="3" t="s">
        <v>81</v>
      </c>
      <c r="H162" s="2" t="str">
        <f>INDEX(base_fish!E:E,MATCH(use_fish!B162,base_fish!A:A,0))&amp;_xlfn.IFNA("+"&amp;INDEX(activity!G:G,MATCH(use_fish!C162,activity!A:A,0)),"")</f>
        <v>魔鬼鱼+临时活动</v>
      </c>
      <c r="I162">
        <f>LOOKUP(use_fish!B162,base_fish!A:A,base_fish!F:F)+_xlfn.IFNA(INDEX(activity!F:F,MATCH(use_fish!C162,activity!A:A,0)),0)</f>
        <v>70</v>
      </c>
      <c r="J162">
        <v>1</v>
      </c>
      <c r="K162">
        <f>LOOKUP(use_fish!B162,base_fish!A:A,base_fish!G:G)</f>
        <v>0</v>
      </c>
      <c r="L162">
        <f t="shared" si="7"/>
        <v>70</v>
      </c>
      <c r="M162">
        <v>1</v>
      </c>
      <c r="N162">
        <v>0</v>
      </c>
    </row>
    <row r="163" spans="1:14" s="15" customFormat="1" x14ac:dyDescent="0.2">
      <c r="A163" s="17">
        <v>162</v>
      </c>
      <c r="B163" s="18">
        <v>32</v>
      </c>
      <c r="C163" s="17">
        <v>35</v>
      </c>
      <c r="D163" s="17"/>
      <c r="E163">
        <f>LOOKUP(use_fish!B163,base_fish!A:A,base_fish!C:C)+_xlfn.IFNA(INDEX(activity!F:F,MATCH(use_fish!C163,activity!A:A,0)),0)</f>
        <v>75</v>
      </c>
      <c r="F163" s="2">
        <f>1/E163</f>
        <v>1.3333333333333334E-2</v>
      </c>
      <c r="G163" s="3" t="s">
        <v>81</v>
      </c>
      <c r="H163" s="2" t="str">
        <f>INDEX(base_fish!E:E,MATCH(use_fish!B163,base_fish!A:A,0))&amp;_xlfn.IFNA("+"&amp;INDEX(activity!G:G,MATCH(use_fish!C163,activity!A:A,0)),"")</f>
        <v>火鸡鱼+临时活动</v>
      </c>
      <c r="I163">
        <f>LOOKUP(use_fish!B163,base_fish!A:A,base_fish!F:F)+_xlfn.IFNA(INDEX(activity!F:F,MATCH(use_fish!C163,activity!A:A,0)),0)</f>
        <v>75</v>
      </c>
      <c r="J163">
        <v>1</v>
      </c>
      <c r="K163">
        <f>LOOKUP(use_fish!B163,base_fish!A:A,base_fish!G:G)</f>
        <v>0</v>
      </c>
      <c r="L163">
        <f>I163</f>
        <v>75</v>
      </c>
      <c r="M163">
        <v>1</v>
      </c>
      <c r="N163">
        <v>0</v>
      </c>
    </row>
    <row r="164" spans="1:14" s="15" customFormat="1" x14ac:dyDescent="0.2">
      <c r="A164" s="17">
        <v>163</v>
      </c>
      <c r="B164" s="18">
        <v>32</v>
      </c>
      <c r="C164" s="17">
        <v>36</v>
      </c>
      <c r="D164" s="17"/>
      <c r="E164">
        <f>LOOKUP(use_fish!B164,base_fish!A:A,base_fish!C:C)+_xlfn.IFNA(INDEX(activity!F:F,MATCH(use_fish!C164,activity!A:A,0)),0)</f>
        <v>150</v>
      </c>
      <c r="F164" s="2">
        <f>1/E164</f>
        <v>6.6666666666666671E-3</v>
      </c>
      <c r="G164" s="3" t="s">
        <v>81</v>
      </c>
      <c r="H164" s="2" t="str">
        <f>INDEX(base_fish!E:E,MATCH(use_fish!B164,base_fish!A:A,0))&amp;_xlfn.IFNA("+"&amp;INDEX(activity!G:G,MATCH(use_fish!C164,activity!A:A,0)),"")</f>
        <v>火鸡鱼+临时活动</v>
      </c>
      <c r="I164">
        <f>LOOKUP(use_fish!B164,base_fish!A:A,base_fish!F:F)+_xlfn.IFNA(INDEX(activity!F:F,MATCH(use_fish!C164,activity!A:A,0)),0)</f>
        <v>150</v>
      </c>
      <c r="J164">
        <v>1</v>
      </c>
      <c r="K164">
        <f>LOOKUP(use_fish!B164,base_fish!A:A,base_fish!G:G)</f>
        <v>0</v>
      </c>
      <c r="L164">
        <f>I164</f>
        <v>150</v>
      </c>
      <c r="M164">
        <v>1</v>
      </c>
      <c r="N164">
        <v>0</v>
      </c>
    </row>
    <row r="165" spans="1:14" s="15" customFormat="1" x14ac:dyDescent="0.2">
      <c r="A165" s="17">
        <v>164</v>
      </c>
      <c r="B165" s="18">
        <v>32</v>
      </c>
      <c r="C165" s="17">
        <v>37</v>
      </c>
      <c r="D165" s="17"/>
      <c r="E165">
        <f>LOOKUP(use_fish!B165,base_fish!A:A,base_fish!C:C)+_xlfn.IFNA(INDEX(activity!F:F,MATCH(use_fish!C165,activity!A:A,0)),0)</f>
        <v>250</v>
      </c>
      <c r="F165" s="2">
        <f>1/E165</f>
        <v>4.0000000000000001E-3</v>
      </c>
      <c r="G165" s="3" t="s">
        <v>81</v>
      </c>
      <c r="H165" s="2" t="str">
        <f>INDEX(base_fish!E:E,MATCH(use_fish!B165,base_fish!A:A,0))&amp;_xlfn.IFNA("+"&amp;INDEX(activity!G:G,MATCH(use_fish!C165,activity!A:A,0)),"")</f>
        <v>火鸡鱼+临时活动</v>
      </c>
      <c r="I165">
        <f>LOOKUP(use_fish!B165,base_fish!A:A,base_fish!F:F)+_xlfn.IFNA(INDEX(activity!F:F,MATCH(use_fish!C165,activity!A:A,0)),0)</f>
        <v>250</v>
      </c>
      <c r="J165">
        <v>1</v>
      </c>
      <c r="K165">
        <f>LOOKUP(use_fish!B165,base_fish!A:A,base_fish!G:G)</f>
        <v>0</v>
      </c>
      <c r="L165">
        <f>I165</f>
        <v>250</v>
      </c>
      <c r="M165">
        <v>1</v>
      </c>
      <c r="N165">
        <v>0</v>
      </c>
    </row>
    <row r="166" spans="1:14" s="21" customFormat="1" x14ac:dyDescent="0.2">
      <c r="A166" s="17">
        <v>165</v>
      </c>
      <c r="B166" s="23">
        <v>33</v>
      </c>
      <c r="C166" s="22">
        <v>39</v>
      </c>
      <c r="D166" s="22"/>
      <c r="E166" s="21">
        <f>LOOKUP(use_fish!B166,base_fish!A:A,base_fish!C:C)+_xlfn.IFNA(INDEX(activity!F:F,MATCH(use_fish!C166,activity!A:A,0)),0)</f>
        <v>75</v>
      </c>
      <c r="F166" s="22">
        <f>1/E166</f>
        <v>1.3333333333333334E-2</v>
      </c>
      <c r="G166" s="23" t="s">
        <v>81</v>
      </c>
      <c r="H166" s="22" t="str">
        <f>INDEX(base_fish!E:E,MATCH(use_fish!B166,base_fish!A:A,0))&amp;_xlfn.IFNA("+"&amp;INDEX(activity!G:G,MATCH(use_fish!C166,activity!A:A,0)),"")</f>
        <v>话费鱼+话费鱼</v>
      </c>
      <c r="I166" s="21">
        <f>LOOKUP(use_fish!B166,base_fish!A:A,base_fish!F:F)+_xlfn.IFNA(INDEX(activity!F:F,MATCH(use_fish!C166,activity!A:A,0)),0)</f>
        <v>75</v>
      </c>
      <c r="J166" s="21">
        <v>1</v>
      </c>
      <c r="K166" s="21">
        <f>LOOKUP(use_fish!B166,base_fish!A:A,base_fish!G:G)</f>
        <v>0</v>
      </c>
      <c r="L166" s="21">
        <f>I166</f>
        <v>75</v>
      </c>
      <c r="M166" s="21">
        <v>1</v>
      </c>
      <c r="N166" s="21">
        <v>1</v>
      </c>
    </row>
    <row r="167" spans="1:14" s="21" customFormat="1" x14ac:dyDescent="0.2">
      <c r="A167" s="17">
        <v>166</v>
      </c>
      <c r="B167" s="23">
        <v>33</v>
      </c>
      <c r="C167" s="22"/>
      <c r="D167" s="28" t="s">
        <v>377</v>
      </c>
      <c r="E167" s="21">
        <f>LOOKUP(use_fish!B167,base_fish!A:A,base_fish!C:C)+_xlfn.IFNA(INDEX(activity!F:F,MATCH(use_fish!C167,activity!A:A,0)),0)</f>
        <v>0</v>
      </c>
      <c r="F167" s="22">
        <v>0</v>
      </c>
      <c r="G167" s="23" t="s">
        <v>81</v>
      </c>
      <c r="H167" s="22" t="str">
        <f>INDEX(base_fish!E:E,MATCH(use_fish!B167,base_fish!A:A,0))&amp;_xlfn.IFNA("+"&amp;INDEX(activity!G:G,MATCH(use_fish!C167,activity!A:A,0)),"")</f>
        <v>话费鱼</v>
      </c>
      <c r="I167" s="21">
        <f>LOOKUP(use_fish!B167,base_fish!A:A,base_fish!F:F)+_xlfn.IFNA(INDEX(activity!F:F,MATCH(use_fish!C167,activity!A:A,0)),0)</f>
        <v>0</v>
      </c>
      <c r="J167" s="21">
        <v>1</v>
      </c>
      <c r="K167" s="21">
        <f>LOOKUP(use_fish!B167,base_fish!A:A,base_fish!G:G)</f>
        <v>0</v>
      </c>
      <c r="L167" s="21">
        <f>I167</f>
        <v>0</v>
      </c>
      <c r="M167" s="21">
        <v>1</v>
      </c>
      <c r="N167" s="2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1"/>
  <sheetViews>
    <sheetView topLeftCell="A10" workbookViewId="0">
      <selection activeCell="D43" sqref="D43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  <row r="40" spans="1:7" s="24" customFormat="1" x14ac:dyDescent="0.2">
      <c r="A40" s="24">
        <v>39</v>
      </c>
      <c r="B40" s="24">
        <v>9</v>
      </c>
      <c r="C40" s="24" t="s">
        <v>376</v>
      </c>
      <c r="D40" s="25">
        <v>1</v>
      </c>
      <c r="E40" s="25">
        <v>1</v>
      </c>
      <c r="F40" s="24">
        <v>75</v>
      </c>
      <c r="G40" s="24" t="s">
        <v>375</v>
      </c>
    </row>
    <row r="41" spans="1:7" s="26" customFormat="1" x14ac:dyDescent="0.2">
      <c r="D41" s="27"/>
      <c r="E41" s="27"/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4"/>
  <sheetViews>
    <sheetView workbookViewId="0">
      <selection activeCell="C38" sqref="C38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  <row r="34" spans="1:7" x14ac:dyDescent="0.2">
      <c r="A34" s="3">
        <v>33</v>
      </c>
      <c r="B34" s="3">
        <v>1</v>
      </c>
      <c r="C34" s="3">
        <v>0</v>
      </c>
      <c r="D34" s="3">
        <v>0</v>
      </c>
      <c r="E34" s="3" t="s">
        <v>374</v>
      </c>
      <c r="F34" s="3">
        <v>0</v>
      </c>
      <c r="G34" s="3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2020-11-25T12:17:02Z</dcterms:modified>
</cp:coreProperties>
</file>