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597" activeTab="2"/>
  </bookViews>
  <sheets>
    <sheet name="Common|通用" sheetId="8" r:id="rId1"/>
    <sheet name="lottery|抽奖配置" sheetId="7" r:id="rId2"/>
    <sheet name="award|奖品配置" sheetId="9" r:id="rId3"/>
  </sheets>
  <definedNames>
    <definedName name="_xlnm._FilterDatabase" localSheetId="2" hidden="1">'award|奖品配置'!$A$1:$J$193</definedName>
  </definedNames>
  <calcPr calcId="162913"/>
</workbook>
</file>

<file path=xl/calcChain.xml><?xml version="1.0" encoding="utf-8"?>
<calcChain xmlns="http://schemas.openxmlformats.org/spreadsheetml/2006/main">
  <c r="K43" i="9" l="1"/>
  <c r="K74" i="9" l="1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1" i="9"/>
  <c r="K10" i="9"/>
  <c r="K5" i="9"/>
  <c r="K6" i="9"/>
  <c r="K7" i="9"/>
  <c r="K8" i="9"/>
  <c r="K4" i="9"/>
  <c r="K3" i="9"/>
  <c r="K2" i="9"/>
  <c r="K13" i="9"/>
  <c r="K14" i="9"/>
  <c r="K15" i="9"/>
  <c r="K16" i="9"/>
  <c r="K17" i="9"/>
  <c r="K12" i="9"/>
  <c r="I9" i="7"/>
  <c r="J9" i="7"/>
  <c r="I3" i="7"/>
  <c r="I4" i="7"/>
  <c r="I5" i="7"/>
  <c r="I6" i="7"/>
  <c r="I7" i="7"/>
  <c r="J3" i="7"/>
  <c r="J2" i="7"/>
  <c r="J8" i="7"/>
  <c r="L186" i="9"/>
  <c r="L178" i="9"/>
  <c r="L162" i="9"/>
  <c r="L170" i="9"/>
  <c r="L154" i="9"/>
  <c r="L146" i="9"/>
  <c r="L138" i="9"/>
  <c r="L130" i="9"/>
  <c r="L122" i="9"/>
  <c r="L114" i="9"/>
  <c r="L106" i="9"/>
  <c r="L98" i="9"/>
  <c r="L90" i="9"/>
  <c r="L82" i="9"/>
  <c r="L74" i="9"/>
  <c r="L66" i="9"/>
  <c r="L58" i="9"/>
  <c r="L50" i="9"/>
  <c r="L34" i="9"/>
  <c r="L26" i="9"/>
  <c r="L18" i="9"/>
  <c r="L10" i="9"/>
  <c r="L2" i="9"/>
  <c r="I10" i="7"/>
  <c r="I11" i="7"/>
  <c r="I12" i="7"/>
  <c r="I13" i="7"/>
  <c r="I15" i="7"/>
  <c r="J14" i="7"/>
  <c r="J15" i="7"/>
  <c r="I16" i="7"/>
  <c r="I17" i="7"/>
  <c r="I18" i="7"/>
  <c r="I19" i="7"/>
  <c r="J4" i="7"/>
  <c r="J16" i="7"/>
  <c r="J5" i="7"/>
  <c r="J10" i="7"/>
  <c r="J20" i="7"/>
  <c r="I21" i="7"/>
  <c r="J6" i="7"/>
  <c r="J7" i="7"/>
  <c r="J17" i="7"/>
  <c r="J11" i="7"/>
  <c r="J21" i="7"/>
  <c r="I22" i="7"/>
  <c r="J18" i="7"/>
  <c r="J19" i="7"/>
  <c r="J13" i="7"/>
  <c r="J12" i="7"/>
  <c r="I23" i="7"/>
  <c r="J22" i="7"/>
  <c r="I24" i="7"/>
  <c r="J23" i="7"/>
  <c r="I25" i="7"/>
  <c r="J25" i="7"/>
  <c r="J24" i="7"/>
  <c r="C11" i="9"/>
  <c r="C12" i="9"/>
  <c r="C20" i="9"/>
  <c r="C28" i="9"/>
  <c r="C36" i="9"/>
  <c r="C44" i="9"/>
  <c r="C52" i="9"/>
  <c r="C60" i="9"/>
  <c r="C68" i="9"/>
  <c r="C76" i="9"/>
  <c r="C84" i="9"/>
  <c r="C92" i="9"/>
  <c r="C100" i="9"/>
  <c r="C108" i="9"/>
  <c r="C116" i="9"/>
  <c r="C124" i="9"/>
  <c r="C132" i="9"/>
  <c r="C140" i="9"/>
  <c r="C148" i="9"/>
  <c r="C156" i="9"/>
  <c r="C164" i="9"/>
  <c r="C172" i="9"/>
  <c r="C180" i="9"/>
  <c r="C188" i="9"/>
  <c r="C13" i="9"/>
  <c r="C21" i="9"/>
  <c r="C29" i="9"/>
  <c r="C37" i="9"/>
  <c r="C45" i="9"/>
  <c r="C53" i="9"/>
  <c r="C61" i="9"/>
  <c r="C69" i="9"/>
  <c r="C77" i="9"/>
  <c r="C85" i="9"/>
  <c r="C93" i="9"/>
  <c r="C101" i="9"/>
  <c r="C109" i="9"/>
  <c r="C117" i="9"/>
  <c r="C125" i="9"/>
  <c r="C133" i="9"/>
  <c r="C141" i="9"/>
  <c r="C149" i="9"/>
  <c r="C157" i="9"/>
  <c r="C165" i="9"/>
  <c r="C173" i="9"/>
  <c r="C181" i="9"/>
  <c r="C189" i="9"/>
  <c r="C14" i="9"/>
  <c r="C22" i="9"/>
  <c r="C30" i="9"/>
  <c r="C38" i="9"/>
  <c r="C46" i="9"/>
  <c r="C54" i="9"/>
  <c r="C62" i="9"/>
  <c r="C70" i="9"/>
  <c r="C78" i="9"/>
  <c r="C86" i="9"/>
  <c r="C94" i="9"/>
  <c r="C102" i="9"/>
  <c r="C110" i="9"/>
  <c r="C118" i="9"/>
  <c r="C126" i="9"/>
  <c r="C134" i="9"/>
  <c r="C142" i="9"/>
  <c r="C150" i="9"/>
  <c r="C158" i="9"/>
  <c r="C166" i="9"/>
  <c r="C174" i="9"/>
  <c r="C182" i="9"/>
  <c r="C190" i="9"/>
  <c r="C15" i="9"/>
  <c r="C16" i="9"/>
  <c r="C24" i="9"/>
  <c r="C32" i="9"/>
  <c r="C40" i="9"/>
  <c r="C48" i="9"/>
  <c r="C56" i="9"/>
  <c r="C64" i="9"/>
  <c r="C72" i="9"/>
  <c r="C80" i="9"/>
  <c r="C88" i="9"/>
  <c r="C96" i="9"/>
  <c r="C104" i="9"/>
  <c r="C112" i="9"/>
  <c r="C120" i="9"/>
  <c r="C128" i="9"/>
  <c r="C136" i="9"/>
  <c r="C144" i="9"/>
  <c r="C152" i="9"/>
  <c r="C160" i="9"/>
  <c r="C168" i="9"/>
  <c r="C176" i="9"/>
  <c r="C184" i="9"/>
  <c r="C192" i="9"/>
  <c r="C17" i="9"/>
  <c r="C25" i="9"/>
  <c r="C33" i="9"/>
  <c r="C41" i="9"/>
  <c r="C49" i="9"/>
  <c r="C57" i="9"/>
  <c r="C65" i="9"/>
  <c r="C73" i="9"/>
  <c r="C81" i="9"/>
  <c r="C89" i="9"/>
  <c r="C97" i="9"/>
  <c r="C105" i="9"/>
  <c r="C113" i="9"/>
  <c r="C121" i="9"/>
  <c r="C129" i="9"/>
  <c r="C137" i="9"/>
  <c r="C145" i="9"/>
  <c r="C153" i="9"/>
  <c r="C161" i="9"/>
  <c r="C169" i="9"/>
  <c r="C177" i="9"/>
  <c r="C185" i="9"/>
  <c r="C193" i="9"/>
  <c r="C19" i="9"/>
  <c r="C27" i="9"/>
  <c r="C35" i="9"/>
  <c r="C43" i="9"/>
  <c r="C51" i="9"/>
  <c r="C59" i="9"/>
  <c r="C67" i="9"/>
  <c r="C75" i="9"/>
  <c r="C83" i="9"/>
  <c r="C91" i="9"/>
  <c r="C99" i="9"/>
  <c r="C107" i="9"/>
  <c r="C115" i="9"/>
  <c r="C123" i="9"/>
  <c r="C131" i="9"/>
  <c r="C139" i="9"/>
  <c r="C147" i="9"/>
  <c r="C155" i="9"/>
  <c r="C163" i="9"/>
  <c r="C171" i="9"/>
  <c r="C179" i="9"/>
  <c r="C187" i="9"/>
  <c r="C23" i="9"/>
  <c r="C31" i="9"/>
  <c r="C39" i="9"/>
  <c r="C47" i="9"/>
  <c r="C55" i="9"/>
  <c r="C63" i="9"/>
  <c r="C71" i="9"/>
  <c r="C79" i="9"/>
  <c r="C87" i="9"/>
  <c r="C95" i="9"/>
  <c r="C103" i="9"/>
  <c r="C111" i="9"/>
  <c r="C119" i="9"/>
  <c r="C127" i="9"/>
  <c r="C135" i="9"/>
  <c r="C143" i="9"/>
  <c r="C151" i="9"/>
  <c r="C159" i="9"/>
  <c r="C167" i="9"/>
  <c r="C175" i="9"/>
  <c r="C183" i="9"/>
  <c r="C191" i="9"/>
  <c r="B11" i="9"/>
  <c r="B19" i="9"/>
  <c r="B27" i="9"/>
  <c r="B35" i="9"/>
  <c r="B43" i="9"/>
  <c r="B51" i="9"/>
  <c r="B59" i="9"/>
  <c r="B67" i="9"/>
  <c r="B75" i="9"/>
  <c r="B83" i="9"/>
  <c r="B91" i="9"/>
  <c r="B99" i="9"/>
  <c r="B107" i="9"/>
  <c r="B115" i="9"/>
  <c r="B123" i="9"/>
  <c r="B131" i="9"/>
  <c r="B139" i="9"/>
  <c r="B147" i="9"/>
  <c r="B155" i="9"/>
  <c r="B163" i="9"/>
  <c r="B171" i="9"/>
  <c r="B179" i="9"/>
  <c r="B187" i="9"/>
  <c r="B12" i="9"/>
  <c r="B20" i="9"/>
  <c r="B28" i="9"/>
  <c r="B36" i="9"/>
  <c r="B44" i="9"/>
  <c r="B52" i="9"/>
  <c r="B60" i="9"/>
  <c r="B68" i="9"/>
  <c r="B76" i="9"/>
  <c r="B84" i="9"/>
  <c r="B92" i="9"/>
  <c r="B100" i="9"/>
  <c r="B108" i="9"/>
  <c r="B116" i="9"/>
  <c r="B124" i="9"/>
  <c r="B132" i="9"/>
  <c r="B140" i="9"/>
  <c r="B148" i="9"/>
  <c r="B156" i="9"/>
  <c r="B164" i="9"/>
  <c r="B172" i="9"/>
  <c r="B180" i="9"/>
  <c r="B188" i="9"/>
  <c r="B13" i="9"/>
  <c r="B21" i="9"/>
  <c r="B29" i="9"/>
  <c r="B37" i="9"/>
  <c r="B45" i="9"/>
  <c r="B53" i="9"/>
  <c r="B61" i="9"/>
  <c r="B69" i="9"/>
  <c r="B77" i="9"/>
  <c r="B85" i="9"/>
  <c r="B93" i="9"/>
  <c r="B101" i="9"/>
  <c r="B109" i="9"/>
  <c r="B117" i="9"/>
  <c r="B125" i="9"/>
  <c r="B133" i="9"/>
  <c r="B141" i="9"/>
  <c r="B149" i="9"/>
  <c r="B157" i="9"/>
  <c r="B165" i="9"/>
  <c r="B173" i="9"/>
  <c r="B181" i="9"/>
  <c r="B189" i="9"/>
  <c r="B14" i="9"/>
  <c r="B22" i="9"/>
  <c r="B30" i="9"/>
  <c r="B38" i="9"/>
  <c r="B46" i="9"/>
  <c r="B54" i="9"/>
  <c r="B62" i="9"/>
  <c r="B70" i="9"/>
  <c r="B78" i="9"/>
  <c r="B86" i="9"/>
  <c r="B94" i="9"/>
  <c r="B102" i="9"/>
  <c r="B110" i="9"/>
  <c r="B118" i="9"/>
  <c r="B126" i="9"/>
  <c r="B134" i="9"/>
  <c r="B142" i="9"/>
  <c r="B150" i="9"/>
  <c r="B158" i="9"/>
  <c r="B166" i="9"/>
  <c r="B174" i="9"/>
  <c r="B182" i="9"/>
  <c r="B190" i="9"/>
  <c r="B15" i="9"/>
  <c r="B23" i="9"/>
  <c r="B31" i="9"/>
  <c r="B39" i="9"/>
  <c r="B47" i="9"/>
  <c r="B55" i="9"/>
  <c r="B63" i="9"/>
  <c r="B71" i="9"/>
  <c r="B79" i="9"/>
  <c r="B87" i="9"/>
  <c r="B95" i="9"/>
  <c r="B103" i="9"/>
  <c r="B111" i="9"/>
  <c r="B119" i="9"/>
  <c r="B127" i="9"/>
  <c r="B135" i="9"/>
  <c r="B143" i="9"/>
  <c r="B151" i="9"/>
  <c r="B159" i="9"/>
  <c r="B167" i="9"/>
  <c r="B175" i="9"/>
  <c r="B183" i="9"/>
  <c r="B191" i="9"/>
  <c r="B16" i="9"/>
  <c r="B24" i="9"/>
  <c r="B32" i="9"/>
  <c r="B40" i="9"/>
  <c r="B48" i="9"/>
  <c r="B56" i="9"/>
  <c r="B64" i="9"/>
  <c r="B72" i="9"/>
  <c r="B80" i="9"/>
  <c r="B88" i="9"/>
  <c r="B96" i="9"/>
  <c r="B104" i="9"/>
  <c r="B112" i="9"/>
  <c r="B120" i="9"/>
  <c r="B128" i="9"/>
  <c r="B136" i="9"/>
  <c r="B144" i="9"/>
  <c r="B152" i="9"/>
  <c r="B160" i="9"/>
  <c r="B168" i="9"/>
  <c r="B176" i="9"/>
  <c r="B184" i="9"/>
  <c r="B192" i="9"/>
  <c r="B17" i="9"/>
  <c r="B25" i="9"/>
  <c r="B33" i="9"/>
  <c r="B41" i="9"/>
  <c r="B49" i="9"/>
  <c r="B57" i="9"/>
  <c r="B65" i="9"/>
  <c r="B73" i="9"/>
  <c r="B81" i="9"/>
  <c r="B89" i="9"/>
  <c r="B97" i="9"/>
  <c r="B105" i="9"/>
  <c r="B113" i="9"/>
  <c r="B121" i="9"/>
  <c r="B129" i="9"/>
  <c r="B137" i="9"/>
  <c r="B145" i="9"/>
  <c r="B153" i="9"/>
  <c r="B161" i="9"/>
  <c r="B169" i="9"/>
  <c r="B177" i="9"/>
  <c r="B185" i="9"/>
  <c r="B193" i="9"/>
  <c r="C10" i="9"/>
  <c r="C18" i="9"/>
  <c r="C26" i="9"/>
  <c r="C34" i="9"/>
  <c r="C42" i="9"/>
  <c r="C50" i="9"/>
  <c r="C58" i="9"/>
  <c r="C66" i="9"/>
  <c r="C74" i="9"/>
  <c r="C82" i="9"/>
  <c r="C90" i="9"/>
  <c r="C98" i="9"/>
  <c r="C106" i="9"/>
  <c r="C114" i="9"/>
  <c r="C122" i="9"/>
  <c r="C130" i="9"/>
  <c r="C138" i="9"/>
  <c r="C146" i="9"/>
  <c r="C154" i="9"/>
  <c r="C162" i="9"/>
  <c r="C170" i="9"/>
  <c r="C178" i="9"/>
  <c r="C186" i="9"/>
  <c r="B10" i="9"/>
  <c r="B18" i="9"/>
  <c r="B26" i="9"/>
  <c r="B34" i="9"/>
  <c r="B42" i="9"/>
  <c r="B50" i="9"/>
  <c r="B58" i="9"/>
  <c r="B66" i="9"/>
  <c r="B74" i="9"/>
  <c r="B82" i="9"/>
  <c r="B90" i="9"/>
  <c r="B98" i="9"/>
  <c r="B106" i="9"/>
  <c r="B114" i="9"/>
  <c r="B122" i="9"/>
  <c r="B130" i="9"/>
  <c r="B138" i="9"/>
  <c r="B146" i="9"/>
  <c r="B154" i="9"/>
  <c r="B162" i="9"/>
  <c r="B170" i="9"/>
  <c r="B178" i="9"/>
  <c r="B186" i="9"/>
  <c r="L42" i="9" l="1"/>
</calcChain>
</file>

<file path=xl/sharedStrings.xml><?xml version="1.0" encoding="utf-8"?>
<sst xmlns="http://schemas.openxmlformats.org/spreadsheetml/2006/main" count="827" uniqueCount="353">
  <si>
    <t>line|行号</t>
    <phoneticPr fontId="5" type="noConversion"/>
  </si>
  <si>
    <t>name|名字</t>
    <phoneticPr fontId="4" type="noConversion"/>
  </si>
  <si>
    <t>item|物品id</t>
    <phoneticPr fontId="4" type="noConversion"/>
  </si>
  <si>
    <t>weight|权重</t>
    <phoneticPr fontId="5" type="noConversion"/>
  </si>
  <si>
    <t>lottery_reset_time|抽奖重置时间</t>
    <phoneticPr fontId="4" type="noConversion"/>
  </si>
  <si>
    <t>score_percent|奖励分比例</t>
    <phoneticPr fontId="4" type="noConversion"/>
  </si>
  <si>
    <t>award_config_id|奖品配置id</t>
    <phoneticPr fontId="4" type="noConversion"/>
  </si>
  <si>
    <t>score_limit|奖励分限制</t>
    <phoneticPr fontId="4" type="noConversion"/>
  </si>
  <si>
    <t>config_id|奖品配置id</t>
    <phoneticPr fontId="5" type="noConversion"/>
  </si>
  <si>
    <t>type|类型</t>
    <phoneticPr fontId="4" type="noConversion"/>
  </si>
  <si>
    <t>caijin_fish_id|彩金鱼id</t>
    <phoneticPr fontId="4" type="noConversion"/>
  </si>
  <si>
    <t>index|序号</t>
    <phoneticPr fontId="4" type="noConversion"/>
  </si>
  <si>
    <t>name|名字</t>
    <phoneticPr fontId="5" type="noConversion"/>
  </si>
  <si>
    <t>icon|图标</t>
    <phoneticPr fontId="5" type="noConversion"/>
  </si>
  <si>
    <t>game_id|场次id</t>
    <phoneticPr fontId="4" type="noConversion"/>
  </si>
  <si>
    <t>line|行号</t>
    <phoneticPr fontId="4" type="noConversion"/>
  </si>
  <si>
    <t>begin_time|开始时间</t>
    <phoneticPr fontId="4" type="noConversion"/>
  </si>
  <si>
    <t>end_time|结束时间</t>
  </si>
  <si>
    <t>铂金抽奖</t>
    <phoneticPr fontId="4" type="noConversion"/>
  </si>
  <si>
    <t>普通抽奖</t>
  </si>
  <si>
    <t>青铜抽奖</t>
  </si>
  <si>
    <t>白银抽奖</t>
  </si>
  <si>
    <t>黄金抽奖</t>
  </si>
  <si>
    <t>至尊抽奖</t>
    <phoneticPr fontId="4" type="noConversion"/>
  </si>
  <si>
    <t>shop_gold_sum</t>
    <phoneticPr fontId="5" type="noConversion"/>
  </si>
  <si>
    <t>话费碎片*10</t>
  </si>
  <si>
    <t>话费碎片*140</t>
  </si>
  <si>
    <t>话费碎片*9000</t>
  </si>
  <si>
    <t>prop_web_chip_huafei</t>
    <phoneticPr fontId="5" type="noConversion"/>
  </si>
  <si>
    <t>com_award_icon_hfsp</t>
    <phoneticPr fontId="5" type="noConversion"/>
  </si>
  <si>
    <t>discount_fish_coin</t>
    <phoneticPr fontId="5" type="noConversion"/>
  </si>
  <si>
    <t>com_icon_yb</t>
    <phoneticPr fontId="5" type="noConversion"/>
  </si>
  <si>
    <t>10</t>
    <phoneticPr fontId="5" type="noConversion"/>
  </si>
  <si>
    <t>500</t>
    <phoneticPr fontId="5" type="noConversion"/>
  </si>
  <si>
    <t>2000</t>
    <phoneticPr fontId="5" type="noConversion"/>
  </si>
  <si>
    <t>140</t>
    <phoneticPr fontId="5" type="noConversion"/>
  </si>
  <si>
    <t>8000</t>
    <phoneticPr fontId="5" type="noConversion"/>
  </si>
  <si>
    <t>30000</t>
    <phoneticPr fontId="5" type="noConversion"/>
  </si>
  <si>
    <t>话费碎片*1120</t>
  </si>
  <si>
    <t>com_award_icon_yb1</t>
    <phoneticPr fontId="5" type="noConversion"/>
  </si>
  <si>
    <t>com_award_icon_yb2</t>
    <phoneticPr fontId="5" type="noConversion"/>
  </si>
  <si>
    <t>1587425400</t>
    <phoneticPr fontId="5" type="noConversion"/>
  </si>
  <si>
    <t>real|是否是实物</t>
    <phoneticPr fontId="5" type="noConversion"/>
  </si>
  <si>
    <t>real_img|实物图片</t>
    <phoneticPr fontId="5" type="noConversion"/>
  </si>
  <si>
    <t>-1</t>
    <phoneticPr fontId="5" type="noConversion"/>
  </si>
  <si>
    <t>com_icon_yb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</si>
  <si>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</si>
  <si>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</si>
  <si>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</si>
  <si>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50000</t>
    <phoneticPr fontId="5" type="noConversion"/>
  </si>
  <si>
    <t>80000</t>
    <phoneticPr fontId="5" type="noConversion"/>
  </si>
  <si>
    <t>1000000</t>
    <phoneticPr fontId="5" type="noConversion"/>
  </si>
  <si>
    <t>400000</t>
    <phoneticPr fontId="5" type="noConversion"/>
  </si>
  <si>
    <t>com_award_icon_yb1</t>
    <phoneticPr fontId="5" type="noConversion"/>
  </si>
  <si>
    <t>com_award_icon_yb1</t>
    <phoneticPr fontId="5" type="noConversion"/>
  </si>
  <si>
    <t>2000000</t>
    <phoneticPr fontId="5" type="noConversion"/>
  </si>
  <si>
    <t>com_award_icon_yb1</t>
    <phoneticPr fontId="5" type="noConversion"/>
  </si>
  <si>
    <t>com_award_icon_yb1</t>
    <phoneticPr fontId="5" type="noConversion"/>
  </si>
  <si>
    <t>800000</t>
    <phoneticPr fontId="5" type="noConversion"/>
  </si>
  <si>
    <t>com_award_icon_yb1</t>
    <phoneticPr fontId="5" type="noConversion"/>
  </si>
  <si>
    <t>8000000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</si>
  <si>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</si>
  <si>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</si>
  <si>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</si>
  <si>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100</t>
    <phoneticPr fontId="5" type="noConversion"/>
  </si>
  <si>
    <t>1000</t>
    <phoneticPr fontId="5" type="noConversion"/>
  </si>
  <si>
    <t>60000</t>
    <phoneticPr fontId="5" type="noConversion"/>
  </si>
  <si>
    <t>300000</t>
    <phoneticPr fontId="5" type="noConversion"/>
  </si>
  <si>
    <t>50</t>
    <phoneticPr fontId="5" type="noConversion"/>
  </si>
  <si>
    <t>num|数量</t>
    <phoneticPr fontId="4" type="noConversion"/>
  </si>
  <si>
    <t>400</t>
    <phoneticPr fontId="5" type="noConversion"/>
  </si>
  <si>
    <t>20000</t>
    <phoneticPr fontId="5" type="noConversion"/>
  </si>
  <si>
    <t>100000</t>
    <phoneticPr fontId="5" type="noConversion"/>
  </si>
  <si>
    <t>500000</t>
    <phoneticPr fontId="5" type="noConversion"/>
  </si>
  <si>
    <t>4000000</t>
    <phoneticPr fontId="5" type="noConversion"/>
  </si>
  <si>
    <t>1200000</t>
    <phoneticPr fontId="5" type="noConversion"/>
  </si>
  <si>
    <t>180000</t>
    <phoneticPr fontId="5" type="noConversion"/>
  </si>
  <si>
    <t>20000000</t>
    <phoneticPr fontId="5" type="noConversion"/>
  </si>
  <si>
    <t>6000000</t>
    <phoneticPr fontId="5" type="noConversion"/>
  </si>
  <si>
    <t>5000000</t>
    <phoneticPr fontId="5" type="noConversion"/>
  </si>
  <si>
    <t>1500000</t>
    <phoneticPr fontId="5" type="noConversion"/>
  </si>
  <si>
    <t>40000000</t>
    <phoneticPr fontId="5" type="noConversion"/>
  </si>
  <si>
    <t>12000000</t>
    <phoneticPr fontId="5" type="noConversion"/>
  </si>
  <si>
    <t>80000000</t>
    <phoneticPr fontId="5" type="noConversion"/>
  </si>
  <si>
    <t>50000000</t>
    <phoneticPr fontId="5" type="noConversion"/>
  </si>
  <si>
    <t>25000000</t>
    <phoneticPr fontId="5" type="noConversion"/>
  </si>
  <si>
    <t>160000000</t>
    <phoneticPr fontId="5" type="noConversion"/>
  </si>
  <si>
    <t>30000000</t>
    <phoneticPr fontId="5" type="noConversion"/>
  </si>
  <si>
    <t>|期望条数</t>
    <phoneticPr fontId="4" type="noConversion"/>
  </si>
  <si>
    <t>|期望炮倍</t>
    <phoneticPr fontId="4" type="noConversion"/>
  </si>
  <si>
    <t>5W</t>
    <phoneticPr fontId="4" type="noConversion"/>
  </si>
  <si>
    <t>10W</t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</si>
  <si>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W</t>
    </r>
    <phoneticPr fontId="4" type="noConversion"/>
  </si>
  <si>
    <t>|期望条数总和</t>
    <phoneticPr fontId="4" type="noConversion"/>
  </si>
  <si>
    <t>|期望分数</t>
    <phoneticPr fontId="4" type="noConversion"/>
  </si>
  <si>
    <t>50</t>
    <phoneticPr fontId="5" type="noConversion"/>
  </si>
  <si>
    <t>3</t>
    <phoneticPr fontId="5" type="noConversion"/>
  </si>
  <si>
    <t>80000</t>
    <phoneticPr fontId="5" type="noConversion"/>
  </si>
  <si>
    <t>|价值</t>
    <phoneticPr fontId="5" type="noConversion"/>
  </si>
  <si>
    <t>|平均价值</t>
    <phoneticPr fontId="5" type="noConversion"/>
  </si>
  <si>
    <t>30000</t>
    <phoneticPr fontId="5" type="noConversion"/>
  </si>
  <si>
    <t>250000</t>
    <phoneticPr fontId="5" type="noConversion"/>
  </si>
  <si>
    <t>50000</t>
    <phoneticPr fontId="5" type="noConversion"/>
  </si>
  <si>
    <t>|预期价值</t>
    <phoneticPr fontId="5" type="noConversion"/>
  </si>
  <si>
    <t>200000</t>
    <phoneticPr fontId="5" type="noConversion"/>
  </si>
  <si>
    <t>300000</t>
    <phoneticPr fontId="5" type="noConversion"/>
  </si>
  <si>
    <t>250000</t>
    <phoneticPr fontId="5" type="noConversion"/>
  </si>
  <si>
    <t>150000</t>
    <phoneticPr fontId="5" type="noConversion"/>
  </si>
  <si>
    <t>100000</t>
    <phoneticPr fontId="5" type="noConversion"/>
  </si>
  <si>
    <t>10000</t>
    <phoneticPr fontId="5" type="noConversion"/>
  </si>
  <si>
    <t>350</t>
    <phoneticPr fontId="5" type="noConversion"/>
  </si>
  <si>
    <t>120000</t>
    <phoneticPr fontId="5" type="noConversion"/>
  </si>
  <si>
    <t>250000</t>
    <phoneticPr fontId="5" type="noConversion"/>
  </si>
  <si>
    <t>560000</t>
    <phoneticPr fontId="5" type="noConversion"/>
  </si>
  <si>
    <t>500000</t>
    <phoneticPr fontId="5" type="noConversion"/>
  </si>
  <si>
    <t>600000</t>
    <phoneticPr fontId="5" type="noConversion"/>
  </si>
  <si>
    <t>800000</t>
    <phoneticPr fontId="5" type="noConversion"/>
  </si>
  <si>
    <t>280000</t>
    <phoneticPr fontId="5" type="noConversion"/>
  </si>
  <si>
    <t>300</t>
    <phoneticPr fontId="5" type="noConversion"/>
  </si>
  <si>
    <t>1000</t>
    <phoneticPr fontId="5" type="noConversion"/>
  </si>
  <si>
    <t>3000</t>
    <phoneticPr fontId="5" type="noConversion"/>
  </si>
  <si>
    <t>500000</t>
    <phoneticPr fontId="5" type="noConversion"/>
  </si>
  <si>
    <t>800000</t>
    <phoneticPr fontId="5" type="noConversion"/>
  </si>
  <si>
    <t>300</t>
    <phoneticPr fontId="5" type="noConversion"/>
  </si>
  <si>
    <t>350000</t>
    <phoneticPr fontId="5" type="noConversion"/>
  </si>
  <si>
    <t>120000</t>
    <phoneticPr fontId="5" type="noConversion"/>
  </si>
  <si>
    <t>260000</t>
    <phoneticPr fontId="5" type="noConversion"/>
  </si>
  <si>
    <t>1000</t>
    <phoneticPr fontId="5" type="noConversion"/>
  </si>
  <si>
    <t>100</t>
    <phoneticPr fontId="5" type="noConversion"/>
  </si>
  <si>
    <t>2000000</t>
    <phoneticPr fontId="5" type="noConversion"/>
  </si>
  <si>
    <t>1000000</t>
    <phoneticPr fontId="5" type="noConversion"/>
  </si>
  <si>
    <t>600000</t>
    <phoneticPr fontId="5" type="noConversion"/>
  </si>
  <si>
    <t>350000</t>
    <phoneticPr fontId="5" type="noConversion"/>
  </si>
  <si>
    <t>200</t>
    <phoneticPr fontId="5" type="noConversion"/>
  </si>
  <si>
    <t>5000000</t>
    <phoneticPr fontId="5" type="noConversion"/>
  </si>
  <si>
    <t>4000000</t>
    <phoneticPr fontId="5" type="noConversion"/>
  </si>
  <si>
    <t>3000000</t>
    <phoneticPr fontId="5" type="noConversion"/>
  </si>
  <si>
    <t>1280000</t>
    <phoneticPr fontId="5" type="noConversion"/>
  </si>
  <si>
    <t>5000</t>
    <phoneticPr fontId="5" type="noConversion"/>
  </si>
  <si>
    <t>500</t>
    <phoneticPr fontId="5" type="noConversion"/>
  </si>
  <si>
    <t>2600000</t>
    <phoneticPr fontId="5" type="noConversion"/>
  </si>
  <si>
    <t>2000000</t>
    <phoneticPr fontId="5" type="noConversion"/>
  </si>
  <si>
    <t>8000</t>
    <phoneticPr fontId="5" type="noConversion"/>
  </si>
  <si>
    <t>10000000</t>
    <phoneticPr fontId="5" type="noConversion"/>
  </si>
  <si>
    <t>15000000</t>
    <phoneticPr fontId="5" type="noConversion"/>
  </si>
  <si>
    <t>2500</t>
    <phoneticPr fontId="5" type="noConversion"/>
  </si>
  <si>
    <t>4500000</t>
    <phoneticPr fontId="5" type="noConversion"/>
  </si>
  <si>
    <t>5600000</t>
    <phoneticPr fontId="5" type="noConversion"/>
  </si>
  <si>
    <t>15000</t>
    <phoneticPr fontId="5" type="noConversion"/>
  </si>
  <si>
    <t>5000</t>
    <phoneticPr fontId="5" type="noConversion"/>
  </si>
  <si>
    <t>15000000</t>
    <phoneticPr fontId="5" type="noConversion"/>
  </si>
  <si>
    <t>12000000</t>
    <phoneticPr fontId="5" type="noConversion"/>
  </si>
  <si>
    <t>18000000</t>
    <phoneticPr fontId="5" type="noConversion"/>
  </si>
  <si>
    <t>40000000</t>
    <phoneticPr fontId="5" type="noConversion"/>
  </si>
  <si>
    <t>8600000</t>
    <phoneticPr fontId="5" type="noConversion"/>
  </si>
  <si>
    <t>7500000</t>
    <phoneticPr fontId="5" type="noConversion"/>
  </si>
  <si>
    <t>2000</t>
    <phoneticPr fontId="5" type="noConversion"/>
  </si>
  <si>
    <t>2500000</t>
    <phoneticPr fontId="5" type="noConversion"/>
  </si>
  <si>
    <t>1080000</t>
    <phoneticPr fontId="5" type="noConversion"/>
  </si>
  <si>
    <t>660000</t>
    <phoneticPr fontId="5" type="noConversion"/>
  </si>
  <si>
    <t>1800000</t>
    <phoneticPr fontId="5" type="noConversion"/>
  </si>
  <si>
    <t>10000</t>
    <phoneticPr fontId="5" type="noConversion"/>
  </si>
  <si>
    <t>800</t>
    <phoneticPr fontId="5" type="noConversion"/>
  </si>
  <si>
    <t>20000000</t>
    <phoneticPr fontId="5" type="noConversion"/>
  </si>
  <si>
    <t>4000000</t>
    <phoneticPr fontId="5" type="noConversion"/>
  </si>
  <si>
    <t>15000000</t>
    <phoneticPr fontId="5" type="noConversion"/>
  </si>
  <si>
    <t>6080000</t>
    <phoneticPr fontId="5" type="noConversion"/>
  </si>
  <si>
    <t>8060000</t>
    <phoneticPr fontId="5" type="noConversion"/>
  </si>
  <si>
    <t>80000000</t>
    <phoneticPr fontId="5" type="noConversion"/>
  </si>
  <si>
    <t>20000000</t>
    <phoneticPr fontId="5" type="noConversion"/>
  </si>
  <si>
    <t>30000000</t>
    <phoneticPr fontId="5" type="noConversion"/>
  </si>
  <si>
    <t>7000000</t>
    <phoneticPr fontId="5" type="noConversion"/>
  </si>
  <si>
    <t>11800000</t>
    <phoneticPr fontId="5" type="noConversion"/>
  </si>
  <si>
    <t>15800000</t>
    <phoneticPr fontId="5" type="noConversion"/>
  </si>
  <si>
    <t>50000</t>
    <phoneticPr fontId="5" type="noConversion"/>
  </si>
  <si>
    <t>30000</t>
    <phoneticPr fontId="5" type="noConversion"/>
  </si>
  <si>
    <t>1300</t>
    <phoneticPr fontId="5" type="noConversion"/>
  </si>
  <si>
    <t>3500</t>
    <phoneticPr fontId="5" type="noConversion"/>
  </si>
  <si>
    <t>80000000</t>
    <phoneticPr fontId="5" type="noConversion"/>
  </si>
  <si>
    <t>60000000</t>
    <phoneticPr fontId="5" type="noConversion"/>
  </si>
  <si>
    <t>40000000</t>
    <phoneticPr fontId="5" type="noConversion"/>
  </si>
  <si>
    <t>12800000</t>
    <phoneticPr fontId="5" type="noConversion"/>
  </si>
  <si>
    <t>25600000</t>
    <phoneticPr fontId="5" type="noConversion"/>
  </si>
  <si>
    <t>31800000</t>
    <phoneticPr fontId="5" type="noConversion"/>
  </si>
  <si>
    <t>5000</t>
    <phoneticPr fontId="5" type="noConversion"/>
  </si>
  <si>
    <t>100000000</t>
    <phoneticPr fontId="5" type="noConversion"/>
  </si>
  <si>
    <t>60000000</t>
    <phoneticPr fontId="5" type="noConversion"/>
  </si>
  <si>
    <t>45000000</t>
    <phoneticPr fontId="5" type="noConversion"/>
  </si>
  <si>
    <t>50800000</t>
    <phoneticPr fontId="5" type="noConversion"/>
  </si>
  <si>
    <t>9000</t>
    <phoneticPr fontId="5" type="noConversion"/>
  </si>
  <si>
    <t>150000000</t>
    <phoneticPr fontId="5" type="noConversion"/>
  </si>
  <si>
    <t>80000000</t>
    <phoneticPr fontId="5" type="noConversion"/>
  </si>
  <si>
    <t>80000000</t>
    <phoneticPr fontId="5" type="noConversion"/>
  </si>
  <si>
    <t>100000000</t>
    <phoneticPr fontId="5" type="noConversion"/>
  </si>
  <si>
    <t>200000000</t>
    <phoneticPr fontId="5" type="noConversion"/>
  </si>
  <si>
    <t>300000000</t>
    <phoneticPr fontId="5" type="noConversion"/>
  </si>
  <si>
    <t>66000000</t>
    <phoneticPr fontId="5" type="noConversion"/>
  </si>
  <si>
    <t>5000</t>
    <phoneticPr fontId="5" type="noConversion"/>
  </si>
  <si>
    <t>800</t>
    <phoneticPr fontId="5" type="noConversion"/>
  </si>
  <si>
    <t>6000000</t>
    <phoneticPr fontId="5" type="noConversion"/>
  </si>
  <si>
    <t>5000000</t>
    <phoneticPr fontId="5" type="noConversion"/>
  </si>
  <si>
    <t>2180000</t>
    <phoneticPr fontId="5" type="noConversion"/>
  </si>
  <si>
    <t>1280000</t>
    <phoneticPr fontId="5" type="noConversion"/>
  </si>
  <si>
    <t>3200000</t>
    <phoneticPr fontId="5" type="noConversion"/>
  </si>
  <si>
    <t>1120</t>
    <phoneticPr fontId="5" type="noConversion"/>
  </si>
  <si>
    <t>7000000</t>
    <phoneticPr fontId="5" type="noConversion"/>
  </si>
  <si>
    <t>8000000</t>
    <phoneticPr fontId="5" type="noConversion"/>
  </si>
  <si>
    <t>10000000</t>
    <phoneticPr fontId="5" type="noConversion"/>
  </si>
  <si>
    <t>4680000</t>
    <phoneticPr fontId="5" type="noConversion"/>
  </si>
  <si>
    <t>30000</t>
    <phoneticPr fontId="5" type="noConversion"/>
  </si>
  <si>
    <t>2500</t>
    <phoneticPr fontId="5" type="noConversion"/>
  </si>
  <si>
    <t>25000000</t>
    <phoneticPr fontId="5" type="noConversion"/>
  </si>
  <si>
    <t>8800000</t>
    <phoneticPr fontId="5" type="noConversion"/>
  </si>
  <si>
    <t>13600000</t>
    <phoneticPr fontId="5" type="noConversion"/>
  </si>
  <si>
    <t>3000</t>
    <phoneticPr fontId="5" type="noConversion"/>
  </si>
  <si>
    <t>60000000</t>
    <phoneticPr fontId="5" type="noConversion"/>
  </si>
  <si>
    <t>50000000</t>
    <phoneticPr fontId="5" type="noConversion"/>
  </si>
  <si>
    <t>80000</t>
    <phoneticPr fontId="5" type="noConversion"/>
  </si>
  <si>
    <t>150000</t>
    <phoneticPr fontId="5" type="noConversion"/>
  </si>
  <si>
    <t>shop_gold_sum</t>
  </si>
  <si>
    <t>5000</t>
    <phoneticPr fontId="5" type="noConversion"/>
  </si>
  <si>
    <t>100000000</t>
    <phoneticPr fontId="5" type="noConversion"/>
  </si>
  <si>
    <t>90000000</t>
    <phoneticPr fontId="5" type="noConversion"/>
  </si>
  <si>
    <t>63000000</t>
    <phoneticPr fontId="5" type="noConversion"/>
  </si>
  <si>
    <t>48000000</t>
    <phoneticPr fontId="5" type="noConversion"/>
  </si>
  <si>
    <t>9000</t>
    <phoneticPr fontId="5" type="noConversion"/>
  </si>
  <si>
    <t>73800000</t>
    <phoneticPr fontId="5" type="noConversion"/>
  </si>
  <si>
    <t>300000000</t>
    <phoneticPr fontId="5" type="noConversion"/>
  </si>
  <si>
    <t>500000000</t>
    <phoneticPr fontId="5" type="noConversion"/>
  </si>
  <si>
    <t>98000000</t>
    <phoneticPr fontId="5" type="noConversion"/>
  </si>
  <si>
    <t>216000000</t>
    <phoneticPr fontId="5" type="noConversion"/>
  </si>
  <si>
    <t>鱼币*1280000</t>
  </si>
  <si>
    <t>鱼币*80000</t>
  </si>
  <si>
    <t>鱼币*50000</t>
  </si>
  <si>
    <t>鱼币*30000</t>
  </si>
  <si>
    <t>鱼币*20000</t>
  </si>
  <si>
    <t>鱼币*10000</t>
  </si>
  <si>
    <t>100福利券</t>
  </si>
  <si>
    <t>鱼币*250000</t>
  </si>
  <si>
    <t>鱼币*100000</t>
  </si>
  <si>
    <t>鱼币*60000</t>
  </si>
  <si>
    <t>锁定*3</t>
  </si>
  <si>
    <t>50福利券</t>
  </si>
  <si>
    <t>话费碎片*50</t>
  </si>
  <si>
    <t>300福利券</t>
  </si>
  <si>
    <t>鱼币*300000</t>
  </si>
  <si>
    <t>鱼币*200000</t>
  </si>
  <si>
    <t>鱼币*180000</t>
  </si>
  <si>
    <t>鱼币*150000</t>
  </si>
  <si>
    <t>500福利券</t>
  </si>
  <si>
    <t>话费碎片*350</t>
  </si>
  <si>
    <t>鱼币*1000000</t>
  </si>
  <si>
    <t>鱼币*800000</t>
  </si>
  <si>
    <t>鱼币*560000</t>
  </si>
  <si>
    <t>鱼币*120000</t>
  </si>
  <si>
    <t>1000福利券</t>
  </si>
  <si>
    <t>话费碎片*1000</t>
  </si>
  <si>
    <t>鱼币*4000000</t>
  </si>
  <si>
    <t>鱼币*2000000</t>
  </si>
  <si>
    <t>鱼币*600000</t>
  </si>
  <si>
    <t>鱼币*500000</t>
  </si>
  <si>
    <t>鱼币*280000</t>
  </si>
  <si>
    <t>3000福利券</t>
  </si>
  <si>
    <t>鱼币*5000000</t>
  </si>
  <si>
    <t>鱼币*3000000</t>
  </si>
  <si>
    <t>鱼币*1080000</t>
  </si>
  <si>
    <t>鱼币*660000</t>
  </si>
  <si>
    <t>鱼币*400000</t>
  </si>
  <si>
    <t>鱼币*350000</t>
  </si>
  <si>
    <t>鱼币*260000</t>
  </si>
  <si>
    <t>话费碎片*100</t>
  </si>
  <si>
    <t>鱼币*1500000</t>
  </si>
  <si>
    <t>鱼币*1200000</t>
  </si>
  <si>
    <t>2000福利券</t>
  </si>
  <si>
    <t>话费碎片*200</t>
  </si>
  <si>
    <t>5000福利券</t>
  </si>
  <si>
    <t>话费碎片*500</t>
  </si>
  <si>
    <t>鱼币*8000000</t>
  </si>
  <si>
    <t>鱼币*6000000</t>
  </si>
  <si>
    <t>鱼币*2600000</t>
  </si>
  <si>
    <t>8000福利券</t>
  </si>
  <si>
    <t>话费碎片*2500</t>
  </si>
  <si>
    <t>鱼币*15000000</t>
  </si>
  <si>
    <t>鱼币*10000000</t>
  </si>
  <si>
    <t>鱼币*5600000</t>
  </si>
  <si>
    <t>鱼币*4500000</t>
  </si>
  <si>
    <t>15000福利券</t>
  </si>
  <si>
    <t>话费碎片*5000</t>
  </si>
  <si>
    <t>鱼币*40000000</t>
  </si>
  <si>
    <t>鱼币*25000000</t>
  </si>
  <si>
    <t>鱼币*18000000</t>
  </si>
  <si>
    <t>鱼币*12000000</t>
  </si>
  <si>
    <t>鱼币*8600000</t>
  </si>
  <si>
    <t>鱼币*7500000</t>
  </si>
  <si>
    <t>话费碎片*400</t>
  </si>
  <si>
    <t>鱼币*2500000</t>
  </si>
  <si>
    <t>鱼币*1800000</t>
  </si>
  <si>
    <t>10000福利券</t>
  </si>
  <si>
    <t>话费碎片*800</t>
  </si>
  <si>
    <t>鱼币*20000000</t>
  </si>
  <si>
    <t>鱼币*8060000</t>
  </si>
  <si>
    <t>鱼币*6080000</t>
  </si>
  <si>
    <t>30000福利券</t>
  </si>
  <si>
    <t>话费碎片*1300</t>
  </si>
  <si>
    <t>鱼币*50000000</t>
  </si>
  <si>
    <t>鱼币*30000000</t>
  </si>
  <si>
    <t>鱼币*15800000</t>
  </si>
  <si>
    <t>鱼币*11800000</t>
  </si>
  <si>
    <t>鱼币*7000000</t>
  </si>
  <si>
    <t>50000福利券</t>
  </si>
  <si>
    <t>话费碎片*3500</t>
  </si>
  <si>
    <t>鱼币*80000000</t>
  </si>
  <si>
    <t>鱼币*60000000</t>
  </si>
  <si>
    <t>鱼币*31800000</t>
  </si>
  <si>
    <t>鱼币*25600000</t>
  </si>
  <si>
    <t>鱼币*12800000</t>
  </si>
  <si>
    <t>80000福利券</t>
  </si>
  <si>
    <t>鱼币*100000000</t>
  </si>
  <si>
    <t>鱼币*50800000</t>
  </si>
  <si>
    <t>鱼币*45000000</t>
  </si>
  <si>
    <t>100000福利券</t>
  </si>
  <si>
    <t>鱼币*300000000</t>
  </si>
  <si>
    <t>鱼币*200000000</t>
  </si>
  <si>
    <t>鱼币*150000000</t>
  </si>
  <si>
    <t>鱼币*66000000</t>
  </si>
  <si>
    <t>鱼币*3200000</t>
  </si>
  <si>
    <t>鱼币*2180000</t>
  </si>
  <si>
    <t>鱼币*4680000</t>
  </si>
  <si>
    <t>鱼币*13600000</t>
  </si>
  <si>
    <t>鱼币*8800000</t>
  </si>
  <si>
    <t>话费碎片*3000</t>
  </si>
  <si>
    <t>鱼币*90000000</t>
  </si>
  <si>
    <t>鱼币*73800000</t>
  </si>
  <si>
    <t>鱼币*63000000</t>
  </si>
  <si>
    <t>鱼币*48000000</t>
  </si>
  <si>
    <t>150000福利券</t>
  </si>
  <si>
    <t>鱼币*500000000</t>
  </si>
  <si>
    <t>鱼币*216000000</t>
  </si>
  <si>
    <t>鱼币*160000000</t>
  </si>
  <si>
    <t>鱼币*98000000</t>
  </si>
  <si>
    <t>com_icon_yb</t>
    <phoneticPr fontId="5" type="noConversion"/>
  </si>
  <si>
    <t>3dby_btn_sd</t>
    <phoneticPr fontId="5" type="noConversion"/>
  </si>
  <si>
    <t>20,22,23,24,25,26,27,</t>
    <phoneticPr fontId="5" type="noConversion"/>
  </si>
  <si>
    <t>prop_3d_fish_lock</t>
    <phoneticPr fontId="5" type="noConversion"/>
  </si>
  <si>
    <t>800000</t>
    <phoneticPr fontId="5" type="noConversion"/>
  </si>
  <si>
    <r>
      <t>话费碎片*3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</si>
  <si>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t>2500000</t>
    <phoneticPr fontId="5" type="noConversion"/>
  </si>
  <si>
    <t>1200000</t>
    <phoneticPr fontId="5" type="noConversion"/>
  </si>
  <si>
    <t>ls_icon_hb1</t>
  </si>
  <si>
    <t>鱼币*4000000</t>
    <phoneticPr fontId="5" type="noConversion"/>
  </si>
  <si>
    <t>鱼币*2500000</t>
    <phoneticPr fontId="5" type="noConversion"/>
  </si>
  <si>
    <t>鱼币*1200000</t>
    <phoneticPr fontId="5" type="noConversion"/>
  </si>
  <si>
    <t>鱼币*800000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</si>
</sst>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Fill="1" applyBorder="1" applyAlignment="1">
      <alignment horizontal="center"/>
    </xf>
    <xf numFmtId="176" fontId="1" fillId="2" borderId="1" xfId="2" applyNumberFormat="1" applyFont="1" applyFill="1" applyBorder="1" applyAlignment="1" applyProtection="1">
      <alignment horizontal="center" vertical="center" wrapText="1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/>
    </xf>
    <xf numFmtId="49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49" fontId="2" fillId="5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 applyAlignment="1">
      <alignment horizontal="center"/>
    </xf>
    <xf numFmtId="49" fontId="2" fillId="6" borderId="0" xfId="0" applyNumberFormat="1" applyFont="1" applyFill="1">
      <alignment vertical="center"/>
    </xf>
    <xf numFmtId="0" fontId="2" fillId="6" borderId="0" xfId="0" applyFont="1" applyFill="1">
      <alignment vertical="center"/>
    </xf>
    <xf numFmtId="0" fontId="0" fillId="7" borderId="0" xfId="0" applyFill="1">
      <alignment vertical="center"/>
    </xf>
    <xf numFmtId="0" fontId="2" fillId="7" borderId="0" xfId="0" applyFont="1" applyFill="1" applyAlignment="1">
      <alignment horizontal="center"/>
    </xf>
    <xf numFmtId="49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6" fillId="2" borderId="2" xfId="2" applyNumberFormat="1" applyFont="1" applyFill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58" fontId="0" fillId="0" borderId="0" xfId="0" applyNumberFormat="1">
      <alignment vertical="center"/>
    </xf>
    <xf numFmtId="0" fontId="2" fillId="5" borderId="0" xfId="0" applyNumberFormat="1" applyFont="1" applyFill="1">
      <alignment vertical="center"/>
    </xf>
    <xf numFmtId="49" fontId="0" fillId="4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0" fillId="6" borderId="0" xfId="0" applyNumberFormat="1" applyFill="1">
      <alignment vertical="center"/>
    </xf>
    <xf numFmtId="0" fontId="0" fillId="7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38" sqref="B38"/>
    </sheetView>
  </sheetViews>
  <sheetFormatPr defaultRowHeight="14.25" x14ac:dyDescent="0.2"/>
  <cols>
    <col min="2" max="2" width="45.375" bestFit="1" customWidth="1"/>
    <col min="5" max="5" width="19.375" customWidth="1"/>
    <col min="6" max="6" width="20" customWidth="1"/>
  </cols>
  <sheetData>
    <row r="1" spans="1:6" ht="54" x14ac:dyDescent="0.2">
      <c r="A1" t="s">
        <v>0</v>
      </c>
      <c r="B1" s="2" t="s">
        <v>10</v>
      </c>
      <c r="C1" s="2" t="s">
        <v>5</v>
      </c>
      <c r="D1" s="2" t="s">
        <v>4</v>
      </c>
      <c r="E1" s="2" t="s">
        <v>16</v>
      </c>
      <c r="F1" s="2" t="s">
        <v>17</v>
      </c>
    </row>
    <row r="2" spans="1:6" x14ac:dyDescent="0.2">
      <c r="A2">
        <v>1</v>
      </c>
      <c r="B2" s="4" t="s">
        <v>342</v>
      </c>
      <c r="C2" s="1">
        <v>0.05</v>
      </c>
      <c r="D2" s="3">
        <v>0</v>
      </c>
      <c r="E2" s="8" t="s">
        <v>41</v>
      </c>
      <c r="F2" s="8" t="s">
        <v>44</v>
      </c>
    </row>
    <row r="3" spans="1:6" x14ac:dyDescent="0.2">
      <c r="C3" s="1"/>
      <c r="D3" s="3"/>
    </row>
    <row r="4" spans="1:6" x14ac:dyDescent="0.2">
      <c r="C4" s="35"/>
      <c r="D4" s="3"/>
    </row>
    <row r="6" spans="1:6" x14ac:dyDescent="0.2">
      <c r="E6" s="4"/>
    </row>
    <row r="7" spans="1:6" x14ac:dyDescent="0.2">
      <c r="E7" s="4"/>
    </row>
    <row r="8" spans="1:6" x14ac:dyDescent="0.2">
      <c r="E8" s="4"/>
    </row>
    <row r="9" spans="1:6" x14ac:dyDescent="0.2">
      <c r="E9" s="4"/>
    </row>
    <row r="10" spans="1:6" x14ac:dyDescent="0.2">
      <c r="E10" s="4"/>
    </row>
    <row r="11" spans="1:6" x14ac:dyDescent="0.2">
      <c r="E11" s="4"/>
    </row>
    <row r="12" spans="1:6" x14ac:dyDescent="0.2">
      <c r="E12" s="4"/>
    </row>
    <row r="13" spans="1:6" x14ac:dyDescent="0.2">
      <c r="E13" s="4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B1" workbookViewId="0">
      <selection activeCell="F2" sqref="F2"/>
    </sheetView>
  </sheetViews>
  <sheetFormatPr defaultRowHeight="14.25" x14ac:dyDescent="0.2"/>
  <cols>
    <col min="6" max="6" width="20.375" style="11" customWidth="1"/>
    <col min="7" max="7" width="9" style="37"/>
    <col min="10" max="10" width="10.5" bestFit="1" customWidth="1"/>
    <col min="12" max="13" width="12.25" bestFit="1" customWidth="1"/>
  </cols>
  <sheetData>
    <row r="1" spans="1:13" ht="54" x14ac:dyDescent="0.2">
      <c r="A1" s="4" t="s">
        <v>15</v>
      </c>
      <c r="B1" s="2" t="s">
        <v>14</v>
      </c>
      <c r="C1" s="2" t="s">
        <v>9</v>
      </c>
      <c r="D1" s="2" t="s">
        <v>6</v>
      </c>
      <c r="E1" s="2" t="s">
        <v>1</v>
      </c>
      <c r="F1" s="10" t="s">
        <v>7</v>
      </c>
      <c r="G1" s="36" t="s">
        <v>88</v>
      </c>
      <c r="H1" s="36" t="s">
        <v>89</v>
      </c>
      <c r="I1" s="36" t="s">
        <v>93</v>
      </c>
      <c r="J1" s="36" t="s">
        <v>94</v>
      </c>
      <c r="L1" s="4"/>
      <c r="M1" s="4"/>
    </row>
    <row r="2" spans="1:13" x14ac:dyDescent="0.2">
      <c r="A2">
        <v>1</v>
      </c>
      <c r="B2">
        <v>2</v>
      </c>
      <c r="C2">
        <v>1</v>
      </c>
      <c r="D2" s="1">
        <v>1</v>
      </c>
      <c r="E2" s="3" t="s">
        <v>19</v>
      </c>
      <c r="F2" s="12">
        <v>15000</v>
      </c>
      <c r="G2" s="37">
        <v>5</v>
      </c>
      <c r="H2" s="47">
        <v>1000</v>
      </c>
      <c r="I2">
        <v>5</v>
      </c>
      <c r="J2">
        <f>I2*3000</f>
        <v>15000</v>
      </c>
    </row>
    <row r="3" spans="1:13" x14ac:dyDescent="0.2">
      <c r="A3">
        <v>2</v>
      </c>
      <c r="B3">
        <v>2</v>
      </c>
      <c r="C3">
        <v>2</v>
      </c>
      <c r="D3" s="1">
        <v>2</v>
      </c>
      <c r="E3" s="3" t="s">
        <v>20</v>
      </c>
      <c r="F3" s="12">
        <v>60000</v>
      </c>
      <c r="G3" s="37">
        <v>15</v>
      </c>
      <c r="H3" s="47"/>
      <c r="I3">
        <f>G3+I2</f>
        <v>20</v>
      </c>
      <c r="J3">
        <f t="shared" ref="J3:J7" si="0">I3*3000</f>
        <v>60000</v>
      </c>
    </row>
    <row r="4" spans="1:13" x14ac:dyDescent="0.2">
      <c r="A4">
        <v>3</v>
      </c>
      <c r="B4">
        <v>2</v>
      </c>
      <c r="C4">
        <v>3</v>
      </c>
      <c r="D4" s="1">
        <v>3</v>
      </c>
      <c r="E4" s="3" t="s">
        <v>21</v>
      </c>
      <c r="F4" s="12">
        <v>150000</v>
      </c>
      <c r="G4" s="37">
        <v>30</v>
      </c>
      <c r="H4" s="47"/>
      <c r="I4">
        <f t="shared" ref="I4:I7" si="1">G4+I3</f>
        <v>50</v>
      </c>
      <c r="J4">
        <f t="shared" si="0"/>
        <v>150000</v>
      </c>
    </row>
    <row r="5" spans="1:13" x14ac:dyDescent="0.2">
      <c r="A5">
        <v>4</v>
      </c>
      <c r="B5">
        <v>2</v>
      </c>
      <c r="C5">
        <v>4</v>
      </c>
      <c r="D5" s="1">
        <v>4</v>
      </c>
      <c r="E5" s="3" t="s">
        <v>22</v>
      </c>
      <c r="F5" s="12">
        <v>300000</v>
      </c>
      <c r="G5" s="37">
        <v>50</v>
      </c>
      <c r="H5" s="47"/>
      <c r="I5">
        <f t="shared" si="1"/>
        <v>100</v>
      </c>
      <c r="J5">
        <f t="shared" si="0"/>
        <v>300000</v>
      </c>
    </row>
    <row r="6" spans="1:13" x14ac:dyDescent="0.2">
      <c r="A6">
        <v>5</v>
      </c>
      <c r="B6">
        <v>2</v>
      </c>
      <c r="C6">
        <v>5</v>
      </c>
      <c r="D6" s="1">
        <v>5</v>
      </c>
      <c r="E6" s="9" t="s">
        <v>18</v>
      </c>
      <c r="F6" s="12">
        <v>540000</v>
      </c>
      <c r="G6" s="37">
        <v>80</v>
      </c>
      <c r="H6" s="47"/>
      <c r="I6">
        <f t="shared" si="1"/>
        <v>180</v>
      </c>
      <c r="J6">
        <f t="shared" si="0"/>
        <v>540000</v>
      </c>
    </row>
    <row r="7" spans="1:13" x14ac:dyDescent="0.2">
      <c r="A7">
        <v>6</v>
      </c>
      <c r="B7">
        <v>2</v>
      </c>
      <c r="C7">
        <v>6</v>
      </c>
      <c r="D7" s="1">
        <v>6</v>
      </c>
      <c r="E7" s="9" t="s">
        <v>23</v>
      </c>
      <c r="F7" s="12">
        <v>1140000</v>
      </c>
      <c r="G7" s="37">
        <v>200</v>
      </c>
      <c r="H7" s="47"/>
      <c r="I7">
        <f t="shared" si="1"/>
        <v>380</v>
      </c>
      <c r="J7">
        <f t="shared" si="0"/>
        <v>1140000</v>
      </c>
    </row>
    <row r="8" spans="1:13" x14ac:dyDescent="0.2">
      <c r="A8">
        <v>7</v>
      </c>
      <c r="B8">
        <v>3</v>
      </c>
      <c r="C8">
        <v>1</v>
      </c>
      <c r="D8" s="1">
        <v>7</v>
      </c>
      <c r="E8" s="3" t="s">
        <v>19</v>
      </c>
      <c r="F8" s="12">
        <v>240000</v>
      </c>
      <c r="G8" s="37">
        <v>8</v>
      </c>
      <c r="H8" s="48" t="s">
        <v>92</v>
      </c>
      <c r="I8">
        <v>8</v>
      </c>
      <c r="J8">
        <f>I8*30000</f>
        <v>240000</v>
      </c>
    </row>
    <row r="9" spans="1:13" x14ac:dyDescent="0.2">
      <c r="A9">
        <v>8</v>
      </c>
      <c r="B9">
        <v>3</v>
      </c>
      <c r="C9">
        <v>2</v>
      </c>
      <c r="D9" s="1">
        <v>8</v>
      </c>
      <c r="E9" s="3" t="s">
        <v>20</v>
      </c>
      <c r="F9" s="12">
        <v>690000</v>
      </c>
      <c r="G9" s="37">
        <v>15</v>
      </c>
      <c r="H9" s="47"/>
      <c r="I9">
        <f>G9+I8</f>
        <v>23</v>
      </c>
      <c r="J9">
        <f t="shared" ref="J9:J13" si="2">I9*30000</f>
        <v>690000</v>
      </c>
    </row>
    <row r="10" spans="1:13" x14ac:dyDescent="0.2">
      <c r="A10">
        <v>9</v>
      </c>
      <c r="B10">
        <v>3</v>
      </c>
      <c r="C10">
        <v>3</v>
      </c>
      <c r="D10" s="1">
        <v>9</v>
      </c>
      <c r="E10" s="3" t="s">
        <v>21</v>
      </c>
      <c r="F10" s="12">
        <v>1590000</v>
      </c>
      <c r="G10" s="37">
        <v>30</v>
      </c>
      <c r="H10" s="47"/>
      <c r="I10">
        <f t="shared" ref="I10:I25" si="3">G10+I9</f>
        <v>53</v>
      </c>
      <c r="J10">
        <f t="shared" si="2"/>
        <v>1590000</v>
      </c>
    </row>
    <row r="11" spans="1:13" x14ac:dyDescent="0.2">
      <c r="A11">
        <v>10</v>
      </c>
      <c r="B11">
        <v>3</v>
      </c>
      <c r="C11">
        <v>4</v>
      </c>
      <c r="D11" s="1">
        <v>10</v>
      </c>
      <c r="E11" s="3" t="s">
        <v>22</v>
      </c>
      <c r="F11" s="12">
        <v>3090000</v>
      </c>
      <c r="G11" s="37">
        <v>50</v>
      </c>
      <c r="H11" s="47"/>
      <c r="I11">
        <f t="shared" si="3"/>
        <v>103</v>
      </c>
      <c r="J11">
        <f t="shared" si="2"/>
        <v>3090000</v>
      </c>
    </row>
    <row r="12" spans="1:13" x14ac:dyDescent="0.2">
      <c r="A12">
        <v>11</v>
      </c>
      <c r="B12">
        <v>3</v>
      </c>
      <c r="C12">
        <v>5</v>
      </c>
      <c r="D12" s="1">
        <v>11</v>
      </c>
      <c r="E12" s="9" t="s">
        <v>18</v>
      </c>
      <c r="F12" s="12">
        <v>5490000</v>
      </c>
      <c r="G12" s="37">
        <v>80</v>
      </c>
      <c r="H12" s="47"/>
      <c r="I12">
        <f t="shared" si="3"/>
        <v>183</v>
      </c>
      <c r="J12">
        <f t="shared" si="2"/>
        <v>5490000</v>
      </c>
    </row>
    <row r="13" spans="1:13" x14ac:dyDescent="0.2">
      <c r="A13">
        <v>12</v>
      </c>
      <c r="B13">
        <v>3</v>
      </c>
      <c r="C13">
        <v>6</v>
      </c>
      <c r="D13" s="1">
        <v>12</v>
      </c>
      <c r="E13" s="9" t="s">
        <v>23</v>
      </c>
      <c r="F13" s="12">
        <v>9990000</v>
      </c>
      <c r="G13" s="37">
        <v>150</v>
      </c>
      <c r="H13" s="47"/>
      <c r="I13">
        <f t="shared" si="3"/>
        <v>333</v>
      </c>
      <c r="J13">
        <f t="shared" si="2"/>
        <v>9990000</v>
      </c>
    </row>
    <row r="14" spans="1:13" x14ac:dyDescent="0.2">
      <c r="A14">
        <v>13</v>
      </c>
      <c r="B14">
        <v>4</v>
      </c>
      <c r="C14">
        <v>1</v>
      </c>
      <c r="D14" s="1">
        <v>13</v>
      </c>
      <c r="E14" s="3" t="s">
        <v>19</v>
      </c>
      <c r="F14" s="12">
        <v>1500000</v>
      </c>
      <c r="G14" s="37">
        <v>10</v>
      </c>
      <c r="H14" s="48" t="s">
        <v>90</v>
      </c>
      <c r="I14">
        <v>10</v>
      </c>
      <c r="J14">
        <f>I14*150000</f>
        <v>1500000</v>
      </c>
    </row>
    <row r="15" spans="1:13" x14ac:dyDescent="0.2">
      <c r="A15">
        <v>14</v>
      </c>
      <c r="B15">
        <v>4</v>
      </c>
      <c r="C15">
        <v>2</v>
      </c>
      <c r="D15" s="1">
        <v>14</v>
      </c>
      <c r="E15" s="3" t="s">
        <v>20</v>
      </c>
      <c r="F15" s="12">
        <v>6000000</v>
      </c>
      <c r="G15" s="37">
        <v>30</v>
      </c>
      <c r="H15" s="47"/>
      <c r="I15">
        <f t="shared" si="3"/>
        <v>40</v>
      </c>
      <c r="J15">
        <f t="shared" ref="J15:J19" si="4">I15*150000</f>
        <v>6000000</v>
      </c>
    </row>
    <row r="16" spans="1:13" x14ac:dyDescent="0.2">
      <c r="A16">
        <v>15</v>
      </c>
      <c r="B16">
        <v>4</v>
      </c>
      <c r="C16">
        <v>3</v>
      </c>
      <c r="D16" s="1">
        <v>15</v>
      </c>
      <c r="E16" s="3" t="s">
        <v>21</v>
      </c>
      <c r="F16" s="12">
        <v>13500000</v>
      </c>
      <c r="G16" s="37">
        <v>50</v>
      </c>
      <c r="H16" s="47"/>
      <c r="I16">
        <f t="shared" si="3"/>
        <v>90</v>
      </c>
      <c r="J16">
        <f t="shared" si="4"/>
        <v>13500000</v>
      </c>
    </row>
    <row r="17" spans="1:11" x14ac:dyDescent="0.2">
      <c r="A17">
        <v>16</v>
      </c>
      <c r="B17">
        <v>4</v>
      </c>
      <c r="C17">
        <v>4</v>
      </c>
      <c r="D17" s="1">
        <v>16</v>
      </c>
      <c r="E17" s="3" t="s">
        <v>22</v>
      </c>
      <c r="F17" s="12">
        <v>25500000</v>
      </c>
      <c r="G17" s="37">
        <v>80</v>
      </c>
      <c r="H17" s="47"/>
      <c r="I17">
        <f t="shared" si="3"/>
        <v>170</v>
      </c>
      <c r="J17">
        <f t="shared" si="4"/>
        <v>25500000</v>
      </c>
    </row>
    <row r="18" spans="1:11" x14ac:dyDescent="0.2">
      <c r="A18">
        <v>17</v>
      </c>
      <c r="B18">
        <v>4</v>
      </c>
      <c r="C18">
        <v>5</v>
      </c>
      <c r="D18" s="1">
        <v>17</v>
      </c>
      <c r="E18" s="9" t="s">
        <v>18</v>
      </c>
      <c r="F18" s="12">
        <v>40500000</v>
      </c>
      <c r="G18" s="37">
        <v>100</v>
      </c>
      <c r="H18" s="47"/>
      <c r="I18">
        <f t="shared" si="3"/>
        <v>270</v>
      </c>
      <c r="J18">
        <f t="shared" si="4"/>
        <v>40500000</v>
      </c>
    </row>
    <row r="19" spans="1:11" x14ac:dyDescent="0.2">
      <c r="A19">
        <v>18</v>
      </c>
      <c r="B19">
        <v>4</v>
      </c>
      <c r="C19">
        <v>6</v>
      </c>
      <c r="D19" s="1">
        <v>18</v>
      </c>
      <c r="E19" s="9" t="s">
        <v>23</v>
      </c>
      <c r="F19" s="12">
        <v>85500000</v>
      </c>
      <c r="G19" s="37">
        <v>300</v>
      </c>
      <c r="H19" s="47"/>
      <c r="I19">
        <f t="shared" si="3"/>
        <v>570</v>
      </c>
      <c r="J19">
        <f t="shared" si="4"/>
        <v>85500000</v>
      </c>
    </row>
    <row r="20" spans="1:11" x14ac:dyDescent="0.2">
      <c r="A20">
        <v>19</v>
      </c>
      <c r="B20">
        <v>5</v>
      </c>
      <c r="C20">
        <v>1</v>
      </c>
      <c r="D20" s="1">
        <v>19</v>
      </c>
      <c r="E20" s="3" t="s">
        <v>19</v>
      </c>
      <c r="F20" s="12">
        <v>2400000</v>
      </c>
      <c r="G20" s="37">
        <v>8</v>
      </c>
      <c r="H20" s="48" t="s">
        <v>91</v>
      </c>
      <c r="I20">
        <v>8</v>
      </c>
      <c r="J20">
        <f>I20*300000</f>
        <v>2400000</v>
      </c>
    </row>
    <row r="21" spans="1:11" x14ac:dyDescent="0.2">
      <c r="A21">
        <v>20</v>
      </c>
      <c r="B21">
        <v>5</v>
      </c>
      <c r="C21">
        <v>2</v>
      </c>
      <c r="D21" s="1">
        <v>20</v>
      </c>
      <c r="E21" s="3" t="s">
        <v>20</v>
      </c>
      <c r="F21" s="12">
        <v>6900000</v>
      </c>
      <c r="G21" s="37">
        <v>15</v>
      </c>
      <c r="H21" s="47"/>
      <c r="I21">
        <f t="shared" si="3"/>
        <v>23</v>
      </c>
      <c r="J21">
        <f t="shared" ref="J21:J25" si="5">I21*300000</f>
        <v>6900000</v>
      </c>
    </row>
    <row r="22" spans="1:11" x14ac:dyDescent="0.2">
      <c r="A22">
        <v>21</v>
      </c>
      <c r="B22">
        <v>5</v>
      </c>
      <c r="C22">
        <v>3</v>
      </c>
      <c r="D22" s="1">
        <v>21</v>
      </c>
      <c r="E22" s="3" t="s">
        <v>21</v>
      </c>
      <c r="F22" s="12">
        <v>15900000</v>
      </c>
      <c r="G22" s="37">
        <v>30</v>
      </c>
      <c r="H22" s="47"/>
      <c r="I22">
        <f t="shared" si="3"/>
        <v>53</v>
      </c>
      <c r="J22">
        <f t="shared" si="5"/>
        <v>15900000</v>
      </c>
    </row>
    <row r="23" spans="1:11" x14ac:dyDescent="0.2">
      <c r="A23">
        <v>22</v>
      </c>
      <c r="B23">
        <v>5</v>
      </c>
      <c r="C23">
        <v>4</v>
      </c>
      <c r="D23" s="1">
        <v>22</v>
      </c>
      <c r="E23" s="3" t="s">
        <v>22</v>
      </c>
      <c r="F23" s="12">
        <v>33900000</v>
      </c>
      <c r="G23" s="37">
        <v>60</v>
      </c>
      <c r="H23" s="47"/>
      <c r="I23">
        <f t="shared" si="3"/>
        <v>113</v>
      </c>
      <c r="J23">
        <f t="shared" si="5"/>
        <v>33900000</v>
      </c>
    </row>
    <row r="24" spans="1:11" x14ac:dyDescent="0.2">
      <c r="A24">
        <v>23</v>
      </c>
      <c r="B24">
        <v>5</v>
      </c>
      <c r="C24">
        <v>5</v>
      </c>
      <c r="D24" s="1">
        <v>23</v>
      </c>
      <c r="E24" s="9" t="s">
        <v>18</v>
      </c>
      <c r="F24" s="12">
        <v>57900000</v>
      </c>
      <c r="G24" s="37">
        <v>80</v>
      </c>
      <c r="H24" s="47"/>
      <c r="I24">
        <f t="shared" si="3"/>
        <v>193</v>
      </c>
      <c r="J24">
        <f t="shared" si="5"/>
        <v>57900000</v>
      </c>
    </row>
    <row r="25" spans="1:11" x14ac:dyDescent="0.2">
      <c r="A25">
        <v>24</v>
      </c>
      <c r="B25">
        <v>5</v>
      </c>
      <c r="C25">
        <v>6</v>
      </c>
      <c r="D25" s="1">
        <v>24</v>
      </c>
      <c r="E25" s="9" t="s">
        <v>23</v>
      </c>
      <c r="F25" s="12">
        <v>102900000</v>
      </c>
      <c r="G25" s="37">
        <v>150</v>
      </c>
      <c r="H25" s="47"/>
      <c r="I25">
        <f t="shared" si="3"/>
        <v>343</v>
      </c>
      <c r="J25">
        <f t="shared" si="5"/>
        <v>102900000</v>
      </c>
    </row>
    <row r="28" spans="1:11" x14ac:dyDescent="0.2">
      <c r="K28" s="38"/>
    </row>
  </sheetData>
  <mergeCells count="4">
    <mergeCell ref="H2:H7"/>
    <mergeCell ref="H8:H13"/>
    <mergeCell ref="H14:H19"/>
    <mergeCell ref="H20:H2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tabSelected="1" topLeftCell="A25" workbookViewId="0">
      <selection activeCell="G49" sqref="G49"/>
    </sheetView>
  </sheetViews>
  <sheetFormatPr defaultRowHeight="14.25" x14ac:dyDescent="0.2"/>
  <cols>
    <col min="4" max="4" width="20.5" bestFit="1" customWidth="1"/>
    <col min="5" max="5" width="10.25" style="7" bestFit="1" customWidth="1"/>
    <col min="7" max="7" width="17.5" bestFit="1" customWidth="1"/>
    <col min="8" max="8" width="22.875" bestFit="1" customWidth="1"/>
    <col min="10" max="10" width="22.875" bestFit="1" customWidth="1"/>
    <col min="11" max="11" width="13.75" style="12" customWidth="1"/>
    <col min="12" max="12" width="11.625" style="12" customWidth="1"/>
    <col min="13" max="13" width="14.375" style="12" bestFit="1" customWidth="1"/>
  </cols>
  <sheetData>
    <row r="1" spans="1:16" ht="40.5" x14ac:dyDescent="0.2">
      <c r="A1" t="s">
        <v>0</v>
      </c>
      <c r="B1" s="2" t="s">
        <v>8</v>
      </c>
      <c r="C1" s="2" t="s">
        <v>11</v>
      </c>
      <c r="D1" s="2" t="s">
        <v>2</v>
      </c>
      <c r="E1" s="6" t="s">
        <v>69</v>
      </c>
      <c r="F1" s="5" t="s">
        <v>3</v>
      </c>
      <c r="G1" s="5" t="s">
        <v>12</v>
      </c>
      <c r="H1" s="5" t="s">
        <v>13</v>
      </c>
      <c r="I1" s="5" t="s">
        <v>42</v>
      </c>
      <c r="J1" s="5" t="s">
        <v>43</v>
      </c>
      <c r="K1" s="5" t="s">
        <v>98</v>
      </c>
      <c r="L1" s="5" t="s">
        <v>99</v>
      </c>
      <c r="M1" s="5" t="s">
        <v>103</v>
      </c>
    </row>
    <row r="2" spans="1:16" s="17" customFormat="1" x14ac:dyDescent="0.2">
      <c r="A2" s="17">
        <v>1</v>
      </c>
      <c r="B2" s="18">
        <v>1</v>
      </c>
      <c r="C2" s="18">
        <v>1</v>
      </c>
      <c r="D2" s="19" t="s">
        <v>24</v>
      </c>
      <c r="E2" s="20" t="s">
        <v>95</v>
      </c>
      <c r="F2" s="17">
        <v>1</v>
      </c>
      <c r="G2" s="21" t="s">
        <v>242</v>
      </c>
      <c r="H2" s="21" t="s">
        <v>348</v>
      </c>
      <c r="I2" s="17">
        <v>0</v>
      </c>
      <c r="K2" s="20">
        <f>E2/10*10000*F2</f>
        <v>50000</v>
      </c>
      <c r="L2" s="39">
        <f>SUM(K2:K8)/10000</f>
        <v>14805</v>
      </c>
      <c r="M2" s="17">
        <v>15000</v>
      </c>
    </row>
    <row r="3" spans="1:16" s="17" customFormat="1" x14ac:dyDescent="0.2">
      <c r="A3" s="17">
        <v>2</v>
      </c>
      <c r="B3" s="18">
        <v>1</v>
      </c>
      <c r="C3" s="18">
        <v>2</v>
      </c>
      <c r="D3" s="19" t="s">
        <v>28</v>
      </c>
      <c r="E3" s="20" t="s">
        <v>32</v>
      </c>
      <c r="F3" s="17">
        <v>500</v>
      </c>
      <c r="G3" s="21" t="s">
        <v>25</v>
      </c>
      <c r="H3" s="21" t="s">
        <v>29</v>
      </c>
      <c r="I3" s="17">
        <v>0</v>
      </c>
      <c r="K3" s="20">
        <f>E3/10*10000*F3</f>
        <v>5000000</v>
      </c>
      <c r="L3" s="41"/>
      <c r="M3" s="41"/>
    </row>
    <row r="4" spans="1:16" s="17" customFormat="1" x14ac:dyDescent="0.2">
      <c r="A4" s="17">
        <v>3</v>
      </c>
      <c r="B4" s="18">
        <v>1</v>
      </c>
      <c r="C4" s="18">
        <v>3</v>
      </c>
      <c r="D4" s="19" t="s">
        <v>30</v>
      </c>
      <c r="E4" s="20" t="s">
        <v>97</v>
      </c>
      <c r="F4" s="17">
        <v>500</v>
      </c>
      <c r="G4" s="21" t="s">
        <v>232</v>
      </c>
      <c r="H4" s="21" t="s">
        <v>40</v>
      </c>
      <c r="I4" s="17">
        <v>0</v>
      </c>
      <c r="K4" s="40">
        <f>E4*F4</f>
        <v>40000000</v>
      </c>
      <c r="L4" s="41"/>
      <c r="M4" s="41"/>
    </row>
    <row r="5" spans="1:16" s="17" customFormat="1" x14ac:dyDescent="0.2">
      <c r="A5" s="17">
        <v>4</v>
      </c>
      <c r="B5" s="18">
        <v>1</v>
      </c>
      <c r="C5" s="18">
        <v>4</v>
      </c>
      <c r="D5" s="19" t="s">
        <v>30</v>
      </c>
      <c r="E5" s="20" t="s">
        <v>49</v>
      </c>
      <c r="F5" s="17">
        <v>500</v>
      </c>
      <c r="G5" s="21" t="s">
        <v>233</v>
      </c>
      <c r="H5" s="21" t="s">
        <v>40</v>
      </c>
      <c r="I5" s="17">
        <v>0</v>
      </c>
      <c r="K5" s="40">
        <f t="shared" ref="K5:K8" si="0">E5*F5</f>
        <v>25000000</v>
      </c>
      <c r="L5" s="41"/>
      <c r="M5" s="41"/>
    </row>
    <row r="6" spans="1:16" s="17" customFormat="1" x14ac:dyDescent="0.2">
      <c r="A6" s="17">
        <v>5</v>
      </c>
      <c r="B6" s="18">
        <v>1</v>
      </c>
      <c r="C6" s="18">
        <v>5</v>
      </c>
      <c r="D6" s="19" t="s">
        <v>30</v>
      </c>
      <c r="E6" s="20" t="s">
        <v>37</v>
      </c>
      <c r="F6" s="17">
        <v>1000</v>
      </c>
      <c r="G6" s="21" t="s">
        <v>234</v>
      </c>
      <c r="H6" s="21" t="s">
        <v>47</v>
      </c>
      <c r="I6" s="17">
        <v>0</v>
      </c>
      <c r="K6" s="40">
        <f t="shared" si="0"/>
        <v>30000000</v>
      </c>
      <c r="L6" s="41"/>
      <c r="M6" s="41"/>
    </row>
    <row r="7" spans="1:16" s="17" customFormat="1" x14ac:dyDescent="0.2">
      <c r="A7" s="17">
        <v>6</v>
      </c>
      <c r="B7" s="18">
        <v>1</v>
      </c>
      <c r="C7" s="18">
        <v>6</v>
      </c>
      <c r="D7" s="19" t="s">
        <v>30</v>
      </c>
      <c r="E7" s="20" t="s">
        <v>71</v>
      </c>
      <c r="F7" s="17">
        <v>1000</v>
      </c>
      <c r="G7" s="21" t="s">
        <v>235</v>
      </c>
      <c r="H7" s="21" t="s">
        <v>39</v>
      </c>
      <c r="I7" s="17">
        <v>0</v>
      </c>
      <c r="K7" s="40">
        <f t="shared" si="0"/>
        <v>20000000</v>
      </c>
      <c r="L7" s="41"/>
      <c r="M7" s="41"/>
    </row>
    <row r="8" spans="1:16" s="17" customFormat="1" x14ac:dyDescent="0.2">
      <c r="A8" s="17">
        <v>7</v>
      </c>
      <c r="B8" s="18">
        <v>1</v>
      </c>
      <c r="C8" s="18">
        <v>7</v>
      </c>
      <c r="D8" s="19" t="s">
        <v>30</v>
      </c>
      <c r="E8" s="20" t="s">
        <v>109</v>
      </c>
      <c r="F8" s="17">
        <v>2800</v>
      </c>
      <c r="G8" s="21" t="s">
        <v>236</v>
      </c>
      <c r="H8" s="21" t="s">
        <v>31</v>
      </c>
      <c r="I8" s="17">
        <v>0</v>
      </c>
      <c r="K8" s="40">
        <f t="shared" si="0"/>
        <v>28000000</v>
      </c>
      <c r="L8" s="41"/>
      <c r="M8" s="41"/>
    </row>
    <row r="9" spans="1:16" s="17" customFormat="1" x14ac:dyDescent="0.2">
      <c r="A9" s="17">
        <v>8</v>
      </c>
      <c r="B9" s="18">
        <v>1</v>
      </c>
      <c r="C9" s="18">
        <v>8</v>
      </c>
      <c r="D9" s="19" t="s">
        <v>343</v>
      </c>
      <c r="E9" s="20" t="s">
        <v>96</v>
      </c>
      <c r="F9" s="17">
        <v>3699</v>
      </c>
      <c r="G9" s="21" t="s">
        <v>241</v>
      </c>
      <c r="H9" s="21" t="s">
        <v>341</v>
      </c>
      <c r="I9" s="17">
        <v>0</v>
      </c>
      <c r="K9" s="41"/>
      <c r="L9" s="41"/>
      <c r="M9" s="41"/>
    </row>
    <row r="10" spans="1:16" s="22" customFormat="1" x14ac:dyDescent="0.2">
      <c r="A10" s="17">
        <v>9</v>
      </c>
      <c r="B10" s="23">
        <f>B2+1</f>
        <v>2</v>
      </c>
      <c r="C10" s="23">
        <f>C2</f>
        <v>1</v>
      </c>
      <c r="D10" s="24" t="s">
        <v>24</v>
      </c>
      <c r="E10" s="25" t="s">
        <v>64</v>
      </c>
      <c r="F10" s="22">
        <v>1</v>
      </c>
      <c r="G10" s="26" t="s">
        <v>237</v>
      </c>
      <c r="H10" s="26" t="s">
        <v>348</v>
      </c>
      <c r="I10" s="22">
        <v>0</v>
      </c>
      <c r="K10" s="20">
        <f>E10/10*10000*F10</f>
        <v>100000</v>
      </c>
      <c r="L10" s="25">
        <f>SUM(K10:K17)/10000</f>
        <v>59207</v>
      </c>
      <c r="M10" s="42">
        <v>60000</v>
      </c>
    </row>
    <row r="11" spans="1:16" s="22" customFormat="1" x14ac:dyDescent="0.2">
      <c r="A11" s="17">
        <v>10</v>
      </c>
      <c r="B11" s="23">
        <f t="shared" ref="B11:B74" si="1">B3+1</f>
        <v>2</v>
      </c>
      <c r="C11" s="23">
        <f t="shared" ref="C11:C74" si="2">C3</f>
        <v>2</v>
      </c>
      <c r="D11" s="24" t="s">
        <v>28</v>
      </c>
      <c r="E11" s="25" t="s">
        <v>68</v>
      </c>
      <c r="F11" s="22">
        <v>300</v>
      </c>
      <c r="G11" s="26" t="s">
        <v>243</v>
      </c>
      <c r="H11" s="26" t="s">
        <v>29</v>
      </c>
      <c r="I11" s="22">
        <v>0</v>
      </c>
      <c r="K11" s="20">
        <f>E11/10*10000*F11</f>
        <v>15000000</v>
      </c>
      <c r="L11" s="42"/>
      <c r="M11" s="39"/>
    </row>
    <row r="12" spans="1:16" s="22" customFormat="1" x14ac:dyDescent="0.2">
      <c r="A12" s="17">
        <v>11</v>
      </c>
      <c r="B12" s="23">
        <f t="shared" si="1"/>
        <v>2</v>
      </c>
      <c r="C12" s="23">
        <f t="shared" si="2"/>
        <v>3</v>
      </c>
      <c r="D12" s="24" t="s">
        <v>30</v>
      </c>
      <c r="E12" s="25" t="s">
        <v>101</v>
      </c>
      <c r="F12" s="22">
        <v>600</v>
      </c>
      <c r="G12" s="26" t="s">
        <v>238</v>
      </c>
      <c r="H12" s="26" t="s">
        <v>40</v>
      </c>
      <c r="I12" s="22">
        <v>0</v>
      </c>
      <c r="K12" s="42">
        <f>E12*F12</f>
        <v>150000000</v>
      </c>
      <c r="L12" s="42"/>
      <c r="M12" s="39"/>
      <c r="P12" s="26"/>
    </row>
    <row r="13" spans="1:16" s="22" customFormat="1" x14ac:dyDescent="0.2">
      <c r="A13" s="17">
        <v>12</v>
      </c>
      <c r="B13" s="23">
        <f t="shared" si="1"/>
        <v>2</v>
      </c>
      <c r="C13" s="23">
        <f t="shared" si="2"/>
        <v>4</v>
      </c>
      <c r="D13" s="24" t="s">
        <v>30</v>
      </c>
      <c r="E13" s="25" t="s">
        <v>72</v>
      </c>
      <c r="F13" s="22">
        <v>200</v>
      </c>
      <c r="G13" s="26" t="s">
        <v>239</v>
      </c>
      <c r="H13" s="26" t="s">
        <v>40</v>
      </c>
      <c r="I13" s="22">
        <v>0</v>
      </c>
      <c r="K13" s="42">
        <f t="shared" ref="K13:K17" si="3">E13*F13</f>
        <v>20000000</v>
      </c>
      <c r="L13" s="42"/>
      <c r="M13" s="42"/>
    </row>
    <row r="14" spans="1:16" s="22" customFormat="1" x14ac:dyDescent="0.2">
      <c r="A14" s="17">
        <v>13</v>
      </c>
      <c r="B14" s="23">
        <f t="shared" si="1"/>
        <v>2</v>
      </c>
      <c r="C14" s="23">
        <f t="shared" si="2"/>
        <v>5</v>
      </c>
      <c r="D14" s="24" t="s">
        <v>30</v>
      </c>
      <c r="E14" s="25" t="s">
        <v>97</v>
      </c>
      <c r="F14" s="22">
        <v>1000</v>
      </c>
      <c r="G14" s="26" t="s">
        <v>232</v>
      </c>
      <c r="H14" s="26" t="s">
        <v>46</v>
      </c>
      <c r="I14" s="22">
        <v>0</v>
      </c>
      <c r="K14" s="42">
        <f t="shared" si="3"/>
        <v>80000000</v>
      </c>
      <c r="L14" s="42"/>
      <c r="M14" s="42"/>
    </row>
    <row r="15" spans="1:16" s="22" customFormat="1" x14ac:dyDescent="0.2">
      <c r="A15" s="17">
        <v>14</v>
      </c>
      <c r="B15" s="23">
        <f t="shared" si="1"/>
        <v>2</v>
      </c>
      <c r="C15" s="23">
        <f t="shared" si="2"/>
        <v>6</v>
      </c>
      <c r="D15" s="24" t="s">
        <v>30</v>
      </c>
      <c r="E15" s="25" t="s">
        <v>66</v>
      </c>
      <c r="F15" s="22">
        <v>1000</v>
      </c>
      <c r="G15" s="26" t="s">
        <v>240</v>
      </c>
      <c r="H15" s="26" t="s">
        <v>39</v>
      </c>
      <c r="I15" s="22">
        <v>0</v>
      </c>
      <c r="K15" s="42">
        <f t="shared" si="3"/>
        <v>60000000</v>
      </c>
      <c r="L15" s="42"/>
      <c r="M15" s="42"/>
    </row>
    <row r="16" spans="1:16" s="22" customFormat="1" x14ac:dyDescent="0.2">
      <c r="A16" s="17">
        <v>15</v>
      </c>
      <c r="B16" s="23">
        <f t="shared" si="1"/>
        <v>2</v>
      </c>
      <c r="C16" s="23">
        <f t="shared" si="2"/>
        <v>7</v>
      </c>
      <c r="D16" s="24" t="s">
        <v>30</v>
      </c>
      <c r="E16" s="25" t="s">
        <v>102</v>
      </c>
      <c r="F16" s="22">
        <v>3000</v>
      </c>
      <c r="G16" s="26" t="s">
        <v>233</v>
      </c>
      <c r="H16" s="26" t="s">
        <v>45</v>
      </c>
      <c r="I16" s="22">
        <v>0</v>
      </c>
      <c r="K16" s="42">
        <f t="shared" si="3"/>
        <v>150000000</v>
      </c>
      <c r="L16" s="42"/>
      <c r="M16" s="42"/>
    </row>
    <row r="17" spans="1:13" s="22" customFormat="1" x14ac:dyDescent="0.2">
      <c r="A17" s="17">
        <v>16</v>
      </c>
      <c r="B17" s="23">
        <f t="shared" si="1"/>
        <v>2</v>
      </c>
      <c r="C17" s="23">
        <f t="shared" si="2"/>
        <v>8</v>
      </c>
      <c r="D17" s="24" t="s">
        <v>30</v>
      </c>
      <c r="E17" s="25" t="s">
        <v>100</v>
      </c>
      <c r="F17" s="22">
        <v>3899</v>
      </c>
      <c r="G17" s="26" t="s">
        <v>234</v>
      </c>
      <c r="H17" s="26" t="s">
        <v>31</v>
      </c>
      <c r="I17" s="22">
        <v>0</v>
      </c>
      <c r="K17" s="42">
        <f t="shared" si="3"/>
        <v>116970000</v>
      </c>
      <c r="L17" s="42"/>
      <c r="M17" s="42"/>
    </row>
    <row r="18" spans="1:13" s="27" customFormat="1" x14ac:dyDescent="0.2">
      <c r="A18" s="17">
        <v>17</v>
      </c>
      <c r="B18" s="23">
        <f t="shared" si="1"/>
        <v>3</v>
      </c>
      <c r="C18" s="23">
        <f t="shared" si="2"/>
        <v>1</v>
      </c>
      <c r="D18" s="28" t="s">
        <v>24</v>
      </c>
      <c r="E18" s="29" t="s">
        <v>118</v>
      </c>
      <c r="F18" s="27">
        <v>1</v>
      </c>
      <c r="G18" s="30" t="s">
        <v>244</v>
      </c>
      <c r="H18" s="30" t="s">
        <v>348</v>
      </c>
      <c r="I18" s="27">
        <v>0</v>
      </c>
      <c r="K18" s="20">
        <f>E18/10*10000*F18</f>
        <v>300000</v>
      </c>
      <c r="L18" s="25">
        <f>SUM(K18:K25)/10000</f>
        <v>149220</v>
      </c>
      <c r="M18" s="43">
        <v>150000</v>
      </c>
    </row>
    <row r="19" spans="1:13" s="27" customFormat="1" x14ac:dyDescent="0.2">
      <c r="A19" s="17">
        <v>18</v>
      </c>
      <c r="B19" s="23">
        <f t="shared" si="1"/>
        <v>3</v>
      </c>
      <c r="C19" s="23">
        <f t="shared" si="2"/>
        <v>2</v>
      </c>
      <c r="D19" s="28" t="s">
        <v>28</v>
      </c>
      <c r="E19" s="29" t="s">
        <v>35</v>
      </c>
      <c r="F19" s="27">
        <v>300</v>
      </c>
      <c r="G19" s="30" t="s">
        <v>26</v>
      </c>
      <c r="H19" s="30" t="s">
        <v>29</v>
      </c>
      <c r="I19" s="27">
        <v>0</v>
      </c>
      <c r="K19" s="20">
        <f>E19/10*10000*F19</f>
        <v>42000000</v>
      </c>
      <c r="L19" s="43"/>
      <c r="M19" s="43"/>
    </row>
    <row r="20" spans="1:13" s="27" customFormat="1" x14ac:dyDescent="0.2">
      <c r="A20" s="17">
        <v>19</v>
      </c>
      <c r="B20" s="23">
        <f t="shared" si="1"/>
        <v>3</v>
      </c>
      <c r="C20" s="23">
        <f t="shared" si="2"/>
        <v>3</v>
      </c>
      <c r="D20" s="28" t="s">
        <v>30</v>
      </c>
      <c r="E20" s="29" t="s">
        <v>105</v>
      </c>
      <c r="F20" s="27">
        <v>600</v>
      </c>
      <c r="G20" s="30" t="s">
        <v>245</v>
      </c>
      <c r="H20" s="30" t="s">
        <v>40</v>
      </c>
      <c r="I20" s="27">
        <v>0</v>
      </c>
      <c r="K20" s="42">
        <f>E20*F20</f>
        <v>180000000</v>
      </c>
      <c r="L20" s="43"/>
      <c r="M20" s="43"/>
    </row>
    <row r="21" spans="1:13" s="27" customFormat="1" x14ac:dyDescent="0.2">
      <c r="A21" s="17">
        <v>20</v>
      </c>
      <c r="B21" s="23">
        <f t="shared" si="1"/>
        <v>3</v>
      </c>
      <c r="C21" s="23">
        <f t="shared" si="2"/>
        <v>4</v>
      </c>
      <c r="D21" s="28" t="s">
        <v>30</v>
      </c>
      <c r="E21" s="29" t="s">
        <v>106</v>
      </c>
      <c r="F21" s="27">
        <v>200</v>
      </c>
      <c r="G21" s="30" t="s">
        <v>238</v>
      </c>
      <c r="H21" s="30" t="s">
        <v>40</v>
      </c>
      <c r="I21" s="27">
        <v>0</v>
      </c>
      <c r="K21" s="42">
        <f t="shared" ref="K21:K25" si="4">E21*F21</f>
        <v>50000000</v>
      </c>
      <c r="L21" s="43"/>
      <c r="M21" s="43"/>
    </row>
    <row r="22" spans="1:13" s="27" customFormat="1" x14ac:dyDescent="0.2">
      <c r="A22" s="17">
        <v>21</v>
      </c>
      <c r="B22" s="23">
        <f t="shared" si="1"/>
        <v>3</v>
      </c>
      <c r="C22" s="23">
        <f t="shared" si="2"/>
        <v>5</v>
      </c>
      <c r="D22" s="28" t="s">
        <v>30</v>
      </c>
      <c r="E22" s="29" t="s">
        <v>104</v>
      </c>
      <c r="F22" s="27">
        <v>1000</v>
      </c>
      <c r="G22" s="30" t="s">
        <v>246</v>
      </c>
      <c r="H22" s="30" t="s">
        <v>39</v>
      </c>
      <c r="I22" s="27">
        <v>0</v>
      </c>
      <c r="K22" s="42">
        <f t="shared" si="4"/>
        <v>200000000</v>
      </c>
      <c r="L22" s="43"/>
      <c r="M22" s="43"/>
    </row>
    <row r="23" spans="1:13" s="27" customFormat="1" x14ac:dyDescent="0.2">
      <c r="A23" s="17">
        <v>22</v>
      </c>
      <c r="B23" s="23">
        <f t="shared" si="1"/>
        <v>3</v>
      </c>
      <c r="C23" s="23">
        <f t="shared" si="2"/>
        <v>6</v>
      </c>
      <c r="D23" s="28" t="s">
        <v>30</v>
      </c>
      <c r="E23" s="29" t="s">
        <v>76</v>
      </c>
      <c r="F23" s="27">
        <v>1000</v>
      </c>
      <c r="G23" s="30" t="s">
        <v>247</v>
      </c>
      <c r="H23" s="30" t="s">
        <v>48</v>
      </c>
      <c r="I23" s="27">
        <v>0</v>
      </c>
      <c r="K23" s="42">
        <f t="shared" si="4"/>
        <v>180000000</v>
      </c>
      <c r="L23" s="43"/>
      <c r="M23" s="43"/>
    </row>
    <row r="24" spans="1:13" s="27" customFormat="1" x14ac:dyDescent="0.2">
      <c r="A24" s="17">
        <v>23</v>
      </c>
      <c r="B24" s="23">
        <f t="shared" si="1"/>
        <v>3</v>
      </c>
      <c r="C24" s="23">
        <f t="shared" si="2"/>
        <v>7</v>
      </c>
      <c r="D24" s="28" t="s">
        <v>30</v>
      </c>
      <c r="E24" s="29" t="s">
        <v>107</v>
      </c>
      <c r="F24" s="27">
        <v>3000</v>
      </c>
      <c r="G24" s="30" t="s">
        <v>248</v>
      </c>
      <c r="H24" s="30" t="s">
        <v>31</v>
      </c>
      <c r="I24" s="27">
        <v>0</v>
      </c>
      <c r="K24" s="42">
        <f t="shared" si="4"/>
        <v>450000000</v>
      </c>
      <c r="L24" s="43"/>
      <c r="M24" s="43"/>
    </row>
    <row r="25" spans="1:13" s="27" customFormat="1" x14ac:dyDescent="0.2">
      <c r="A25" s="17">
        <v>24</v>
      </c>
      <c r="B25" s="23">
        <f t="shared" si="1"/>
        <v>3</v>
      </c>
      <c r="C25" s="23">
        <f t="shared" si="2"/>
        <v>8</v>
      </c>
      <c r="D25" s="28" t="s">
        <v>30</v>
      </c>
      <c r="E25" s="29" t="s">
        <v>108</v>
      </c>
      <c r="F25" s="27">
        <v>3899</v>
      </c>
      <c r="G25" s="30" t="s">
        <v>239</v>
      </c>
      <c r="H25" s="30" t="s">
        <v>31</v>
      </c>
      <c r="I25" s="27">
        <v>0</v>
      </c>
      <c r="K25" s="42">
        <f t="shared" si="4"/>
        <v>389900000</v>
      </c>
      <c r="L25" s="43"/>
      <c r="M25" s="43"/>
    </row>
    <row r="26" spans="1:13" s="31" customFormat="1" x14ac:dyDescent="0.2">
      <c r="A26" s="17">
        <v>25</v>
      </c>
      <c r="B26" s="23">
        <f t="shared" si="1"/>
        <v>4</v>
      </c>
      <c r="C26" s="23">
        <f t="shared" si="2"/>
        <v>1</v>
      </c>
      <c r="D26" s="32" t="s">
        <v>24</v>
      </c>
      <c r="E26" s="33" t="s">
        <v>33</v>
      </c>
      <c r="F26" s="31">
        <v>1</v>
      </c>
      <c r="G26" s="34" t="s">
        <v>249</v>
      </c>
      <c r="H26" s="34" t="s">
        <v>348</v>
      </c>
      <c r="I26" s="31">
        <v>0</v>
      </c>
      <c r="K26" s="20">
        <f>E26/10*10000*F26</f>
        <v>500000</v>
      </c>
      <c r="L26" s="25">
        <f>SUM(K26:K33)/10000</f>
        <v>298338</v>
      </c>
      <c r="M26" s="43">
        <v>300000</v>
      </c>
    </row>
    <row r="27" spans="1:13" s="31" customFormat="1" x14ac:dyDescent="0.2">
      <c r="A27" s="17">
        <v>26</v>
      </c>
      <c r="B27" s="23">
        <f t="shared" si="1"/>
        <v>4</v>
      </c>
      <c r="C27" s="23">
        <f t="shared" si="2"/>
        <v>2</v>
      </c>
      <c r="D27" s="32" t="s">
        <v>28</v>
      </c>
      <c r="E27" s="33" t="s">
        <v>110</v>
      </c>
      <c r="F27" s="31">
        <v>100</v>
      </c>
      <c r="G27" s="34" t="s">
        <v>250</v>
      </c>
      <c r="H27" s="34" t="s">
        <v>29</v>
      </c>
      <c r="I27" s="31">
        <v>0</v>
      </c>
      <c r="K27" s="20">
        <f>E27/10*10000*F27</f>
        <v>35000000</v>
      </c>
      <c r="L27" s="43"/>
      <c r="M27" s="43"/>
    </row>
    <row r="28" spans="1:13" s="31" customFormat="1" x14ac:dyDescent="0.2">
      <c r="A28" s="17">
        <v>27</v>
      </c>
      <c r="B28" s="23">
        <f t="shared" si="1"/>
        <v>4</v>
      </c>
      <c r="C28" s="23">
        <f t="shared" si="2"/>
        <v>3</v>
      </c>
      <c r="D28" s="32" t="s">
        <v>30</v>
      </c>
      <c r="E28" s="33" t="s">
        <v>51</v>
      </c>
      <c r="F28" s="31">
        <v>300</v>
      </c>
      <c r="G28" s="34" t="s">
        <v>251</v>
      </c>
      <c r="H28" s="34" t="s">
        <v>40</v>
      </c>
      <c r="I28" s="31">
        <v>0</v>
      </c>
      <c r="K28" s="42">
        <f>E28*F28</f>
        <v>300000000</v>
      </c>
      <c r="L28" s="43"/>
      <c r="M28" s="43"/>
    </row>
    <row r="29" spans="1:13" s="31" customFormat="1" x14ac:dyDescent="0.2">
      <c r="A29" s="17">
        <v>28</v>
      </c>
      <c r="B29" s="23">
        <f t="shared" si="1"/>
        <v>4</v>
      </c>
      <c r="C29" s="23">
        <f t="shared" si="2"/>
        <v>4</v>
      </c>
      <c r="D29" s="32" t="s">
        <v>30</v>
      </c>
      <c r="E29" s="33" t="s">
        <v>58</v>
      </c>
      <c r="F29" s="31">
        <v>200</v>
      </c>
      <c r="G29" s="34" t="s">
        <v>252</v>
      </c>
      <c r="H29" s="34" t="s">
        <v>40</v>
      </c>
      <c r="I29" s="31">
        <v>0</v>
      </c>
      <c r="K29" s="42">
        <f t="shared" ref="K29:K33" si="5">E29*F29</f>
        <v>160000000</v>
      </c>
      <c r="L29" s="43"/>
      <c r="M29" s="43"/>
    </row>
    <row r="30" spans="1:13" s="31" customFormat="1" x14ac:dyDescent="0.2">
      <c r="A30" s="17">
        <v>29</v>
      </c>
      <c r="B30" s="23">
        <f t="shared" si="1"/>
        <v>4</v>
      </c>
      <c r="C30" s="23">
        <f t="shared" si="2"/>
        <v>5</v>
      </c>
      <c r="D30" s="32" t="s">
        <v>30</v>
      </c>
      <c r="E30" s="33" t="s">
        <v>113</v>
      </c>
      <c r="F30" s="31">
        <v>2000</v>
      </c>
      <c r="G30" s="34" t="s">
        <v>253</v>
      </c>
      <c r="H30" s="34" t="s">
        <v>39</v>
      </c>
      <c r="I30" s="31">
        <v>0</v>
      </c>
      <c r="K30" s="42">
        <f t="shared" si="5"/>
        <v>1120000000</v>
      </c>
      <c r="L30" s="43"/>
      <c r="M30" s="43"/>
    </row>
    <row r="31" spans="1:13" s="31" customFormat="1" x14ac:dyDescent="0.2">
      <c r="A31" s="17">
        <v>30</v>
      </c>
      <c r="B31" s="23">
        <f t="shared" si="1"/>
        <v>4</v>
      </c>
      <c r="C31" s="23">
        <f t="shared" si="2"/>
        <v>6</v>
      </c>
      <c r="D31" s="32" t="s">
        <v>30</v>
      </c>
      <c r="E31" s="33" t="s">
        <v>67</v>
      </c>
      <c r="F31" s="31">
        <v>500</v>
      </c>
      <c r="G31" s="34" t="s">
        <v>245</v>
      </c>
      <c r="H31" s="34" t="s">
        <v>39</v>
      </c>
      <c r="I31" s="31">
        <v>0</v>
      </c>
      <c r="K31" s="42">
        <f t="shared" si="5"/>
        <v>150000000</v>
      </c>
      <c r="L31" s="43"/>
      <c r="M31" s="43"/>
    </row>
    <row r="32" spans="1:13" s="31" customFormat="1" x14ac:dyDescent="0.2">
      <c r="A32" s="17">
        <v>31</v>
      </c>
      <c r="B32" s="23">
        <f t="shared" si="1"/>
        <v>4</v>
      </c>
      <c r="C32" s="23">
        <f t="shared" si="2"/>
        <v>7</v>
      </c>
      <c r="D32" s="32" t="s">
        <v>30</v>
      </c>
      <c r="E32" s="33" t="s">
        <v>112</v>
      </c>
      <c r="F32" s="31">
        <v>3000</v>
      </c>
      <c r="G32" s="34" t="s">
        <v>238</v>
      </c>
      <c r="H32" s="34" t="s">
        <v>31</v>
      </c>
      <c r="I32" s="31">
        <v>0</v>
      </c>
      <c r="K32" s="42">
        <f t="shared" si="5"/>
        <v>750000000</v>
      </c>
      <c r="L32" s="43"/>
      <c r="M32" s="43"/>
    </row>
    <row r="33" spans="1:13" s="31" customFormat="1" x14ac:dyDescent="0.2">
      <c r="A33" s="17">
        <v>32</v>
      </c>
      <c r="B33" s="23">
        <f t="shared" si="1"/>
        <v>4</v>
      </c>
      <c r="C33" s="23">
        <f t="shared" si="2"/>
        <v>8</v>
      </c>
      <c r="D33" s="32" t="s">
        <v>30</v>
      </c>
      <c r="E33" s="33" t="s">
        <v>111</v>
      </c>
      <c r="F33" s="31">
        <v>3899</v>
      </c>
      <c r="G33" s="34" t="s">
        <v>254</v>
      </c>
      <c r="H33" s="34" t="s">
        <v>31</v>
      </c>
      <c r="I33" s="31">
        <v>0</v>
      </c>
      <c r="K33" s="42">
        <f t="shared" si="5"/>
        <v>467880000</v>
      </c>
      <c r="L33" s="43"/>
      <c r="M33" s="43"/>
    </row>
    <row r="34" spans="1:13" x14ac:dyDescent="0.2">
      <c r="A34" s="17">
        <v>33</v>
      </c>
      <c r="B34" s="23">
        <f t="shared" si="1"/>
        <v>5</v>
      </c>
      <c r="C34" s="23">
        <f t="shared" si="2"/>
        <v>1</v>
      </c>
      <c r="D34" s="3" t="s">
        <v>24</v>
      </c>
      <c r="E34" s="8" t="s">
        <v>119</v>
      </c>
      <c r="F34">
        <v>1</v>
      </c>
      <c r="G34" s="4" t="s">
        <v>255</v>
      </c>
      <c r="H34" s="4" t="s">
        <v>348</v>
      </c>
      <c r="I34">
        <v>0</v>
      </c>
      <c r="K34" s="20">
        <f>E34/10*10000*F34</f>
        <v>1000000</v>
      </c>
      <c r="L34" s="25">
        <f>SUM(K34:K41)/10000</f>
        <v>535272</v>
      </c>
      <c r="M34" s="43">
        <v>540000</v>
      </c>
    </row>
    <row r="35" spans="1:13" x14ac:dyDescent="0.2">
      <c r="A35" s="17">
        <v>34</v>
      </c>
      <c r="B35" s="23">
        <f t="shared" si="1"/>
        <v>5</v>
      </c>
      <c r="C35" s="23">
        <f t="shared" si="2"/>
        <v>2</v>
      </c>
      <c r="D35" s="3" t="s">
        <v>28</v>
      </c>
      <c r="E35" s="8" t="s">
        <v>65</v>
      </c>
      <c r="F35">
        <v>500</v>
      </c>
      <c r="G35" t="s">
        <v>256</v>
      </c>
      <c r="H35" s="4" t="s">
        <v>29</v>
      </c>
      <c r="I35">
        <v>0</v>
      </c>
      <c r="K35" s="20">
        <f>E35/10*10000*F35</f>
        <v>500000000</v>
      </c>
      <c r="L35" s="43"/>
      <c r="M35" s="43"/>
    </row>
    <row r="36" spans="1:13" x14ac:dyDescent="0.2">
      <c r="A36" s="17">
        <v>35</v>
      </c>
      <c r="B36" s="23">
        <f t="shared" si="1"/>
        <v>5</v>
      </c>
      <c r="C36" s="23">
        <f t="shared" si="2"/>
        <v>3</v>
      </c>
      <c r="D36" s="3" t="s">
        <v>30</v>
      </c>
      <c r="E36" s="8" t="s">
        <v>74</v>
      </c>
      <c r="F36">
        <v>80</v>
      </c>
      <c r="G36" s="4" t="s">
        <v>257</v>
      </c>
      <c r="H36" s="4" t="s">
        <v>40</v>
      </c>
      <c r="I36">
        <v>0</v>
      </c>
      <c r="K36" s="42">
        <f>E36*F36</f>
        <v>320000000</v>
      </c>
      <c r="L36" s="43"/>
      <c r="M36" s="43"/>
    </row>
    <row r="37" spans="1:13" x14ac:dyDescent="0.2">
      <c r="A37" s="17">
        <v>36</v>
      </c>
      <c r="B37" s="23">
        <f t="shared" si="1"/>
        <v>5</v>
      </c>
      <c r="C37" s="23">
        <f t="shared" si="2"/>
        <v>4</v>
      </c>
      <c r="D37" s="3" t="s">
        <v>30</v>
      </c>
      <c r="E37" s="8" t="s">
        <v>55</v>
      </c>
      <c r="F37">
        <v>20</v>
      </c>
      <c r="G37" s="4" t="s">
        <v>258</v>
      </c>
      <c r="H37" s="4" t="s">
        <v>40</v>
      </c>
      <c r="I37">
        <v>0</v>
      </c>
      <c r="K37" s="42">
        <f t="shared" ref="K37:K41" si="6">E37*F37</f>
        <v>40000000</v>
      </c>
      <c r="L37" s="43"/>
      <c r="M37" s="43"/>
    </row>
    <row r="38" spans="1:13" x14ac:dyDescent="0.2">
      <c r="A38" s="17">
        <v>37</v>
      </c>
      <c r="B38" s="23">
        <f t="shared" si="1"/>
        <v>5</v>
      </c>
      <c r="C38" s="23">
        <f t="shared" si="2"/>
        <v>5</v>
      </c>
      <c r="D38" s="3" t="s">
        <v>30</v>
      </c>
      <c r="E38" s="8" t="s">
        <v>116</v>
      </c>
      <c r="F38">
        <v>2000</v>
      </c>
      <c r="G38" s="4" t="s">
        <v>252</v>
      </c>
      <c r="H38" s="4" t="s">
        <v>39</v>
      </c>
      <c r="I38">
        <v>0</v>
      </c>
      <c r="K38" s="42">
        <f t="shared" si="6"/>
        <v>1600000000</v>
      </c>
      <c r="L38" s="43"/>
      <c r="M38" s="43"/>
    </row>
    <row r="39" spans="1:13" x14ac:dyDescent="0.2">
      <c r="A39" s="17">
        <v>38</v>
      </c>
      <c r="B39" s="23">
        <f t="shared" si="1"/>
        <v>5</v>
      </c>
      <c r="C39" s="23">
        <f t="shared" si="2"/>
        <v>6</v>
      </c>
      <c r="D39" s="3" t="s">
        <v>30</v>
      </c>
      <c r="E39" s="8" t="s">
        <v>115</v>
      </c>
      <c r="F39">
        <v>500</v>
      </c>
      <c r="G39" s="4" t="s">
        <v>259</v>
      </c>
      <c r="H39" s="4" t="s">
        <v>39</v>
      </c>
      <c r="I39">
        <v>0</v>
      </c>
      <c r="K39" s="42">
        <f t="shared" si="6"/>
        <v>300000000</v>
      </c>
      <c r="L39" s="43"/>
      <c r="M39" s="43"/>
    </row>
    <row r="40" spans="1:13" x14ac:dyDescent="0.2">
      <c r="A40" s="17">
        <v>39</v>
      </c>
      <c r="B40" s="23">
        <f t="shared" si="1"/>
        <v>5</v>
      </c>
      <c r="C40" s="23">
        <f t="shared" si="2"/>
        <v>7</v>
      </c>
      <c r="D40" s="3" t="s">
        <v>30</v>
      </c>
      <c r="E40" s="8" t="s">
        <v>114</v>
      </c>
      <c r="F40">
        <v>3000</v>
      </c>
      <c r="G40" s="4" t="s">
        <v>260</v>
      </c>
      <c r="H40" s="4" t="s">
        <v>31</v>
      </c>
      <c r="I40">
        <v>0</v>
      </c>
      <c r="K40" s="42">
        <f t="shared" si="6"/>
        <v>1500000000</v>
      </c>
      <c r="L40" s="43"/>
      <c r="M40" s="43"/>
    </row>
    <row r="41" spans="1:13" x14ac:dyDescent="0.2">
      <c r="A41" s="17">
        <v>40</v>
      </c>
      <c r="B41" s="23">
        <f t="shared" si="1"/>
        <v>5</v>
      </c>
      <c r="C41" s="23">
        <f t="shared" si="2"/>
        <v>8</v>
      </c>
      <c r="D41" s="3" t="s">
        <v>30</v>
      </c>
      <c r="E41" s="8" t="s">
        <v>117</v>
      </c>
      <c r="F41">
        <v>3899</v>
      </c>
      <c r="G41" s="4" t="s">
        <v>261</v>
      </c>
      <c r="H41" s="4" t="s">
        <v>31</v>
      </c>
      <c r="I41">
        <v>0</v>
      </c>
      <c r="K41" s="42">
        <f t="shared" si="6"/>
        <v>1091720000</v>
      </c>
      <c r="L41" s="43"/>
      <c r="M41" s="43"/>
    </row>
    <row r="42" spans="1:13" s="31" customFormat="1" x14ac:dyDescent="0.2">
      <c r="A42" s="17">
        <v>41</v>
      </c>
      <c r="B42" s="23">
        <f t="shared" si="1"/>
        <v>6</v>
      </c>
      <c r="C42" s="23">
        <f t="shared" si="2"/>
        <v>1</v>
      </c>
      <c r="D42" s="32" t="s">
        <v>24</v>
      </c>
      <c r="E42" s="33" t="s">
        <v>120</v>
      </c>
      <c r="F42" s="31">
        <v>1</v>
      </c>
      <c r="G42" s="34" t="s">
        <v>262</v>
      </c>
      <c r="H42" s="34" t="s">
        <v>348</v>
      </c>
      <c r="I42" s="31">
        <v>0</v>
      </c>
      <c r="K42" s="20">
        <f>E42/10*10000*F42</f>
        <v>3000000</v>
      </c>
      <c r="L42" s="25">
        <f>SUM(K42:K49)/10000</f>
        <v>1128250</v>
      </c>
      <c r="M42" s="43">
        <v>1140000</v>
      </c>
    </row>
    <row r="43" spans="1:13" s="31" customFormat="1" x14ac:dyDescent="0.2">
      <c r="A43" s="17">
        <v>42</v>
      </c>
      <c r="B43" s="23">
        <f t="shared" si="1"/>
        <v>6</v>
      </c>
      <c r="C43" s="23">
        <f t="shared" si="2"/>
        <v>2</v>
      </c>
      <c r="D43" s="32" t="s">
        <v>28</v>
      </c>
      <c r="E43" s="33" t="s">
        <v>120</v>
      </c>
      <c r="F43" s="31">
        <v>500</v>
      </c>
      <c r="G43" s="34" t="s">
        <v>345</v>
      </c>
      <c r="H43" s="34" t="s">
        <v>29</v>
      </c>
      <c r="I43" s="31">
        <v>0</v>
      </c>
      <c r="K43" s="20">
        <f>E43/10*10000*F43</f>
        <v>1500000000</v>
      </c>
      <c r="L43" s="43"/>
      <c r="M43" s="43"/>
    </row>
    <row r="44" spans="1:13" s="31" customFormat="1" x14ac:dyDescent="0.2">
      <c r="A44" s="17">
        <v>43</v>
      </c>
      <c r="B44" s="23">
        <f t="shared" si="1"/>
        <v>6</v>
      </c>
      <c r="C44" s="23">
        <f t="shared" si="2"/>
        <v>3</v>
      </c>
      <c r="D44" s="32" t="s">
        <v>30</v>
      </c>
      <c r="E44" s="33" t="s">
        <v>79</v>
      </c>
      <c r="F44" s="31">
        <v>80</v>
      </c>
      <c r="G44" s="34" t="s">
        <v>263</v>
      </c>
      <c r="H44" s="34" t="s">
        <v>40</v>
      </c>
      <c r="I44" s="31">
        <v>0</v>
      </c>
      <c r="K44" s="42">
        <f>E44*F44</f>
        <v>400000000</v>
      </c>
      <c r="L44" s="43"/>
      <c r="M44" s="43"/>
    </row>
    <row r="45" spans="1:13" s="31" customFormat="1" x14ac:dyDescent="0.2">
      <c r="A45" s="17">
        <v>44</v>
      </c>
      <c r="B45" s="23">
        <f t="shared" si="1"/>
        <v>6</v>
      </c>
      <c r="C45" s="23">
        <f t="shared" si="2"/>
        <v>4</v>
      </c>
      <c r="D45" s="32" t="s">
        <v>30</v>
      </c>
      <c r="E45" s="33" t="s">
        <v>74</v>
      </c>
      <c r="F45" s="31">
        <v>20</v>
      </c>
      <c r="G45" s="34" t="s">
        <v>349</v>
      </c>
      <c r="H45" s="34" t="s">
        <v>40</v>
      </c>
      <c r="I45" s="31">
        <v>0</v>
      </c>
      <c r="K45" s="42">
        <f t="shared" ref="K45:K49" si="7">E45*F45</f>
        <v>80000000</v>
      </c>
      <c r="L45" s="43"/>
      <c r="M45" s="43"/>
    </row>
    <row r="46" spans="1:13" s="31" customFormat="1" x14ac:dyDescent="0.2">
      <c r="A46" s="17">
        <v>45</v>
      </c>
      <c r="B46" s="23">
        <f t="shared" si="1"/>
        <v>6</v>
      </c>
      <c r="C46" s="23">
        <f t="shared" si="2"/>
        <v>5</v>
      </c>
      <c r="D46" s="32" t="s">
        <v>30</v>
      </c>
      <c r="E46" s="33" t="s">
        <v>346</v>
      </c>
      <c r="F46" s="31">
        <v>1500</v>
      </c>
      <c r="G46" s="34" t="s">
        <v>350</v>
      </c>
      <c r="H46" s="34" t="s">
        <v>39</v>
      </c>
      <c r="I46" s="31">
        <v>0</v>
      </c>
      <c r="K46" s="42">
        <f t="shared" si="7"/>
        <v>3750000000</v>
      </c>
      <c r="L46" s="43"/>
      <c r="M46" s="43"/>
    </row>
    <row r="47" spans="1:13" s="31" customFormat="1" x14ac:dyDescent="0.2">
      <c r="A47" s="17">
        <v>46</v>
      </c>
      <c r="B47" s="23">
        <f t="shared" si="1"/>
        <v>6</v>
      </c>
      <c r="C47" s="23">
        <f t="shared" si="2"/>
        <v>6</v>
      </c>
      <c r="D47" s="32" t="s">
        <v>30</v>
      </c>
      <c r="E47" s="33" t="s">
        <v>347</v>
      </c>
      <c r="F47" s="31">
        <v>1000</v>
      </c>
      <c r="G47" s="34" t="s">
        <v>351</v>
      </c>
      <c r="H47" s="34" t="s">
        <v>54</v>
      </c>
      <c r="I47" s="31">
        <v>0</v>
      </c>
      <c r="K47" s="42">
        <f t="shared" si="7"/>
        <v>1200000000</v>
      </c>
      <c r="L47" s="43"/>
      <c r="M47" s="43"/>
    </row>
    <row r="48" spans="1:13" s="31" customFormat="1" x14ac:dyDescent="0.2">
      <c r="A48" s="17">
        <v>47</v>
      </c>
      <c r="B48" s="23">
        <f t="shared" si="1"/>
        <v>6</v>
      </c>
      <c r="C48" s="23">
        <f t="shared" si="2"/>
        <v>7</v>
      </c>
      <c r="D48" s="32" t="s">
        <v>30</v>
      </c>
      <c r="E48" s="33" t="s">
        <v>344</v>
      </c>
      <c r="F48" s="31">
        <v>3000</v>
      </c>
      <c r="G48" s="34" t="s">
        <v>352</v>
      </c>
      <c r="H48" s="34" t="s">
        <v>31</v>
      </c>
      <c r="I48" s="31">
        <v>0</v>
      </c>
      <c r="K48" s="42">
        <f t="shared" si="7"/>
        <v>2400000000</v>
      </c>
      <c r="L48" s="43"/>
      <c r="M48" s="43"/>
    </row>
    <row r="49" spans="1:13" s="31" customFormat="1" x14ac:dyDescent="0.2">
      <c r="A49" s="17">
        <v>48</v>
      </c>
      <c r="B49" s="23">
        <f t="shared" si="1"/>
        <v>6</v>
      </c>
      <c r="C49" s="23">
        <f t="shared" si="2"/>
        <v>8</v>
      </c>
      <c r="D49" s="32" t="s">
        <v>30</v>
      </c>
      <c r="E49" s="33" t="s">
        <v>121</v>
      </c>
      <c r="F49" s="31">
        <v>3899</v>
      </c>
      <c r="G49" s="34" t="s">
        <v>260</v>
      </c>
      <c r="H49" s="34" t="s">
        <v>31</v>
      </c>
      <c r="I49" s="31">
        <v>0</v>
      </c>
      <c r="K49" s="42">
        <f t="shared" si="7"/>
        <v>1949500000</v>
      </c>
      <c r="L49" s="43"/>
      <c r="M49" s="43"/>
    </row>
    <row r="50" spans="1:13" x14ac:dyDescent="0.2">
      <c r="A50" s="17">
        <v>49</v>
      </c>
      <c r="B50" s="23">
        <f t="shared" si="1"/>
        <v>7</v>
      </c>
      <c r="C50" s="23">
        <f t="shared" si="2"/>
        <v>1</v>
      </c>
      <c r="D50" s="3" t="s">
        <v>24</v>
      </c>
      <c r="E50" s="8" t="s">
        <v>123</v>
      </c>
      <c r="F50">
        <v>1</v>
      </c>
      <c r="G50" s="4" t="s">
        <v>244</v>
      </c>
      <c r="H50" s="4" t="s">
        <v>348</v>
      </c>
      <c r="I50">
        <v>0</v>
      </c>
      <c r="K50" s="20">
        <f>E50/10*10000*F50</f>
        <v>300000</v>
      </c>
      <c r="L50" s="25">
        <f>SUM(K50:K57)/10000</f>
        <v>238930</v>
      </c>
      <c r="M50" s="12">
        <v>240000</v>
      </c>
    </row>
    <row r="51" spans="1:13" x14ac:dyDescent="0.2">
      <c r="A51" s="17">
        <v>50</v>
      </c>
      <c r="B51" s="23">
        <f t="shared" si="1"/>
        <v>7</v>
      </c>
      <c r="C51" s="23">
        <f t="shared" si="2"/>
        <v>2</v>
      </c>
      <c r="D51" s="3" t="s">
        <v>28</v>
      </c>
      <c r="E51" s="8" t="s">
        <v>95</v>
      </c>
      <c r="F51">
        <v>500</v>
      </c>
      <c r="G51" t="s">
        <v>243</v>
      </c>
      <c r="H51" s="4" t="s">
        <v>29</v>
      </c>
      <c r="I51">
        <v>0</v>
      </c>
      <c r="K51" s="20">
        <f>E51/10*10000*F51</f>
        <v>25000000</v>
      </c>
      <c r="L51" s="43"/>
    </row>
    <row r="52" spans="1:13" x14ac:dyDescent="0.2">
      <c r="A52" s="17">
        <v>51</v>
      </c>
      <c r="B52" s="23">
        <f t="shared" si="1"/>
        <v>7</v>
      </c>
      <c r="C52" s="23">
        <f t="shared" si="2"/>
        <v>3</v>
      </c>
      <c r="D52" s="3" t="s">
        <v>30</v>
      </c>
      <c r="E52" s="8" t="s">
        <v>115</v>
      </c>
      <c r="F52">
        <v>500</v>
      </c>
      <c r="G52" s="4" t="s">
        <v>259</v>
      </c>
      <c r="H52" s="4" t="s">
        <v>40</v>
      </c>
      <c r="I52">
        <v>0</v>
      </c>
      <c r="K52" s="42">
        <f>E52*F52</f>
        <v>300000000</v>
      </c>
      <c r="L52" s="43"/>
    </row>
    <row r="53" spans="1:13" x14ac:dyDescent="0.2">
      <c r="A53" s="17">
        <v>52</v>
      </c>
      <c r="B53" s="23">
        <f t="shared" si="1"/>
        <v>7</v>
      </c>
      <c r="C53" s="23">
        <f t="shared" si="2"/>
        <v>4</v>
      </c>
      <c r="D53" s="3" t="s">
        <v>30</v>
      </c>
      <c r="E53" s="8" t="s">
        <v>73</v>
      </c>
      <c r="F53">
        <v>500</v>
      </c>
      <c r="G53" s="4" t="s">
        <v>260</v>
      </c>
      <c r="H53" s="4" t="s">
        <v>40</v>
      </c>
      <c r="I53">
        <v>0</v>
      </c>
      <c r="K53" s="42">
        <f t="shared" ref="K53:K57" si="8">E53*F53</f>
        <v>250000000</v>
      </c>
      <c r="L53" s="43"/>
    </row>
    <row r="54" spans="1:13" x14ac:dyDescent="0.2">
      <c r="A54" s="17">
        <v>53</v>
      </c>
      <c r="B54" s="23">
        <f t="shared" si="1"/>
        <v>7</v>
      </c>
      <c r="C54" s="23">
        <f t="shared" si="2"/>
        <v>5</v>
      </c>
      <c r="D54" s="3" t="s">
        <v>30</v>
      </c>
      <c r="E54" s="8" t="s">
        <v>52</v>
      </c>
      <c r="F54">
        <v>1000</v>
      </c>
      <c r="G54" s="4" t="s">
        <v>267</v>
      </c>
      <c r="H54" s="4" t="s">
        <v>39</v>
      </c>
      <c r="I54">
        <v>0</v>
      </c>
      <c r="K54" s="42">
        <f t="shared" si="8"/>
        <v>400000000</v>
      </c>
      <c r="L54" s="43"/>
    </row>
    <row r="55" spans="1:13" x14ac:dyDescent="0.2">
      <c r="A55" s="17">
        <v>54</v>
      </c>
      <c r="B55" s="23">
        <f t="shared" si="1"/>
        <v>7</v>
      </c>
      <c r="C55" s="23">
        <f t="shared" si="2"/>
        <v>6</v>
      </c>
      <c r="D55" s="3" t="s">
        <v>30</v>
      </c>
      <c r="E55" s="8" t="s">
        <v>124</v>
      </c>
      <c r="F55">
        <v>1000</v>
      </c>
      <c r="G55" s="4" t="s">
        <v>268</v>
      </c>
      <c r="H55" s="4" t="s">
        <v>53</v>
      </c>
      <c r="I55">
        <v>0</v>
      </c>
      <c r="K55" s="42">
        <f t="shared" si="8"/>
        <v>350000000</v>
      </c>
      <c r="L55" s="43"/>
    </row>
    <row r="56" spans="1:13" x14ac:dyDescent="0.2">
      <c r="A56" s="17">
        <v>55</v>
      </c>
      <c r="B56" s="23">
        <f t="shared" si="1"/>
        <v>7</v>
      </c>
      <c r="C56" s="23">
        <f t="shared" si="2"/>
        <v>7</v>
      </c>
      <c r="D56" s="3" t="s">
        <v>30</v>
      </c>
      <c r="E56" s="8" t="s">
        <v>126</v>
      </c>
      <c r="F56">
        <v>2800</v>
      </c>
      <c r="G56" s="4" t="s">
        <v>269</v>
      </c>
      <c r="H56" s="4" t="s">
        <v>31</v>
      </c>
      <c r="I56">
        <v>0</v>
      </c>
      <c r="K56" s="42">
        <f t="shared" si="8"/>
        <v>728000000</v>
      </c>
      <c r="L56" s="43"/>
    </row>
    <row r="57" spans="1:13" x14ac:dyDescent="0.2">
      <c r="A57" s="17">
        <v>56</v>
      </c>
      <c r="B57" s="23">
        <f t="shared" si="1"/>
        <v>7</v>
      </c>
      <c r="C57" s="23">
        <f t="shared" si="2"/>
        <v>8</v>
      </c>
      <c r="D57" s="3" t="s">
        <v>30</v>
      </c>
      <c r="E57" s="8" t="s">
        <v>125</v>
      </c>
      <c r="F57">
        <v>2800</v>
      </c>
      <c r="G57" s="4" t="s">
        <v>254</v>
      </c>
      <c r="H57" s="4" t="s">
        <v>31</v>
      </c>
      <c r="I57">
        <v>0</v>
      </c>
      <c r="K57" s="42">
        <f t="shared" si="8"/>
        <v>336000000</v>
      </c>
      <c r="L57" s="43"/>
    </row>
    <row r="58" spans="1:13" s="31" customFormat="1" x14ac:dyDescent="0.2">
      <c r="A58" s="17">
        <v>57</v>
      </c>
      <c r="B58" s="23">
        <f t="shared" si="1"/>
        <v>8</v>
      </c>
      <c r="C58" s="23">
        <f t="shared" si="2"/>
        <v>1</v>
      </c>
      <c r="D58" s="32" t="s">
        <v>24</v>
      </c>
      <c r="E58" s="33" t="s">
        <v>127</v>
      </c>
      <c r="F58" s="31">
        <v>1</v>
      </c>
      <c r="G58" s="34" t="s">
        <v>255</v>
      </c>
      <c r="H58" s="34" t="s">
        <v>348</v>
      </c>
      <c r="I58" s="31">
        <v>0</v>
      </c>
      <c r="K58" s="20">
        <f t="shared" ref="K58:K59" si="9">E58/10*10000*F58</f>
        <v>1000000</v>
      </c>
      <c r="L58" s="25">
        <f t="shared" ref="L58" si="10">SUM(K58:K65)/10000</f>
        <v>689565</v>
      </c>
      <c r="M58" s="44">
        <v>690000</v>
      </c>
    </row>
    <row r="59" spans="1:13" s="31" customFormat="1" x14ac:dyDescent="0.2">
      <c r="A59" s="17">
        <v>58</v>
      </c>
      <c r="B59" s="23">
        <f t="shared" si="1"/>
        <v>8</v>
      </c>
      <c r="C59" s="23">
        <f t="shared" si="2"/>
        <v>2</v>
      </c>
      <c r="D59" s="32" t="s">
        <v>28</v>
      </c>
      <c r="E59" s="33" t="s">
        <v>128</v>
      </c>
      <c r="F59" s="31">
        <v>300</v>
      </c>
      <c r="G59" s="31" t="s">
        <v>270</v>
      </c>
      <c r="H59" s="34" t="s">
        <v>29</v>
      </c>
      <c r="I59" s="31">
        <v>0</v>
      </c>
      <c r="K59" s="20">
        <f t="shared" si="9"/>
        <v>30000000</v>
      </c>
      <c r="L59" s="43"/>
      <c r="M59" s="44"/>
    </row>
    <row r="60" spans="1:13" s="31" customFormat="1" x14ac:dyDescent="0.2">
      <c r="A60" s="17">
        <v>59</v>
      </c>
      <c r="B60" s="23">
        <f t="shared" si="1"/>
        <v>8</v>
      </c>
      <c r="C60" s="23">
        <f t="shared" si="2"/>
        <v>3</v>
      </c>
      <c r="D60" s="32" t="s">
        <v>30</v>
      </c>
      <c r="E60" s="33" t="s">
        <v>129</v>
      </c>
      <c r="F60" s="31">
        <v>600</v>
      </c>
      <c r="G60" s="34" t="s">
        <v>258</v>
      </c>
      <c r="H60" s="34" t="s">
        <v>40</v>
      </c>
      <c r="I60" s="31">
        <v>0</v>
      </c>
      <c r="K60" s="42">
        <f t="shared" ref="K60:K65" si="11">E60*F60</f>
        <v>1200000000</v>
      </c>
      <c r="L60" s="43"/>
      <c r="M60" s="44"/>
    </row>
    <row r="61" spans="1:13" s="31" customFormat="1" x14ac:dyDescent="0.2">
      <c r="A61" s="17">
        <v>60</v>
      </c>
      <c r="B61" s="23">
        <f t="shared" si="1"/>
        <v>8</v>
      </c>
      <c r="C61" s="23">
        <f t="shared" si="2"/>
        <v>4</v>
      </c>
      <c r="D61" s="32" t="s">
        <v>30</v>
      </c>
      <c r="E61" s="33" t="s">
        <v>80</v>
      </c>
      <c r="F61" s="31">
        <v>200</v>
      </c>
      <c r="G61" s="34" t="s">
        <v>271</v>
      </c>
      <c r="H61" s="34" t="s">
        <v>40</v>
      </c>
      <c r="I61" s="31">
        <v>0</v>
      </c>
      <c r="K61" s="42">
        <f t="shared" si="11"/>
        <v>300000000</v>
      </c>
      <c r="L61" s="43"/>
      <c r="M61" s="44"/>
    </row>
    <row r="62" spans="1:13" s="31" customFormat="1" x14ac:dyDescent="0.2">
      <c r="A62" s="17">
        <v>61</v>
      </c>
      <c r="B62" s="23">
        <f t="shared" si="1"/>
        <v>8</v>
      </c>
      <c r="C62" s="23">
        <f t="shared" si="2"/>
        <v>5</v>
      </c>
      <c r="D62" s="32" t="s">
        <v>30</v>
      </c>
      <c r="E62" s="33" t="s">
        <v>75</v>
      </c>
      <c r="F62" s="31">
        <v>1000</v>
      </c>
      <c r="G62" s="34" t="s">
        <v>272</v>
      </c>
      <c r="H62" s="34" t="s">
        <v>39</v>
      </c>
      <c r="I62" s="31">
        <v>0</v>
      </c>
      <c r="K62" s="42">
        <f t="shared" si="11"/>
        <v>1200000000</v>
      </c>
      <c r="L62" s="43"/>
      <c r="M62" s="44"/>
    </row>
    <row r="63" spans="1:13" s="31" customFormat="1" x14ac:dyDescent="0.2">
      <c r="A63" s="17">
        <v>62</v>
      </c>
      <c r="B63" s="23">
        <f t="shared" si="1"/>
        <v>8</v>
      </c>
      <c r="C63" s="23">
        <f t="shared" si="2"/>
        <v>6</v>
      </c>
      <c r="D63" s="32" t="s">
        <v>30</v>
      </c>
      <c r="E63" s="33" t="s">
        <v>130</v>
      </c>
      <c r="F63" s="31">
        <v>1000</v>
      </c>
      <c r="G63" s="34" t="s">
        <v>251</v>
      </c>
      <c r="H63" s="34" t="s">
        <v>39</v>
      </c>
      <c r="I63" s="31">
        <v>0</v>
      </c>
      <c r="K63" s="42">
        <f t="shared" si="11"/>
        <v>1000000000</v>
      </c>
      <c r="L63" s="43"/>
      <c r="M63" s="44"/>
    </row>
    <row r="64" spans="1:13" s="31" customFormat="1" x14ac:dyDescent="0.2">
      <c r="A64" s="17">
        <v>63</v>
      </c>
      <c r="B64" s="23">
        <f t="shared" si="1"/>
        <v>8</v>
      </c>
      <c r="C64" s="23">
        <f t="shared" si="2"/>
        <v>7</v>
      </c>
      <c r="D64" s="32" t="s">
        <v>30</v>
      </c>
      <c r="E64" s="33" t="s">
        <v>131</v>
      </c>
      <c r="F64" s="31">
        <v>3000</v>
      </c>
      <c r="G64" s="34" t="s">
        <v>259</v>
      </c>
      <c r="H64" s="34" t="s">
        <v>31</v>
      </c>
      <c r="I64" s="31">
        <v>0</v>
      </c>
      <c r="K64" s="42">
        <f t="shared" si="11"/>
        <v>1800000000</v>
      </c>
      <c r="L64" s="43"/>
      <c r="M64" s="44"/>
    </row>
    <row r="65" spans="1:13" s="31" customFormat="1" x14ac:dyDescent="0.2">
      <c r="A65" s="17">
        <v>64</v>
      </c>
      <c r="B65" s="23">
        <f t="shared" si="1"/>
        <v>8</v>
      </c>
      <c r="C65" s="23">
        <f t="shared" si="2"/>
        <v>8</v>
      </c>
      <c r="D65" s="32" t="s">
        <v>30</v>
      </c>
      <c r="E65" s="33" t="s">
        <v>132</v>
      </c>
      <c r="F65" s="31">
        <v>3899</v>
      </c>
      <c r="G65" s="34" t="s">
        <v>268</v>
      </c>
      <c r="H65" s="34" t="s">
        <v>31</v>
      </c>
      <c r="I65" s="31">
        <v>0</v>
      </c>
      <c r="K65" s="42">
        <f t="shared" si="11"/>
        <v>1364650000</v>
      </c>
      <c r="L65" s="43"/>
      <c r="M65" s="44"/>
    </row>
    <row r="66" spans="1:13" x14ac:dyDescent="0.2">
      <c r="A66" s="17">
        <v>65</v>
      </c>
      <c r="B66" s="23">
        <f t="shared" si="1"/>
        <v>9</v>
      </c>
      <c r="C66" s="23">
        <f t="shared" si="2"/>
        <v>1</v>
      </c>
      <c r="D66" s="3" t="s">
        <v>24</v>
      </c>
      <c r="E66" s="8" t="s">
        <v>34</v>
      </c>
      <c r="F66">
        <v>1</v>
      </c>
      <c r="G66" s="4" t="s">
        <v>273</v>
      </c>
      <c r="H66" s="4" t="s">
        <v>348</v>
      </c>
      <c r="I66">
        <v>0</v>
      </c>
      <c r="K66" s="20">
        <f t="shared" ref="K66:K67" si="12">E66/10*10000*F66</f>
        <v>2000000</v>
      </c>
      <c r="L66" s="25">
        <f t="shared" ref="L66" si="13">SUM(K66:K73)/10000</f>
        <v>1582120</v>
      </c>
      <c r="M66" s="12">
        <v>1590000</v>
      </c>
    </row>
    <row r="67" spans="1:13" x14ac:dyDescent="0.2">
      <c r="A67" s="17">
        <v>66</v>
      </c>
      <c r="B67" s="23">
        <f t="shared" si="1"/>
        <v>9</v>
      </c>
      <c r="C67" s="23">
        <f t="shared" si="2"/>
        <v>2</v>
      </c>
      <c r="D67" s="3" t="s">
        <v>28</v>
      </c>
      <c r="E67" s="8" t="s">
        <v>133</v>
      </c>
      <c r="F67">
        <v>300</v>
      </c>
      <c r="G67" t="s">
        <v>274</v>
      </c>
      <c r="H67" s="4" t="s">
        <v>29</v>
      </c>
      <c r="I67">
        <v>0</v>
      </c>
      <c r="K67" s="20">
        <f t="shared" si="12"/>
        <v>60000000</v>
      </c>
      <c r="L67" s="43"/>
    </row>
    <row r="68" spans="1:13" x14ac:dyDescent="0.2">
      <c r="A68" s="17">
        <v>67</v>
      </c>
      <c r="B68" s="23">
        <f t="shared" si="1"/>
        <v>9</v>
      </c>
      <c r="C68" s="23">
        <f t="shared" si="2"/>
        <v>3</v>
      </c>
      <c r="D68" s="3" t="s">
        <v>30</v>
      </c>
      <c r="E68" s="8" t="s">
        <v>134</v>
      </c>
      <c r="F68">
        <v>600</v>
      </c>
      <c r="G68" s="4" t="s">
        <v>263</v>
      </c>
      <c r="H68" s="4" t="s">
        <v>40</v>
      </c>
      <c r="I68">
        <v>0</v>
      </c>
      <c r="K68" s="42">
        <f t="shared" ref="K68:K73" si="14">E68*F68</f>
        <v>3000000000</v>
      </c>
      <c r="L68" s="43"/>
    </row>
    <row r="69" spans="1:13" x14ac:dyDescent="0.2">
      <c r="A69" s="17">
        <v>68</v>
      </c>
      <c r="B69" s="23">
        <f t="shared" si="1"/>
        <v>9</v>
      </c>
      <c r="C69" s="23">
        <f t="shared" si="2"/>
        <v>4</v>
      </c>
      <c r="D69" s="3" t="s">
        <v>30</v>
      </c>
      <c r="E69" s="8" t="s">
        <v>135</v>
      </c>
      <c r="F69">
        <v>200</v>
      </c>
      <c r="G69" s="4" t="s">
        <v>257</v>
      </c>
      <c r="H69" s="4" t="s">
        <v>40</v>
      </c>
      <c r="I69">
        <v>0</v>
      </c>
      <c r="K69" s="42">
        <f t="shared" si="14"/>
        <v>800000000</v>
      </c>
      <c r="L69" s="43"/>
    </row>
    <row r="70" spans="1:13" x14ac:dyDescent="0.2">
      <c r="A70" s="17">
        <v>69</v>
      </c>
      <c r="B70" s="23">
        <f t="shared" si="1"/>
        <v>9</v>
      </c>
      <c r="C70" s="23">
        <f t="shared" si="2"/>
        <v>5</v>
      </c>
      <c r="D70" s="3" t="s">
        <v>30</v>
      </c>
      <c r="E70" s="8" t="s">
        <v>136</v>
      </c>
      <c r="F70">
        <v>1000</v>
      </c>
      <c r="G70" s="4" t="s">
        <v>264</v>
      </c>
      <c r="H70" s="4" t="s">
        <v>39</v>
      </c>
      <c r="I70">
        <v>0</v>
      </c>
      <c r="K70" s="42">
        <f t="shared" si="14"/>
        <v>3000000000</v>
      </c>
      <c r="L70" s="43"/>
    </row>
    <row r="71" spans="1:13" x14ac:dyDescent="0.2">
      <c r="A71" s="17">
        <v>70</v>
      </c>
      <c r="B71" s="23">
        <f t="shared" si="1"/>
        <v>9</v>
      </c>
      <c r="C71" s="23">
        <f t="shared" si="2"/>
        <v>6</v>
      </c>
      <c r="D71" s="3" t="s">
        <v>30</v>
      </c>
      <c r="E71" s="8" t="s">
        <v>55</v>
      </c>
      <c r="F71">
        <v>1000</v>
      </c>
      <c r="G71" s="4" t="s">
        <v>258</v>
      </c>
      <c r="H71" s="4" t="s">
        <v>54</v>
      </c>
      <c r="I71">
        <v>0</v>
      </c>
      <c r="K71" s="42">
        <f t="shared" si="14"/>
        <v>2000000000</v>
      </c>
      <c r="L71" s="43"/>
    </row>
    <row r="72" spans="1:13" x14ac:dyDescent="0.2">
      <c r="A72" s="17">
        <v>71</v>
      </c>
      <c r="B72" s="23">
        <f t="shared" si="1"/>
        <v>9</v>
      </c>
      <c r="C72" s="23">
        <f t="shared" si="2"/>
        <v>7</v>
      </c>
      <c r="D72" s="3" t="s">
        <v>30</v>
      </c>
      <c r="E72" s="8" t="s">
        <v>137</v>
      </c>
      <c r="F72">
        <v>3000</v>
      </c>
      <c r="G72" s="4" t="s">
        <v>231</v>
      </c>
      <c r="H72" s="4" t="s">
        <v>31</v>
      </c>
      <c r="I72">
        <v>0</v>
      </c>
      <c r="K72" s="42">
        <f t="shared" si="14"/>
        <v>3840000000</v>
      </c>
      <c r="L72" s="43"/>
    </row>
    <row r="73" spans="1:13" x14ac:dyDescent="0.2">
      <c r="A73" s="17">
        <v>72</v>
      </c>
      <c r="B73" s="23">
        <f t="shared" si="1"/>
        <v>9</v>
      </c>
      <c r="C73" s="23">
        <f t="shared" si="2"/>
        <v>8</v>
      </c>
      <c r="D73" s="3" t="s">
        <v>30</v>
      </c>
      <c r="E73" s="8" t="s">
        <v>122</v>
      </c>
      <c r="F73">
        <v>3899</v>
      </c>
      <c r="G73" s="4" t="s">
        <v>252</v>
      </c>
      <c r="H73" s="4" t="s">
        <v>31</v>
      </c>
      <c r="I73">
        <v>0</v>
      </c>
      <c r="K73" s="42">
        <f t="shared" si="14"/>
        <v>3119200000</v>
      </c>
      <c r="L73" s="43"/>
    </row>
    <row r="74" spans="1:13" s="31" customFormat="1" x14ac:dyDescent="0.2">
      <c r="A74" s="17">
        <v>73</v>
      </c>
      <c r="B74" s="23">
        <f t="shared" si="1"/>
        <v>10</v>
      </c>
      <c r="C74" s="23">
        <f t="shared" si="2"/>
        <v>1</v>
      </c>
      <c r="D74" s="32" t="s">
        <v>24</v>
      </c>
      <c r="E74" s="33" t="s">
        <v>138</v>
      </c>
      <c r="F74" s="31">
        <v>1</v>
      </c>
      <c r="G74" s="34" t="s">
        <v>275</v>
      </c>
      <c r="H74" s="34" t="s">
        <v>348</v>
      </c>
      <c r="I74" s="31">
        <v>0</v>
      </c>
      <c r="K74" s="20">
        <f t="shared" ref="K74:K75" si="15">E74/10*10000*F74</f>
        <v>5000000</v>
      </c>
      <c r="L74" s="25">
        <f t="shared" ref="L74" si="16">SUM(K74:K81)/10000</f>
        <v>3075300</v>
      </c>
      <c r="M74" s="44">
        <v>3090000</v>
      </c>
    </row>
    <row r="75" spans="1:13" s="31" customFormat="1" x14ac:dyDescent="0.2">
      <c r="A75" s="17">
        <v>74</v>
      </c>
      <c r="B75" s="23">
        <f t="shared" ref="B75:B138" si="17">B67+1</f>
        <v>10</v>
      </c>
      <c r="C75" s="23">
        <f t="shared" ref="C75:C138" si="18">C67</f>
        <v>2</v>
      </c>
      <c r="D75" s="32" t="s">
        <v>28</v>
      </c>
      <c r="E75" s="33" t="s">
        <v>139</v>
      </c>
      <c r="F75" s="31">
        <v>100</v>
      </c>
      <c r="G75" s="31" t="s">
        <v>276</v>
      </c>
      <c r="H75" s="34" t="s">
        <v>29</v>
      </c>
      <c r="I75" s="31">
        <v>0</v>
      </c>
      <c r="K75" s="20">
        <f t="shared" si="15"/>
        <v>50000000</v>
      </c>
      <c r="L75" s="43"/>
      <c r="M75" s="44"/>
    </row>
    <row r="76" spans="1:13" s="31" customFormat="1" x14ac:dyDescent="0.2">
      <c r="A76" s="17">
        <v>75</v>
      </c>
      <c r="B76" s="23">
        <f t="shared" si="17"/>
        <v>10</v>
      </c>
      <c r="C76" s="23">
        <f t="shared" si="18"/>
        <v>3</v>
      </c>
      <c r="D76" s="32" t="s">
        <v>30</v>
      </c>
      <c r="E76" s="33" t="s">
        <v>60</v>
      </c>
      <c r="F76" s="31">
        <v>300</v>
      </c>
      <c r="G76" s="34" t="s">
        <v>277</v>
      </c>
      <c r="H76" s="34" t="s">
        <v>40</v>
      </c>
      <c r="I76" s="31">
        <v>0</v>
      </c>
      <c r="K76" s="42">
        <f t="shared" ref="K76:K81" si="19">E76*F76</f>
        <v>2400000000</v>
      </c>
      <c r="L76" s="43"/>
      <c r="M76" s="44"/>
    </row>
    <row r="77" spans="1:13" s="31" customFormat="1" x14ac:dyDescent="0.2">
      <c r="A77" s="17">
        <v>76</v>
      </c>
      <c r="B77" s="23">
        <f t="shared" si="17"/>
        <v>10</v>
      </c>
      <c r="C77" s="23">
        <f t="shared" si="18"/>
        <v>4</v>
      </c>
      <c r="D77" s="32" t="s">
        <v>30</v>
      </c>
      <c r="E77" s="33" t="s">
        <v>78</v>
      </c>
      <c r="F77" s="31">
        <v>200</v>
      </c>
      <c r="G77" s="34" t="s">
        <v>278</v>
      </c>
      <c r="H77" s="34" t="s">
        <v>40</v>
      </c>
      <c r="I77" s="31">
        <v>0</v>
      </c>
      <c r="K77" s="42">
        <f t="shared" si="19"/>
        <v>1200000000</v>
      </c>
      <c r="L77" s="43"/>
      <c r="M77" s="44"/>
    </row>
    <row r="78" spans="1:13" s="31" customFormat="1" x14ac:dyDescent="0.2">
      <c r="A78" s="17">
        <v>77</v>
      </c>
      <c r="B78" s="23">
        <f t="shared" si="17"/>
        <v>10</v>
      </c>
      <c r="C78" s="23">
        <f t="shared" si="18"/>
        <v>5</v>
      </c>
      <c r="D78" s="32" t="s">
        <v>30</v>
      </c>
      <c r="E78" s="33" t="s">
        <v>79</v>
      </c>
      <c r="F78" s="31">
        <v>1500</v>
      </c>
      <c r="G78" s="34" t="s">
        <v>263</v>
      </c>
      <c r="H78" s="34" t="s">
        <v>39</v>
      </c>
      <c r="I78" s="31">
        <v>0</v>
      </c>
      <c r="K78" s="42">
        <f t="shared" si="19"/>
        <v>7500000000</v>
      </c>
      <c r="L78" s="43"/>
      <c r="M78" s="44"/>
    </row>
    <row r="79" spans="1:13" s="31" customFormat="1" x14ac:dyDescent="0.2">
      <c r="A79" s="17">
        <v>78</v>
      </c>
      <c r="B79" s="23">
        <f t="shared" si="17"/>
        <v>10</v>
      </c>
      <c r="C79" s="23">
        <f t="shared" si="18"/>
        <v>6</v>
      </c>
      <c r="D79" s="32" t="s">
        <v>30</v>
      </c>
      <c r="E79" s="33" t="s">
        <v>74</v>
      </c>
      <c r="F79" s="31">
        <v>1000</v>
      </c>
      <c r="G79" s="34" t="s">
        <v>257</v>
      </c>
      <c r="H79" s="34" t="s">
        <v>39</v>
      </c>
      <c r="I79" s="31">
        <v>0</v>
      </c>
      <c r="K79" s="42">
        <f t="shared" si="19"/>
        <v>4000000000</v>
      </c>
      <c r="L79" s="43"/>
      <c r="M79" s="44"/>
    </row>
    <row r="80" spans="1:13" s="31" customFormat="1" x14ac:dyDescent="0.2">
      <c r="A80" s="17">
        <v>79</v>
      </c>
      <c r="B80" s="23">
        <f t="shared" si="17"/>
        <v>10</v>
      </c>
      <c r="C80" s="23">
        <f t="shared" si="18"/>
        <v>7</v>
      </c>
      <c r="D80" s="32" t="s">
        <v>30</v>
      </c>
      <c r="E80" s="33" t="s">
        <v>140</v>
      </c>
      <c r="F80" s="31">
        <v>3000</v>
      </c>
      <c r="G80" s="34" t="s">
        <v>279</v>
      </c>
      <c r="H80" s="34" t="s">
        <v>31</v>
      </c>
      <c r="I80" s="31">
        <v>0</v>
      </c>
      <c r="K80" s="42">
        <f t="shared" si="19"/>
        <v>7800000000</v>
      </c>
      <c r="L80" s="43"/>
      <c r="M80" s="44"/>
    </row>
    <row r="81" spans="1:13" s="31" customFormat="1" x14ac:dyDescent="0.2">
      <c r="A81" s="17">
        <v>80</v>
      </c>
      <c r="B81" s="23">
        <f t="shared" si="17"/>
        <v>10</v>
      </c>
      <c r="C81" s="23">
        <f t="shared" si="18"/>
        <v>8</v>
      </c>
      <c r="D81" s="32" t="s">
        <v>30</v>
      </c>
      <c r="E81" s="33" t="s">
        <v>141</v>
      </c>
      <c r="F81" s="31">
        <v>3899</v>
      </c>
      <c r="G81" s="34" t="s">
        <v>258</v>
      </c>
      <c r="H81" s="34" t="s">
        <v>31</v>
      </c>
      <c r="I81" s="31">
        <v>0</v>
      </c>
      <c r="K81" s="42">
        <f t="shared" si="19"/>
        <v>7798000000</v>
      </c>
      <c r="L81" s="43"/>
      <c r="M81" s="44"/>
    </row>
    <row r="82" spans="1:13" x14ac:dyDescent="0.2">
      <c r="A82" s="17">
        <v>81</v>
      </c>
      <c r="B82" s="23">
        <f t="shared" si="17"/>
        <v>11</v>
      </c>
      <c r="C82" s="23">
        <f t="shared" si="18"/>
        <v>1</v>
      </c>
      <c r="D82" s="3" t="s">
        <v>24</v>
      </c>
      <c r="E82" s="8" t="s">
        <v>142</v>
      </c>
      <c r="F82">
        <v>1</v>
      </c>
      <c r="G82" s="4" t="s">
        <v>280</v>
      </c>
      <c r="H82" s="4" t="s">
        <v>348</v>
      </c>
      <c r="I82">
        <v>0</v>
      </c>
      <c r="K82" s="20">
        <f t="shared" ref="K82:K83" si="20">E82/10*10000*F82</f>
        <v>8000000</v>
      </c>
      <c r="L82" s="25">
        <f t="shared" ref="L82:L130" si="21">SUM(K82:K89)/10000</f>
        <v>5485350</v>
      </c>
      <c r="M82" s="12">
        <v>5490000</v>
      </c>
    </row>
    <row r="83" spans="1:13" x14ac:dyDescent="0.2">
      <c r="A83" s="17">
        <v>82</v>
      </c>
      <c r="B83" s="23">
        <f t="shared" si="17"/>
        <v>11</v>
      </c>
      <c r="C83" s="23">
        <f t="shared" si="18"/>
        <v>2</v>
      </c>
      <c r="D83" s="3" t="s">
        <v>28</v>
      </c>
      <c r="E83" s="8" t="s">
        <v>145</v>
      </c>
      <c r="F83">
        <v>500</v>
      </c>
      <c r="G83" t="s">
        <v>281</v>
      </c>
      <c r="H83" s="4" t="s">
        <v>29</v>
      </c>
      <c r="I83">
        <v>0</v>
      </c>
      <c r="K83" s="20">
        <f t="shared" si="20"/>
        <v>1250000000</v>
      </c>
      <c r="L83" s="43"/>
    </row>
    <row r="84" spans="1:13" x14ac:dyDescent="0.2">
      <c r="A84" s="17">
        <v>83</v>
      </c>
      <c r="B84" s="23">
        <f t="shared" si="17"/>
        <v>11</v>
      </c>
      <c r="C84" s="23">
        <f t="shared" si="18"/>
        <v>3</v>
      </c>
      <c r="D84" s="3" t="s">
        <v>30</v>
      </c>
      <c r="E84" s="8" t="s">
        <v>144</v>
      </c>
      <c r="F84">
        <v>50</v>
      </c>
      <c r="G84" s="4" t="s">
        <v>282</v>
      </c>
      <c r="H84" s="4" t="s">
        <v>40</v>
      </c>
      <c r="I84">
        <v>0</v>
      </c>
      <c r="K84" s="42">
        <f t="shared" ref="K84:K89" si="22">E84*F84</f>
        <v>750000000</v>
      </c>
      <c r="L84" s="43"/>
    </row>
    <row r="85" spans="1:13" x14ac:dyDescent="0.2">
      <c r="A85" s="17">
        <v>84</v>
      </c>
      <c r="B85" s="23">
        <f t="shared" si="17"/>
        <v>11</v>
      </c>
      <c r="C85" s="23">
        <f t="shared" si="18"/>
        <v>4</v>
      </c>
      <c r="D85" s="3" t="s">
        <v>30</v>
      </c>
      <c r="E85" s="8" t="s">
        <v>143</v>
      </c>
      <c r="F85">
        <v>50</v>
      </c>
      <c r="G85" s="4" t="s">
        <v>283</v>
      </c>
      <c r="H85" s="4" t="s">
        <v>40</v>
      </c>
      <c r="I85">
        <v>0</v>
      </c>
      <c r="K85" s="42">
        <f t="shared" si="22"/>
        <v>500000000</v>
      </c>
      <c r="L85" s="43"/>
    </row>
    <row r="86" spans="1:13" x14ac:dyDescent="0.2">
      <c r="A86" s="17">
        <v>85</v>
      </c>
      <c r="B86" s="23">
        <f t="shared" si="17"/>
        <v>11</v>
      </c>
      <c r="C86" s="23">
        <f t="shared" si="18"/>
        <v>5</v>
      </c>
      <c r="D86" s="3" t="s">
        <v>30</v>
      </c>
      <c r="E86" s="8" t="s">
        <v>60</v>
      </c>
      <c r="F86">
        <v>1500</v>
      </c>
      <c r="G86" s="4" t="s">
        <v>277</v>
      </c>
      <c r="H86" s="4" t="s">
        <v>39</v>
      </c>
      <c r="I86">
        <v>0</v>
      </c>
      <c r="K86" s="42">
        <f t="shared" si="22"/>
        <v>12000000000</v>
      </c>
      <c r="L86" s="43"/>
    </row>
    <row r="87" spans="1:13" x14ac:dyDescent="0.2">
      <c r="A87" s="17">
        <v>86</v>
      </c>
      <c r="B87" s="23">
        <f t="shared" si="17"/>
        <v>11</v>
      </c>
      <c r="C87" s="23">
        <f t="shared" si="18"/>
        <v>6</v>
      </c>
      <c r="D87" s="3" t="s">
        <v>30</v>
      </c>
      <c r="E87" s="8" t="s">
        <v>78</v>
      </c>
      <c r="F87">
        <v>1000</v>
      </c>
      <c r="G87" s="4" t="s">
        <v>278</v>
      </c>
      <c r="H87" s="4" t="s">
        <v>39</v>
      </c>
      <c r="I87">
        <v>0</v>
      </c>
      <c r="K87" s="42">
        <f t="shared" si="22"/>
        <v>6000000000</v>
      </c>
      <c r="L87" s="43"/>
    </row>
    <row r="88" spans="1:13" x14ac:dyDescent="0.2">
      <c r="A88" s="17">
        <v>87</v>
      </c>
      <c r="B88" s="23">
        <f t="shared" si="17"/>
        <v>11</v>
      </c>
      <c r="C88" s="23">
        <f t="shared" si="18"/>
        <v>7</v>
      </c>
      <c r="D88" s="3" t="s">
        <v>30</v>
      </c>
      <c r="E88" s="8" t="s">
        <v>147</v>
      </c>
      <c r="F88">
        <v>3000</v>
      </c>
      <c r="G88" s="4" t="s">
        <v>284</v>
      </c>
      <c r="H88" s="4" t="s">
        <v>31</v>
      </c>
      <c r="I88">
        <v>0</v>
      </c>
      <c r="K88" s="42">
        <f t="shared" si="22"/>
        <v>16800000000</v>
      </c>
      <c r="L88" s="43"/>
    </row>
    <row r="89" spans="1:13" x14ac:dyDescent="0.2">
      <c r="A89" s="17">
        <v>88</v>
      </c>
      <c r="B89" s="23">
        <f t="shared" si="17"/>
        <v>11</v>
      </c>
      <c r="C89" s="23">
        <f t="shared" si="18"/>
        <v>8</v>
      </c>
      <c r="D89" s="3" t="s">
        <v>30</v>
      </c>
      <c r="E89" s="8" t="s">
        <v>146</v>
      </c>
      <c r="F89">
        <v>3899</v>
      </c>
      <c r="G89" s="4" t="s">
        <v>285</v>
      </c>
      <c r="H89" s="4" t="s">
        <v>31</v>
      </c>
      <c r="I89">
        <v>0</v>
      </c>
      <c r="K89" s="42">
        <f t="shared" si="22"/>
        <v>17545500000</v>
      </c>
      <c r="L89" s="43"/>
    </row>
    <row r="90" spans="1:13" s="31" customFormat="1" x14ac:dyDescent="0.2">
      <c r="A90" s="17">
        <v>89</v>
      </c>
      <c r="B90" s="23">
        <f t="shared" si="17"/>
        <v>12</v>
      </c>
      <c r="C90" s="23">
        <f t="shared" si="18"/>
        <v>1</v>
      </c>
      <c r="D90" s="32" t="s">
        <v>24</v>
      </c>
      <c r="E90" s="33" t="s">
        <v>148</v>
      </c>
      <c r="F90" s="31">
        <v>1</v>
      </c>
      <c r="G90" s="34" t="s">
        <v>286</v>
      </c>
      <c r="H90" s="34" t="s">
        <v>348</v>
      </c>
      <c r="I90" s="31">
        <v>0</v>
      </c>
      <c r="K90" s="20">
        <f t="shared" ref="K90:K91" si="23">E90/10*10000*F90</f>
        <v>15000000</v>
      </c>
      <c r="L90" s="25">
        <f t="shared" ref="L90:L138" si="24">SUM(K90:K97)/10000</f>
        <v>9980750</v>
      </c>
      <c r="M90" s="44">
        <v>9990000</v>
      </c>
    </row>
    <row r="91" spans="1:13" s="31" customFormat="1" x14ac:dyDescent="0.2">
      <c r="A91" s="17">
        <v>90</v>
      </c>
      <c r="B91" s="23">
        <f t="shared" si="17"/>
        <v>12</v>
      </c>
      <c r="C91" s="23">
        <f t="shared" si="18"/>
        <v>2</v>
      </c>
      <c r="D91" s="32" t="s">
        <v>28</v>
      </c>
      <c r="E91" s="33" t="s">
        <v>149</v>
      </c>
      <c r="F91" s="31">
        <v>500</v>
      </c>
      <c r="G91" s="31" t="s">
        <v>287</v>
      </c>
      <c r="H91" s="34" t="s">
        <v>29</v>
      </c>
      <c r="I91" s="31">
        <v>0</v>
      </c>
      <c r="K91" s="20">
        <f t="shared" si="23"/>
        <v>2500000000</v>
      </c>
      <c r="L91" s="43"/>
      <c r="M91" s="44"/>
    </row>
    <row r="92" spans="1:13" s="31" customFormat="1" x14ac:dyDescent="0.2">
      <c r="A92" s="17">
        <v>91</v>
      </c>
      <c r="B92" s="23">
        <f t="shared" si="17"/>
        <v>12</v>
      </c>
      <c r="C92" s="23">
        <f t="shared" si="18"/>
        <v>3</v>
      </c>
      <c r="D92" s="32" t="s">
        <v>30</v>
      </c>
      <c r="E92" s="33" t="s">
        <v>153</v>
      </c>
      <c r="F92" s="31">
        <v>50</v>
      </c>
      <c r="G92" s="34" t="s">
        <v>288</v>
      </c>
      <c r="H92" s="34" t="s">
        <v>40</v>
      </c>
      <c r="I92" s="31">
        <v>0</v>
      </c>
      <c r="K92" s="42">
        <f t="shared" ref="K92:K97" si="25">E92*F92</f>
        <v>2000000000</v>
      </c>
      <c r="L92" s="43"/>
      <c r="M92" s="44"/>
    </row>
    <row r="93" spans="1:13" s="31" customFormat="1" x14ac:dyDescent="0.2">
      <c r="A93" s="17">
        <v>92</v>
      </c>
      <c r="B93" s="23">
        <f t="shared" si="17"/>
        <v>12</v>
      </c>
      <c r="C93" s="23">
        <f t="shared" si="18"/>
        <v>4</v>
      </c>
      <c r="D93" s="32" t="s">
        <v>30</v>
      </c>
      <c r="E93" s="33" t="s">
        <v>85</v>
      </c>
      <c r="F93" s="31">
        <v>50</v>
      </c>
      <c r="G93" s="34" t="s">
        <v>289</v>
      </c>
      <c r="H93" s="34" t="s">
        <v>40</v>
      </c>
      <c r="I93" s="31">
        <v>0</v>
      </c>
      <c r="K93" s="42">
        <f t="shared" si="25"/>
        <v>1250000000</v>
      </c>
      <c r="L93" s="43"/>
      <c r="M93" s="44"/>
    </row>
    <row r="94" spans="1:13" s="31" customFormat="1" x14ac:dyDescent="0.2">
      <c r="A94" s="17">
        <v>93</v>
      </c>
      <c r="B94" s="23">
        <f t="shared" si="17"/>
        <v>12</v>
      </c>
      <c r="C94" s="23">
        <f t="shared" si="18"/>
        <v>5</v>
      </c>
      <c r="D94" s="32" t="s">
        <v>30</v>
      </c>
      <c r="E94" s="33" t="s">
        <v>152</v>
      </c>
      <c r="F94" s="31">
        <v>1500</v>
      </c>
      <c r="G94" s="34" t="s">
        <v>290</v>
      </c>
      <c r="H94" s="34" t="s">
        <v>39</v>
      </c>
      <c r="I94" s="31">
        <v>0</v>
      </c>
      <c r="K94" s="42">
        <f t="shared" si="25"/>
        <v>27000000000</v>
      </c>
      <c r="L94" s="43"/>
      <c r="M94" s="44"/>
    </row>
    <row r="95" spans="1:13" s="31" customFormat="1" x14ac:dyDescent="0.2">
      <c r="A95" s="17">
        <v>94</v>
      </c>
      <c r="B95" s="23">
        <f t="shared" si="17"/>
        <v>12</v>
      </c>
      <c r="C95" s="23">
        <f t="shared" si="18"/>
        <v>6</v>
      </c>
      <c r="D95" s="32" t="s">
        <v>30</v>
      </c>
      <c r="E95" s="33" t="s">
        <v>151</v>
      </c>
      <c r="F95" s="31">
        <v>1000</v>
      </c>
      <c r="G95" s="34" t="s">
        <v>291</v>
      </c>
      <c r="H95" s="34" t="s">
        <v>39</v>
      </c>
      <c r="I95" s="31">
        <v>0</v>
      </c>
      <c r="K95" s="42">
        <f t="shared" si="25"/>
        <v>12000000000</v>
      </c>
      <c r="L95" s="43"/>
      <c r="M95" s="44"/>
    </row>
    <row r="96" spans="1:13" s="31" customFormat="1" x14ac:dyDescent="0.2">
      <c r="A96" s="17">
        <v>95</v>
      </c>
      <c r="B96" s="23">
        <f t="shared" si="17"/>
        <v>12</v>
      </c>
      <c r="C96" s="23">
        <f t="shared" si="18"/>
        <v>7</v>
      </c>
      <c r="D96" s="32" t="s">
        <v>30</v>
      </c>
      <c r="E96" s="33" t="s">
        <v>154</v>
      </c>
      <c r="F96" s="31">
        <v>3000</v>
      </c>
      <c r="G96" s="34" t="s">
        <v>292</v>
      </c>
      <c r="H96" s="34" t="s">
        <v>31</v>
      </c>
      <c r="I96" s="31">
        <v>0</v>
      </c>
      <c r="K96" s="42">
        <f t="shared" si="25"/>
        <v>25800000000</v>
      </c>
      <c r="L96" s="43"/>
      <c r="M96" s="44"/>
    </row>
    <row r="97" spans="1:13" s="31" customFormat="1" x14ac:dyDescent="0.2">
      <c r="A97" s="17">
        <v>96</v>
      </c>
      <c r="B97" s="23">
        <f t="shared" si="17"/>
        <v>12</v>
      </c>
      <c r="C97" s="23">
        <f t="shared" si="18"/>
        <v>8</v>
      </c>
      <c r="D97" s="32" t="s">
        <v>30</v>
      </c>
      <c r="E97" s="33" t="s">
        <v>155</v>
      </c>
      <c r="F97" s="31">
        <v>3899</v>
      </c>
      <c r="G97" s="34" t="s">
        <v>293</v>
      </c>
      <c r="H97" s="34" t="s">
        <v>31</v>
      </c>
      <c r="I97" s="31">
        <v>0</v>
      </c>
      <c r="K97" s="42">
        <f t="shared" si="25"/>
        <v>29242500000</v>
      </c>
      <c r="L97" s="43"/>
      <c r="M97" s="44"/>
    </row>
    <row r="98" spans="1:13" s="13" customFormat="1" x14ac:dyDescent="0.2">
      <c r="A98" s="17">
        <v>97</v>
      </c>
      <c r="B98" s="23">
        <f t="shared" si="17"/>
        <v>13</v>
      </c>
      <c r="C98" s="23">
        <f t="shared" si="18"/>
        <v>1</v>
      </c>
      <c r="D98" s="14" t="s">
        <v>24</v>
      </c>
      <c r="E98" s="15" t="s">
        <v>156</v>
      </c>
      <c r="F98" s="13">
        <v>1</v>
      </c>
      <c r="G98" s="16" t="s">
        <v>273</v>
      </c>
      <c r="H98" s="16" t="s">
        <v>348</v>
      </c>
      <c r="I98" s="13">
        <v>0</v>
      </c>
      <c r="K98" s="20">
        <f t="shared" ref="K98:K99" si="26">E98/10*10000*F98</f>
        <v>2000000</v>
      </c>
      <c r="L98" s="25">
        <f t="shared" ref="L98" si="27">SUM(K98:K105)/10000</f>
        <v>1497400</v>
      </c>
      <c r="M98" s="46">
        <v>1500000</v>
      </c>
    </row>
    <row r="99" spans="1:13" s="13" customFormat="1" x14ac:dyDescent="0.2">
      <c r="A99" s="17">
        <v>98</v>
      </c>
      <c r="B99" s="23">
        <f t="shared" si="17"/>
        <v>13</v>
      </c>
      <c r="C99" s="23">
        <f t="shared" si="18"/>
        <v>2</v>
      </c>
      <c r="D99" s="14" t="s">
        <v>28</v>
      </c>
      <c r="E99" s="15" t="s">
        <v>70</v>
      </c>
      <c r="F99" s="13">
        <v>500</v>
      </c>
      <c r="G99" s="16" t="s">
        <v>294</v>
      </c>
      <c r="H99" s="16" t="s">
        <v>29</v>
      </c>
      <c r="I99" s="13">
        <v>0</v>
      </c>
      <c r="K99" s="20">
        <f t="shared" si="26"/>
        <v>200000000</v>
      </c>
      <c r="L99" s="43"/>
      <c r="M99" s="45"/>
    </row>
    <row r="100" spans="1:13" s="13" customFormat="1" x14ac:dyDescent="0.2">
      <c r="A100" s="17">
        <v>99</v>
      </c>
      <c r="B100" s="23">
        <f t="shared" si="17"/>
        <v>13</v>
      </c>
      <c r="C100" s="23">
        <f t="shared" si="18"/>
        <v>3</v>
      </c>
      <c r="D100" s="14" t="s">
        <v>30</v>
      </c>
      <c r="E100" s="15" t="s">
        <v>78</v>
      </c>
      <c r="F100" s="13">
        <v>800</v>
      </c>
      <c r="G100" s="16" t="s">
        <v>278</v>
      </c>
      <c r="H100" s="16" t="s">
        <v>40</v>
      </c>
      <c r="I100" s="13">
        <v>0</v>
      </c>
      <c r="K100" s="42">
        <f t="shared" ref="K100:K105" si="28">E100*F100</f>
        <v>4800000000</v>
      </c>
      <c r="L100" s="43"/>
      <c r="M100" s="45"/>
    </row>
    <row r="101" spans="1:13" s="13" customFormat="1" x14ac:dyDescent="0.2">
      <c r="A101" s="17">
        <v>100</v>
      </c>
      <c r="B101" s="23">
        <f t="shared" si="17"/>
        <v>13</v>
      </c>
      <c r="C101" s="23">
        <f t="shared" si="18"/>
        <v>4</v>
      </c>
      <c r="D101" s="14" t="s">
        <v>30</v>
      </c>
      <c r="E101" s="15" t="s">
        <v>74</v>
      </c>
      <c r="F101" s="13">
        <v>200</v>
      </c>
      <c r="G101" s="16" t="s">
        <v>257</v>
      </c>
      <c r="H101" s="16" t="s">
        <v>40</v>
      </c>
      <c r="I101" s="13">
        <v>0</v>
      </c>
      <c r="K101" s="42">
        <f t="shared" si="28"/>
        <v>800000000</v>
      </c>
      <c r="L101" s="43"/>
      <c r="M101" s="45"/>
    </row>
    <row r="102" spans="1:13" s="13" customFormat="1" x14ac:dyDescent="0.2">
      <c r="A102" s="17">
        <v>101</v>
      </c>
      <c r="B102" s="23">
        <f t="shared" si="17"/>
        <v>13</v>
      </c>
      <c r="C102" s="23">
        <f t="shared" si="18"/>
        <v>5</v>
      </c>
      <c r="D102" s="14" t="s">
        <v>30</v>
      </c>
      <c r="E102" s="15" t="s">
        <v>157</v>
      </c>
      <c r="F102" s="13">
        <v>1000</v>
      </c>
      <c r="G102" s="16" t="s">
        <v>295</v>
      </c>
      <c r="H102" s="16" t="s">
        <v>39</v>
      </c>
      <c r="I102" s="13">
        <v>0</v>
      </c>
      <c r="K102" s="42">
        <f t="shared" si="28"/>
        <v>2500000000</v>
      </c>
      <c r="L102" s="43"/>
      <c r="M102" s="45"/>
    </row>
    <row r="103" spans="1:13" s="13" customFormat="1" x14ac:dyDescent="0.2">
      <c r="A103" s="17">
        <v>102</v>
      </c>
      <c r="B103" s="23">
        <f t="shared" si="17"/>
        <v>13</v>
      </c>
      <c r="C103" s="23">
        <f t="shared" si="18"/>
        <v>6</v>
      </c>
      <c r="D103" s="14" t="s">
        <v>30</v>
      </c>
      <c r="E103" s="15" t="s">
        <v>160</v>
      </c>
      <c r="F103" s="13">
        <v>1000</v>
      </c>
      <c r="G103" s="16" t="s">
        <v>296</v>
      </c>
      <c r="H103" s="16" t="s">
        <v>56</v>
      </c>
      <c r="I103" s="13">
        <v>0</v>
      </c>
      <c r="K103" s="42">
        <f t="shared" si="28"/>
        <v>1800000000</v>
      </c>
      <c r="L103" s="43"/>
      <c r="M103" s="45"/>
    </row>
    <row r="104" spans="1:13" s="13" customFormat="1" x14ac:dyDescent="0.2">
      <c r="A104" s="17">
        <v>103</v>
      </c>
      <c r="B104" s="23">
        <f t="shared" si="17"/>
        <v>13</v>
      </c>
      <c r="C104" s="23">
        <f t="shared" si="18"/>
        <v>7</v>
      </c>
      <c r="D104" s="14" t="s">
        <v>30</v>
      </c>
      <c r="E104" s="15" t="s">
        <v>158</v>
      </c>
      <c r="F104" s="13">
        <v>2800</v>
      </c>
      <c r="G104" s="16" t="s">
        <v>265</v>
      </c>
      <c r="H104" s="16" t="s">
        <v>31</v>
      </c>
      <c r="I104" s="13">
        <v>0</v>
      </c>
      <c r="K104" s="42">
        <f t="shared" si="28"/>
        <v>3024000000</v>
      </c>
      <c r="L104" s="43"/>
      <c r="M104" s="45"/>
    </row>
    <row r="105" spans="1:13" s="13" customFormat="1" x14ac:dyDescent="0.2">
      <c r="A105" s="17">
        <v>104</v>
      </c>
      <c r="B105" s="23">
        <f t="shared" si="17"/>
        <v>13</v>
      </c>
      <c r="C105" s="23">
        <f t="shared" si="18"/>
        <v>8</v>
      </c>
      <c r="D105" s="14" t="s">
        <v>30</v>
      </c>
      <c r="E105" s="15" t="s">
        <v>159</v>
      </c>
      <c r="F105" s="13">
        <v>2800</v>
      </c>
      <c r="G105" s="16" t="s">
        <v>266</v>
      </c>
      <c r="H105" s="16" t="s">
        <v>31</v>
      </c>
      <c r="I105" s="13">
        <v>0</v>
      </c>
      <c r="K105" s="42">
        <f t="shared" si="28"/>
        <v>1848000000</v>
      </c>
      <c r="L105" s="43"/>
      <c r="M105" s="45"/>
    </row>
    <row r="106" spans="1:13" s="31" customFormat="1" x14ac:dyDescent="0.2">
      <c r="A106" s="17">
        <v>105</v>
      </c>
      <c r="B106" s="23">
        <f t="shared" si="17"/>
        <v>14</v>
      </c>
      <c r="C106" s="23">
        <f t="shared" si="18"/>
        <v>1</v>
      </c>
      <c r="D106" s="32" t="s">
        <v>24</v>
      </c>
      <c r="E106" s="33" t="s">
        <v>161</v>
      </c>
      <c r="F106" s="31">
        <v>1</v>
      </c>
      <c r="G106" s="34" t="s">
        <v>297</v>
      </c>
      <c r="H106" s="34" t="s">
        <v>348</v>
      </c>
      <c r="I106" s="31">
        <v>0</v>
      </c>
      <c r="K106" s="20">
        <f t="shared" ref="K106:K107" si="29">E106/10*10000*F106</f>
        <v>10000000</v>
      </c>
      <c r="L106" s="25">
        <f t="shared" si="21"/>
        <v>5998600</v>
      </c>
      <c r="M106" s="46">
        <v>6000000</v>
      </c>
    </row>
    <row r="107" spans="1:13" s="31" customFormat="1" x14ac:dyDescent="0.2">
      <c r="A107" s="17">
        <v>106</v>
      </c>
      <c r="B107" s="23">
        <f t="shared" si="17"/>
        <v>14</v>
      </c>
      <c r="C107" s="23">
        <f t="shared" si="18"/>
        <v>2</v>
      </c>
      <c r="D107" s="32" t="s">
        <v>28</v>
      </c>
      <c r="E107" s="33" t="s">
        <v>162</v>
      </c>
      <c r="F107" s="31">
        <v>300</v>
      </c>
      <c r="G107" s="34" t="s">
        <v>298</v>
      </c>
      <c r="H107" s="34" t="s">
        <v>29</v>
      </c>
      <c r="I107" s="31">
        <v>0</v>
      </c>
      <c r="K107" s="20">
        <f t="shared" si="29"/>
        <v>240000000</v>
      </c>
      <c r="L107" s="43"/>
      <c r="M107" s="44"/>
    </row>
    <row r="108" spans="1:13" s="31" customFormat="1" x14ac:dyDescent="0.2">
      <c r="A108" s="17">
        <v>107</v>
      </c>
      <c r="B108" s="23">
        <f t="shared" si="17"/>
        <v>14</v>
      </c>
      <c r="C108" s="23">
        <f t="shared" si="18"/>
        <v>3</v>
      </c>
      <c r="D108" s="32" t="s">
        <v>30</v>
      </c>
      <c r="E108" s="33" t="s">
        <v>163</v>
      </c>
      <c r="F108" s="31">
        <v>600</v>
      </c>
      <c r="G108" s="34" t="s">
        <v>299</v>
      </c>
      <c r="H108" s="34" t="s">
        <v>40</v>
      </c>
      <c r="I108" s="31">
        <v>0</v>
      </c>
      <c r="K108" s="42">
        <f t="shared" ref="K108:K113" si="30">E108*F108</f>
        <v>12000000000</v>
      </c>
      <c r="L108" s="43"/>
      <c r="M108" s="44"/>
    </row>
    <row r="109" spans="1:13" s="31" customFormat="1" x14ac:dyDescent="0.2">
      <c r="A109" s="17">
        <v>108</v>
      </c>
      <c r="B109" s="23">
        <f t="shared" si="17"/>
        <v>14</v>
      </c>
      <c r="C109" s="23">
        <f t="shared" si="18"/>
        <v>4</v>
      </c>
      <c r="D109" s="32" t="s">
        <v>30</v>
      </c>
      <c r="E109" s="33" t="s">
        <v>165</v>
      </c>
      <c r="F109" s="31">
        <v>200</v>
      </c>
      <c r="G109" s="34" t="s">
        <v>282</v>
      </c>
      <c r="H109" s="34" t="s">
        <v>40</v>
      </c>
      <c r="I109" s="31">
        <v>0</v>
      </c>
      <c r="K109" s="42">
        <f t="shared" si="30"/>
        <v>3000000000</v>
      </c>
      <c r="L109" s="43"/>
      <c r="M109" s="44"/>
    </row>
    <row r="110" spans="1:13" s="31" customFormat="1" x14ac:dyDescent="0.2">
      <c r="A110" s="17">
        <v>109</v>
      </c>
      <c r="B110" s="23">
        <f t="shared" si="17"/>
        <v>14</v>
      </c>
      <c r="C110" s="23">
        <f t="shared" si="18"/>
        <v>5</v>
      </c>
      <c r="D110" s="32" t="s">
        <v>30</v>
      </c>
      <c r="E110" s="33" t="s">
        <v>167</v>
      </c>
      <c r="F110" s="31">
        <v>1000</v>
      </c>
      <c r="G110" s="34" t="s">
        <v>300</v>
      </c>
      <c r="H110" s="34" t="s">
        <v>39</v>
      </c>
      <c r="I110" s="31">
        <v>0</v>
      </c>
      <c r="K110" s="42">
        <f t="shared" si="30"/>
        <v>8060000000</v>
      </c>
      <c r="L110" s="43"/>
      <c r="M110" s="44"/>
    </row>
    <row r="111" spans="1:13" s="31" customFormat="1" x14ac:dyDescent="0.2">
      <c r="A111" s="17">
        <v>110</v>
      </c>
      <c r="B111" s="23">
        <f t="shared" si="17"/>
        <v>14</v>
      </c>
      <c r="C111" s="23">
        <f t="shared" si="18"/>
        <v>6</v>
      </c>
      <c r="D111" s="32" t="s">
        <v>30</v>
      </c>
      <c r="E111" s="33" t="s">
        <v>166</v>
      </c>
      <c r="F111" s="31">
        <v>1000</v>
      </c>
      <c r="G111" s="34" t="s">
        <v>301</v>
      </c>
      <c r="H111" s="34" t="s">
        <v>57</v>
      </c>
      <c r="I111" s="31">
        <v>0</v>
      </c>
      <c r="K111" s="42">
        <f t="shared" si="30"/>
        <v>6080000000</v>
      </c>
      <c r="L111" s="43"/>
      <c r="M111" s="44"/>
    </row>
    <row r="112" spans="1:13" s="31" customFormat="1" x14ac:dyDescent="0.2">
      <c r="A112" s="17">
        <v>111</v>
      </c>
      <c r="B112" s="23">
        <f t="shared" si="17"/>
        <v>14</v>
      </c>
      <c r="C112" s="23">
        <f t="shared" si="18"/>
        <v>7</v>
      </c>
      <c r="D112" s="32" t="s">
        <v>30</v>
      </c>
      <c r="E112" s="33" t="s">
        <v>79</v>
      </c>
      <c r="F112" s="31">
        <v>3000</v>
      </c>
      <c r="G112" s="34" t="s">
        <v>263</v>
      </c>
      <c r="H112" s="34" t="s">
        <v>31</v>
      </c>
      <c r="I112" s="31">
        <v>0</v>
      </c>
      <c r="K112" s="42">
        <f t="shared" si="30"/>
        <v>15000000000</v>
      </c>
      <c r="L112" s="43"/>
      <c r="M112" s="44"/>
    </row>
    <row r="113" spans="1:13" s="31" customFormat="1" x14ac:dyDescent="0.2">
      <c r="A113" s="17">
        <v>112</v>
      </c>
      <c r="B113" s="23">
        <f t="shared" si="17"/>
        <v>14</v>
      </c>
      <c r="C113" s="23">
        <f t="shared" si="18"/>
        <v>8</v>
      </c>
      <c r="D113" s="32" t="s">
        <v>30</v>
      </c>
      <c r="E113" s="33" t="s">
        <v>74</v>
      </c>
      <c r="F113" s="31">
        <v>3899</v>
      </c>
      <c r="G113" s="34" t="s">
        <v>257</v>
      </c>
      <c r="H113" s="34" t="s">
        <v>31</v>
      </c>
      <c r="I113" s="31">
        <v>0</v>
      </c>
      <c r="K113" s="42">
        <f t="shared" si="30"/>
        <v>15596000000</v>
      </c>
      <c r="L113" s="43"/>
      <c r="M113" s="44"/>
    </row>
    <row r="114" spans="1:13" s="13" customFormat="1" x14ac:dyDescent="0.2">
      <c r="A114" s="17">
        <v>113</v>
      </c>
      <c r="B114" s="23">
        <f t="shared" si="17"/>
        <v>15</v>
      </c>
      <c r="C114" s="23">
        <f t="shared" si="18"/>
        <v>1</v>
      </c>
      <c r="D114" s="14" t="s">
        <v>24</v>
      </c>
      <c r="E114" s="15" t="s">
        <v>175</v>
      </c>
      <c r="F114" s="13">
        <v>1</v>
      </c>
      <c r="G114" s="16" t="s">
        <v>302</v>
      </c>
      <c r="H114" s="16" t="s">
        <v>348</v>
      </c>
      <c r="I114" s="13">
        <v>0</v>
      </c>
      <c r="K114" s="20">
        <f t="shared" ref="K114:K115" si="31">E114/10*10000*F114</f>
        <v>30000000</v>
      </c>
      <c r="L114" s="25">
        <f t="shared" si="24"/>
        <v>13491300</v>
      </c>
      <c r="M114" s="46">
        <v>13500000</v>
      </c>
    </row>
    <row r="115" spans="1:13" s="13" customFormat="1" x14ac:dyDescent="0.2">
      <c r="A115" s="17">
        <v>114</v>
      </c>
      <c r="B115" s="23">
        <f t="shared" si="17"/>
        <v>15</v>
      </c>
      <c r="C115" s="23">
        <f t="shared" si="18"/>
        <v>2</v>
      </c>
      <c r="D115" s="14" t="s">
        <v>28</v>
      </c>
      <c r="E115" s="15" t="s">
        <v>176</v>
      </c>
      <c r="F115" s="13">
        <v>300</v>
      </c>
      <c r="G115" s="16" t="s">
        <v>303</v>
      </c>
      <c r="H115" s="16" t="s">
        <v>29</v>
      </c>
      <c r="I115" s="13">
        <v>0</v>
      </c>
      <c r="K115" s="20">
        <f t="shared" si="31"/>
        <v>390000000</v>
      </c>
      <c r="L115" s="43"/>
      <c r="M115" s="45"/>
    </row>
    <row r="116" spans="1:13" s="13" customFormat="1" x14ac:dyDescent="0.2">
      <c r="A116" s="17">
        <v>115</v>
      </c>
      <c r="B116" s="23">
        <f t="shared" si="17"/>
        <v>15</v>
      </c>
      <c r="C116" s="23">
        <f t="shared" si="18"/>
        <v>3</v>
      </c>
      <c r="D116" s="14" t="s">
        <v>30</v>
      </c>
      <c r="E116" s="15" t="s">
        <v>84</v>
      </c>
      <c r="F116" s="13">
        <v>600</v>
      </c>
      <c r="G116" s="16" t="s">
        <v>304</v>
      </c>
      <c r="H116" s="16" t="s">
        <v>40</v>
      </c>
      <c r="I116" s="13">
        <v>0</v>
      </c>
      <c r="K116" s="42">
        <f t="shared" ref="K116:K121" si="32">E116*F116</f>
        <v>30000000000</v>
      </c>
      <c r="L116" s="43"/>
      <c r="M116" s="45"/>
    </row>
    <row r="117" spans="1:13" s="13" customFormat="1" x14ac:dyDescent="0.2">
      <c r="A117" s="17">
        <v>116</v>
      </c>
      <c r="B117" s="23">
        <f t="shared" si="17"/>
        <v>15</v>
      </c>
      <c r="C117" s="23">
        <f t="shared" si="18"/>
        <v>4</v>
      </c>
      <c r="D117" s="14" t="s">
        <v>30</v>
      </c>
      <c r="E117" s="15" t="s">
        <v>170</v>
      </c>
      <c r="F117" s="13">
        <v>200</v>
      </c>
      <c r="G117" s="16" t="s">
        <v>305</v>
      </c>
      <c r="H117" s="16" t="s">
        <v>40</v>
      </c>
      <c r="I117" s="13">
        <v>0</v>
      </c>
      <c r="K117" s="42">
        <f t="shared" si="32"/>
        <v>6000000000</v>
      </c>
      <c r="L117" s="43"/>
      <c r="M117" s="45"/>
    </row>
    <row r="118" spans="1:13" s="13" customFormat="1" x14ac:dyDescent="0.2">
      <c r="A118" s="17">
        <v>117</v>
      </c>
      <c r="B118" s="23">
        <f t="shared" si="17"/>
        <v>15</v>
      </c>
      <c r="C118" s="23">
        <f t="shared" si="18"/>
        <v>5</v>
      </c>
      <c r="D118" s="14" t="s">
        <v>30</v>
      </c>
      <c r="E118" s="15" t="s">
        <v>169</v>
      </c>
      <c r="F118" s="13">
        <v>1000</v>
      </c>
      <c r="G118" s="16" t="s">
        <v>299</v>
      </c>
      <c r="H118" s="16" t="s">
        <v>39</v>
      </c>
      <c r="I118" s="13">
        <v>0</v>
      </c>
      <c r="K118" s="42">
        <f t="shared" si="32"/>
        <v>20000000000</v>
      </c>
      <c r="L118" s="43"/>
      <c r="M118" s="45"/>
    </row>
    <row r="119" spans="1:13" s="13" customFormat="1" x14ac:dyDescent="0.2">
      <c r="A119" s="17">
        <v>118</v>
      </c>
      <c r="B119" s="23">
        <f t="shared" si="17"/>
        <v>15</v>
      </c>
      <c r="C119" s="23">
        <f t="shared" si="18"/>
        <v>6</v>
      </c>
      <c r="D119" s="14" t="s">
        <v>30</v>
      </c>
      <c r="E119" s="15" t="s">
        <v>173</v>
      </c>
      <c r="F119" s="13">
        <v>1000</v>
      </c>
      <c r="G119" s="16" t="s">
        <v>306</v>
      </c>
      <c r="H119" s="16" t="s">
        <v>54</v>
      </c>
      <c r="I119" s="13">
        <v>0</v>
      </c>
      <c r="K119" s="42">
        <f t="shared" si="32"/>
        <v>15800000000</v>
      </c>
      <c r="L119" s="43"/>
      <c r="M119" s="45"/>
    </row>
    <row r="120" spans="1:13" s="13" customFormat="1" x14ac:dyDescent="0.2">
      <c r="A120" s="17">
        <v>119</v>
      </c>
      <c r="B120" s="23">
        <f t="shared" si="17"/>
        <v>15</v>
      </c>
      <c r="C120" s="23">
        <f t="shared" si="18"/>
        <v>7</v>
      </c>
      <c r="D120" s="14" t="s">
        <v>30</v>
      </c>
      <c r="E120" s="15" t="s">
        <v>172</v>
      </c>
      <c r="F120" s="13">
        <v>3000</v>
      </c>
      <c r="G120" s="16" t="s">
        <v>307</v>
      </c>
      <c r="H120" s="16" t="s">
        <v>31</v>
      </c>
      <c r="I120" s="13">
        <v>0</v>
      </c>
      <c r="K120" s="42">
        <f t="shared" si="32"/>
        <v>35400000000</v>
      </c>
      <c r="L120" s="43"/>
      <c r="M120" s="45"/>
    </row>
    <row r="121" spans="1:13" s="13" customFormat="1" x14ac:dyDescent="0.2">
      <c r="A121" s="17">
        <v>120</v>
      </c>
      <c r="B121" s="23">
        <f t="shared" si="17"/>
        <v>15</v>
      </c>
      <c r="C121" s="23">
        <f t="shared" si="18"/>
        <v>8</v>
      </c>
      <c r="D121" s="14" t="s">
        <v>30</v>
      </c>
      <c r="E121" s="15" t="s">
        <v>171</v>
      </c>
      <c r="F121" s="13">
        <v>3899</v>
      </c>
      <c r="G121" s="16" t="s">
        <v>308</v>
      </c>
      <c r="H121" s="16" t="s">
        <v>31</v>
      </c>
      <c r="I121" s="13">
        <v>0</v>
      </c>
      <c r="K121" s="42">
        <f t="shared" si="32"/>
        <v>27293000000</v>
      </c>
      <c r="L121" s="43"/>
      <c r="M121" s="45"/>
    </row>
    <row r="122" spans="1:13" s="31" customFormat="1" x14ac:dyDescent="0.2">
      <c r="A122" s="17">
        <v>121</v>
      </c>
      <c r="B122" s="23">
        <f t="shared" si="17"/>
        <v>16</v>
      </c>
      <c r="C122" s="23">
        <f t="shared" si="18"/>
        <v>1</v>
      </c>
      <c r="D122" s="32" t="s">
        <v>24</v>
      </c>
      <c r="E122" s="33" t="s">
        <v>174</v>
      </c>
      <c r="F122" s="31">
        <v>1</v>
      </c>
      <c r="G122" s="34" t="s">
        <v>309</v>
      </c>
      <c r="H122" s="34" t="s">
        <v>348</v>
      </c>
      <c r="I122" s="31">
        <v>0</v>
      </c>
      <c r="K122" s="20">
        <f t="shared" ref="K122:K123" si="33">E122/10*10000*F122</f>
        <v>50000000</v>
      </c>
      <c r="L122" s="25">
        <f t="shared" ref="L122" si="34">SUM(K122:K129)/10000</f>
        <v>25490720</v>
      </c>
      <c r="M122" s="46">
        <v>25500000</v>
      </c>
    </row>
    <row r="123" spans="1:13" s="31" customFormat="1" x14ac:dyDescent="0.2">
      <c r="A123" s="17">
        <v>122</v>
      </c>
      <c r="B123" s="23">
        <f t="shared" si="17"/>
        <v>16</v>
      </c>
      <c r="C123" s="23">
        <f t="shared" si="18"/>
        <v>2</v>
      </c>
      <c r="D123" s="32" t="s">
        <v>28</v>
      </c>
      <c r="E123" s="33" t="s">
        <v>177</v>
      </c>
      <c r="F123" s="31">
        <v>100</v>
      </c>
      <c r="G123" s="34" t="s">
        <v>310</v>
      </c>
      <c r="H123" s="34" t="s">
        <v>29</v>
      </c>
      <c r="I123" s="31">
        <v>0</v>
      </c>
      <c r="K123" s="20">
        <f t="shared" si="33"/>
        <v>350000000</v>
      </c>
      <c r="L123" s="43"/>
      <c r="M123" s="44"/>
    </row>
    <row r="124" spans="1:13" s="31" customFormat="1" x14ac:dyDescent="0.2">
      <c r="A124" s="17">
        <v>123</v>
      </c>
      <c r="B124" s="23">
        <f t="shared" si="17"/>
        <v>16</v>
      </c>
      <c r="C124" s="23">
        <f t="shared" si="18"/>
        <v>3</v>
      </c>
      <c r="D124" s="32" t="s">
        <v>30</v>
      </c>
      <c r="E124" s="33" t="s">
        <v>178</v>
      </c>
      <c r="F124" s="31">
        <v>300</v>
      </c>
      <c r="G124" s="34" t="s">
        <v>311</v>
      </c>
      <c r="H124" s="34" t="s">
        <v>40</v>
      </c>
      <c r="I124" s="31">
        <v>0</v>
      </c>
      <c r="K124" s="42">
        <f t="shared" ref="K124:K129" si="35">E124*F124</f>
        <v>24000000000</v>
      </c>
      <c r="L124" s="43"/>
      <c r="M124" s="44"/>
    </row>
    <row r="125" spans="1:13" s="31" customFormat="1" x14ac:dyDescent="0.2">
      <c r="A125" s="17">
        <v>124</v>
      </c>
      <c r="B125" s="23">
        <f t="shared" si="17"/>
        <v>16</v>
      </c>
      <c r="C125" s="23">
        <f t="shared" si="18"/>
        <v>4</v>
      </c>
      <c r="D125" s="32" t="s">
        <v>30</v>
      </c>
      <c r="E125" s="33" t="s">
        <v>179</v>
      </c>
      <c r="F125" s="31">
        <v>200</v>
      </c>
      <c r="G125" s="34" t="s">
        <v>312</v>
      </c>
      <c r="H125" s="34" t="s">
        <v>40</v>
      </c>
      <c r="I125" s="31">
        <v>0</v>
      </c>
      <c r="K125" s="42">
        <f t="shared" si="35"/>
        <v>12000000000</v>
      </c>
      <c r="L125" s="43"/>
      <c r="M125" s="44"/>
    </row>
    <row r="126" spans="1:13" s="31" customFormat="1" x14ac:dyDescent="0.2">
      <c r="A126" s="17">
        <v>125</v>
      </c>
      <c r="B126" s="23">
        <f t="shared" si="17"/>
        <v>16</v>
      </c>
      <c r="C126" s="23">
        <f t="shared" si="18"/>
        <v>5</v>
      </c>
      <c r="D126" s="32" t="s">
        <v>30</v>
      </c>
      <c r="E126" s="33" t="s">
        <v>180</v>
      </c>
      <c r="F126" s="31">
        <v>1500</v>
      </c>
      <c r="G126" s="34" t="s">
        <v>288</v>
      </c>
      <c r="H126" s="34" t="s">
        <v>39</v>
      </c>
      <c r="I126" s="31">
        <v>0</v>
      </c>
      <c r="K126" s="42">
        <f t="shared" si="35"/>
        <v>60000000000</v>
      </c>
      <c r="L126" s="43"/>
      <c r="M126" s="44"/>
    </row>
    <row r="127" spans="1:13" s="31" customFormat="1" x14ac:dyDescent="0.2">
      <c r="A127" s="17">
        <v>126</v>
      </c>
      <c r="B127" s="23">
        <f t="shared" si="17"/>
        <v>16</v>
      </c>
      <c r="C127" s="23">
        <f t="shared" si="18"/>
        <v>6</v>
      </c>
      <c r="D127" s="32" t="s">
        <v>30</v>
      </c>
      <c r="E127" s="33" t="s">
        <v>183</v>
      </c>
      <c r="F127" s="31">
        <v>1000</v>
      </c>
      <c r="G127" s="34" t="s">
        <v>313</v>
      </c>
      <c r="H127" s="34" t="s">
        <v>61</v>
      </c>
      <c r="I127" s="31">
        <v>0</v>
      </c>
      <c r="K127" s="42">
        <f t="shared" si="35"/>
        <v>31800000000</v>
      </c>
      <c r="L127" s="43"/>
      <c r="M127" s="44"/>
    </row>
    <row r="128" spans="1:13" s="31" customFormat="1" x14ac:dyDescent="0.2">
      <c r="A128" s="17">
        <v>127</v>
      </c>
      <c r="B128" s="23">
        <f t="shared" si="17"/>
        <v>16</v>
      </c>
      <c r="C128" s="23">
        <f t="shared" si="18"/>
        <v>7</v>
      </c>
      <c r="D128" s="32" t="s">
        <v>30</v>
      </c>
      <c r="E128" s="33" t="s">
        <v>182</v>
      </c>
      <c r="F128" s="31">
        <v>3000</v>
      </c>
      <c r="G128" s="34" t="s">
        <v>314</v>
      </c>
      <c r="H128" s="34" t="s">
        <v>31</v>
      </c>
      <c r="I128" s="31">
        <v>0</v>
      </c>
      <c r="K128" s="42">
        <f t="shared" si="35"/>
        <v>76800000000</v>
      </c>
      <c r="L128" s="43"/>
      <c r="M128" s="44"/>
    </row>
    <row r="129" spans="1:13" s="31" customFormat="1" x14ac:dyDescent="0.2">
      <c r="A129" s="17">
        <v>128</v>
      </c>
      <c r="B129" s="23">
        <f t="shared" si="17"/>
        <v>16</v>
      </c>
      <c r="C129" s="23">
        <f t="shared" si="18"/>
        <v>8</v>
      </c>
      <c r="D129" s="32" t="s">
        <v>30</v>
      </c>
      <c r="E129" s="33" t="s">
        <v>181</v>
      </c>
      <c r="F129" s="31">
        <v>3899</v>
      </c>
      <c r="G129" s="34" t="s">
        <v>315</v>
      </c>
      <c r="H129" s="34" t="s">
        <v>31</v>
      </c>
      <c r="I129" s="31">
        <v>0</v>
      </c>
      <c r="K129" s="42">
        <f t="shared" si="35"/>
        <v>49907200000</v>
      </c>
      <c r="L129" s="43"/>
      <c r="M129" s="44"/>
    </row>
    <row r="130" spans="1:13" s="13" customFormat="1" x14ac:dyDescent="0.2">
      <c r="A130" s="17">
        <v>129</v>
      </c>
      <c r="B130" s="23">
        <f t="shared" si="17"/>
        <v>17</v>
      </c>
      <c r="C130" s="23">
        <f t="shared" si="18"/>
        <v>1</v>
      </c>
      <c r="D130" s="14" t="s">
        <v>24</v>
      </c>
      <c r="E130" s="15" t="s">
        <v>50</v>
      </c>
      <c r="F130" s="13">
        <v>1</v>
      </c>
      <c r="G130" s="16" t="s">
        <v>316</v>
      </c>
      <c r="H130" s="16" t="s">
        <v>348</v>
      </c>
      <c r="I130" s="13">
        <v>0</v>
      </c>
      <c r="K130" s="20">
        <f t="shared" ref="K130:K131" si="36">E130/10*10000*F130</f>
        <v>80000000</v>
      </c>
      <c r="L130" s="25">
        <f t="shared" si="21"/>
        <v>40495000</v>
      </c>
      <c r="M130" s="46">
        <v>40500000</v>
      </c>
    </row>
    <row r="131" spans="1:13" s="13" customFormat="1" x14ac:dyDescent="0.2">
      <c r="A131" s="17">
        <v>130</v>
      </c>
      <c r="B131" s="23">
        <f t="shared" si="17"/>
        <v>17</v>
      </c>
      <c r="C131" s="23">
        <f t="shared" si="18"/>
        <v>2</v>
      </c>
      <c r="D131" s="14" t="s">
        <v>28</v>
      </c>
      <c r="E131" s="15" t="s">
        <v>184</v>
      </c>
      <c r="F131" s="13">
        <v>500</v>
      </c>
      <c r="G131" s="16" t="s">
        <v>287</v>
      </c>
      <c r="H131" s="16" t="s">
        <v>29</v>
      </c>
      <c r="I131" s="13">
        <v>0</v>
      </c>
      <c r="K131" s="20">
        <f t="shared" si="36"/>
        <v>2500000000</v>
      </c>
      <c r="L131" s="43"/>
      <c r="M131" s="45"/>
    </row>
    <row r="132" spans="1:13" s="13" customFormat="1" x14ac:dyDescent="0.2">
      <c r="A132" s="17">
        <v>131</v>
      </c>
      <c r="B132" s="23">
        <f t="shared" si="17"/>
        <v>17</v>
      </c>
      <c r="C132" s="23">
        <f t="shared" si="18"/>
        <v>3</v>
      </c>
      <c r="D132" s="14" t="s">
        <v>30</v>
      </c>
      <c r="E132" s="15" t="s">
        <v>185</v>
      </c>
      <c r="F132" s="13">
        <v>80</v>
      </c>
      <c r="G132" s="16" t="s">
        <v>317</v>
      </c>
      <c r="H132" s="16" t="s">
        <v>40</v>
      </c>
      <c r="I132" s="13">
        <v>0</v>
      </c>
      <c r="K132" s="42">
        <f t="shared" ref="K132:K137" si="37">E132*F132</f>
        <v>8000000000</v>
      </c>
      <c r="L132" s="43"/>
      <c r="M132" s="45"/>
    </row>
    <row r="133" spans="1:13" s="13" customFormat="1" x14ac:dyDescent="0.2">
      <c r="A133" s="17">
        <v>132</v>
      </c>
      <c r="B133" s="23">
        <f t="shared" si="17"/>
        <v>17</v>
      </c>
      <c r="C133" s="23">
        <f t="shared" si="18"/>
        <v>4</v>
      </c>
      <c r="D133" s="14" t="s">
        <v>30</v>
      </c>
      <c r="E133" s="15" t="s">
        <v>191</v>
      </c>
      <c r="F133" s="13">
        <v>20</v>
      </c>
      <c r="G133" s="16" t="s">
        <v>311</v>
      </c>
      <c r="H133" s="16" t="s">
        <v>40</v>
      </c>
      <c r="I133" s="13">
        <v>0</v>
      </c>
      <c r="K133" s="42">
        <f t="shared" si="37"/>
        <v>1600000000</v>
      </c>
      <c r="L133" s="43"/>
      <c r="M133" s="45"/>
    </row>
    <row r="134" spans="1:13" s="13" customFormat="1" x14ac:dyDescent="0.2">
      <c r="A134" s="17">
        <v>133</v>
      </c>
      <c r="B134" s="23">
        <f t="shared" si="17"/>
        <v>17</v>
      </c>
      <c r="C134" s="23">
        <f t="shared" si="18"/>
        <v>5</v>
      </c>
      <c r="D134" s="14" t="s">
        <v>30</v>
      </c>
      <c r="E134" s="15" t="s">
        <v>186</v>
      </c>
      <c r="F134" s="13">
        <v>1500</v>
      </c>
      <c r="G134" s="16" t="s">
        <v>312</v>
      </c>
      <c r="H134" s="16" t="s">
        <v>39</v>
      </c>
      <c r="I134" s="13">
        <v>0</v>
      </c>
      <c r="K134" s="42">
        <f t="shared" si="37"/>
        <v>90000000000</v>
      </c>
      <c r="L134" s="43"/>
      <c r="M134" s="45"/>
    </row>
    <row r="135" spans="1:13" s="13" customFormat="1" x14ac:dyDescent="0.2">
      <c r="A135" s="17">
        <v>134</v>
      </c>
      <c r="B135" s="23">
        <f t="shared" si="17"/>
        <v>17</v>
      </c>
      <c r="C135" s="23">
        <f t="shared" si="18"/>
        <v>6</v>
      </c>
      <c r="D135" s="14" t="s">
        <v>30</v>
      </c>
      <c r="E135" s="15" t="s">
        <v>188</v>
      </c>
      <c r="F135" s="13">
        <v>1000</v>
      </c>
      <c r="G135" s="16" t="s">
        <v>318</v>
      </c>
      <c r="H135" s="16" t="s">
        <v>39</v>
      </c>
      <c r="I135" s="13">
        <v>0</v>
      </c>
      <c r="K135" s="42">
        <f t="shared" si="37"/>
        <v>50800000000</v>
      </c>
      <c r="L135" s="43"/>
      <c r="M135" s="45"/>
    </row>
    <row r="136" spans="1:13" s="13" customFormat="1" x14ac:dyDescent="0.2">
      <c r="A136" s="17">
        <v>135</v>
      </c>
      <c r="B136" s="23">
        <f t="shared" si="17"/>
        <v>17</v>
      </c>
      <c r="C136" s="23">
        <f t="shared" si="18"/>
        <v>7</v>
      </c>
      <c r="D136" s="14" t="s">
        <v>30</v>
      </c>
      <c r="E136" s="15" t="s">
        <v>187</v>
      </c>
      <c r="F136" s="13">
        <v>3000</v>
      </c>
      <c r="G136" s="16" t="s">
        <v>319</v>
      </c>
      <c r="H136" s="16" t="s">
        <v>31</v>
      </c>
      <c r="I136" s="13">
        <v>0</v>
      </c>
      <c r="K136" s="42">
        <f t="shared" si="37"/>
        <v>135000000000</v>
      </c>
      <c r="L136" s="43"/>
      <c r="M136" s="45"/>
    </row>
    <row r="137" spans="1:13" s="13" customFormat="1" x14ac:dyDescent="0.2">
      <c r="A137" s="17">
        <v>136</v>
      </c>
      <c r="B137" s="23">
        <f t="shared" si="17"/>
        <v>17</v>
      </c>
      <c r="C137" s="23">
        <f t="shared" si="18"/>
        <v>8</v>
      </c>
      <c r="D137" s="14" t="s">
        <v>30</v>
      </c>
      <c r="E137" s="15" t="s">
        <v>87</v>
      </c>
      <c r="F137" s="13">
        <v>3899</v>
      </c>
      <c r="G137" s="16" t="s">
        <v>305</v>
      </c>
      <c r="H137" s="16" t="s">
        <v>31</v>
      </c>
      <c r="I137" s="13">
        <v>0</v>
      </c>
      <c r="K137" s="42">
        <f t="shared" si="37"/>
        <v>116970000000</v>
      </c>
      <c r="L137" s="43"/>
      <c r="M137" s="45"/>
    </row>
    <row r="138" spans="1:13" s="31" customFormat="1" x14ac:dyDescent="0.2">
      <c r="A138" s="17">
        <v>137</v>
      </c>
      <c r="B138" s="23">
        <f t="shared" si="17"/>
        <v>18</v>
      </c>
      <c r="C138" s="23">
        <f t="shared" si="18"/>
        <v>1</v>
      </c>
      <c r="D138" s="32" t="s">
        <v>24</v>
      </c>
      <c r="E138" s="33" t="s">
        <v>72</v>
      </c>
      <c r="F138" s="31">
        <v>1</v>
      </c>
      <c r="G138" s="34" t="s">
        <v>320</v>
      </c>
      <c r="H138" s="34" t="s">
        <v>348</v>
      </c>
      <c r="I138" s="31">
        <v>0</v>
      </c>
      <c r="J138" s="34"/>
      <c r="K138" s="20">
        <f t="shared" ref="K138:K139" si="38">E138/10*10000*F138</f>
        <v>100000000</v>
      </c>
      <c r="L138" s="25">
        <f t="shared" si="24"/>
        <v>85493400</v>
      </c>
      <c r="M138" s="46">
        <v>85500000</v>
      </c>
    </row>
    <row r="139" spans="1:13" s="31" customFormat="1" x14ac:dyDescent="0.2">
      <c r="A139" s="17">
        <v>138</v>
      </c>
      <c r="B139" s="23">
        <f t="shared" ref="B139:B193" si="39">B131+1</f>
        <v>18</v>
      </c>
      <c r="C139" s="23">
        <f t="shared" ref="C139:C193" si="40">C131</f>
        <v>2</v>
      </c>
      <c r="D139" s="32" t="s">
        <v>28</v>
      </c>
      <c r="E139" s="33" t="s">
        <v>189</v>
      </c>
      <c r="F139" s="31">
        <v>500</v>
      </c>
      <c r="G139" s="34" t="s">
        <v>27</v>
      </c>
      <c r="H139" s="34" t="s">
        <v>29</v>
      </c>
      <c r="I139" s="31">
        <v>0</v>
      </c>
      <c r="K139" s="20">
        <f t="shared" si="38"/>
        <v>4500000000</v>
      </c>
      <c r="L139" s="43"/>
      <c r="M139" s="44"/>
    </row>
    <row r="140" spans="1:13" s="31" customFormat="1" x14ac:dyDescent="0.2">
      <c r="A140" s="17">
        <v>139</v>
      </c>
      <c r="B140" s="23">
        <f t="shared" si="39"/>
        <v>18</v>
      </c>
      <c r="C140" s="23">
        <f t="shared" si="40"/>
        <v>3</v>
      </c>
      <c r="D140" s="32" t="s">
        <v>30</v>
      </c>
      <c r="E140" s="33" t="s">
        <v>195</v>
      </c>
      <c r="F140" s="31">
        <v>80</v>
      </c>
      <c r="G140" s="34" t="s">
        <v>321</v>
      </c>
      <c r="H140" s="34" t="s">
        <v>40</v>
      </c>
      <c r="I140" s="31">
        <v>0</v>
      </c>
      <c r="K140" s="42">
        <f t="shared" ref="K140:K145" si="41">E140*F140</f>
        <v>24000000000</v>
      </c>
      <c r="L140" s="43"/>
      <c r="M140" s="44"/>
    </row>
    <row r="141" spans="1:13" s="31" customFormat="1" x14ac:dyDescent="0.2">
      <c r="A141" s="17">
        <v>140</v>
      </c>
      <c r="B141" s="23">
        <f t="shared" si="39"/>
        <v>18</v>
      </c>
      <c r="C141" s="23">
        <f t="shared" si="40"/>
        <v>4</v>
      </c>
      <c r="D141" s="32" t="s">
        <v>30</v>
      </c>
      <c r="E141" s="33" t="s">
        <v>194</v>
      </c>
      <c r="F141" s="31">
        <v>20</v>
      </c>
      <c r="G141" s="34" t="s">
        <v>322</v>
      </c>
      <c r="H141" s="34" t="s">
        <v>40</v>
      </c>
      <c r="I141" s="31">
        <v>0</v>
      </c>
      <c r="K141" s="42">
        <f t="shared" si="41"/>
        <v>4000000000</v>
      </c>
      <c r="L141" s="43"/>
      <c r="M141" s="44"/>
    </row>
    <row r="142" spans="1:13" s="31" customFormat="1" x14ac:dyDescent="0.2">
      <c r="A142" s="17">
        <v>141</v>
      </c>
      <c r="B142" s="23">
        <f t="shared" si="39"/>
        <v>18</v>
      </c>
      <c r="C142" s="23">
        <f t="shared" si="40"/>
        <v>5</v>
      </c>
      <c r="D142" s="32" t="s">
        <v>30</v>
      </c>
      <c r="E142" s="33" t="s">
        <v>190</v>
      </c>
      <c r="F142" s="31">
        <v>1500</v>
      </c>
      <c r="G142" s="34" t="s">
        <v>323</v>
      </c>
      <c r="H142" s="34" t="s">
        <v>39</v>
      </c>
      <c r="I142" s="31">
        <v>0</v>
      </c>
      <c r="K142" s="42">
        <f t="shared" si="41"/>
        <v>225000000000</v>
      </c>
      <c r="L142" s="43"/>
      <c r="M142" s="44"/>
    </row>
    <row r="143" spans="1:13" s="31" customFormat="1" x14ac:dyDescent="0.2">
      <c r="A143" s="17">
        <v>142</v>
      </c>
      <c r="B143" s="23">
        <f t="shared" si="39"/>
        <v>18</v>
      </c>
      <c r="C143" s="23">
        <f t="shared" si="40"/>
        <v>6</v>
      </c>
      <c r="D143" s="32" t="s">
        <v>30</v>
      </c>
      <c r="E143" s="33" t="s">
        <v>193</v>
      </c>
      <c r="F143" s="31">
        <v>1000</v>
      </c>
      <c r="G143" s="34" t="s">
        <v>317</v>
      </c>
      <c r="H143" s="34" t="s">
        <v>54</v>
      </c>
      <c r="I143" s="31">
        <v>0</v>
      </c>
      <c r="K143" s="42">
        <f t="shared" si="41"/>
        <v>100000000000</v>
      </c>
      <c r="L143" s="43"/>
      <c r="M143" s="44"/>
    </row>
    <row r="144" spans="1:13" s="31" customFormat="1" x14ac:dyDescent="0.2">
      <c r="A144" s="17">
        <v>143</v>
      </c>
      <c r="B144" s="23">
        <f t="shared" si="39"/>
        <v>18</v>
      </c>
      <c r="C144" s="23">
        <f t="shared" si="40"/>
        <v>7</v>
      </c>
      <c r="D144" s="32" t="s">
        <v>30</v>
      </c>
      <c r="E144" s="33" t="s">
        <v>192</v>
      </c>
      <c r="F144" s="31">
        <v>3000</v>
      </c>
      <c r="G144" s="34" t="s">
        <v>311</v>
      </c>
      <c r="H144" s="34" t="s">
        <v>31</v>
      </c>
      <c r="I144" s="31">
        <v>0</v>
      </c>
      <c r="K144" s="42">
        <f t="shared" si="41"/>
        <v>240000000000</v>
      </c>
      <c r="L144" s="43"/>
      <c r="M144" s="44"/>
    </row>
    <row r="145" spans="1:13" s="31" customFormat="1" x14ac:dyDescent="0.2">
      <c r="A145" s="17">
        <v>144</v>
      </c>
      <c r="B145" s="23">
        <f t="shared" si="39"/>
        <v>18</v>
      </c>
      <c r="C145" s="23">
        <f t="shared" si="40"/>
        <v>8</v>
      </c>
      <c r="D145" s="32" t="s">
        <v>30</v>
      </c>
      <c r="E145" s="33" t="s">
        <v>196</v>
      </c>
      <c r="F145" s="31">
        <v>3899</v>
      </c>
      <c r="G145" s="34" t="s">
        <v>324</v>
      </c>
      <c r="H145" s="34" t="s">
        <v>31</v>
      </c>
      <c r="I145" s="31">
        <v>0</v>
      </c>
      <c r="K145" s="42">
        <f t="shared" si="41"/>
        <v>257334000000</v>
      </c>
      <c r="L145" s="43"/>
      <c r="M145" s="44"/>
    </row>
    <row r="146" spans="1:13" x14ac:dyDescent="0.2">
      <c r="A146" s="17">
        <v>145</v>
      </c>
      <c r="B146" s="23">
        <f t="shared" si="39"/>
        <v>19</v>
      </c>
      <c r="C146" s="23">
        <f t="shared" si="40"/>
        <v>1</v>
      </c>
      <c r="D146" s="3" t="s">
        <v>24</v>
      </c>
      <c r="E146" s="8" t="s">
        <v>197</v>
      </c>
      <c r="F146">
        <v>1</v>
      </c>
      <c r="G146" s="4" t="s">
        <v>275</v>
      </c>
      <c r="H146" s="4" t="s">
        <v>348</v>
      </c>
      <c r="I146">
        <v>0</v>
      </c>
      <c r="K146" s="20">
        <f t="shared" ref="K146:K147" si="42">E146/10*10000*F146</f>
        <v>5000000</v>
      </c>
      <c r="L146" s="25">
        <f t="shared" ref="L146" si="43">SUM(K146:K153)/10000</f>
        <v>2394372</v>
      </c>
      <c r="M146" s="46">
        <v>2400000</v>
      </c>
    </row>
    <row r="147" spans="1:13" x14ac:dyDescent="0.2">
      <c r="A147" s="17">
        <v>146</v>
      </c>
      <c r="B147" s="23">
        <f t="shared" si="39"/>
        <v>19</v>
      </c>
      <c r="C147" s="23">
        <f t="shared" si="40"/>
        <v>2</v>
      </c>
      <c r="D147" s="3" t="s">
        <v>28</v>
      </c>
      <c r="E147" s="8" t="s">
        <v>198</v>
      </c>
      <c r="F147">
        <v>500</v>
      </c>
      <c r="G147" t="s">
        <v>298</v>
      </c>
      <c r="H147" s="4" t="s">
        <v>29</v>
      </c>
      <c r="I147">
        <v>0</v>
      </c>
      <c r="K147" s="20">
        <f t="shared" si="42"/>
        <v>400000000</v>
      </c>
      <c r="L147" s="43"/>
    </row>
    <row r="148" spans="1:13" x14ac:dyDescent="0.2">
      <c r="A148" s="17">
        <v>147</v>
      </c>
      <c r="B148" s="23">
        <f t="shared" si="39"/>
        <v>19</v>
      </c>
      <c r="C148" s="23">
        <f t="shared" si="40"/>
        <v>3</v>
      </c>
      <c r="D148" s="3" t="s">
        <v>30</v>
      </c>
      <c r="E148" s="8" t="s">
        <v>199</v>
      </c>
      <c r="F148">
        <v>500</v>
      </c>
      <c r="G148" s="4" t="s">
        <v>278</v>
      </c>
      <c r="H148" s="4" t="s">
        <v>40</v>
      </c>
      <c r="I148">
        <v>0</v>
      </c>
      <c r="K148" s="42">
        <f t="shared" ref="K148:K153" si="44">E148*F148</f>
        <v>3000000000</v>
      </c>
      <c r="L148" s="43"/>
    </row>
    <row r="149" spans="1:13" x14ac:dyDescent="0.2">
      <c r="A149" s="17">
        <v>148</v>
      </c>
      <c r="B149" s="23">
        <f t="shared" si="39"/>
        <v>19</v>
      </c>
      <c r="C149" s="23">
        <f t="shared" si="40"/>
        <v>4</v>
      </c>
      <c r="D149" s="3" t="s">
        <v>30</v>
      </c>
      <c r="E149" s="8" t="s">
        <v>200</v>
      </c>
      <c r="F149">
        <v>500</v>
      </c>
      <c r="G149" s="4" t="s">
        <v>263</v>
      </c>
      <c r="H149" s="4" t="s">
        <v>40</v>
      </c>
      <c r="I149">
        <v>0</v>
      </c>
      <c r="K149" s="42">
        <f t="shared" si="44"/>
        <v>2500000000</v>
      </c>
      <c r="L149" s="43"/>
    </row>
    <row r="150" spans="1:13" x14ac:dyDescent="0.2">
      <c r="A150" s="17">
        <v>149</v>
      </c>
      <c r="B150" s="23">
        <f t="shared" si="39"/>
        <v>19</v>
      </c>
      <c r="C150" s="23">
        <f t="shared" si="40"/>
        <v>5</v>
      </c>
      <c r="D150" s="3" t="s">
        <v>30</v>
      </c>
      <c r="E150" s="8" t="s">
        <v>164</v>
      </c>
      <c r="F150">
        <v>1000</v>
      </c>
      <c r="G150" s="4" t="s">
        <v>257</v>
      </c>
      <c r="H150" s="4" t="s">
        <v>39</v>
      </c>
      <c r="I150">
        <v>0</v>
      </c>
      <c r="K150" s="42">
        <f t="shared" si="44"/>
        <v>4000000000</v>
      </c>
      <c r="L150" s="43"/>
    </row>
    <row r="151" spans="1:13" x14ac:dyDescent="0.2">
      <c r="A151" s="17">
        <v>150</v>
      </c>
      <c r="B151" s="23">
        <f t="shared" si="39"/>
        <v>19</v>
      </c>
      <c r="C151" s="23">
        <f t="shared" si="40"/>
        <v>6</v>
      </c>
      <c r="D151" s="3" t="s">
        <v>30</v>
      </c>
      <c r="E151" s="8" t="s">
        <v>203</v>
      </c>
      <c r="F151">
        <v>1000</v>
      </c>
      <c r="G151" s="4" t="s">
        <v>325</v>
      </c>
      <c r="H151" s="4" t="s">
        <v>56</v>
      </c>
      <c r="I151">
        <v>0</v>
      </c>
      <c r="K151" s="42">
        <f t="shared" si="44"/>
        <v>3200000000</v>
      </c>
      <c r="L151" s="43"/>
    </row>
    <row r="152" spans="1:13" x14ac:dyDescent="0.2">
      <c r="A152" s="17">
        <v>151</v>
      </c>
      <c r="B152" s="23">
        <f t="shared" si="39"/>
        <v>19</v>
      </c>
      <c r="C152" s="23">
        <f t="shared" si="40"/>
        <v>7</v>
      </c>
      <c r="D152" s="3" t="s">
        <v>30</v>
      </c>
      <c r="E152" s="8" t="s">
        <v>201</v>
      </c>
      <c r="F152">
        <v>2800</v>
      </c>
      <c r="G152" s="4" t="s">
        <v>326</v>
      </c>
      <c r="H152" s="4" t="s">
        <v>340</v>
      </c>
      <c r="I152">
        <v>0</v>
      </c>
      <c r="K152" s="42">
        <f t="shared" si="44"/>
        <v>6104000000</v>
      </c>
      <c r="L152" s="43"/>
    </row>
    <row r="153" spans="1:13" x14ac:dyDescent="0.2">
      <c r="A153" s="17">
        <v>152</v>
      </c>
      <c r="B153" s="23">
        <f t="shared" si="39"/>
        <v>19</v>
      </c>
      <c r="C153" s="23">
        <f t="shared" si="40"/>
        <v>8</v>
      </c>
      <c r="D153" s="3" t="s">
        <v>30</v>
      </c>
      <c r="E153" s="8" t="s">
        <v>202</v>
      </c>
      <c r="F153">
        <v>3699</v>
      </c>
      <c r="G153" s="4" t="s">
        <v>231</v>
      </c>
      <c r="H153" s="4" t="s">
        <v>31</v>
      </c>
      <c r="I153">
        <v>0</v>
      </c>
      <c r="K153" s="42">
        <f t="shared" si="44"/>
        <v>4734720000</v>
      </c>
      <c r="L153" s="43"/>
    </row>
    <row r="154" spans="1:13" s="31" customFormat="1" x14ac:dyDescent="0.2">
      <c r="A154" s="17">
        <v>153</v>
      </c>
      <c r="B154" s="23">
        <f t="shared" si="39"/>
        <v>20</v>
      </c>
      <c r="C154" s="23">
        <f t="shared" si="40"/>
        <v>1</v>
      </c>
      <c r="D154" s="32" t="s">
        <v>24</v>
      </c>
      <c r="E154" s="33" t="s">
        <v>36</v>
      </c>
      <c r="F154" s="31">
        <v>1</v>
      </c>
      <c r="G154" s="34" t="s">
        <v>280</v>
      </c>
      <c r="H154" s="34" t="s">
        <v>348</v>
      </c>
      <c r="I154" s="31">
        <v>0</v>
      </c>
      <c r="K154" s="20">
        <f t="shared" ref="K154:K155" si="45">E154/10*10000*F154</f>
        <v>8000000</v>
      </c>
      <c r="L154" s="25">
        <f t="shared" ref="L154:L178" si="46">SUM(K154:K161)/10000</f>
        <v>6899132</v>
      </c>
      <c r="M154" s="46">
        <v>6900000</v>
      </c>
    </row>
    <row r="155" spans="1:13" s="31" customFormat="1" x14ac:dyDescent="0.2">
      <c r="A155" s="17">
        <v>154</v>
      </c>
      <c r="B155" s="23">
        <f t="shared" si="39"/>
        <v>20</v>
      </c>
      <c r="C155" s="23">
        <f t="shared" si="40"/>
        <v>2</v>
      </c>
      <c r="D155" s="32" t="s">
        <v>28</v>
      </c>
      <c r="E155" s="33" t="s">
        <v>204</v>
      </c>
      <c r="F155" s="31">
        <v>300</v>
      </c>
      <c r="G155" s="31" t="s">
        <v>38</v>
      </c>
      <c r="H155" s="34" t="s">
        <v>29</v>
      </c>
      <c r="I155" s="31">
        <v>0</v>
      </c>
      <c r="K155" s="20">
        <f t="shared" si="45"/>
        <v>336000000</v>
      </c>
      <c r="L155" s="43"/>
      <c r="M155" s="44"/>
    </row>
    <row r="156" spans="1:13" s="31" customFormat="1" x14ac:dyDescent="0.2">
      <c r="A156" s="17">
        <v>155</v>
      </c>
      <c r="B156" s="23">
        <f t="shared" si="39"/>
        <v>20</v>
      </c>
      <c r="C156" s="23">
        <f t="shared" si="40"/>
        <v>3</v>
      </c>
      <c r="D156" s="32" t="s">
        <v>30</v>
      </c>
      <c r="E156" s="33" t="s">
        <v>150</v>
      </c>
      <c r="F156" s="31">
        <v>600</v>
      </c>
      <c r="G156" s="34" t="s">
        <v>282</v>
      </c>
      <c r="H156" s="34" t="s">
        <v>40</v>
      </c>
      <c r="I156" s="31">
        <v>0</v>
      </c>
      <c r="K156" s="42">
        <f t="shared" ref="K156:K161" si="47">E156*F156</f>
        <v>9000000000</v>
      </c>
      <c r="L156" s="43"/>
      <c r="M156" s="44"/>
    </row>
    <row r="157" spans="1:13" s="31" customFormat="1" x14ac:dyDescent="0.2">
      <c r="A157" s="17">
        <v>156</v>
      </c>
      <c r="B157" s="23">
        <f t="shared" si="39"/>
        <v>20</v>
      </c>
      <c r="C157" s="23">
        <f t="shared" si="40"/>
        <v>4</v>
      </c>
      <c r="D157" s="32" t="s">
        <v>30</v>
      </c>
      <c r="E157" s="33" t="s">
        <v>82</v>
      </c>
      <c r="F157" s="31">
        <v>200</v>
      </c>
      <c r="G157" s="34" t="s">
        <v>291</v>
      </c>
      <c r="H157" s="34" t="s">
        <v>40</v>
      </c>
      <c r="I157" s="31">
        <v>0</v>
      </c>
      <c r="K157" s="42">
        <f t="shared" si="47"/>
        <v>2400000000</v>
      </c>
      <c r="L157" s="43"/>
      <c r="M157" s="44"/>
    </row>
    <row r="158" spans="1:13" s="31" customFormat="1" x14ac:dyDescent="0.2">
      <c r="A158" s="17">
        <v>157</v>
      </c>
      <c r="B158" s="23">
        <f t="shared" si="39"/>
        <v>20</v>
      </c>
      <c r="C158" s="23">
        <f t="shared" si="40"/>
        <v>5</v>
      </c>
      <c r="D158" s="32" t="s">
        <v>30</v>
      </c>
      <c r="E158" s="33" t="s">
        <v>207</v>
      </c>
      <c r="F158" s="31">
        <v>1000</v>
      </c>
      <c r="G158" s="34" t="s">
        <v>283</v>
      </c>
      <c r="H158" s="34" t="s">
        <v>39</v>
      </c>
      <c r="I158" s="31">
        <v>0</v>
      </c>
      <c r="K158" s="42">
        <f t="shared" si="47"/>
        <v>10000000000</v>
      </c>
      <c r="L158" s="43"/>
      <c r="M158" s="44"/>
    </row>
    <row r="159" spans="1:13" s="31" customFormat="1" x14ac:dyDescent="0.2">
      <c r="A159" s="17">
        <v>158</v>
      </c>
      <c r="B159" s="23">
        <f t="shared" si="39"/>
        <v>20</v>
      </c>
      <c r="C159" s="23">
        <f t="shared" si="40"/>
        <v>6</v>
      </c>
      <c r="D159" s="32" t="s">
        <v>30</v>
      </c>
      <c r="E159" s="33" t="s">
        <v>206</v>
      </c>
      <c r="F159" s="31">
        <v>1000</v>
      </c>
      <c r="G159" s="34" t="s">
        <v>277</v>
      </c>
      <c r="H159" s="34" t="s">
        <v>59</v>
      </c>
      <c r="I159" s="31">
        <v>0</v>
      </c>
      <c r="K159" s="42">
        <f t="shared" si="47"/>
        <v>8000000000</v>
      </c>
      <c r="L159" s="43"/>
      <c r="M159" s="44"/>
    </row>
    <row r="160" spans="1:13" s="31" customFormat="1" x14ac:dyDescent="0.2">
      <c r="A160" s="17">
        <v>159</v>
      </c>
      <c r="B160" s="23">
        <f t="shared" si="39"/>
        <v>20</v>
      </c>
      <c r="C160" s="23">
        <f t="shared" si="40"/>
        <v>7</v>
      </c>
      <c r="D160" s="32" t="s">
        <v>30</v>
      </c>
      <c r="E160" s="33" t="s">
        <v>205</v>
      </c>
      <c r="F160" s="31">
        <v>3000</v>
      </c>
      <c r="G160" s="34" t="s">
        <v>308</v>
      </c>
      <c r="H160" s="34" t="s">
        <v>31</v>
      </c>
      <c r="I160" s="31">
        <v>0</v>
      </c>
      <c r="K160" s="42">
        <f t="shared" si="47"/>
        <v>21000000000</v>
      </c>
      <c r="L160" s="43"/>
      <c r="M160" s="44"/>
    </row>
    <row r="161" spans="1:13" s="31" customFormat="1" x14ac:dyDescent="0.2">
      <c r="A161" s="17">
        <v>160</v>
      </c>
      <c r="B161" s="23">
        <f t="shared" si="39"/>
        <v>20</v>
      </c>
      <c r="C161" s="23">
        <f t="shared" si="40"/>
        <v>8</v>
      </c>
      <c r="D161" s="32" t="s">
        <v>30</v>
      </c>
      <c r="E161" s="33" t="s">
        <v>208</v>
      </c>
      <c r="F161" s="31">
        <v>3899</v>
      </c>
      <c r="G161" s="34" t="s">
        <v>327</v>
      </c>
      <c r="H161" s="34" t="s">
        <v>31</v>
      </c>
      <c r="I161" s="31">
        <v>0</v>
      </c>
      <c r="K161" s="42">
        <f t="shared" si="47"/>
        <v>18247320000</v>
      </c>
      <c r="L161" s="43"/>
      <c r="M161" s="44"/>
    </row>
    <row r="162" spans="1:13" x14ac:dyDescent="0.2">
      <c r="A162" s="17">
        <v>161</v>
      </c>
      <c r="B162" s="23">
        <f t="shared" si="39"/>
        <v>21</v>
      </c>
      <c r="C162" s="23">
        <f t="shared" si="40"/>
        <v>1</v>
      </c>
      <c r="D162" s="3" t="s">
        <v>24</v>
      </c>
      <c r="E162" s="8" t="s">
        <v>209</v>
      </c>
      <c r="F162">
        <v>1</v>
      </c>
      <c r="G162" s="4" t="s">
        <v>302</v>
      </c>
      <c r="H162" s="4" t="s">
        <v>348</v>
      </c>
      <c r="I162">
        <v>0</v>
      </c>
      <c r="K162" s="20">
        <f t="shared" ref="K162:K163" si="48">E162/10*10000*F162</f>
        <v>30000000</v>
      </c>
      <c r="L162" s="25">
        <f t="shared" ref="L162:L186" si="49">SUM(K162:K169)/10000</f>
        <v>15889120</v>
      </c>
      <c r="M162" s="46">
        <v>15900000</v>
      </c>
    </row>
    <row r="163" spans="1:13" x14ac:dyDescent="0.2">
      <c r="A163" s="17">
        <v>162</v>
      </c>
      <c r="B163" s="23">
        <f t="shared" si="39"/>
        <v>21</v>
      </c>
      <c r="C163" s="23">
        <f t="shared" si="40"/>
        <v>2</v>
      </c>
      <c r="D163" s="3" t="s">
        <v>28</v>
      </c>
      <c r="E163" s="8" t="s">
        <v>210</v>
      </c>
      <c r="F163">
        <v>300</v>
      </c>
      <c r="G163" t="s">
        <v>281</v>
      </c>
      <c r="H163" s="4" t="s">
        <v>29</v>
      </c>
      <c r="I163">
        <v>0</v>
      </c>
      <c r="K163" s="20">
        <f t="shared" si="48"/>
        <v>750000000</v>
      </c>
      <c r="L163" s="43"/>
    </row>
    <row r="164" spans="1:13" x14ac:dyDescent="0.2">
      <c r="A164" s="17">
        <v>163</v>
      </c>
      <c r="B164" s="23">
        <f t="shared" si="39"/>
        <v>21</v>
      </c>
      <c r="C164" s="23">
        <f t="shared" si="40"/>
        <v>3</v>
      </c>
      <c r="D164" s="3" t="s">
        <v>30</v>
      </c>
      <c r="E164" s="8" t="s">
        <v>84</v>
      </c>
      <c r="F164">
        <v>600</v>
      </c>
      <c r="G164" s="4" t="s">
        <v>304</v>
      </c>
      <c r="H164" s="4" t="s">
        <v>40</v>
      </c>
      <c r="I164">
        <v>0</v>
      </c>
      <c r="K164" s="42">
        <f t="shared" ref="K164:K169" si="50">E164*F164</f>
        <v>30000000000</v>
      </c>
      <c r="L164" s="43"/>
    </row>
    <row r="165" spans="1:13" x14ac:dyDescent="0.2">
      <c r="A165" s="17">
        <v>164</v>
      </c>
      <c r="B165" s="23">
        <f t="shared" si="39"/>
        <v>21</v>
      </c>
      <c r="C165" s="23">
        <f t="shared" si="40"/>
        <v>4</v>
      </c>
      <c r="D165" s="3" t="s">
        <v>30</v>
      </c>
      <c r="E165" s="8" t="s">
        <v>153</v>
      </c>
      <c r="F165">
        <v>200</v>
      </c>
      <c r="G165" s="4" t="s">
        <v>288</v>
      </c>
      <c r="H165" s="4" t="s">
        <v>40</v>
      </c>
      <c r="I165">
        <v>0</v>
      </c>
      <c r="K165" s="42">
        <f t="shared" si="50"/>
        <v>8000000000</v>
      </c>
      <c r="L165" s="43"/>
    </row>
    <row r="166" spans="1:13" x14ac:dyDescent="0.2">
      <c r="A166" s="17">
        <v>165</v>
      </c>
      <c r="B166" s="23">
        <f t="shared" si="39"/>
        <v>21</v>
      </c>
      <c r="C166" s="23">
        <f t="shared" si="40"/>
        <v>5</v>
      </c>
      <c r="D166" s="3" t="s">
        <v>30</v>
      </c>
      <c r="E166" s="8" t="s">
        <v>211</v>
      </c>
      <c r="F166">
        <v>1000</v>
      </c>
      <c r="G166" s="4" t="s">
        <v>289</v>
      </c>
      <c r="H166" s="4" t="s">
        <v>39</v>
      </c>
      <c r="I166">
        <v>0</v>
      </c>
      <c r="K166" s="42">
        <f t="shared" si="50"/>
        <v>25000000000</v>
      </c>
      <c r="L166" s="43"/>
    </row>
    <row r="167" spans="1:13" x14ac:dyDescent="0.2">
      <c r="A167" s="17">
        <v>166</v>
      </c>
      <c r="B167" s="23">
        <f t="shared" si="39"/>
        <v>21</v>
      </c>
      <c r="C167" s="23">
        <f t="shared" si="40"/>
        <v>6</v>
      </c>
      <c r="D167" s="3" t="s">
        <v>30</v>
      </c>
      <c r="E167" s="8" t="s">
        <v>77</v>
      </c>
      <c r="F167">
        <v>1000</v>
      </c>
      <c r="G167" s="4" t="s">
        <v>299</v>
      </c>
      <c r="H167" s="4" t="s">
        <v>62</v>
      </c>
      <c r="I167">
        <v>0</v>
      </c>
      <c r="K167" s="42">
        <f t="shared" si="50"/>
        <v>20000000000</v>
      </c>
      <c r="L167" s="43"/>
    </row>
    <row r="168" spans="1:13" x14ac:dyDescent="0.2">
      <c r="A168" s="17">
        <v>167</v>
      </c>
      <c r="B168" s="23">
        <f t="shared" si="39"/>
        <v>21</v>
      </c>
      <c r="C168" s="23">
        <f t="shared" si="40"/>
        <v>7</v>
      </c>
      <c r="D168" s="3" t="s">
        <v>30</v>
      </c>
      <c r="E168" s="8" t="s">
        <v>213</v>
      </c>
      <c r="F168">
        <v>3000</v>
      </c>
      <c r="G168" s="4" t="s">
        <v>328</v>
      </c>
      <c r="H168" s="4" t="s">
        <v>31</v>
      </c>
      <c r="I168">
        <v>0</v>
      </c>
      <c r="K168" s="42">
        <f t="shared" si="50"/>
        <v>40800000000</v>
      </c>
      <c r="L168" s="43"/>
    </row>
    <row r="169" spans="1:13" x14ac:dyDescent="0.2">
      <c r="A169" s="17">
        <v>168</v>
      </c>
      <c r="B169" s="23">
        <f t="shared" si="39"/>
        <v>21</v>
      </c>
      <c r="C169" s="23">
        <f t="shared" si="40"/>
        <v>8</v>
      </c>
      <c r="D169" s="3" t="s">
        <v>30</v>
      </c>
      <c r="E169" s="8" t="s">
        <v>212</v>
      </c>
      <c r="F169">
        <v>3899</v>
      </c>
      <c r="G169" s="4" t="s">
        <v>329</v>
      </c>
      <c r="H169" s="4" t="s">
        <v>31</v>
      </c>
      <c r="I169">
        <v>0</v>
      </c>
      <c r="K169" s="42">
        <f t="shared" si="50"/>
        <v>34311200000</v>
      </c>
      <c r="L169" s="43"/>
    </row>
    <row r="170" spans="1:13" s="31" customFormat="1" x14ac:dyDescent="0.2">
      <c r="A170" s="17">
        <v>169</v>
      </c>
      <c r="B170" s="23">
        <f t="shared" si="39"/>
        <v>22</v>
      </c>
      <c r="C170" s="23">
        <f t="shared" si="40"/>
        <v>1</v>
      </c>
      <c r="D170" s="32" t="s">
        <v>24</v>
      </c>
      <c r="E170" s="33" t="s">
        <v>49</v>
      </c>
      <c r="F170" s="31">
        <v>1</v>
      </c>
      <c r="G170" s="34" t="s">
        <v>309</v>
      </c>
      <c r="H170" s="34" t="s">
        <v>348</v>
      </c>
      <c r="I170" s="31">
        <v>0</v>
      </c>
      <c r="K170" s="20">
        <f t="shared" ref="K170:K171" si="51">E170/10*10000*F170</f>
        <v>50000000</v>
      </c>
      <c r="L170" s="25">
        <f t="shared" ref="L170" si="52">SUM(K170:K177)/10000</f>
        <v>33882500</v>
      </c>
      <c r="M170" s="46">
        <v>33900000</v>
      </c>
    </row>
    <row r="171" spans="1:13" s="31" customFormat="1" x14ac:dyDescent="0.2">
      <c r="A171" s="17">
        <v>170</v>
      </c>
      <c r="B171" s="23">
        <f t="shared" si="39"/>
        <v>22</v>
      </c>
      <c r="C171" s="23">
        <f t="shared" si="40"/>
        <v>2</v>
      </c>
      <c r="D171" s="32" t="s">
        <v>28</v>
      </c>
      <c r="E171" s="33" t="s">
        <v>214</v>
      </c>
      <c r="F171" s="31">
        <v>100</v>
      </c>
      <c r="G171" s="31" t="s">
        <v>330</v>
      </c>
      <c r="H171" s="34" t="s">
        <v>29</v>
      </c>
      <c r="I171" s="31">
        <v>0</v>
      </c>
      <c r="K171" s="20">
        <f t="shared" si="51"/>
        <v>300000000</v>
      </c>
      <c r="L171" s="43"/>
      <c r="M171" s="44"/>
    </row>
    <row r="172" spans="1:13" s="31" customFormat="1" x14ac:dyDescent="0.2">
      <c r="A172" s="17">
        <v>171</v>
      </c>
      <c r="B172" s="23">
        <f t="shared" si="39"/>
        <v>22</v>
      </c>
      <c r="C172" s="23">
        <f t="shared" si="40"/>
        <v>3</v>
      </c>
      <c r="D172" s="32" t="s">
        <v>30</v>
      </c>
      <c r="E172" s="33" t="s">
        <v>83</v>
      </c>
      <c r="F172" s="31">
        <v>300</v>
      </c>
      <c r="G172" s="34" t="s">
        <v>311</v>
      </c>
      <c r="H172" s="34" t="s">
        <v>40</v>
      </c>
      <c r="I172" s="31">
        <v>0</v>
      </c>
      <c r="K172" s="42">
        <f t="shared" ref="K172:K177" si="53">E172*F172</f>
        <v>24000000000</v>
      </c>
      <c r="L172" s="43"/>
      <c r="M172" s="44"/>
    </row>
    <row r="173" spans="1:13" s="31" customFormat="1" x14ac:dyDescent="0.2">
      <c r="A173" s="17">
        <v>172</v>
      </c>
      <c r="B173" s="23">
        <f t="shared" si="39"/>
        <v>22</v>
      </c>
      <c r="C173" s="23">
        <f t="shared" si="40"/>
        <v>4</v>
      </c>
      <c r="D173" s="32" t="s">
        <v>30</v>
      </c>
      <c r="E173" s="33" t="s">
        <v>215</v>
      </c>
      <c r="F173" s="31">
        <v>200</v>
      </c>
      <c r="G173" s="34" t="s">
        <v>312</v>
      </c>
      <c r="H173" s="34" t="s">
        <v>40</v>
      </c>
      <c r="I173" s="31">
        <v>0</v>
      </c>
      <c r="K173" s="42">
        <f t="shared" si="53"/>
        <v>12000000000</v>
      </c>
      <c r="L173" s="43"/>
      <c r="M173" s="44"/>
    </row>
    <row r="174" spans="1:13" s="31" customFormat="1" x14ac:dyDescent="0.2">
      <c r="A174" s="17">
        <v>173</v>
      </c>
      <c r="B174" s="23">
        <f t="shared" si="39"/>
        <v>22</v>
      </c>
      <c r="C174" s="23">
        <f t="shared" si="40"/>
        <v>5</v>
      </c>
      <c r="D174" s="32" t="s">
        <v>30</v>
      </c>
      <c r="E174" s="33" t="s">
        <v>216</v>
      </c>
      <c r="F174" s="31">
        <v>1500</v>
      </c>
      <c r="G174" s="34" t="s">
        <v>304</v>
      </c>
      <c r="H174" s="34" t="s">
        <v>39</v>
      </c>
      <c r="I174" s="31">
        <v>0</v>
      </c>
      <c r="K174" s="42">
        <f t="shared" si="53"/>
        <v>75000000000</v>
      </c>
      <c r="L174" s="43"/>
      <c r="M174" s="44"/>
    </row>
    <row r="175" spans="1:13" s="31" customFormat="1" x14ac:dyDescent="0.2">
      <c r="A175" s="17">
        <v>174</v>
      </c>
      <c r="B175" s="23">
        <f t="shared" si="39"/>
        <v>22</v>
      </c>
      <c r="C175" s="23">
        <f t="shared" si="40"/>
        <v>6</v>
      </c>
      <c r="D175" s="32" t="s">
        <v>30</v>
      </c>
      <c r="E175" s="33" t="s">
        <v>81</v>
      </c>
      <c r="F175" s="31">
        <v>1000</v>
      </c>
      <c r="G175" s="34" t="s">
        <v>288</v>
      </c>
      <c r="H175" s="34" t="s">
        <v>63</v>
      </c>
      <c r="I175" s="31">
        <v>0</v>
      </c>
      <c r="K175" s="42">
        <f t="shared" si="53"/>
        <v>40000000000</v>
      </c>
      <c r="L175" s="43"/>
      <c r="M175" s="44"/>
    </row>
    <row r="176" spans="1:13" s="31" customFormat="1" x14ac:dyDescent="0.2">
      <c r="A176" s="17">
        <v>175</v>
      </c>
      <c r="B176" s="23">
        <f t="shared" si="39"/>
        <v>22</v>
      </c>
      <c r="C176" s="23">
        <f t="shared" si="40"/>
        <v>7</v>
      </c>
      <c r="D176" s="32" t="s">
        <v>30</v>
      </c>
      <c r="E176" s="33" t="s">
        <v>87</v>
      </c>
      <c r="F176" s="31">
        <v>3000</v>
      </c>
      <c r="G176" s="34" t="s">
        <v>305</v>
      </c>
      <c r="H176" s="34" t="s">
        <v>31</v>
      </c>
      <c r="I176" s="31">
        <v>0</v>
      </c>
      <c r="K176" s="42">
        <f t="shared" si="53"/>
        <v>90000000000</v>
      </c>
      <c r="L176" s="43"/>
      <c r="M176" s="44"/>
    </row>
    <row r="177" spans="1:13" s="31" customFormat="1" x14ac:dyDescent="0.2">
      <c r="A177" s="17">
        <v>176</v>
      </c>
      <c r="B177" s="23">
        <f t="shared" si="39"/>
        <v>22</v>
      </c>
      <c r="C177" s="23">
        <f t="shared" si="40"/>
        <v>8</v>
      </c>
      <c r="D177" s="32" t="s">
        <v>30</v>
      </c>
      <c r="E177" s="33" t="s">
        <v>85</v>
      </c>
      <c r="F177" s="31">
        <v>3899</v>
      </c>
      <c r="G177" s="34" t="s">
        <v>289</v>
      </c>
      <c r="H177" s="34" t="s">
        <v>31</v>
      </c>
      <c r="I177" s="31">
        <v>0</v>
      </c>
      <c r="K177" s="42">
        <f t="shared" si="53"/>
        <v>97475000000</v>
      </c>
      <c r="L177" s="43"/>
      <c r="M177" s="44"/>
    </row>
    <row r="178" spans="1:13" x14ac:dyDescent="0.2">
      <c r="A178" s="17">
        <v>177</v>
      </c>
      <c r="B178" s="23">
        <f t="shared" si="39"/>
        <v>23</v>
      </c>
      <c r="C178" s="23">
        <f t="shared" si="40"/>
        <v>1</v>
      </c>
      <c r="D178" s="3" t="s">
        <v>24</v>
      </c>
      <c r="E178" s="8" t="s">
        <v>217</v>
      </c>
      <c r="F178">
        <v>1</v>
      </c>
      <c r="G178" s="4" t="s">
        <v>316</v>
      </c>
      <c r="H178" s="4" t="s">
        <v>348</v>
      </c>
      <c r="I178">
        <v>0</v>
      </c>
      <c r="K178" s="20">
        <f t="shared" ref="K178:K179" si="54">E178/10*10000*F178</f>
        <v>80000000</v>
      </c>
      <c r="L178" s="25">
        <f t="shared" si="46"/>
        <v>57893200</v>
      </c>
      <c r="M178" s="46">
        <v>57900000</v>
      </c>
    </row>
    <row r="179" spans="1:13" x14ac:dyDescent="0.2">
      <c r="A179" s="17">
        <v>178</v>
      </c>
      <c r="B179" s="23">
        <f t="shared" si="39"/>
        <v>23</v>
      </c>
      <c r="C179" s="23">
        <f t="shared" si="40"/>
        <v>2</v>
      </c>
      <c r="D179" s="3" t="s">
        <v>28</v>
      </c>
      <c r="E179" s="8" t="s">
        <v>220</v>
      </c>
      <c r="F179">
        <v>500</v>
      </c>
      <c r="G179" t="s">
        <v>287</v>
      </c>
      <c r="H179" s="4" t="s">
        <v>29</v>
      </c>
      <c r="I179">
        <v>0</v>
      </c>
      <c r="K179" s="20">
        <f t="shared" si="54"/>
        <v>2500000000</v>
      </c>
      <c r="L179" s="43"/>
    </row>
    <row r="180" spans="1:13" x14ac:dyDescent="0.2">
      <c r="A180" s="17">
        <v>179</v>
      </c>
      <c r="B180" s="23">
        <f t="shared" si="39"/>
        <v>23</v>
      </c>
      <c r="C180" s="23">
        <f t="shared" si="40"/>
        <v>3</v>
      </c>
      <c r="D180" s="3" t="s">
        <v>30</v>
      </c>
      <c r="E180" s="8" t="s">
        <v>221</v>
      </c>
      <c r="F180">
        <v>50</v>
      </c>
      <c r="G180" s="4" t="s">
        <v>317</v>
      </c>
      <c r="H180" s="4" t="s">
        <v>40</v>
      </c>
      <c r="I180">
        <v>0</v>
      </c>
      <c r="K180" s="42">
        <f t="shared" ref="K180:K185" si="55">E180*F180</f>
        <v>5000000000</v>
      </c>
      <c r="L180" s="43"/>
    </row>
    <row r="181" spans="1:13" x14ac:dyDescent="0.2">
      <c r="A181" s="17">
        <v>180</v>
      </c>
      <c r="B181" s="23">
        <f t="shared" si="39"/>
        <v>23</v>
      </c>
      <c r="C181" s="23">
        <f t="shared" si="40"/>
        <v>4</v>
      </c>
      <c r="D181" s="3" t="s">
        <v>30</v>
      </c>
      <c r="E181" s="8" t="s">
        <v>222</v>
      </c>
      <c r="F181">
        <v>50</v>
      </c>
      <c r="G181" s="4" t="s">
        <v>331</v>
      </c>
      <c r="H181" s="4" t="s">
        <v>40</v>
      </c>
      <c r="I181">
        <v>0</v>
      </c>
      <c r="K181" s="42">
        <f t="shared" si="55"/>
        <v>4500000000</v>
      </c>
      <c r="L181" s="43"/>
    </row>
    <row r="182" spans="1:13" x14ac:dyDescent="0.2">
      <c r="A182" s="17">
        <v>181</v>
      </c>
      <c r="B182" s="23">
        <f t="shared" si="39"/>
        <v>23</v>
      </c>
      <c r="C182" s="23">
        <f t="shared" si="40"/>
        <v>5</v>
      </c>
      <c r="D182" s="3" t="s">
        <v>30</v>
      </c>
      <c r="E182" s="8" t="s">
        <v>168</v>
      </c>
      <c r="F182">
        <v>1000</v>
      </c>
      <c r="G182" s="4" t="s">
        <v>311</v>
      </c>
      <c r="H182" s="4" t="s">
        <v>39</v>
      </c>
      <c r="I182">
        <v>0</v>
      </c>
      <c r="K182" s="42">
        <f t="shared" si="55"/>
        <v>80000000000</v>
      </c>
      <c r="L182" s="43"/>
    </row>
    <row r="183" spans="1:13" x14ac:dyDescent="0.2">
      <c r="A183" s="17">
        <v>182</v>
      </c>
      <c r="B183" s="23">
        <f t="shared" si="39"/>
        <v>23</v>
      </c>
      <c r="C183" s="23">
        <f t="shared" si="40"/>
        <v>6</v>
      </c>
      <c r="D183" s="3" t="s">
        <v>30</v>
      </c>
      <c r="E183" s="8" t="s">
        <v>226</v>
      </c>
      <c r="F183">
        <v>1500</v>
      </c>
      <c r="G183" s="4" t="s">
        <v>332</v>
      </c>
      <c r="H183" s="4" t="s">
        <v>39</v>
      </c>
      <c r="I183">
        <v>0</v>
      </c>
      <c r="K183" s="42">
        <f t="shared" si="55"/>
        <v>110700000000</v>
      </c>
      <c r="L183" s="43"/>
    </row>
    <row r="184" spans="1:13" x14ac:dyDescent="0.2">
      <c r="A184" s="17">
        <v>183</v>
      </c>
      <c r="B184" s="23">
        <f t="shared" si="39"/>
        <v>23</v>
      </c>
      <c r="C184" s="23">
        <f t="shared" si="40"/>
        <v>7</v>
      </c>
      <c r="D184" s="3" t="s">
        <v>30</v>
      </c>
      <c r="E184" s="8" t="s">
        <v>223</v>
      </c>
      <c r="F184">
        <v>3000</v>
      </c>
      <c r="G184" s="4" t="s">
        <v>333</v>
      </c>
      <c r="H184" s="4" t="s">
        <v>31</v>
      </c>
      <c r="I184">
        <v>0</v>
      </c>
      <c r="K184" s="42">
        <f t="shared" si="55"/>
        <v>189000000000</v>
      </c>
      <c r="L184" s="43"/>
    </row>
    <row r="185" spans="1:13" x14ac:dyDescent="0.2">
      <c r="A185" s="17">
        <v>184</v>
      </c>
      <c r="B185" s="23">
        <f t="shared" si="39"/>
        <v>23</v>
      </c>
      <c r="C185" s="23">
        <f t="shared" si="40"/>
        <v>8</v>
      </c>
      <c r="D185" s="3" t="s">
        <v>30</v>
      </c>
      <c r="E185" s="8" t="s">
        <v>224</v>
      </c>
      <c r="F185">
        <v>3899</v>
      </c>
      <c r="G185" s="4" t="s">
        <v>334</v>
      </c>
      <c r="H185" s="4" t="s">
        <v>31</v>
      </c>
      <c r="I185">
        <v>0</v>
      </c>
      <c r="K185" s="42">
        <f t="shared" si="55"/>
        <v>187152000000</v>
      </c>
      <c r="L185" s="43"/>
    </row>
    <row r="186" spans="1:13" s="31" customFormat="1" x14ac:dyDescent="0.2">
      <c r="A186" s="17">
        <v>185</v>
      </c>
      <c r="B186" s="23">
        <f t="shared" si="39"/>
        <v>24</v>
      </c>
      <c r="C186" s="23">
        <f t="shared" si="40"/>
        <v>1</v>
      </c>
      <c r="D186" s="32" t="s">
        <v>219</v>
      </c>
      <c r="E186" s="33" t="s">
        <v>218</v>
      </c>
      <c r="F186" s="31">
        <v>1</v>
      </c>
      <c r="G186" s="34" t="s">
        <v>335</v>
      </c>
      <c r="H186" s="34" t="s">
        <v>348</v>
      </c>
      <c r="I186" s="31">
        <v>1</v>
      </c>
      <c r="J186" s="34"/>
      <c r="K186" s="20">
        <f t="shared" ref="K186:K187" si="56">E186/10*10000*F186</f>
        <v>150000000</v>
      </c>
      <c r="L186" s="25">
        <f t="shared" si="49"/>
        <v>102859000</v>
      </c>
      <c r="M186" s="46">
        <v>102900000</v>
      </c>
    </row>
    <row r="187" spans="1:13" s="31" customFormat="1" x14ac:dyDescent="0.2">
      <c r="A187" s="17">
        <v>186</v>
      </c>
      <c r="B187" s="23">
        <f t="shared" si="39"/>
        <v>24</v>
      </c>
      <c r="C187" s="23">
        <f t="shared" si="40"/>
        <v>2</v>
      </c>
      <c r="D187" s="32" t="s">
        <v>28</v>
      </c>
      <c r="E187" s="33" t="s">
        <v>225</v>
      </c>
      <c r="F187" s="31">
        <v>500</v>
      </c>
      <c r="G187" s="31" t="s">
        <v>27</v>
      </c>
      <c r="H187" s="34" t="s">
        <v>29</v>
      </c>
      <c r="I187" s="31">
        <v>0</v>
      </c>
      <c r="K187" s="20">
        <f t="shared" si="56"/>
        <v>4500000000</v>
      </c>
      <c r="L187" s="43"/>
      <c r="M187" s="44"/>
    </row>
    <row r="188" spans="1:13" s="31" customFormat="1" x14ac:dyDescent="0.2">
      <c r="A188" s="17">
        <v>187</v>
      </c>
      <c r="B188" s="23">
        <f t="shared" si="39"/>
        <v>24</v>
      </c>
      <c r="C188" s="23">
        <f t="shared" si="40"/>
        <v>3</v>
      </c>
      <c r="D188" s="32" t="s">
        <v>30</v>
      </c>
      <c r="E188" s="33" t="s">
        <v>228</v>
      </c>
      <c r="F188" s="31">
        <v>50</v>
      </c>
      <c r="G188" s="34" t="s">
        <v>336</v>
      </c>
      <c r="H188" s="34" t="s">
        <v>40</v>
      </c>
      <c r="I188" s="31">
        <v>0</v>
      </c>
      <c r="K188" s="42">
        <f t="shared" ref="K188:K193" si="57">E188*F188</f>
        <v>25000000000</v>
      </c>
      <c r="L188" s="43"/>
      <c r="M188" s="44"/>
    </row>
    <row r="189" spans="1:13" s="31" customFormat="1" x14ac:dyDescent="0.2">
      <c r="A189" s="17">
        <v>188</v>
      </c>
      <c r="B189" s="23">
        <f t="shared" si="39"/>
        <v>24</v>
      </c>
      <c r="C189" s="23">
        <f t="shared" si="40"/>
        <v>4</v>
      </c>
      <c r="D189" s="32" t="s">
        <v>30</v>
      </c>
      <c r="E189" s="33" t="s">
        <v>227</v>
      </c>
      <c r="F189" s="31">
        <v>50</v>
      </c>
      <c r="G189" s="34" t="s">
        <v>321</v>
      </c>
      <c r="H189" s="34" t="s">
        <v>40</v>
      </c>
      <c r="I189" s="31">
        <v>0</v>
      </c>
      <c r="K189" s="42">
        <f t="shared" si="57"/>
        <v>15000000000</v>
      </c>
      <c r="L189" s="43"/>
      <c r="M189" s="44"/>
    </row>
    <row r="190" spans="1:13" s="31" customFormat="1" x14ac:dyDescent="0.2">
      <c r="A190" s="17">
        <v>189</v>
      </c>
      <c r="B190" s="23">
        <f t="shared" si="39"/>
        <v>24</v>
      </c>
      <c r="C190" s="23">
        <f t="shared" si="40"/>
        <v>5</v>
      </c>
      <c r="D190" s="32" t="s">
        <v>30</v>
      </c>
      <c r="E190" s="33" t="s">
        <v>230</v>
      </c>
      <c r="F190" s="31">
        <v>1000</v>
      </c>
      <c r="G190" s="34" t="s">
        <v>337</v>
      </c>
      <c r="H190" s="34" t="s">
        <v>39</v>
      </c>
      <c r="I190" s="31">
        <v>0</v>
      </c>
      <c r="K190" s="42">
        <f t="shared" si="57"/>
        <v>216000000000</v>
      </c>
      <c r="L190" s="43"/>
      <c r="M190" s="44"/>
    </row>
    <row r="191" spans="1:13" s="31" customFormat="1" x14ac:dyDescent="0.2">
      <c r="A191" s="17">
        <v>190</v>
      </c>
      <c r="B191" s="23">
        <f t="shared" si="39"/>
        <v>24</v>
      </c>
      <c r="C191" s="23">
        <f t="shared" si="40"/>
        <v>6</v>
      </c>
      <c r="D191" s="32" t="s">
        <v>30</v>
      </c>
      <c r="E191" s="33" t="s">
        <v>86</v>
      </c>
      <c r="F191" s="31">
        <v>1500</v>
      </c>
      <c r="G191" s="34" t="s">
        <v>338</v>
      </c>
      <c r="H191" s="34" t="s">
        <v>63</v>
      </c>
      <c r="I191" s="31">
        <v>0</v>
      </c>
      <c r="K191" s="42">
        <f t="shared" si="57"/>
        <v>240000000000</v>
      </c>
      <c r="L191" s="43"/>
      <c r="M191" s="44"/>
    </row>
    <row r="192" spans="1:13" s="31" customFormat="1" x14ac:dyDescent="0.2">
      <c r="A192" s="17">
        <v>191</v>
      </c>
      <c r="B192" s="23">
        <f t="shared" si="39"/>
        <v>24</v>
      </c>
      <c r="C192" s="23">
        <f t="shared" si="40"/>
        <v>7</v>
      </c>
      <c r="D192" s="32" t="s">
        <v>30</v>
      </c>
      <c r="E192" s="33" t="s">
        <v>229</v>
      </c>
      <c r="F192" s="31">
        <v>3000</v>
      </c>
      <c r="G192" s="34" t="s">
        <v>339</v>
      </c>
      <c r="H192" s="34" t="s">
        <v>31</v>
      </c>
      <c r="I192" s="31">
        <v>0</v>
      </c>
      <c r="K192" s="42">
        <f t="shared" si="57"/>
        <v>294000000000</v>
      </c>
      <c r="L192" s="43"/>
      <c r="M192" s="44"/>
    </row>
    <row r="193" spans="1:13" s="31" customFormat="1" x14ac:dyDescent="0.2">
      <c r="A193" s="17">
        <v>192</v>
      </c>
      <c r="B193" s="23">
        <f t="shared" si="39"/>
        <v>24</v>
      </c>
      <c r="C193" s="23">
        <f t="shared" si="40"/>
        <v>8</v>
      </c>
      <c r="D193" s="32" t="s">
        <v>30</v>
      </c>
      <c r="E193" s="33" t="s">
        <v>186</v>
      </c>
      <c r="F193" s="31">
        <v>3899</v>
      </c>
      <c r="G193" s="34" t="s">
        <v>312</v>
      </c>
      <c r="H193" s="34" t="s">
        <v>31</v>
      </c>
      <c r="I193" s="31">
        <v>0</v>
      </c>
      <c r="K193" s="42">
        <f t="shared" si="57"/>
        <v>233940000000</v>
      </c>
      <c r="L193" s="43"/>
      <c r="M193" s="44"/>
    </row>
  </sheetData>
  <autoFilter ref="A1:J193"/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Common|通用</vt:lpstr>
      <vt:lpstr>lottery|抽奖配置</vt:lpstr>
      <vt:lpstr>award|奖品配置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2020-07-20T09:08:19Z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