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2" i="1" l="1"/>
  <c r="J203" i="1"/>
  <c r="J204" i="1"/>
  <c r="J205" i="1"/>
  <c r="J206" i="1"/>
  <c r="J207" i="1"/>
  <c r="J208" i="1"/>
  <c r="J209" i="1"/>
  <c r="I202" i="1"/>
  <c r="I203" i="1"/>
  <c r="I204" i="1"/>
  <c r="I205" i="1"/>
  <c r="I206" i="1"/>
  <c r="I207" i="1"/>
  <c r="I208" i="1"/>
  <c r="I209" i="1"/>
  <c r="H202" i="1"/>
  <c r="H203" i="1"/>
  <c r="H204" i="1"/>
  <c r="H205" i="1"/>
  <c r="H206" i="1"/>
  <c r="H207" i="1"/>
  <c r="H208" i="1"/>
  <c r="H209" i="1"/>
  <c r="L176" i="2"/>
  <c r="L177" i="2"/>
  <c r="L178" i="2"/>
  <c r="L179" i="2"/>
  <c r="L180" i="2"/>
  <c r="L181" i="2"/>
  <c r="L182" i="2"/>
  <c r="L183" i="2"/>
  <c r="K176" i="2"/>
  <c r="K177" i="2"/>
  <c r="K178" i="2"/>
  <c r="K179" i="2"/>
  <c r="K180" i="2"/>
  <c r="K181" i="2"/>
  <c r="K182" i="2"/>
  <c r="K183" i="2"/>
  <c r="I176" i="2"/>
  <c r="I177" i="2"/>
  <c r="I178" i="2"/>
  <c r="I179" i="2"/>
  <c r="I180" i="2"/>
  <c r="I181" i="2"/>
  <c r="I182" i="2"/>
  <c r="I183" i="2"/>
  <c r="H176" i="2"/>
  <c r="H177" i="2"/>
  <c r="H178" i="2"/>
  <c r="H179" i="2"/>
  <c r="H180" i="2"/>
  <c r="H181" i="2"/>
  <c r="H182" i="2"/>
  <c r="H183" i="2"/>
  <c r="F176" i="2"/>
  <c r="F177" i="2"/>
  <c r="F178" i="2"/>
  <c r="F179" i="2"/>
  <c r="F180" i="2"/>
  <c r="F181" i="2"/>
  <c r="F182" i="2"/>
  <c r="F183" i="2"/>
  <c r="E176" i="2"/>
  <c r="E177" i="2"/>
  <c r="E178" i="2"/>
  <c r="E179" i="2"/>
  <c r="E180" i="2"/>
  <c r="E181" i="2"/>
  <c r="E182" i="2"/>
  <c r="E183" i="2"/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<sst xmlns="http://schemas.openxmlformats.org/spreadsheetml/2006/main" count="700" uniqueCount="405">
  <si>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</si>
  <si>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</si>
  <si>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</si>
  <si>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</si>
  <si>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</si>
  <si>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</si>
  <si>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</si>
  <si>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</si>
  <si>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</si>
  <si>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</si>
  <si>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</si>
  <si>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</si>
  <si>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</si>
  <si>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</si>
  <si>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</si>
  <si>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</si>
  <si>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</si>
  <si>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</si>
  <si>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</si>
  <si>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</si>
  <si>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</si>
  <si>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</si>
  <si>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</si>
  <si>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</si>
  <si>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</si>
  <si>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</si>
  <si>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</si>
  <si>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</si>
  <si>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</si>
  <si>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</si>
  <si>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</si>
  <si>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</si>
  <si>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</si>
  <si>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</si>
  <si>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</si>
  <si>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</si>
  <si>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</si>
  <si>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</si>
  <si>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</si>
  <si>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</si>
  <si>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</si>
  <si>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</si>
  <si>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</si>
  <si>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</si>
  <si>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</si>
  <si>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</si>
  <si>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</si>
  <si>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</si>
  <si>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</si>
  <si>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</si>
  <si>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</si>
  <si>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</si>
  <si>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</si>
  <si>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</si>
  <si>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</si>
  <si>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</si>
  <si>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</si>
  <si>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</si>
  <si>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</si>
  <si>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</si>
  <si>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</si>
  <si>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</si>
  <si>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</si>
  <si>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</si>
  <si>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</si>
  <si>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</si>
  <si>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</si>
  <si>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</si>
  <si>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</si>
  <si>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</si>
  <si>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</si>
  <si>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</si>
  <si>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</si>
  <si>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</si>
  <si>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</si>
  <si>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</si>
  <si>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</si>
  <si>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</si>
  <si>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</si>
  <si>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</si>
  <si>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</si>
  <si>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</si>
  <si>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</si>
  <si>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</si>
  <si>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</si>
  <si>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</si>
  <si>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</si>
  <si>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</si>
  <si>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</si>
  <si>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</si>
  <si>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</si>
  <si>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</si>
  <si>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</si>
  <si>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</si>
  <si>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</si>
  <si>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</si>
  <si>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</si>
  <si>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</si>
  <si>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</si>
  <si>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</si>
  <si>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</si>
  <si>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</si>
  <si>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</si>
  <si>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</si>
  <si>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</si>
  <si>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</si>
  <si>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</si>
  <si>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</si>
  <si>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</si>
  <si>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</si>
  <si>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</si>
  <si>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</si>
  <si>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</si>
  <si>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</si>
  <si>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</si>
  <si>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</si>
  <si>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</si>
  <si>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</si>
  <si>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</si>
  <si>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</si>
  <si>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</si>
  <si>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</si>
  <si>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</si>
  <si>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</si>
  <si>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</si>
  <si>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</si>
  <si>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</si>
  <si>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</si>
  <si>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</si>
  <si>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</si>
  <si>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</si>
  <si>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</si>
  <si>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</si>
  <si>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</si>
  <si>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</si>
  <si>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</si>
  <si>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</si>
  <si>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</si>
  <si>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</si>
  <si>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</si>
  <si>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</si>
  <si>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</si>
  <si>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</si>
  <si>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</si>
  <si>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</si>
  <si>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</si>
  <si>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</si>
  <si>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</si>
  <si>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</si>
  <si>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</si>
  <si>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</si>
  <si>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</si>
  <si>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</si>
  <si>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</si>
  <si>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</si>
  <si>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</si>
  <si>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</si>
  <si>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</si>
  <si>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</si>
  <si>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</si>
  <si>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</si>
  <si>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</si>
  <si>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</si>
  <si>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</si>
  <si>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</si>
  <si>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</si>
  <si>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</si>
  <si>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</si>
  <si>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</si>
  <si>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</si>
  <si>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</si>
  <si>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</si>
  <si>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</si>
  <si>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</si>
  <si>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</si>
  <si>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</si>
  <si>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</si>
  <si>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</si>
  <si>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</si>
  <si>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</si>
  <si>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</si>
  <si>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</si>
  <si>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</si>
  <si>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</si>
  <si>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</si>
  <si>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</si>
  <si>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</si>
  <si>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</si>
  <si>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</si>
  <si>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</si>
  <si>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</si>
  <si>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</si>
  <si>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</si>
  <si>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</si>
  <si>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</si>
  <si>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</si>
  <si>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</si>
  <si>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</si>
  <si>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</si>
  <si>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</si>
  <si>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</si>
  <si>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</si>
  <si>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</si>
  <si>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</si>
  <si>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</si>
  <si>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</si>
  <si>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</si>
  <si>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</si>
  <si>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</si>
  <si>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</si>
  <si>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</si>
  <si>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</si>
  <si>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</si>
  <si>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</si>
  <si>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</si>
  <si>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</si>
  <si>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</si>
  <si>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</si>
  <si>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</si>
  <si>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</si>
  <si>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</si>
  <si>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</si>
  <si>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</si>
  <si>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</si>
  <si>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</si>
  <si>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</si>
  <si>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</si>
  <si>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</si>
  <si>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</si>
  <si>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</si>
  <si>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</si>
  <si>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</si>
  <si>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</si>
  <si>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</si>
  <si>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</si>
  <si>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</si>
  <si>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</si>
  <si>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</si>
  <si>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</si>
  <si>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</si>
  <si>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</si>
  <si>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</si>
  <si>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</si>
  <si>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</si>
  <si>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</si>
  <si>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</si>
  <si>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</si>
  <si>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</si>
  <si>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</si>
  <si>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</si>
  <si>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</si>
  <si>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</si>
  <si>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</si>
  <si>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</si>
  <si>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</si>
  <si>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</si>
  <si>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</si>
  <si>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</si>
  <si>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</si>
  <si>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</si>
  <si>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</si>
  <si>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</si>
  <si>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</si>
  <si>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</si>
  <si>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</si>
  <si>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</si>
  <si>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</si>
  <si>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</si>
  <si>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</si>
  <si>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</si>
  <si>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</si>
  <si>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</si>
  <si>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</si>
  <si>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</si>
  <si>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</si>
  <si>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</si>
  <si>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</si>
  <si>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</si>
  <si>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</si>
  <si>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</si>
  <si>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</si>
  <si>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</si>
  <si>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</si>
  <si>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</si>
  <si>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</si>
  <si>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</si>
  <si>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</si>
  <si>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</si>
  <si>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</si>
  <si>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</si>
  <si>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</si>
  <si>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</si>
  <si>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</si>
  <si>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</si>
  <si>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</si>
  <si>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</si>
  <si>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</si>
  <si>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</si>
  <si>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</si>
  <si>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</si>
  <si>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</si>
  <si>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</si>
  <si>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</si>
  <si>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</si>
  <si>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</si>
  <si>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</si>
  <si>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</si>
  <si>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</si>
  <si>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</si>
  <si>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</si>
  <si>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</si>
  <si>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</si>
  <si>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</si>
  <si>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</si>
  <si>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</si>
  <si>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</si>
  <si>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</si>
  <si>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</si>
  <si>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</si>
  <si>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</si>
  <si>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</si>
  <si>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</si>
  <si>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</si>
  <si>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</si>
  <si>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</si>
  <si>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</si>
  <si>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</si>
  <si>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</si>
  <si>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</si>
  <si>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</si>
  <si>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</si>
  <si>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</si>
  <si>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</si>
  <si>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</si>
  <si>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</si>
  <si>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</si>
  <si>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</si>
  <si>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</si>
  <si>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</si>
  <si>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</si>
  <si>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</si>
  <si>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</si>
  <si>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</si>
  <si>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</si>
  <si>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</si>
  <si>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</si>
  <si>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</si>
  <si>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</si>
  <si>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</si>
  <si>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</si>
  <si>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</si>
  <si>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</si>
  <si>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</si>
  <si>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</si>
  <si>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</si>
  <si>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</si>
  <si>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</si>
  <si>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</si>
  <si>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</si>
  <si>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</si>
  <si>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</si>
  <si>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</si>
  <si>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</si>
  <si>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</si>
  <si>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</si>
  <si>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</si>
  <si>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</si>
  <si>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</si>
  <si>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</si>
  <si>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</si>
  <si>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</si>
  <si>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</si>
  <si>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</si>
  <si>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</si>
  <si>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</si>
  <si>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</si>
  <si>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</si>
  <si>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</si>
  <si>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</si>
  <si>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</si>
  <si>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</si>
  <si>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</si>
  <si>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</si>
  <si>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</si>
  <si>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</si>
  <si>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</si>
  <si>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</si>
  <si>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</si>
  <si>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</si>
  <si>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</si>
  <si>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</si>
  <si>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</si>
  <si>
    <t>饺子鱼</t>
    <phoneticPr fontId="1" type="noConversion"/>
  </si>
  <si>
    <t>175,</t>
  </si>
  <si>
    <t>176,</t>
  </si>
  <si>
    <t>177,</t>
  </si>
  <si>
    <t>178,</t>
  </si>
  <si>
    <t>179,</t>
  </si>
  <si>
    <t>180,</t>
  </si>
  <si>
    <t>181,</t>
  </si>
  <si>
    <t>182,</t>
  </si>
  <si>
    <t>"prop_dz_jz",0,0.05,0.1</t>
    <phoneticPr fontId="1" type="noConversion"/>
  </si>
  <si>
    <t>"prop_dz_jz",0,0.1,0.2</t>
    <phoneticPr fontId="1" type="noConversion"/>
  </si>
  <si>
    <t>"prop_dz_jz",0,0.2,0.3</t>
    <phoneticPr fontId="1" type="noConversion"/>
  </si>
  <si>
    <t>"prop_dz_jz",0,0.01,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</si>
</sst>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0" fillId="8" borderId="0" xfId="0" applyFill="1" applyAlignment="1">
      <alignment horizontal="right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9"/>
  <sheetViews>
    <sheetView topLeftCell="A180" workbookViewId="0">
      <selection activeCell="I200" sqref="I200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  <row r="202" spans="1:17" x14ac:dyDescent="0.2">
      <c r="A202" s="37">
        <v>201</v>
      </c>
      <c r="B202" s="37">
        <v>1</v>
      </c>
      <c r="C202" s="37" t="s">
        <v>393</v>
      </c>
      <c r="D202" s="37"/>
      <c r="E202" s="37"/>
      <c r="F202" s="37"/>
      <c r="G202" s="37"/>
      <c r="H202" s="37">
        <f>SUM(_xlfn.IFNA(LOOKUP(Q202,use_fish!A:A,use_fish!E:E),0),_xlfn.IFNA(LOOKUP(R202,use_fish!A:A,use_fish!E:E),0),_xlfn.IFNA(LOOKUP(S202,use_fish!A:A,use_fish!E:E),0),_xlfn.IFNA(LOOKUP(T202,use_fish!A:A,use_fish!E:E),0),_xlfn.IFNA(LOOKUP(U202,use_fish!A:A,use_fish!E:E),0),_xlfn.IFNA(LOOKUP(V202,use_fish!A:A,use_fish!E:E),0),_xlfn.IFNA(LOOKUP(W202,use_fish!A:A,use_fish!E:E),0),)</f>
        <v>30</v>
      </c>
      <c r="I202" s="37">
        <f>SUM(_xlfn.IFNA(LOOKUP(Q202,use_fish!A:A,use_fish!I:I),0),_xlfn.IFNA(LOOKUP(R202,use_fish!A:A,use_fish!I:I),0),_xlfn.IFNA(LOOKUP(S202,use_fish!A:A,use_fish!I:I),0),_xlfn.IFNA(LOOKUP(T202,use_fish!A:A,use_fish!I:I),0),_xlfn.IFNA(LOOKUP(U202,use_fish!A:A,use_fish!I:I),0),_xlfn.IFNA(LOOKUP(V202,use_fish!A:A,use_fish!I:I),0),_xlfn.IFNA(LOOKUP(W202,use_fish!A:A,use_fish!I:I),0),)</f>
        <v>30</v>
      </c>
      <c r="J202" s="36">
        <f>SUM(_xlfn.IFNA(LOOKUP(Q202,use_fish!A:A,use_fish!K:K),0),_xlfn.IFNA(LOOKUP(R202,use_fish!A:A,use_fish!K:K),0),_xlfn.IFNA(LOOKUP(S202,use_fish!A:A,use_fish!K:K),0),_xlfn.IFNA(LOOKUP(T202,use_fish!A:A,use_fish!K:K),0),_xlfn.IFNA(LOOKUP(U202,use_fish!A:A,use_fish!K:K),0),_xlfn.IFNA(LOOKUP(V202,use_fish!A:A,use_fish!K:K),0),_xlfn.IFNA(LOOKUP(W202,use_fish!A:A,use_fish!K:K),0),)</f>
        <v>0</v>
      </c>
      <c r="K202" s="37"/>
      <c r="L202" s="37"/>
      <c r="M202" s="37"/>
      <c r="N202" s="37"/>
      <c r="O202" s="37"/>
      <c r="P202" s="37"/>
      <c r="Q202" s="41">
        <v>175</v>
      </c>
    </row>
    <row r="203" spans="1:17" x14ac:dyDescent="0.2">
      <c r="A203" s="37">
        <v>202</v>
      </c>
      <c r="B203" s="37">
        <v>1</v>
      </c>
      <c r="C203" s="37" t="s">
        <v>394</v>
      </c>
      <c r="D203" s="37"/>
      <c r="E203" s="37"/>
      <c r="F203" s="37"/>
      <c r="G203" s="37"/>
      <c r="H203" s="37">
        <f>SUM(_xlfn.IFNA(LOOKUP(Q203,use_fish!A:A,use_fish!E:E),0),_xlfn.IFNA(LOOKUP(R203,use_fish!A:A,use_fish!E:E),0),_xlfn.IFNA(LOOKUP(S203,use_fish!A:A,use_fish!E:E),0),_xlfn.IFNA(LOOKUP(T203,use_fish!A:A,use_fish!E:E),0),_xlfn.IFNA(LOOKUP(U203,use_fish!A:A,use_fish!E:E),0),_xlfn.IFNA(LOOKUP(V203,use_fish!A:A,use_fish!E:E),0),_xlfn.IFNA(LOOKUP(W203,use_fish!A:A,use_fish!E:E),0),)</f>
        <v>40</v>
      </c>
      <c r="I203" s="37">
        <f>SUM(_xlfn.IFNA(LOOKUP(Q203,use_fish!A:A,use_fish!I:I),0),_xlfn.IFNA(LOOKUP(R203,use_fish!A:A,use_fish!I:I),0),_xlfn.IFNA(LOOKUP(S203,use_fish!A:A,use_fish!I:I),0),_xlfn.IFNA(LOOKUP(T203,use_fish!A:A,use_fish!I:I),0),_xlfn.IFNA(LOOKUP(U203,use_fish!A:A,use_fish!I:I),0),_xlfn.IFNA(LOOKUP(V203,use_fish!A:A,use_fish!I:I),0),_xlfn.IFNA(LOOKUP(W203,use_fish!A:A,use_fish!I:I),0),)</f>
        <v>40</v>
      </c>
      <c r="J203" s="36">
        <f>SUM(_xlfn.IFNA(LOOKUP(Q203,use_fish!A:A,use_fish!K:K),0),_xlfn.IFNA(LOOKUP(R203,use_fish!A:A,use_fish!K:K),0),_xlfn.IFNA(LOOKUP(S203,use_fish!A:A,use_fish!K:K),0),_xlfn.IFNA(LOOKUP(T203,use_fish!A:A,use_fish!K:K),0),_xlfn.IFNA(LOOKUP(U203,use_fish!A:A,use_fish!K:K),0),_xlfn.IFNA(LOOKUP(V203,use_fish!A:A,use_fish!K:K),0),_xlfn.IFNA(LOOKUP(W203,use_fish!A:A,use_fish!K:K),0),)</f>
        <v>0</v>
      </c>
      <c r="K203" s="37"/>
      <c r="L203" s="37"/>
      <c r="M203" s="37"/>
      <c r="N203" s="37"/>
      <c r="O203" s="37"/>
      <c r="P203" s="37"/>
      <c r="Q203" s="41">
        <v>176</v>
      </c>
    </row>
    <row r="204" spans="1:17" x14ac:dyDescent="0.2">
      <c r="A204" s="37">
        <v>203</v>
      </c>
      <c r="B204" s="37">
        <v>1</v>
      </c>
      <c r="C204" s="37" t="s">
        <v>395</v>
      </c>
      <c r="D204" s="37"/>
      <c r="E204" s="37"/>
      <c r="F204" s="37"/>
      <c r="G204" s="37"/>
      <c r="H204" s="37">
        <f>SUM(_xlfn.IFNA(LOOKUP(Q204,use_fish!A:A,use_fish!E:E),0),_xlfn.IFNA(LOOKUP(R204,use_fish!A:A,use_fish!E:E),0),_xlfn.IFNA(LOOKUP(S204,use_fish!A:A,use_fish!E:E),0),_xlfn.IFNA(LOOKUP(T204,use_fish!A:A,use_fish!E:E),0),_xlfn.IFNA(LOOKUP(U204,use_fish!A:A,use_fish!E:E),0),_xlfn.IFNA(LOOKUP(V204,use_fish!A:A,use_fish!E:E),0),_xlfn.IFNA(LOOKUP(W204,use_fish!A:A,use_fish!E:E),0),)</f>
        <v>50</v>
      </c>
      <c r="I204" s="37">
        <f>SUM(_xlfn.IFNA(LOOKUP(Q204,use_fish!A:A,use_fish!I:I),0),_xlfn.IFNA(LOOKUP(R204,use_fish!A:A,use_fish!I:I),0),_xlfn.IFNA(LOOKUP(S204,use_fish!A:A,use_fish!I:I),0),_xlfn.IFNA(LOOKUP(T204,use_fish!A:A,use_fish!I:I),0),_xlfn.IFNA(LOOKUP(U204,use_fish!A:A,use_fish!I:I),0),_xlfn.IFNA(LOOKUP(V204,use_fish!A:A,use_fish!I:I),0),_xlfn.IFNA(LOOKUP(W204,use_fish!A:A,use_fish!I:I),0),)</f>
        <v>50</v>
      </c>
      <c r="J204" s="36">
        <f>SUM(_xlfn.IFNA(LOOKUP(Q204,use_fish!A:A,use_fish!K:K),0),_xlfn.IFNA(LOOKUP(R204,use_fish!A:A,use_fish!K:K),0),_xlfn.IFNA(LOOKUP(S204,use_fish!A:A,use_fish!K:K),0),_xlfn.IFNA(LOOKUP(T204,use_fish!A:A,use_fish!K:K),0),_xlfn.IFNA(LOOKUP(U204,use_fish!A:A,use_fish!K:K),0),_xlfn.IFNA(LOOKUP(V204,use_fish!A:A,use_fish!K:K),0),_xlfn.IFNA(LOOKUP(W204,use_fish!A:A,use_fish!K:K),0),)</f>
        <v>0</v>
      </c>
      <c r="K204" s="37"/>
      <c r="L204" s="37"/>
      <c r="M204" s="37"/>
      <c r="N204" s="37"/>
      <c r="O204" s="37"/>
      <c r="P204" s="37"/>
      <c r="Q204" s="41">
        <v>177</v>
      </c>
    </row>
    <row r="205" spans="1:17" x14ac:dyDescent="0.2">
      <c r="A205" s="37">
        <v>204</v>
      </c>
      <c r="B205" s="37">
        <v>1</v>
      </c>
      <c r="C205" s="37" t="s">
        <v>396</v>
      </c>
      <c r="D205" s="37"/>
      <c r="E205" s="37"/>
      <c r="F205" s="37"/>
      <c r="G205" s="37"/>
      <c r="H205" s="37">
        <f>SUM(_xlfn.IFNA(LOOKUP(Q205,use_fish!A:A,use_fish!E:E),0),_xlfn.IFNA(LOOKUP(R205,use_fish!A:A,use_fish!E:E),0),_xlfn.IFNA(LOOKUP(S205,use_fish!A:A,use_fish!E:E),0),_xlfn.IFNA(LOOKUP(T205,use_fish!A:A,use_fish!E:E),0),_xlfn.IFNA(LOOKUP(U205,use_fish!A:A,use_fish!E:E),0),_xlfn.IFNA(LOOKUP(V205,use_fish!A:A,use_fish!E:E),0),_xlfn.IFNA(LOOKUP(W205,use_fish!A:A,use_fish!E:E),0),)</f>
        <v>60</v>
      </c>
      <c r="I205" s="37">
        <f>SUM(_xlfn.IFNA(LOOKUP(Q205,use_fish!A:A,use_fish!I:I),0),_xlfn.IFNA(LOOKUP(R205,use_fish!A:A,use_fish!I:I),0),_xlfn.IFNA(LOOKUP(S205,use_fish!A:A,use_fish!I:I),0),_xlfn.IFNA(LOOKUP(T205,use_fish!A:A,use_fish!I:I),0),_xlfn.IFNA(LOOKUP(U205,use_fish!A:A,use_fish!I:I),0),_xlfn.IFNA(LOOKUP(V205,use_fish!A:A,use_fish!I:I),0),_xlfn.IFNA(LOOKUP(W205,use_fish!A:A,use_fish!I:I),0),)</f>
        <v>60</v>
      </c>
      <c r="J205" s="36">
        <f>SUM(_xlfn.IFNA(LOOKUP(Q205,use_fish!A:A,use_fish!K:K),0),_xlfn.IFNA(LOOKUP(R205,use_fish!A:A,use_fish!K:K),0),_xlfn.IFNA(LOOKUP(S205,use_fish!A:A,use_fish!K:K),0),_xlfn.IFNA(LOOKUP(T205,use_fish!A:A,use_fish!K:K),0),_xlfn.IFNA(LOOKUP(U205,use_fish!A:A,use_fish!K:K),0),_xlfn.IFNA(LOOKUP(V205,use_fish!A:A,use_fish!K:K),0),_xlfn.IFNA(LOOKUP(W205,use_fish!A:A,use_fish!K:K),0),)</f>
        <v>0</v>
      </c>
      <c r="K205" s="37"/>
      <c r="L205" s="37"/>
      <c r="M205" s="37"/>
      <c r="N205" s="37"/>
      <c r="O205" s="37"/>
      <c r="P205" s="37"/>
      <c r="Q205" s="41">
        <v>178</v>
      </c>
    </row>
    <row r="206" spans="1:17" x14ac:dyDescent="0.2">
      <c r="A206" s="37">
        <v>205</v>
      </c>
      <c r="B206" s="37">
        <v>1</v>
      </c>
      <c r="C206" s="37" t="s">
        <v>397</v>
      </c>
      <c r="D206" s="37"/>
      <c r="E206" s="37"/>
      <c r="F206" s="37"/>
      <c r="G206" s="37"/>
      <c r="H206" s="37">
        <f>SUM(_xlfn.IFNA(LOOKUP(Q206,use_fish!A:A,use_fish!E:E),0),_xlfn.IFNA(LOOKUP(R206,use_fish!A:A,use_fish!E:E),0),_xlfn.IFNA(LOOKUP(S206,use_fish!A:A,use_fish!E:E),0),_xlfn.IFNA(LOOKUP(T206,use_fish!A:A,use_fish!E:E),0),_xlfn.IFNA(LOOKUP(U206,use_fish!A:A,use_fish!E:E),0),_xlfn.IFNA(LOOKUP(V206,use_fish!A:A,use_fish!E:E),0),_xlfn.IFNA(LOOKUP(W206,use_fish!A:A,use_fish!E:E),0),)</f>
        <v>70</v>
      </c>
      <c r="I206" s="37">
        <f>SUM(_xlfn.IFNA(LOOKUP(Q206,use_fish!A:A,use_fish!I:I),0),_xlfn.IFNA(LOOKUP(R206,use_fish!A:A,use_fish!I:I),0),_xlfn.IFNA(LOOKUP(S206,use_fish!A:A,use_fish!I:I),0),_xlfn.IFNA(LOOKUP(T206,use_fish!A:A,use_fish!I:I),0),_xlfn.IFNA(LOOKUP(U206,use_fish!A:A,use_fish!I:I),0),_xlfn.IFNA(LOOKUP(V206,use_fish!A:A,use_fish!I:I),0),_xlfn.IFNA(LOOKUP(W206,use_fish!A:A,use_fish!I:I),0),)</f>
        <v>70</v>
      </c>
      <c r="J206" s="36">
        <f>SUM(_xlfn.IFNA(LOOKUP(Q206,use_fish!A:A,use_fish!K:K),0),_xlfn.IFNA(LOOKUP(R206,use_fish!A:A,use_fish!K:K),0),_xlfn.IFNA(LOOKUP(S206,use_fish!A:A,use_fish!K:K),0),_xlfn.IFNA(LOOKUP(T206,use_fish!A:A,use_fish!K:K),0),_xlfn.IFNA(LOOKUP(U206,use_fish!A:A,use_fish!K:K),0),_xlfn.IFNA(LOOKUP(V206,use_fish!A:A,use_fish!K:K),0),_xlfn.IFNA(LOOKUP(W206,use_fish!A:A,use_fish!K:K),0),)</f>
        <v>0</v>
      </c>
      <c r="K206" s="37"/>
      <c r="L206" s="37"/>
      <c r="M206" s="37"/>
      <c r="N206" s="37"/>
      <c r="O206" s="37"/>
      <c r="P206" s="37"/>
      <c r="Q206" s="41">
        <v>179</v>
      </c>
    </row>
    <row r="207" spans="1:17" x14ac:dyDescent="0.2">
      <c r="A207" s="37">
        <v>206</v>
      </c>
      <c r="B207" s="37">
        <v>1</v>
      </c>
      <c r="C207" s="37" t="s">
        <v>398</v>
      </c>
      <c r="D207" s="37"/>
      <c r="E207" s="37"/>
      <c r="F207" s="37"/>
      <c r="G207" s="37"/>
      <c r="H207" s="37">
        <f>SUM(_xlfn.IFNA(LOOKUP(Q207,use_fish!A:A,use_fish!E:E),0),_xlfn.IFNA(LOOKUP(R207,use_fish!A:A,use_fish!E:E),0),_xlfn.IFNA(LOOKUP(S207,use_fish!A:A,use_fish!E:E),0),_xlfn.IFNA(LOOKUP(T207,use_fish!A:A,use_fish!E:E),0),_xlfn.IFNA(LOOKUP(U207,use_fish!A:A,use_fish!E:E),0),_xlfn.IFNA(LOOKUP(V207,use_fish!A:A,use_fish!E:E),0),_xlfn.IFNA(LOOKUP(W207,use_fish!A:A,use_fish!E:E),0),)</f>
        <v>75</v>
      </c>
      <c r="I207" s="37">
        <f>SUM(_xlfn.IFNA(LOOKUP(Q207,use_fish!A:A,use_fish!I:I),0),_xlfn.IFNA(LOOKUP(R207,use_fish!A:A,use_fish!I:I),0),_xlfn.IFNA(LOOKUP(S207,use_fish!A:A,use_fish!I:I),0),_xlfn.IFNA(LOOKUP(T207,use_fish!A:A,use_fish!I:I),0),_xlfn.IFNA(LOOKUP(U207,use_fish!A:A,use_fish!I:I),0),_xlfn.IFNA(LOOKUP(V207,use_fish!A:A,use_fish!I:I),0),_xlfn.IFNA(LOOKUP(W207,use_fish!A:A,use_fish!I:I),0),)</f>
        <v>75</v>
      </c>
      <c r="J207" s="36">
        <f>SUM(_xlfn.IFNA(LOOKUP(Q207,use_fish!A:A,use_fish!K:K),0),_xlfn.IFNA(LOOKUP(R207,use_fish!A:A,use_fish!K:K),0),_xlfn.IFNA(LOOKUP(S207,use_fish!A:A,use_fish!K:K),0),_xlfn.IFNA(LOOKUP(T207,use_fish!A:A,use_fish!K:K),0),_xlfn.IFNA(LOOKUP(U207,use_fish!A:A,use_fish!K:K),0),_xlfn.IFNA(LOOKUP(V207,use_fish!A:A,use_fish!K:K),0),_xlfn.IFNA(LOOKUP(W207,use_fish!A:A,use_fish!K:K),0),)</f>
        <v>0</v>
      </c>
      <c r="K207" s="37"/>
      <c r="L207" s="37"/>
      <c r="M207" s="37"/>
      <c r="N207" s="37"/>
      <c r="O207" s="37"/>
      <c r="P207" s="37"/>
      <c r="Q207" s="41">
        <v>180</v>
      </c>
    </row>
    <row r="208" spans="1:17" x14ac:dyDescent="0.2">
      <c r="A208" s="37">
        <v>207</v>
      </c>
      <c r="B208" s="37">
        <v>1</v>
      </c>
      <c r="C208" s="37" t="s">
        <v>399</v>
      </c>
      <c r="D208" s="37"/>
      <c r="E208" s="37"/>
      <c r="F208" s="37"/>
      <c r="G208" s="37"/>
      <c r="H208" s="37">
        <f>SUM(_xlfn.IFNA(LOOKUP(Q208,use_fish!A:A,use_fish!E:E),0),_xlfn.IFNA(LOOKUP(R208,use_fish!A:A,use_fish!E:E),0),_xlfn.IFNA(LOOKUP(S208,use_fish!A:A,use_fish!E:E),0),_xlfn.IFNA(LOOKUP(T208,use_fish!A:A,use_fish!E:E),0),_xlfn.IFNA(LOOKUP(U208,use_fish!A:A,use_fish!E:E),0),_xlfn.IFNA(LOOKUP(V208,use_fish!A:A,use_fish!E:E),0),_xlfn.IFNA(LOOKUP(W208,use_fish!A:A,use_fish!E:E),0),)</f>
        <v>150</v>
      </c>
      <c r="I208" s="37">
        <f>SUM(_xlfn.IFNA(LOOKUP(Q208,use_fish!A:A,use_fish!I:I),0),_xlfn.IFNA(LOOKUP(R208,use_fish!A:A,use_fish!I:I),0),_xlfn.IFNA(LOOKUP(S208,use_fish!A:A,use_fish!I:I),0),_xlfn.IFNA(LOOKUP(T208,use_fish!A:A,use_fish!I:I),0),_xlfn.IFNA(LOOKUP(U208,use_fish!A:A,use_fish!I:I),0),_xlfn.IFNA(LOOKUP(V208,use_fish!A:A,use_fish!I:I),0),_xlfn.IFNA(LOOKUP(W208,use_fish!A:A,use_fish!I:I),0),)</f>
        <v>150</v>
      </c>
      <c r="J208" s="36">
        <f>SUM(_xlfn.IFNA(LOOKUP(Q208,use_fish!A:A,use_fish!K:K),0),_xlfn.IFNA(LOOKUP(R208,use_fish!A:A,use_fish!K:K),0),_xlfn.IFNA(LOOKUP(S208,use_fish!A:A,use_fish!K:K),0),_xlfn.IFNA(LOOKUP(T208,use_fish!A:A,use_fish!K:K),0),_xlfn.IFNA(LOOKUP(U208,use_fish!A:A,use_fish!K:K),0),_xlfn.IFNA(LOOKUP(V208,use_fish!A:A,use_fish!K:K),0),_xlfn.IFNA(LOOKUP(W208,use_fish!A:A,use_fish!K:K),0),)</f>
        <v>0</v>
      </c>
      <c r="K208" s="37"/>
      <c r="L208" s="37"/>
      <c r="M208" s="37"/>
      <c r="N208" s="37"/>
      <c r="O208" s="37"/>
      <c r="P208" s="37"/>
      <c r="Q208" s="41">
        <v>181</v>
      </c>
    </row>
    <row r="209" spans="1:17" x14ac:dyDescent="0.2">
      <c r="A209" s="37">
        <v>208</v>
      </c>
      <c r="B209" s="37">
        <v>1</v>
      </c>
      <c r="C209" s="37" t="s">
        <v>400</v>
      </c>
      <c r="D209" s="37"/>
      <c r="E209" s="37"/>
      <c r="F209" s="37"/>
      <c r="G209" s="37"/>
      <c r="H209" s="37">
        <f>SUM(_xlfn.IFNA(LOOKUP(Q209,use_fish!A:A,use_fish!E:E),0),_xlfn.IFNA(LOOKUP(R209,use_fish!A:A,use_fish!E:E),0),_xlfn.IFNA(LOOKUP(S209,use_fish!A:A,use_fish!E:E),0),_xlfn.IFNA(LOOKUP(T209,use_fish!A:A,use_fish!E:E),0),_xlfn.IFNA(LOOKUP(U209,use_fish!A:A,use_fish!E:E),0),_xlfn.IFNA(LOOKUP(V209,use_fish!A:A,use_fish!E:E),0),_xlfn.IFNA(LOOKUP(W209,use_fish!A:A,use_fish!E:E),0),)</f>
        <v>250</v>
      </c>
      <c r="I209" s="37">
        <f>SUM(_xlfn.IFNA(LOOKUP(Q209,use_fish!A:A,use_fish!I:I),0),_xlfn.IFNA(LOOKUP(R209,use_fish!A:A,use_fish!I:I),0),_xlfn.IFNA(LOOKUP(S209,use_fish!A:A,use_fish!I:I),0),_xlfn.IFNA(LOOKUP(T209,use_fish!A:A,use_fish!I:I),0),_xlfn.IFNA(LOOKUP(U209,use_fish!A:A,use_fish!I:I),0),_xlfn.IFNA(LOOKUP(V209,use_fish!A:A,use_fish!I:I),0),_xlfn.IFNA(LOOKUP(W209,use_fish!A:A,use_fish!I:I),0),)</f>
        <v>250</v>
      </c>
      <c r="J209" s="36">
        <f>SUM(_xlfn.IFNA(LOOKUP(Q209,use_fish!A:A,use_fish!K:K),0),_xlfn.IFNA(LOOKUP(R209,use_fish!A:A,use_fish!K:K),0),_xlfn.IFNA(LOOKUP(S209,use_fish!A:A,use_fish!K:K),0),_xlfn.IFNA(LOOKUP(T209,use_fish!A:A,use_fish!K:K),0),_xlfn.IFNA(LOOKUP(U209,use_fish!A:A,use_fish!K:K),0),_xlfn.IFNA(LOOKUP(V209,use_fish!A:A,use_fish!K:K),0),_xlfn.IFNA(LOOKUP(W209,use_fish!A:A,use_fish!K:K),0),)</f>
        <v>0</v>
      </c>
      <c r="K209" s="37"/>
      <c r="L209" s="37"/>
      <c r="M209" s="37"/>
      <c r="N209" s="37"/>
      <c r="O209" s="37"/>
      <c r="P209" s="37"/>
      <c r="Q209" s="41">
        <v>182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9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9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9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83"/>
  <sheetViews>
    <sheetView workbookViewId="0">
      <pane ySplit="1" topLeftCell="A155" activePane="bottomLeft" state="frozen"/>
      <selection pane="bottomLeft" activeCell="A176" sqref="A176:N183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83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83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  <row r="176" spans="1:14" x14ac:dyDescent="0.2">
      <c r="A176" s="39">
        <v>175</v>
      </c>
      <c r="B176" s="36">
        <v>6</v>
      </c>
      <c r="C176" s="39">
        <v>47</v>
      </c>
      <c r="D176" s="40"/>
      <c r="E176" s="37">
        <f>LOOKUP(use_fish!B176,base_fish!A:A,base_fish!C:C)+_xlfn.IFNA(INDEX(activity!F:F,MATCH(use_fish!C176,activity!A:A,0)),0)</f>
        <v>30</v>
      </c>
      <c r="F176" s="39">
        <f t="shared" si="8"/>
        <v>3.3333333333333333E-2</v>
      </c>
      <c r="G176" s="36" t="s">
        <v>81</v>
      </c>
      <c r="H176" s="39" t="str">
        <f>INDEX(base_fish!E:E,MATCH(use_fish!B176,base_fish!A:A,0))&amp;_xlfn.IFNA("+"&amp;INDEX(activity!G:G,MATCH(use_fish!C176,activity!A:A,0)),"")</f>
        <v>蓝灯鱼+临时活动</v>
      </c>
      <c r="I176" s="37">
        <f>LOOKUP(use_fish!B176,base_fish!A:A,base_fish!F:F)+_xlfn.IFNA(INDEX(activity!F:F,MATCH(use_fish!C176,activity!A:A,0)),0)</f>
        <v>30</v>
      </c>
      <c r="J176" s="37">
        <v>1</v>
      </c>
      <c r="K176" s="37">
        <f>LOOKUP(use_fish!B176,base_fish!A:A,base_fish!G:G)</f>
        <v>0</v>
      </c>
      <c r="L176" s="37">
        <f t="shared" si="9"/>
        <v>30</v>
      </c>
      <c r="M176" s="37">
        <v>1</v>
      </c>
      <c r="N176" s="37">
        <v>0</v>
      </c>
    </row>
    <row r="177" spans="1:14" x14ac:dyDescent="0.2">
      <c r="A177" s="39">
        <v>176</v>
      </c>
      <c r="B177" s="36">
        <v>7</v>
      </c>
      <c r="C177" s="39">
        <v>47</v>
      </c>
      <c r="D177" s="40"/>
      <c r="E177" s="37">
        <f>LOOKUP(use_fish!B177,base_fish!A:A,base_fish!C:C)+_xlfn.IFNA(INDEX(activity!F:F,MATCH(use_fish!C177,activity!A:A,0)),0)</f>
        <v>40</v>
      </c>
      <c r="F177" s="39">
        <f t="shared" si="8"/>
        <v>2.5000000000000001E-2</v>
      </c>
      <c r="G177" s="36" t="s">
        <v>81</v>
      </c>
      <c r="H177" s="39" t="str">
        <f>INDEX(base_fish!E:E,MATCH(use_fish!B177,base_fish!A:A,0))&amp;_xlfn.IFNA("+"&amp;INDEX(activity!G:G,MATCH(use_fish!C177,activity!A:A,0)),"")</f>
        <v>红杉鱼+临时活动</v>
      </c>
      <c r="I177" s="37">
        <f>LOOKUP(use_fish!B177,base_fish!A:A,base_fish!F:F)+_xlfn.IFNA(INDEX(activity!F:F,MATCH(use_fish!C177,activity!A:A,0)),0)</f>
        <v>40</v>
      </c>
      <c r="J177" s="37">
        <v>1</v>
      </c>
      <c r="K177" s="37">
        <f>LOOKUP(use_fish!B177,base_fish!A:A,base_fish!G:G)</f>
        <v>0</v>
      </c>
      <c r="L177" s="37">
        <f t="shared" si="9"/>
        <v>40</v>
      </c>
      <c r="M177" s="37">
        <v>1</v>
      </c>
      <c r="N177" s="37">
        <v>0</v>
      </c>
    </row>
    <row r="178" spans="1:14" x14ac:dyDescent="0.2">
      <c r="A178" s="39">
        <v>177</v>
      </c>
      <c r="B178" s="36">
        <v>8</v>
      </c>
      <c r="C178" s="39">
        <v>47</v>
      </c>
      <c r="D178" s="40"/>
      <c r="E178" s="37">
        <f>LOOKUP(use_fish!B178,base_fish!A:A,base_fish!C:C)+_xlfn.IFNA(INDEX(activity!F:F,MATCH(use_fish!C178,activity!A:A,0)),0)</f>
        <v>50</v>
      </c>
      <c r="F178" s="39">
        <f t="shared" si="8"/>
        <v>0.02</v>
      </c>
      <c r="G178" s="36" t="s">
        <v>81</v>
      </c>
      <c r="H178" s="39" t="str">
        <f>INDEX(base_fish!E:E,MATCH(use_fish!B178,base_fish!A:A,0))&amp;_xlfn.IFNA("+"&amp;INDEX(activity!G:G,MATCH(use_fish!C178,activity!A:A,0)),"")</f>
        <v>海龟+临时活动</v>
      </c>
      <c r="I178" s="37">
        <f>LOOKUP(use_fish!B178,base_fish!A:A,base_fish!F:F)+_xlfn.IFNA(INDEX(activity!F:F,MATCH(use_fish!C178,activity!A:A,0)),0)</f>
        <v>50</v>
      </c>
      <c r="J178" s="37">
        <v>1</v>
      </c>
      <c r="K178" s="37">
        <f>LOOKUP(use_fish!B178,base_fish!A:A,base_fish!G:G)</f>
        <v>0</v>
      </c>
      <c r="L178" s="37">
        <f t="shared" si="9"/>
        <v>50</v>
      </c>
      <c r="M178" s="37">
        <v>1</v>
      </c>
      <c r="N178" s="37">
        <v>0</v>
      </c>
    </row>
    <row r="179" spans="1:14" x14ac:dyDescent="0.2">
      <c r="A179" s="39">
        <v>178</v>
      </c>
      <c r="B179" s="36">
        <v>9</v>
      </c>
      <c r="C179" s="39">
        <v>47</v>
      </c>
      <c r="D179" s="40"/>
      <c r="E179" s="37">
        <f>LOOKUP(use_fish!B179,base_fish!A:A,base_fish!C:C)+_xlfn.IFNA(INDEX(activity!F:F,MATCH(use_fish!C179,activity!A:A,0)),0)</f>
        <v>60</v>
      </c>
      <c r="F179" s="39">
        <f t="shared" si="8"/>
        <v>1.6666666666666666E-2</v>
      </c>
      <c r="G179" s="36" t="s">
        <v>81</v>
      </c>
      <c r="H179" s="39" t="str">
        <f>INDEX(base_fish!E:E,MATCH(use_fish!B179,base_fish!A:A,0))&amp;_xlfn.IFNA("+"&amp;INDEX(activity!G:G,MATCH(use_fish!C179,activity!A:A,0)),"")</f>
        <v>灯笼鱼+临时活动</v>
      </c>
      <c r="I179" s="37">
        <f>LOOKUP(use_fish!B179,base_fish!A:A,base_fish!F:F)+_xlfn.IFNA(INDEX(activity!F:F,MATCH(use_fish!C179,activity!A:A,0)),0)</f>
        <v>60</v>
      </c>
      <c r="J179" s="37">
        <v>1</v>
      </c>
      <c r="K179" s="37">
        <f>LOOKUP(use_fish!B179,base_fish!A:A,base_fish!G:G)</f>
        <v>0</v>
      </c>
      <c r="L179" s="37">
        <f t="shared" si="9"/>
        <v>60</v>
      </c>
      <c r="M179" s="37">
        <v>1</v>
      </c>
      <c r="N179" s="37">
        <v>0</v>
      </c>
    </row>
    <row r="180" spans="1:14" x14ac:dyDescent="0.2">
      <c r="A180" s="39">
        <v>179</v>
      </c>
      <c r="B180" s="36">
        <v>10</v>
      </c>
      <c r="C180" s="39">
        <v>47</v>
      </c>
      <c r="D180" s="40"/>
      <c r="E180" s="37">
        <f>LOOKUP(use_fish!B180,base_fish!A:A,base_fish!C:C)+_xlfn.IFNA(INDEX(activity!F:F,MATCH(use_fish!C180,activity!A:A,0)),0)</f>
        <v>70</v>
      </c>
      <c r="F180" s="39">
        <f t="shared" si="8"/>
        <v>1.4285714285714285E-2</v>
      </c>
      <c r="G180" s="36" t="s">
        <v>81</v>
      </c>
      <c r="H180" s="39" t="str">
        <f>INDEX(base_fish!E:E,MATCH(use_fish!B180,base_fish!A:A,0))&amp;_xlfn.IFNA("+"&amp;INDEX(activity!G:G,MATCH(use_fish!C180,activity!A:A,0)),"")</f>
        <v>魔鬼鱼+临时活动</v>
      </c>
      <c r="I180" s="37">
        <f>LOOKUP(use_fish!B180,base_fish!A:A,base_fish!F:F)+_xlfn.IFNA(INDEX(activity!F:F,MATCH(use_fish!C180,activity!A:A,0)),0)</f>
        <v>70</v>
      </c>
      <c r="J180" s="37">
        <v>1</v>
      </c>
      <c r="K180" s="37">
        <f>LOOKUP(use_fish!B180,base_fish!A:A,base_fish!G:G)</f>
        <v>0</v>
      </c>
      <c r="L180" s="37">
        <f t="shared" si="9"/>
        <v>70</v>
      </c>
      <c r="M180" s="37">
        <v>1</v>
      </c>
      <c r="N180" s="37">
        <v>0</v>
      </c>
    </row>
    <row r="181" spans="1:14" x14ac:dyDescent="0.2">
      <c r="A181" s="39">
        <v>180</v>
      </c>
      <c r="B181" s="36">
        <v>35</v>
      </c>
      <c r="C181" s="39">
        <v>44</v>
      </c>
      <c r="D181" s="40"/>
      <c r="E181" s="37">
        <f>LOOKUP(use_fish!B181,base_fish!A:A,base_fish!C:C)+_xlfn.IFNA(INDEX(activity!F:F,MATCH(use_fish!C181,activity!A:A,0)),0)</f>
        <v>75</v>
      </c>
      <c r="F181" s="39">
        <f t="shared" si="8"/>
        <v>1.3333333333333334E-2</v>
      </c>
      <c r="G181" s="36" t="s">
        <v>81</v>
      </c>
      <c r="H181" s="39" t="str">
        <f>INDEX(base_fish!E:E,MATCH(use_fish!B181,base_fish!A:A,0))&amp;_xlfn.IFNA("+"&amp;INDEX(activity!G:G,MATCH(use_fish!C181,activity!A:A,0)),"")</f>
        <v>饺子鱼+临时活动</v>
      </c>
      <c r="I181" s="37">
        <f>LOOKUP(use_fish!B181,base_fish!A:A,base_fish!F:F)+_xlfn.IFNA(INDEX(activity!F:F,MATCH(use_fish!C181,activity!A:A,0)),0)</f>
        <v>75</v>
      </c>
      <c r="J181" s="37">
        <v>1</v>
      </c>
      <c r="K181" s="37">
        <f>LOOKUP(use_fish!B181,base_fish!A:A,base_fish!G:G)</f>
        <v>0</v>
      </c>
      <c r="L181" s="37">
        <f t="shared" si="9"/>
        <v>75</v>
      </c>
      <c r="M181" s="37">
        <v>1</v>
      </c>
      <c r="N181" s="37">
        <v>0</v>
      </c>
    </row>
    <row r="182" spans="1:14" x14ac:dyDescent="0.2">
      <c r="A182" s="39">
        <v>181</v>
      </c>
      <c r="B182" s="36">
        <v>35</v>
      </c>
      <c r="C182" s="39">
        <v>45</v>
      </c>
      <c r="D182" s="40"/>
      <c r="E182" s="37">
        <f>LOOKUP(use_fish!B182,base_fish!A:A,base_fish!C:C)+_xlfn.IFNA(INDEX(activity!F:F,MATCH(use_fish!C182,activity!A:A,0)),0)</f>
        <v>150</v>
      </c>
      <c r="F182" s="39">
        <f t="shared" si="8"/>
        <v>6.6666666666666671E-3</v>
      </c>
      <c r="G182" s="36" t="s">
        <v>81</v>
      </c>
      <c r="H182" s="39" t="str">
        <f>INDEX(base_fish!E:E,MATCH(use_fish!B182,base_fish!A:A,0))&amp;_xlfn.IFNA("+"&amp;INDEX(activity!G:G,MATCH(use_fish!C182,activity!A:A,0)),"")</f>
        <v>饺子鱼+临时活动</v>
      </c>
      <c r="I182" s="37">
        <f>LOOKUP(use_fish!B182,base_fish!A:A,base_fish!F:F)+_xlfn.IFNA(INDEX(activity!F:F,MATCH(use_fish!C182,activity!A:A,0)),0)</f>
        <v>150</v>
      </c>
      <c r="J182" s="37">
        <v>1</v>
      </c>
      <c r="K182" s="37">
        <f>LOOKUP(use_fish!B182,base_fish!A:A,base_fish!G:G)</f>
        <v>0</v>
      </c>
      <c r="L182" s="37">
        <f t="shared" si="9"/>
        <v>150</v>
      </c>
      <c r="M182" s="37">
        <v>1</v>
      </c>
      <c r="N182" s="37">
        <v>0</v>
      </c>
    </row>
    <row r="183" spans="1:14" x14ac:dyDescent="0.2">
      <c r="A183" s="39">
        <v>182</v>
      </c>
      <c r="B183" s="36">
        <v>35</v>
      </c>
      <c r="C183" s="39">
        <v>46</v>
      </c>
      <c r="D183" s="40"/>
      <c r="E183" s="37">
        <f>LOOKUP(use_fish!B183,base_fish!A:A,base_fish!C:C)+_xlfn.IFNA(INDEX(activity!F:F,MATCH(use_fish!C183,activity!A:A,0)),0)</f>
        <v>250</v>
      </c>
      <c r="F183" s="39">
        <f t="shared" si="8"/>
        <v>4.0000000000000001E-3</v>
      </c>
      <c r="G183" s="36" t="s">
        <v>81</v>
      </c>
      <c r="H183" s="39" t="str">
        <f>INDEX(base_fish!E:E,MATCH(use_fish!B183,base_fish!A:A,0))&amp;_xlfn.IFNA("+"&amp;INDEX(activity!G:G,MATCH(use_fish!C183,activity!A:A,0)),"")</f>
        <v>饺子鱼+临时活动</v>
      </c>
      <c r="I183" s="37">
        <f>LOOKUP(use_fish!B183,base_fish!A:A,base_fish!F:F)+_xlfn.IFNA(INDEX(activity!F:F,MATCH(use_fish!C183,activity!A:A,0)),0)</f>
        <v>250</v>
      </c>
      <c r="J183" s="37">
        <v>1</v>
      </c>
      <c r="K183" s="37">
        <f>LOOKUP(use_fish!B183,base_fish!A:A,base_fish!G:G)</f>
        <v>0</v>
      </c>
      <c r="L183" s="37">
        <f t="shared" si="9"/>
        <v>250</v>
      </c>
      <c r="M183" s="37">
        <v>1</v>
      </c>
      <c r="N183" s="3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8"/>
  <sheetViews>
    <sheetView tabSelected="1" topLeftCell="A16" workbookViewId="0">
      <selection activeCell="C47" sqref="C4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  <row r="45" spans="1:7" x14ac:dyDescent="0.2">
      <c r="A45" s="37">
        <v>44</v>
      </c>
      <c r="B45" s="37">
        <v>9</v>
      </c>
      <c r="C45" s="37" t="s">
        <v>401</v>
      </c>
      <c r="D45" s="38">
        <v>0</v>
      </c>
      <c r="E45" s="38">
        <v>1</v>
      </c>
      <c r="F45" s="37">
        <v>75</v>
      </c>
      <c r="G45" s="37" t="s">
        <v>132</v>
      </c>
    </row>
    <row r="46" spans="1:7" x14ac:dyDescent="0.2">
      <c r="A46" s="37">
        <v>45</v>
      </c>
      <c r="B46" s="37">
        <v>9</v>
      </c>
      <c r="C46" s="37" t="s">
        <v>402</v>
      </c>
      <c r="D46" s="38">
        <v>0</v>
      </c>
      <c r="E46" s="38">
        <v>1</v>
      </c>
      <c r="F46" s="37">
        <v>150</v>
      </c>
      <c r="G46" s="37" t="s">
        <v>132</v>
      </c>
    </row>
    <row r="47" spans="1:7" x14ac:dyDescent="0.2">
      <c r="A47" s="37">
        <v>46</v>
      </c>
      <c r="B47" s="37">
        <v>9</v>
      </c>
      <c r="C47" s="37" t="s">
        <v>403</v>
      </c>
      <c r="D47" s="38">
        <v>0</v>
      </c>
      <c r="E47" s="38">
        <v>1</v>
      </c>
      <c r="F47" s="37">
        <v>250</v>
      </c>
      <c r="G47" s="37" t="s">
        <v>132</v>
      </c>
    </row>
    <row r="48" spans="1:7" x14ac:dyDescent="0.2">
      <c r="A48" s="37">
        <v>47</v>
      </c>
      <c r="B48" s="37">
        <v>9</v>
      </c>
      <c r="C48" s="37" t="s">
        <v>404</v>
      </c>
      <c r="D48" s="38">
        <v>1</v>
      </c>
      <c r="E48" s="38">
        <v>1</v>
      </c>
      <c r="F48" s="37">
        <v>10</v>
      </c>
      <c r="G48" s="37" t="s">
        <v>132</v>
      </c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pane ySplit="1" topLeftCell="A14" activePane="bottomLeft" state="frozen"/>
      <selection pane="bottomLeft" activeCell="B36" sqref="B36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  <row r="36" spans="1:7" x14ac:dyDescent="0.2">
      <c r="A36" s="36">
        <v>35</v>
      </c>
      <c r="B36" s="36">
        <v>1</v>
      </c>
      <c r="C36" s="36">
        <v>0</v>
      </c>
      <c r="D36" s="36">
        <v>0</v>
      </c>
      <c r="E36" s="36" t="s">
        <v>392</v>
      </c>
      <c r="F36" s="36">
        <v>0</v>
      </c>
      <c r="G36" s="36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2020-12-10T09:00:40Z</dcterms:modified>
</cp:coreProperties>
</file>