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0" i="1" l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K184" i="2"/>
  <c r="K185" i="2"/>
  <c r="K186" i="2"/>
  <c r="K187" i="2"/>
  <c r="K188" i="2"/>
  <c r="K189" i="2"/>
  <c r="K190" i="2"/>
  <c r="K191" i="2"/>
  <c r="L184" i="2"/>
  <c r="L185" i="2"/>
  <c r="L186" i="2"/>
  <c r="L187" i="2"/>
  <c r="L188" i="2"/>
  <c r="L189" i="2"/>
  <c r="L190" i="2"/>
  <c r="L191" i="2"/>
  <c r="I184" i="2"/>
  <c r="I185" i="2"/>
  <c r="I186" i="2"/>
  <c r="I187" i="2"/>
  <c r="I188" i="2"/>
  <c r="I189" i="2"/>
  <c r="I190" i="2"/>
  <c r="I191" i="2"/>
  <c r="H184" i="2"/>
  <c r="H185" i="2"/>
  <c r="H186" i="2"/>
  <c r="H187" i="2"/>
  <c r="H188" i="2"/>
  <c r="H189" i="2"/>
  <c r="H190" i="2"/>
  <c r="H191" i="2"/>
  <c r="F184" i="2"/>
  <c r="F185" i="2"/>
  <c r="F186" i="2"/>
  <c r="F187" i="2"/>
  <c r="F188" i="2"/>
  <c r="F189" i="2"/>
  <c r="F190" i="2"/>
  <c r="F191" i="2"/>
  <c r="E184" i="2"/>
  <c r="E185" i="2"/>
  <c r="E186" i="2"/>
  <c r="E187" i="2"/>
  <c r="E188" i="2"/>
  <c r="E189" i="2"/>
  <c r="E190" i="2"/>
  <c r="E191" i="2"/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76" i="2"/>
  <c r="L176" i="2" s="1"/>
  <c r="I177" i="2"/>
  <c r="I203" i="1" s="1"/>
  <c r="I178" i="2"/>
  <c r="I204" i="1" s="1"/>
  <c r="I179" i="2"/>
  <c r="I205" i="1" s="1"/>
  <c r="I180" i="2"/>
  <c r="I206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L179" i="2"/>
  <c r="H206" i="1"/>
  <c r="I202" i="1"/>
  <c r="F182" i="2"/>
  <c r="F178" i="2"/>
  <c r="L182" i="2"/>
  <c r="L178" i="2"/>
  <c r="L180" i="2"/>
  <c r="F181" i="2"/>
  <c r="F177" i="2"/>
  <c r="L181" i="2"/>
  <c r="L177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<sst xmlns="http://schemas.openxmlformats.org/spreadsheetml/2006/main" count="726" uniqueCount="419">
  <si>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</si>
  <si>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</si>
  <si>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</si>
  <si>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</si>
  <si>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</si>
  <si>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</si>
  <si>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</si>
  <si>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</si>
  <si>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</si>
  <si>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</si>
  <si>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</si>
  <si>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</si>
  <si>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</si>
  <si>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</si>
  <si>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</si>
  <si>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</si>
  <si>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</si>
  <si>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</si>
  <si>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</si>
  <si>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</si>
  <si>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</si>
  <si>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</si>
  <si>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</si>
  <si>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</si>
  <si>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</si>
  <si>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</si>
  <si>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</si>
  <si>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</si>
  <si>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</si>
  <si>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</si>
  <si>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</si>
  <si>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</si>
  <si>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</si>
  <si>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</si>
  <si>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</si>
  <si>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</si>
  <si>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</si>
  <si>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</si>
  <si>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</si>
  <si>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</si>
  <si>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</si>
  <si>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</si>
  <si>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</si>
  <si>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</si>
  <si>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</si>
  <si>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</si>
  <si>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</si>
  <si>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</si>
  <si>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</si>
  <si>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</si>
  <si>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</si>
  <si>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</si>
  <si>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</si>
  <si>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</si>
  <si>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</si>
  <si>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</si>
  <si>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</si>
  <si>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</si>
  <si>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</si>
  <si>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</si>
  <si>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</si>
  <si>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</si>
  <si>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</si>
  <si>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</si>
  <si>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</si>
  <si>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</si>
  <si>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</si>
  <si>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</si>
  <si>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</si>
  <si>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</si>
  <si>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</si>
  <si>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</si>
  <si>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</si>
  <si>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</si>
  <si>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</si>
  <si>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</si>
  <si>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</si>
  <si>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</si>
  <si>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</si>
  <si>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</si>
  <si>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</si>
  <si>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</si>
  <si>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</si>
  <si>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</si>
  <si>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</si>
  <si>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</si>
  <si>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</si>
  <si>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</si>
  <si>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</si>
  <si>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</si>
  <si>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</si>
  <si>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</si>
  <si>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</si>
  <si>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</si>
  <si>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</si>
  <si>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</si>
  <si>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</si>
  <si>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</si>
  <si>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</si>
  <si>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</si>
  <si>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</si>
  <si>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</si>
  <si>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</si>
  <si>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</si>
  <si>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</si>
  <si>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</si>
  <si>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</si>
  <si>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</si>
  <si>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</si>
  <si>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</si>
  <si>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</si>
  <si>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</si>
  <si>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</si>
  <si>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</si>
  <si>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</si>
  <si>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</si>
  <si>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</si>
  <si>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</si>
  <si>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</si>
  <si>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</si>
  <si>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</si>
  <si>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</si>
  <si>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</si>
  <si>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</si>
  <si>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</si>
  <si>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</si>
  <si>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</si>
  <si>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</si>
  <si>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</si>
  <si>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</si>
  <si>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</si>
  <si>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</si>
  <si>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</si>
  <si>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</si>
  <si>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</si>
  <si>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</si>
  <si>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</si>
  <si>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</si>
  <si>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</si>
  <si>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</si>
  <si>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</si>
  <si>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</si>
  <si>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</si>
  <si>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</si>
  <si>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</si>
  <si>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</si>
  <si>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</si>
  <si>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</si>
  <si>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</si>
  <si>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</si>
  <si>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</si>
  <si>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</si>
  <si>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</si>
  <si>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</si>
  <si>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</si>
  <si>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</si>
  <si>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</si>
  <si>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</si>
  <si>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</si>
  <si>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</si>
  <si>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</si>
  <si>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</si>
  <si>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</si>
  <si>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</si>
  <si>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</si>
  <si>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</si>
  <si>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</si>
  <si>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</si>
  <si>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</si>
  <si>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</si>
  <si>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</si>
  <si>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</si>
  <si>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</si>
  <si>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</si>
  <si>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</si>
  <si>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</si>
  <si>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</si>
  <si>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</si>
  <si>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</si>
  <si>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</si>
  <si>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</si>
  <si>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</si>
  <si>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</si>
  <si>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</si>
  <si>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</si>
  <si>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</si>
  <si>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</si>
  <si>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</si>
  <si>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</si>
  <si>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</si>
  <si>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</si>
  <si>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</si>
  <si>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</si>
  <si>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</si>
  <si>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</si>
  <si>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</si>
  <si>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</si>
  <si>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</si>
  <si>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</si>
  <si>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</si>
  <si>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</si>
  <si>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</si>
  <si>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</si>
  <si>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</si>
  <si>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</si>
  <si>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</si>
  <si>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</si>
  <si>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</si>
  <si>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</si>
  <si>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</si>
  <si>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</si>
  <si>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</si>
  <si>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</si>
  <si>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</si>
  <si>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</si>
  <si>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</si>
  <si>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</si>
  <si>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</si>
  <si>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</si>
  <si>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</si>
  <si>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</si>
  <si>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</si>
  <si>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</si>
  <si>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</si>
  <si>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</si>
  <si>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</si>
  <si>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</si>
  <si>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</si>
  <si>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</si>
  <si>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</si>
  <si>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</si>
  <si>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</si>
  <si>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</si>
  <si>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</si>
  <si>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</si>
  <si>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</si>
  <si>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</si>
  <si>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</si>
  <si>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</si>
  <si>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</si>
  <si>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</si>
  <si>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</si>
  <si>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</si>
  <si>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</si>
  <si>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</si>
  <si>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</si>
  <si>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</si>
  <si>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</si>
  <si>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</si>
  <si>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</si>
  <si>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</si>
  <si>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</si>
  <si>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</si>
  <si>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</si>
  <si>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</si>
  <si>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</si>
  <si>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</si>
  <si>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</si>
  <si>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</si>
  <si>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</si>
  <si>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</si>
  <si>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</si>
  <si>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</si>
  <si>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</si>
  <si>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</si>
  <si>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</si>
  <si>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</si>
  <si>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</si>
  <si>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</si>
  <si>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</si>
  <si>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</si>
  <si>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</si>
  <si>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</si>
  <si>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</si>
  <si>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</si>
  <si>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</si>
  <si>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</si>
  <si>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</si>
  <si>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</si>
  <si>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</si>
  <si>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</si>
  <si>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</si>
  <si>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</si>
  <si>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</si>
  <si>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</si>
  <si>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</si>
  <si>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</si>
  <si>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</si>
  <si>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</si>
  <si>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</si>
  <si>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</si>
  <si>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</si>
  <si>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</si>
  <si>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</si>
  <si>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</si>
  <si>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</si>
  <si>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</si>
  <si>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</si>
  <si>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</si>
  <si>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</si>
  <si>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</si>
  <si>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</si>
  <si>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</si>
  <si>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</si>
  <si>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</si>
  <si>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</si>
  <si>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</si>
  <si>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</si>
  <si>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</si>
  <si>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</si>
  <si>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</si>
  <si>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</si>
  <si>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</si>
  <si>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</si>
  <si>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</si>
  <si>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</si>
  <si>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</si>
  <si>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</si>
  <si>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</si>
  <si>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</si>
  <si>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</si>
  <si>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</si>
  <si>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</si>
  <si>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</si>
  <si>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</si>
  <si>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</si>
  <si>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</si>
  <si>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</si>
  <si>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</si>
  <si>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</si>
  <si>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</si>
  <si>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</si>
  <si>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</si>
  <si>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</si>
  <si>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</si>
  <si>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</si>
  <si>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</si>
  <si>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</si>
  <si>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</si>
  <si>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</si>
  <si>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</si>
  <si>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</si>
  <si>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</si>
  <si>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</si>
  <si>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</si>
  <si>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</si>
  <si>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</si>
  <si>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</si>
  <si>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</si>
  <si>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</si>
  <si>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</si>
  <si>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</si>
  <si>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</si>
  <si>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</si>
  <si>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</si>
  <si>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</si>
  <si>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</si>
  <si>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</si>
  <si>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</si>
  <si>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</si>
  <si>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</si>
  <si>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</si>
  <si>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</si>
  <si>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</si>
  <si>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</si>
  <si>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</si>
  <si>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</si>
  <si>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</si>
  <si>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</si>
  <si>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</si>
  <si>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</si>
  <si>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</si>
  <si>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</si>
  <si>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</si>
  <si>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</si>
  <si>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</si>
  <si>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</si>
  <si>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</si>
  <si>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</si>
  <si>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</si>
  <si>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</si>
  <si>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</si>
  <si>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</si>
  <si>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</si>
  <si>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</si>
  <si>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</si>
  <si>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</si>
  <si>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</si>
  <si>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</si>
  <si>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</si>
  <si>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</si>
  <si>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</si>
  <si>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</si>
  <si>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</si>
  <si>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</si>
  <si>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</si>
  <si>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</si>
  <si>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</si>
  <si>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</si>
  <si>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</si>
  <si>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袜子boss</t>
    <phoneticPr fontId="1" type="noConversion"/>
  </si>
  <si>
    <t>星星boss</t>
    <phoneticPr fontId="1" type="noConversion"/>
  </si>
  <si>
    <t>"prop_qdlb_xx",0,0.1,0.2</t>
    <phoneticPr fontId="1" type="noConversion"/>
  </si>
  <si>
    <t>"prop_qdlb_xx",0,0.2,0.3</t>
  </si>
  <si>
    <t>"prop_qdlb_xx",0,0.3,0.4</t>
  </si>
  <si>
    <t>"prop_qdlb_xx",1,0.01,</t>
  </si>
  <si>
    <t>小丑boss</t>
    <phoneticPr fontId="1" type="noConversion"/>
  </si>
  <si>
    <t>0,0,0.1,0.2</t>
    <phoneticPr fontId="1" type="noConversion"/>
  </si>
  <si>
    <t>0,0,0.2,0.3</t>
    <phoneticPr fontId="1" type="noConversion"/>
  </si>
  <si>
    <t>0,0,0.3,0.4</t>
    <phoneticPr fontId="1" type="noConversion"/>
  </si>
  <si>
    <t>0,0,0.01</t>
    <phoneticPr fontId="1" type="noConversion"/>
  </si>
  <si>
    <t>183,</t>
  </si>
  <si>
    <t>184,</t>
  </si>
  <si>
    <t>185,</t>
  </si>
  <si>
    <t>186,</t>
  </si>
  <si>
    <t>187,</t>
  </si>
  <si>
    <t>188,</t>
  </si>
  <si>
    <t>189,</t>
  </si>
  <si>
    <t>190,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</si>
</sst>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17"/>
  <sheetViews>
    <sheetView tabSelected="1" topLeftCell="A185" workbookViewId="0">
      <selection activeCell="A202" sqref="A202:A204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  <row r="210" spans="1:17" x14ac:dyDescent="0.2">
      <c r="A210" s="42">
        <v>209</v>
      </c>
      <c r="B210" s="42">
        <v>1</v>
      </c>
      <c r="C210" s="42" t="s">
        <v>411</v>
      </c>
      <c r="D210" s="42"/>
      <c r="E210" s="42"/>
      <c r="F210" s="42"/>
      <c r="G210" s="42"/>
      <c r="H210" s="42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150</v>
      </c>
      <c r="I210" s="42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150</v>
      </c>
      <c r="J210" s="44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42"/>
      <c r="L210" s="42"/>
      <c r="M210" s="42"/>
      <c r="N210" s="42"/>
      <c r="O210" s="42"/>
      <c r="P210" s="42"/>
      <c r="Q210" s="46">
        <v>183</v>
      </c>
    </row>
    <row r="211" spans="1:17" x14ac:dyDescent="0.2">
      <c r="A211" s="42">
        <v>210</v>
      </c>
      <c r="B211" s="42">
        <v>1</v>
      </c>
      <c r="C211" s="42" t="s">
        <v>412</v>
      </c>
      <c r="D211" s="42"/>
      <c r="E211" s="42"/>
      <c r="F211" s="42"/>
      <c r="G211" s="42"/>
      <c r="H211" s="42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250</v>
      </c>
      <c r="I211" s="42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250</v>
      </c>
      <c r="J211" s="44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42"/>
      <c r="L211" s="42"/>
      <c r="M211" s="42"/>
      <c r="N211" s="42"/>
      <c r="O211" s="42"/>
      <c r="P211" s="42"/>
      <c r="Q211" s="46">
        <v>184</v>
      </c>
    </row>
    <row r="212" spans="1:17" x14ac:dyDescent="0.2">
      <c r="A212" s="42">
        <v>211</v>
      </c>
      <c r="B212" s="42">
        <v>1</v>
      </c>
      <c r="C212" s="42" t="s">
        <v>413</v>
      </c>
      <c r="D212" s="42"/>
      <c r="E212" s="42"/>
      <c r="F212" s="42"/>
      <c r="G212" s="42"/>
      <c r="H212" s="42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350</v>
      </c>
      <c r="I212" s="42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350</v>
      </c>
      <c r="J212" s="44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42"/>
      <c r="L212" s="42"/>
      <c r="M212" s="42"/>
      <c r="N212" s="42"/>
      <c r="O212" s="42"/>
      <c r="P212" s="42"/>
      <c r="Q212" s="46">
        <v>185</v>
      </c>
    </row>
    <row r="213" spans="1:17" x14ac:dyDescent="0.2">
      <c r="A213" s="42">
        <v>212</v>
      </c>
      <c r="B213" s="42">
        <v>1</v>
      </c>
      <c r="C213" s="42" t="s">
        <v>414</v>
      </c>
      <c r="D213" s="42"/>
      <c r="E213" s="42"/>
      <c r="F213" s="42"/>
      <c r="G213" s="42"/>
      <c r="H213" s="42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30</v>
      </c>
      <c r="I213" s="42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30</v>
      </c>
      <c r="J213" s="44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42"/>
      <c r="L213" s="42"/>
      <c r="M213" s="42"/>
      <c r="N213" s="42"/>
      <c r="O213" s="42"/>
      <c r="P213" s="42"/>
      <c r="Q213" s="46">
        <v>186</v>
      </c>
    </row>
    <row r="214" spans="1:17" x14ac:dyDescent="0.2">
      <c r="A214" s="42">
        <v>213</v>
      </c>
      <c r="B214" s="42">
        <v>1</v>
      </c>
      <c r="C214" s="42" t="s">
        <v>415</v>
      </c>
      <c r="D214" s="42"/>
      <c r="E214" s="42"/>
      <c r="F214" s="42"/>
      <c r="G214" s="42"/>
      <c r="H214" s="42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40</v>
      </c>
      <c r="I214" s="42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40</v>
      </c>
      <c r="J214" s="44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42"/>
      <c r="L214" s="42"/>
      <c r="M214" s="42"/>
      <c r="N214" s="42"/>
      <c r="O214" s="42"/>
      <c r="P214" s="42"/>
      <c r="Q214" s="46">
        <v>187</v>
      </c>
    </row>
    <row r="215" spans="1:17" x14ac:dyDescent="0.2">
      <c r="A215" s="42">
        <v>214</v>
      </c>
      <c r="B215" s="42">
        <v>1</v>
      </c>
      <c r="C215" s="42" t="s">
        <v>416</v>
      </c>
      <c r="D215" s="42"/>
      <c r="E215" s="42"/>
      <c r="F215" s="42"/>
      <c r="G215" s="42"/>
      <c r="H215" s="42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50</v>
      </c>
      <c r="I215" s="42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50</v>
      </c>
      <c r="J215" s="44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42"/>
      <c r="L215" s="42"/>
      <c r="M215" s="42"/>
      <c r="N215" s="42"/>
      <c r="O215" s="42"/>
      <c r="P215" s="42"/>
      <c r="Q215" s="46">
        <v>188</v>
      </c>
    </row>
    <row r="216" spans="1:17" x14ac:dyDescent="0.2">
      <c r="A216" s="42">
        <v>215</v>
      </c>
      <c r="B216" s="42">
        <v>1</v>
      </c>
      <c r="C216" s="42" t="s">
        <v>417</v>
      </c>
      <c r="D216" s="42"/>
      <c r="E216" s="42"/>
      <c r="F216" s="42"/>
      <c r="G216" s="42"/>
      <c r="H216" s="42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60</v>
      </c>
      <c r="I216" s="42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60</v>
      </c>
      <c r="J216" s="44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42"/>
      <c r="L216" s="42"/>
      <c r="M216" s="42"/>
      <c r="N216" s="42"/>
      <c r="O216" s="42"/>
      <c r="P216" s="42"/>
      <c r="Q216" s="46">
        <v>189</v>
      </c>
    </row>
    <row r="217" spans="1:17" x14ac:dyDescent="0.2">
      <c r="A217" s="42">
        <v>216</v>
      </c>
      <c r="B217" s="42">
        <v>1</v>
      </c>
      <c r="C217" s="42" t="s">
        <v>418</v>
      </c>
      <c r="D217" s="42"/>
      <c r="E217" s="42"/>
      <c r="F217" s="42"/>
      <c r="G217" s="42"/>
      <c r="H217" s="42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70</v>
      </c>
      <c r="I217" s="42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70</v>
      </c>
      <c r="J217" s="44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42"/>
      <c r="L217" s="42"/>
      <c r="M217" s="42"/>
      <c r="N217" s="42"/>
      <c r="O217" s="42"/>
      <c r="P217" s="42"/>
      <c r="Q217" s="46">
        <v>190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17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17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17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1"/>
  <sheetViews>
    <sheetView workbookViewId="0">
      <pane ySplit="1" topLeftCell="A158" activePane="bottomLeft" state="frozen"/>
      <selection pane="bottomLeft" activeCell="A184" sqref="A184:A19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91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91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36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星星boss+临时活动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1</v>
      </c>
    </row>
    <row r="182" spans="1:14" x14ac:dyDescent="0.2">
      <c r="A182" s="39">
        <v>181</v>
      </c>
      <c r="B182" s="36">
        <v>36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星星boss+临时活动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1</v>
      </c>
    </row>
    <row r="183" spans="1:14" x14ac:dyDescent="0.2">
      <c r="A183" s="39">
        <v>182</v>
      </c>
      <c r="B183" s="36">
        <v>36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星星boss+临时活动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1</v>
      </c>
    </row>
    <row r="184" spans="1:14" x14ac:dyDescent="0.2">
      <c r="A184" s="43">
        <v>183</v>
      </c>
      <c r="B184" s="44">
        <v>37</v>
      </c>
      <c r="C184" s="43">
        <v>48</v>
      </c>
      <c r="D184" s="45"/>
      <c r="E184" s="42">
        <f>LOOKUP(use_fish!B184,base_fish!A:A,base_fish!C:C)+_xlfn.IFNA(INDEX(activity!F:F,MATCH(use_fish!C184,activity!A:A,0)),0)</f>
        <v>150</v>
      </c>
      <c r="F184" s="43">
        <f t="shared" si="8"/>
        <v>6.6666666666666671E-3</v>
      </c>
      <c r="G184" s="44" t="s">
        <v>81</v>
      </c>
      <c r="H184" s="43" t="str">
        <f>INDEX(base_fish!E:E,MATCH(use_fish!B184,base_fish!A:A,0))&amp;_xlfn.IFNA("+"&amp;INDEX(activity!G:G,MATCH(use_fish!C184,activity!A:A,0)),"")</f>
        <v>小丑boss+临时活动</v>
      </c>
      <c r="I184" s="42">
        <f>LOOKUP(use_fish!B184,base_fish!A:A,base_fish!F:F)+_xlfn.IFNA(INDEX(activity!F:F,MATCH(use_fish!C184,activity!A:A,0)),0)</f>
        <v>150</v>
      </c>
      <c r="J184" s="42">
        <v>1</v>
      </c>
      <c r="K184" s="42">
        <f>LOOKUP(use_fish!B184,base_fish!A:A,base_fish!G:G)</f>
        <v>0</v>
      </c>
      <c r="L184" s="42">
        <f t="shared" si="9"/>
        <v>150</v>
      </c>
      <c r="M184" s="42">
        <v>1</v>
      </c>
      <c r="N184" s="42">
        <v>1</v>
      </c>
    </row>
    <row r="185" spans="1:14" x14ac:dyDescent="0.2">
      <c r="A185" s="43">
        <v>184</v>
      </c>
      <c r="B185" s="44">
        <v>37</v>
      </c>
      <c r="C185" s="43">
        <v>49</v>
      </c>
      <c r="D185" s="45"/>
      <c r="E185" s="42">
        <f>LOOKUP(use_fish!B185,base_fish!A:A,base_fish!C:C)+_xlfn.IFNA(INDEX(activity!F:F,MATCH(use_fish!C185,activity!A:A,0)),0)</f>
        <v>250</v>
      </c>
      <c r="F185" s="43">
        <f t="shared" si="8"/>
        <v>4.0000000000000001E-3</v>
      </c>
      <c r="G185" s="44" t="s">
        <v>81</v>
      </c>
      <c r="H185" s="43" t="str">
        <f>INDEX(base_fish!E:E,MATCH(use_fish!B185,base_fish!A:A,0))&amp;_xlfn.IFNA("+"&amp;INDEX(activity!G:G,MATCH(use_fish!C185,activity!A:A,0)),"")</f>
        <v>小丑boss+临时活动</v>
      </c>
      <c r="I185" s="42">
        <f>LOOKUP(use_fish!B185,base_fish!A:A,base_fish!F:F)+_xlfn.IFNA(INDEX(activity!F:F,MATCH(use_fish!C185,activity!A:A,0)),0)</f>
        <v>250</v>
      </c>
      <c r="J185" s="42">
        <v>1</v>
      </c>
      <c r="K185" s="42">
        <f>LOOKUP(use_fish!B185,base_fish!A:A,base_fish!G:G)</f>
        <v>0</v>
      </c>
      <c r="L185" s="42">
        <f t="shared" si="9"/>
        <v>250</v>
      </c>
      <c r="M185" s="42">
        <v>1</v>
      </c>
      <c r="N185" s="42">
        <v>1</v>
      </c>
    </row>
    <row r="186" spans="1:14" x14ac:dyDescent="0.2">
      <c r="A186" s="43">
        <v>185</v>
      </c>
      <c r="B186" s="44">
        <v>37</v>
      </c>
      <c r="C186" s="43">
        <v>50</v>
      </c>
      <c r="D186" s="45"/>
      <c r="E186" s="42">
        <f>LOOKUP(use_fish!B186,base_fish!A:A,base_fish!C:C)+_xlfn.IFNA(INDEX(activity!F:F,MATCH(use_fish!C186,activity!A:A,0)),0)</f>
        <v>350</v>
      </c>
      <c r="F186" s="43">
        <f t="shared" si="8"/>
        <v>2.8571428571428571E-3</v>
      </c>
      <c r="G186" s="44" t="s">
        <v>81</v>
      </c>
      <c r="H186" s="43" t="str">
        <f>INDEX(base_fish!E:E,MATCH(use_fish!B186,base_fish!A:A,0))&amp;_xlfn.IFNA("+"&amp;INDEX(activity!G:G,MATCH(use_fish!C186,activity!A:A,0)),"")</f>
        <v>小丑boss+临时活动</v>
      </c>
      <c r="I186" s="42">
        <f>LOOKUP(use_fish!B186,base_fish!A:A,base_fish!F:F)+_xlfn.IFNA(INDEX(activity!F:F,MATCH(use_fish!C186,activity!A:A,0)),0)</f>
        <v>350</v>
      </c>
      <c r="J186" s="42">
        <v>1</v>
      </c>
      <c r="K186" s="42">
        <f>LOOKUP(use_fish!B186,base_fish!A:A,base_fish!G:G)</f>
        <v>0</v>
      </c>
      <c r="L186" s="42">
        <f t="shared" si="9"/>
        <v>350</v>
      </c>
      <c r="M186" s="42">
        <v>1</v>
      </c>
      <c r="N186" s="42">
        <v>1</v>
      </c>
    </row>
    <row r="187" spans="1:14" x14ac:dyDescent="0.2">
      <c r="A187" s="43">
        <v>186</v>
      </c>
      <c r="B187" s="44">
        <v>6</v>
      </c>
      <c r="C187" s="43">
        <v>51</v>
      </c>
      <c r="D187" s="45"/>
      <c r="E187" s="42">
        <f>LOOKUP(use_fish!B187,base_fish!A:A,base_fish!C:C)+_xlfn.IFNA(INDEX(activity!F:F,MATCH(use_fish!C187,activity!A:A,0)),0)</f>
        <v>30</v>
      </c>
      <c r="F187" s="43">
        <f t="shared" si="8"/>
        <v>3.3333333333333333E-2</v>
      </c>
      <c r="G187" s="44" t="s">
        <v>81</v>
      </c>
      <c r="H187" s="43" t="str">
        <f>INDEX(base_fish!E:E,MATCH(use_fish!B187,base_fish!A:A,0))&amp;_xlfn.IFNA("+"&amp;INDEX(activity!G:G,MATCH(use_fish!C187,activity!A:A,0)),"")</f>
        <v>蓝灯鱼+临时活动</v>
      </c>
      <c r="I187" s="42">
        <f>LOOKUP(use_fish!B187,base_fish!A:A,base_fish!F:F)+_xlfn.IFNA(INDEX(activity!F:F,MATCH(use_fish!C187,activity!A:A,0)),0)</f>
        <v>30</v>
      </c>
      <c r="J187" s="42">
        <v>1</v>
      </c>
      <c r="K187" s="42">
        <f>LOOKUP(use_fish!B187,base_fish!A:A,base_fish!G:G)</f>
        <v>0</v>
      </c>
      <c r="L187" s="42">
        <f t="shared" si="9"/>
        <v>30</v>
      </c>
      <c r="M187" s="42">
        <v>1</v>
      </c>
      <c r="N187" s="42">
        <v>0</v>
      </c>
    </row>
    <row r="188" spans="1:14" x14ac:dyDescent="0.2">
      <c r="A188" s="43">
        <v>187</v>
      </c>
      <c r="B188" s="44">
        <v>7</v>
      </c>
      <c r="C188" s="43">
        <v>51</v>
      </c>
      <c r="D188" s="45"/>
      <c r="E188" s="42">
        <f>LOOKUP(use_fish!B188,base_fish!A:A,base_fish!C:C)+_xlfn.IFNA(INDEX(activity!F:F,MATCH(use_fish!C188,activity!A:A,0)),0)</f>
        <v>40</v>
      </c>
      <c r="F188" s="43">
        <f t="shared" si="8"/>
        <v>2.5000000000000001E-2</v>
      </c>
      <c r="G188" s="44" t="s">
        <v>81</v>
      </c>
      <c r="H188" s="43" t="str">
        <f>INDEX(base_fish!E:E,MATCH(use_fish!B188,base_fish!A:A,0))&amp;_xlfn.IFNA("+"&amp;INDEX(activity!G:G,MATCH(use_fish!C188,activity!A:A,0)),"")</f>
        <v>红杉鱼+临时活动</v>
      </c>
      <c r="I188" s="42">
        <f>LOOKUP(use_fish!B188,base_fish!A:A,base_fish!F:F)+_xlfn.IFNA(INDEX(activity!F:F,MATCH(use_fish!C188,activity!A:A,0)),0)</f>
        <v>40</v>
      </c>
      <c r="J188" s="42">
        <v>1</v>
      </c>
      <c r="K188" s="42">
        <f>LOOKUP(use_fish!B188,base_fish!A:A,base_fish!G:G)</f>
        <v>0</v>
      </c>
      <c r="L188" s="42">
        <f t="shared" si="9"/>
        <v>40</v>
      </c>
      <c r="M188" s="42">
        <v>1</v>
      </c>
      <c r="N188" s="42">
        <v>0</v>
      </c>
    </row>
    <row r="189" spans="1:14" x14ac:dyDescent="0.2">
      <c r="A189" s="43">
        <v>188</v>
      </c>
      <c r="B189" s="44">
        <v>8</v>
      </c>
      <c r="C189" s="43">
        <v>51</v>
      </c>
      <c r="D189" s="45"/>
      <c r="E189" s="42">
        <f>LOOKUP(use_fish!B189,base_fish!A:A,base_fish!C:C)+_xlfn.IFNA(INDEX(activity!F:F,MATCH(use_fish!C189,activity!A:A,0)),0)</f>
        <v>50</v>
      </c>
      <c r="F189" s="43">
        <f t="shared" si="8"/>
        <v>0.02</v>
      </c>
      <c r="G189" s="44" t="s">
        <v>81</v>
      </c>
      <c r="H189" s="43" t="str">
        <f>INDEX(base_fish!E:E,MATCH(use_fish!B189,base_fish!A:A,0))&amp;_xlfn.IFNA("+"&amp;INDEX(activity!G:G,MATCH(use_fish!C189,activity!A:A,0)),"")</f>
        <v>海龟+临时活动</v>
      </c>
      <c r="I189" s="42">
        <f>LOOKUP(use_fish!B189,base_fish!A:A,base_fish!F:F)+_xlfn.IFNA(INDEX(activity!F:F,MATCH(use_fish!C189,activity!A:A,0)),0)</f>
        <v>50</v>
      </c>
      <c r="J189" s="42">
        <v>1</v>
      </c>
      <c r="K189" s="42">
        <f>LOOKUP(use_fish!B189,base_fish!A:A,base_fish!G:G)</f>
        <v>0</v>
      </c>
      <c r="L189" s="42">
        <f t="shared" si="9"/>
        <v>50</v>
      </c>
      <c r="M189" s="42">
        <v>1</v>
      </c>
      <c r="N189" s="42">
        <v>0</v>
      </c>
    </row>
    <row r="190" spans="1:14" x14ac:dyDescent="0.2">
      <c r="A190" s="43">
        <v>189</v>
      </c>
      <c r="B190" s="44">
        <v>9</v>
      </c>
      <c r="C190" s="43">
        <v>51</v>
      </c>
      <c r="D190" s="45"/>
      <c r="E190" s="42">
        <f>LOOKUP(use_fish!B190,base_fish!A:A,base_fish!C:C)+_xlfn.IFNA(INDEX(activity!F:F,MATCH(use_fish!C190,activity!A:A,0)),0)</f>
        <v>60</v>
      </c>
      <c r="F190" s="43">
        <f t="shared" si="8"/>
        <v>1.6666666666666666E-2</v>
      </c>
      <c r="G190" s="44" t="s">
        <v>81</v>
      </c>
      <c r="H190" s="43" t="str">
        <f>INDEX(base_fish!E:E,MATCH(use_fish!B190,base_fish!A:A,0))&amp;_xlfn.IFNA("+"&amp;INDEX(activity!G:G,MATCH(use_fish!C190,activity!A:A,0)),"")</f>
        <v>灯笼鱼+临时活动</v>
      </c>
      <c r="I190" s="42">
        <f>LOOKUP(use_fish!B190,base_fish!A:A,base_fish!F:F)+_xlfn.IFNA(INDEX(activity!F:F,MATCH(use_fish!C190,activity!A:A,0)),0)</f>
        <v>60</v>
      </c>
      <c r="J190" s="42">
        <v>1</v>
      </c>
      <c r="K190" s="42">
        <f>LOOKUP(use_fish!B190,base_fish!A:A,base_fish!G:G)</f>
        <v>0</v>
      </c>
      <c r="L190" s="42">
        <f t="shared" si="9"/>
        <v>60</v>
      </c>
      <c r="M190" s="42">
        <v>1</v>
      </c>
      <c r="N190" s="42">
        <v>0</v>
      </c>
    </row>
    <row r="191" spans="1:14" x14ac:dyDescent="0.2">
      <c r="A191" s="43">
        <v>190</v>
      </c>
      <c r="B191" s="44">
        <v>10</v>
      </c>
      <c r="C191" s="43">
        <v>51</v>
      </c>
      <c r="D191" s="45"/>
      <c r="E191" s="42">
        <f>LOOKUP(use_fish!B191,base_fish!A:A,base_fish!C:C)+_xlfn.IFNA(INDEX(activity!F:F,MATCH(use_fish!C191,activity!A:A,0)),0)</f>
        <v>70</v>
      </c>
      <c r="F191" s="43">
        <f t="shared" si="8"/>
        <v>1.4285714285714285E-2</v>
      </c>
      <c r="G191" s="44" t="s">
        <v>81</v>
      </c>
      <c r="H191" s="43" t="str">
        <f>INDEX(base_fish!E:E,MATCH(use_fish!B191,base_fish!A:A,0))&amp;_xlfn.IFNA("+"&amp;INDEX(activity!G:G,MATCH(use_fish!C191,activity!A:A,0)),"")</f>
        <v>魔鬼鱼+临时活动</v>
      </c>
      <c r="I191" s="42">
        <f>LOOKUP(use_fish!B191,base_fish!A:A,base_fish!F:F)+_xlfn.IFNA(INDEX(activity!F:F,MATCH(use_fish!C191,activity!A:A,0)),0)</f>
        <v>70</v>
      </c>
      <c r="J191" s="42">
        <v>1</v>
      </c>
      <c r="K191" s="42">
        <f>LOOKUP(use_fish!B191,base_fish!A:A,base_fish!G:G)</f>
        <v>0</v>
      </c>
      <c r="L191" s="42">
        <f t="shared" si="9"/>
        <v>70</v>
      </c>
      <c r="M191" s="42">
        <v>1</v>
      </c>
      <c r="N191" s="4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A49" sqref="A49:A52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402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403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404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405</v>
      </c>
      <c r="D48" s="38">
        <v>1</v>
      </c>
      <c r="E48" s="38">
        <v>1</v>
      </c>
      <c r="F48" s="37">
        <v>10</v>
      </c>
      <c r="G48" s="37" t="s">
        <v>132</v>
      </c>
    </row>
    <row r="49" spans="1:7" x14ac:dyDescent="0.2">
      <c r="A49" s="42">
        <v>48</v>
      </c>
      <c r="B49" s="42">
        <v>9</v>
      </c>
      <c r="C49" s="42" t="s">
        <v>407</v>
      </c>
      <c r="D49" s="4">
        <v>1</v>
      </c>
      <c r="E49" s="4">
        <v>1</v>
      </c>
      <c r="F49" s="42">
        <v>150</v>
      </c>
      <c r="G49" s="42" t="s">
        <v>132</v>
      </c>
    </row>
    <row r="50" spans="1:7" x14ac:dyDescent="0.2">
      <c r="A50" s="42">
        <v>49</v>
      </c>
      <c r="B50" s="42">
        <v>9</v>
      </c>
      <c r="C50" s="42" t="s">
        <v>408</v>
      </c>
      <c r="D50" s="4">
        <v>1</v>
      </c>
      <c r="E50" s="4">
        <v>1</v>
      </c>
      <c r="F50" s="42">
        <v>250</v>
      </c>
      <c r="G50" s="42" t="s">
        <v>132</v>
      </c>
    </row>
    <row r="51" spans="1:7" x14ac:dyDescent="0.2">
      <c r="A51" s="42">
        <v>50</v>
      </c>
      <c r="B51" s="42">
        <v>9</v>
      </c>
      <c r="C51" s="42" t="s">
        <v>409</v>
      </c>
      <c r="D51" s="4">
        <v>1</v>
      </c>
      <c r="E51" s="4">
        <v>1</v>
      </c>
      <c r="F51" s="42">
        <v>350</v>
      </c>
      <c r="G51" s="42" t="s">
        <v>132</v>
      </c>
    </row>
    <row r="52" spans="1:7" x14ac:dyDescent="0.2">
      <c r="A52" s="42">
        <v>51</v>
      </c>
      <c r="B52" s="42">
        <v>9</v>
      </c>
      <c r="C52" s="42" t="s">
        <v>410</v>
      </c>
      <c r="D52" s="4">
        <v>1</v>
      </c>
      <c r="E52" s="43">
        <v>1</v>
      </c>
      <c r="F52" s="42">
        <v>10</v>
      </c>
      <c r="G52" s="4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8"/>
  <sheetViews>
    <sheetView workbookViewId="0">
      <pane ySplit="1" topLeftCell="A14" activePane="bottomLeft" state="frozen"/>
      <selection pane="bottomLeft" activeCell="E45" sqref="E45:E4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400</v>
      </c>
      <c r="F36" s="36">
        <v>0</v>
      </c>
      <c r="G36" s="36">
        <v>0</v>
      </c>
    </row>
    <row r="37" spans="1:7" x14ac:dyDescent="0.2">
      <c r="A37" s="36">
        <v>36</v>
      </c>
      <c r="B37" s="36">
        <v>1</v>
      </c>
      <c r="C37" s="36">
        <v>0</v>
      </c>
      <c r="D37" s="36">
        <v>0</v>
      </c>
      <c r="E37" s="36" t="s">
        <v>401</v>
      </c>
      <c r="F37" s="36">
        <v>0</v>
      </c>
      <c r="G37" s="36">
        <v>0</v>
      </c>
    </row>
    <row r="38" spans="1:7" x14ac:dyDescent="0.2">
      <c r="A38" s="3">
        <v>37</v>
      </c>
      <c r="B38" s="3">
        <v>1</v>
      </c>
      <c r="C38" s="3">
        <v>0</v>
      </c>
      <c r="D38" s="3">
        <v>0</v>
      </c>
      <c r="E38" s="3" t="s">
        <v>406</v>
      </c>
      <c r="F38" s="3">
        <v>0</v>
      </c>
      <c r="G38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2020-12-28T11:45:56Z</dcterms:modified>
</cp:coreProperties>
</file>