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" i="1" l="1"/>
  <c r="J185" i="1"/>
  <c r="J186" i="1"/>
  <c r="J187" i="1"/>
  <c r="J188" i="1"/>
  <c r="J189" i="1"/>
  <c r="J190" i="1"/>
  <c r="J191" i="1"/>
  <c r="I184" i="1"/>
  <c r="I185" i="1"/>
  <c r="I186" i="1"/>
  <c r="I187" i="1"/>
  <c r="I188" i="1"/>
  <c r="I189" i="1"/>
  <c r="I190" i="1"/>
  <c r="I191" i="1"/>
  <c r="H184" i="1"/>
  <c r="H185" i="1"/>
  <c r="H186" i="1"/>
  <c r="H187" i="1"/>
  <c r="H188" i="1"/>
  <c r="H189" i="1"/>
  <c r="H190" i="1"/>
  <c r="H191" i="1"/>
  <c r="H183" i="1"/>
  <c r="J158" i="2" l="1"/>
  <c r="J159" i="2"/>
  <c r="J160" i="2"/>
  <c r="J161" i="2"/>
  <c r="J162" i="2"/>
  <c r="J163" i="2"/>
  <c r="J164" i="2"/>
  <c r="J165" i="2"/>
  <c r="H158" i="2"/>
  <c r="H159" i="2"/>
  <c r="H160" i="2"/>
  <c r="H161" i="2"/>
  <c r="H162" i="2"/>
  <c r="H163" i="2"/>
  <c r="H164" i="2"/>
  <c r="H165" i="2"/>
  <c r="G158" i="2"/>
  <c r="G159" i="2"/>
  <c r="G160" i="2"/>
  <c r="G161" i="2"/>
  <c r="G162" i="2"/>
  <c r="G163" i="2"/>
  <c r="G164" i="2"/>
  <c r="G165" i="2"/>
  <c r="D158" i="2"/>
  <c r="D159" i="2"/>
  <c r="D160" i="2"/>
  <c r="D161" i="2"/>
  <c r="D162" i="2"/>
  <c r="D163" i="2"/>
  <c r="D164" i="2"/>
  <c r="D165" i="2"/>
  <c r="E165" i="2" l="1"/>
  <c r="E161" i="2"/>
  <c r="K165" i="2"/>
  <c r="K161" i="2"/>
  <c r="E163" i="2"/>
  <c r="E159" i="2"/>
  <c r="E162" i="2"/>
  <c r="E158" i="2"/>
  <c r="E164" i="2"/>
  <c r="E160" i="2"/>
  <c r="K164" i="2"/>
  <c r="K160" i="2"/>
  <c r="K163" i="2"/>
  <c r="K159" i="2"/>
  <c r="K162" i="2"/>
  <c r="K158" i="2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25" i="2" l="1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<sst xmlns="http://schemas.openxmlformats.org/spreadsheetml/2006/main" count="641" uniqueCount="372">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</sst>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5"/>
  <sheetViews>
    <sheetView tabSelected="1" topLeftCell="A169" workbookViewId="0">
      <selection activeCell="J196" sqref="J196:K198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23" customFormat="1" x14ac:dyDescent="0.2">
      <c r="A184" s="23">
        <v>183</v>
      </c>
      <c r="B184" s="23">
        <v>1</v>
      </c>
      <c r="C184" s="23" t="s">
        <v>364</v>
      </c>
      <c r="H184" s="23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 s="23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24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5">
        <v>157</v>
      </c>
    </row>
    <row r="185" spans="1:17" s="23" customFormat="1" x14ac:dyDescent="0.2">
      <c r="A185" s="23">
        <v>184</v>
      </c>
      <c r="B185" s="23">
        <v>1</v>
      </c>
      <c r="C185" s="23" t="s">
        <v>365</v>
      </c>
      <c r="H185" s="23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 s="23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24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5">
        <v>158</v>
      </c>
    </row>
    <row r="186" spans="1:17" s="23" customFormat="1" x14ac:dyDescent="0.2">
      <c r="A186" s="23">
        <v>185</v>
      </c>
      <c r="B186" s="23">
        <v>1</v>
      </c>
      <c r="C186" s="23" t="s">
        <v>366</v>
      </c>
      <c r="H186" s="23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 s="23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24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5">
        <v>159</v>
      </c>
    </row>
    <row r="187" spans="1:17" s="23" customFormat="1" x14ac:dyDescent="0.2">
      <c r="A187" s="23">
        <v>186</v>
      </c>
      <c r="B187" s="23">
        <v>1</v>
      </c>
      <c r="C187" s="23" t="s">
        <v>367</v>
      </c>
      <c r="H187" s="23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 s="23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24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5">
        <v>160</v>
      </c>
    </row>
    <row r="188" spans="1:17" s="23" customFormat="1" x14ac:dyDescent="0.2">
      <c r="A188" s="23">
        <v>187</v>
      </c>
      <c r="B188" s="23">
        <v>1</v>
      </c>
      <c r="C188" s="23" t="s">
        <v>368</v>
      </c>
      <c r="H188" s="23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 s="23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24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5">
        <v>161</v>
      </c>
    </row>
    <row r="189" spans="1:17" s="23" customFormat="1" x14ac:dyDescent="0.2">
      <c r="A189" s="23">
        <v>188</v>
      </c>
      <c r="B189" s="23">
        <v>1</v>
      </c>
      <c r="C189" s="23" t="s">
        <v>369</v>
      </c>
      <c r="H189" s="23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75</v>
      </c>
      <c r="I189" s="23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75</v>
      </c>
      <c r="J189" s="24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5">
        <v>162</v>
      </c>
    </row>
    <row r="190" spans="1:17" s="23" customFormat="1" x14ac:dyDescent="0.2">
      <c r="A190" s="23">
        <v>189</v>
      </c>
      <c r="B190" s="23">
        <v>1</v>
      </c>
      <c r="C190" s="23" t="s">
        <v>370</v>
      </c>
      <c r="H190" s="23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150</v>
      </c>
      <c r="I190" s="23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150</v>
      </c>
      <c r="J190" s="24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5">
        <v>163</v>
      </c>
    </row>
    <row r="191" spans="1:17" s="23" customFormat="1" x14ac:dyDescent="0.2">
      <c r="A191" s="23">
        <v>190</v>
      </c>
      <c r="B191" s="23">
        <v>1</v>
      </c>
      <c r="C191" s="23" t="s">
        <v>371</v>
      </c>
      <c r="H191" s="23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250</v>
      </c>
      <c r="I191" s="23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250</v>
      </c>
      <c r="J191" s="24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5">
        <v>164</v>
      </c>
    </row>
    <row r="192" spans="1:17" s="20" customFormat="1" x14ac:dyDescent="0.2">
      <c r="J192" s="21"/>
      <c r="Q192" s="22"/>
    </row>
    <row r="193" spans="10:17" s="20" customFormat="1" x14ac:dyDescent="0.2">
      <c r="J193" s="21"/>
      <c r="Q193" s="22"/>
    </row>
    <row r="194" spans="10:17" s="20" customFormat="1" x14ac:dyDescent="0.2">
      <c r="J194" s="21"/>
      <c r="Q194" s="22"/>
    </row>
    <row r="195" spans="10:17" s="20" customFormat="1" x14ac:dyDescent="0.2">
      <c r="J195" s="21"/>
      <c r="Q195" s="22"/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5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5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5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6"/>
  <sheetViews>
    <sheetView workbookViewId="0">
      <pane ySplit="1" topLeftCell="A140" activePane="bottomLeft" state="frozen"/>
      <selection pane="bottomLeft" activeCell="A158" sqref="A158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62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62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32</v>
      </c>
      <c r="C163" s="17">
        <v>35</v>
      </c>
      <c r="D163">
        <f>LOOKUP(use_fish!B163,base_fish!A:A,base_fish!C:C)+_xlfn.IFNA(INDEX(activity!F:F,MATCH(use_fish!C163,activity!A:A,0)),0)</f>
        <v>75</v>
      </c>
      <c r="E163" s="2">
        <f>1/D163</f>
        <v>1.3333333333333334E-2</v>
      </c>
      <c r="F163" s="3" t="s">
        <v>81</v>
      </c>
      <c r="G163" s="2" t="str">
        <f>INDEX(base_fish!E:E,MATCH(use_fish!B163,base_fish!A:A,0))&amp;_xlfn.IFNA("+"&amp;INDEX(activity!G:G,MATCH(use_fish!C163,activity!A:A,0)),"")</f>
        <v>火鸡鱼+临时活动</v>
      </c>
      <c r="H163">
        <f>LOOKUP(use_fish!B163,base_fish!A:A,base_fish!F:F)+_xlfn.IFNA(INDEX(activity!F:F,MATCH(use_fish!C163,activity!A:A,0)),0)</f>
        <v>75</v>
      </c>
      <c r="I163">
        <v>1</v>
      </c>
      <c r="J163">
        <f>LOOKUP(use_fish!B163,base_fish!A:A,base_fish!G:G)</f>
        <v>0</v>
      </c>
      <c r="K163">
        <f>H163</f>
        <v>75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32</v>
      </c>
      <c r="C164" s="17">
        <v>36</v>
      </c>
      <c r="D164">
        <f>LOOKUP(use_fish!B164,base_fish!A:A,base_fish!C:C)+_xlfn.IFNA(INDEX(activity!F:F,MATCH(use_fish!C164,activity!A:A,0)),0)</f>
        <v>150</v>
      </c>
      <c r="E164" s="2">
        <f>1/D164</f>
        <v>6.6666666666666671E-3</v>
      </c>
      <c r="F164" s="3" t="s">
        <v>81</v>
      </c>
      <c r="G164" s="2" t="str">
        <f>INDEX(base_fish!E:E,MATCH(use_fish!B164,base_fish!A:A,0))&amp;_xlfn.IFNA("+"&amp;INDEX(activity!G:G,MATCH(use_fish!C164,activity!A:A,0)),"")</f>
        <v>火鸡鱼+临时活动</v>
      </c>
      <c r="H164">
        <f>LOOKUP(use_fish!B164,base_fish!A:A,base_fish!F:F)+_xlfn.IFNA(INDEX(activity!F:F,MATCH(use_fish!C164,activity!A:A,0)),0)</f>
        <v>150</v>
      </c>
      <c r="I164">
        <v>1</v>
      </c>
      <c r="J164">
        <f>LOOKUP(use_fish!B164,base_fish!A:A,base_fish!G:G)</f>
        <v>0</v>
      </c>
      <c r="K164">
        <f>H164</f>
        <v>150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32</v>
      </c>
      <c r="C165" s="17">
        <v>37</v>
      </c>
      <c r="D165">
        <f>LOOKUP(use_fish!B165,base_fish!A:A,base_fish!C:C)+_xlfn.IFNA(INDEX(activity!F:F,MATCH(use_fish!C165,activity!A:A,0)),0)</f>
        <v>250</v>
      </c>
      <c r="E165" s="2">
        <f>1/D165</f>
        <v>4.0000000000000001E-3</v>
      </c>
      <c r="F165" s="3" t="s">
        <v>81</v>
      </c>
      <c r="G165" s="2" t="str">
        <f>INDEX(base_fish!E:E,MATCH(use_fish!B165,base_fish!A:A,0))&amp;_xlfn.IFNA("+"&amp;INDEX(activity!G:G,MATCH(use_fish!C165,activity!A:A,0)),"")</f>
        <v>火鸡鱼+临时活动</v>
      </c>
      <c r="H165">
        <f>LOOKUP(use_fish!B165,base_fish!A:A,base_fish!F:F)+_xlfn.IFNA(INDEX(activity!F:F,MATCH(use_fish!C165,activity!A:A,0)),0)</f>
        <v>250</v>
      </c>
      <c r="I165">
        <v>1</v>
      </c>
      <c r="J165">
        <f>LOOKUP(use_fish!B165,base_fish!A:A,base_fish!G:G)</f>
        <v>0</v>
      </c>
      <c r="K165">
        <f>H165</f>
        <v>250</v>
      </c>
      <c r="L165">
        <v>1</v>
      </c>
      <c r="M165">
        <v>0</v>
      </c>
    </row>
    <row r="166" spans="1:13" s="15" customFormat="1" x14ac:dyDescent="0.2">
      <c r="A166" s="17"/>
      <c r="B166" s="18"/>
      <c r="C166" s="17"/>
      <c r="D166"/>
      <c r="E166" s="2"/>
      <c r="F166" s="3"/>
      <c r="G166" s="2"/>
      <c r="H166"/>
      <c r="I166"/>
      <c r="J166"/>
      <c r="K166"/>
      <c r="L166"/>
      <c r="M1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"/>
  <sheetViews>
    <sheetView workbookViewId="0">
      <selection activeCell="B7" sqref="B7:G11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3"/>
  <sheetViews>
    <sheetView workbookViewId="0">
      <selection activeCell="E24" sqref="E24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2020-12-01T03:16:09Z</dcterms:modified>
</cp:coreProperties>
</file>