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E182" i="2"/>
  <c r="E183" i="2"/>
  <c r="K176" i="2" l="1"/>
  <c r="J202" i="1" s="1"/>
  <c r="K177" i="2"/>
  <c r="J203" i="1" s="1"/>
  <c r="K178" i="2"/>
  <c r="J204" i="1" s="1"/>
  <c r="K179" i="2"/>
  <c r="J205" i="1" s="1"/>
  <c r="K180" i="2"/>
  <c r="J206" i="1" s="1"/>
  <c r="K181" i="2"/>
  <c r="J207" i="1" s="1"/>
  <c r="K182" i="2"/>
  <c r="J208" i="1" s="1"/>
  <c r="K183" i="2"/>
  <c r="J209" i="1" s="1"/>
  <c r="I181" i="2"/>
  <c r="I207" i="1" s="1"/>
  <c r="I182" i="2"/>
  <c r="I208" i="1" s="1"/>
  <c r="I183" i="2"/>
  <c r="I209" i="1" s="1"/>
  <c r="H176" i="2"/>
  <c r="H177" i="2"/>
  <c r="H178" i="2"/>
  <c r="H179" i="2"/>
  <c r="H180" i="2"/>
  <c r="H181" i="2"/>
  <c r="H182" i="2"/>
  <c r="H183" i="2"/>
  <c r="E176" i="2"/>
  <c r="F176" i="2" s="1"/>
  <c r="E177" i="2"/>
  <c r="H203" i="1" s="1"/>
  <c r="E178" i="2"/>
  <c r="H204" i="1" s="1"/>
  <c r="E179" i="2"/>
  <c r="H205" i="1" s="1"/>
  <c r="E180" i="2"/>
  <c r="F180" i="2" s="1"/>
  <c r="H207" i="1"/>
  <c r="H208" i="1"/>
  <c r="H209" i="1"/>
  <c r="H202" i="1" l="1"/>
  <c r="F183" i="2"/>
  <c r="F179" i="2"/>
  <c r="L183" i="2"/>
  <c r="H206" i="1"/>
  <c r="F182" i="2"/>
  <c r="F178" i="2"/>
  <c r="L182" i="2"/>
  <c r="F181" i="2"/>
  <c r="F177" i="2"/>
  <c r="L181" i="2"/>
  <c r="K168" i="2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I201" i="1"/>
  <c r="F174" i="2"/>
  <c r="F170" i="2"/>
  <c r="L174" i="2"/>
  <c r="F173" i="2"/>
  <c r="F169" i="2"/>
  <c r="L173" i="2"/>
  <c r="F172" i="2"/>
  <c r="F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F165" i="2"/>
  <c r="F161" i="2"/>
  <c r="L165" i="2"/>
  <c r="F164" i="2"/>
  <c r="F160" i="2"/>
  <c r="L164" i="2"/>
  <c r="L163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5" i="2"/>
  <c r="I9" i="2"/>
  <c r="I17" i="1" s="1"/>
  <c r="I13" i="2"/>
  <c r="I27" i="1" s="1"/>
  <c r="I17" i="2"/>
  <c r="I31" i="1" s="1"/>
  <c r="I21" i="2"/>
  <c r="I35" i="1" s="1"/>
  <c r="I22" i="2"/>
  <c r="I36" i="1" s="1"/>
  <c r="I30" i="2"/>
  <c r="I44" i="1" s="1"/>
  <c r="I33" i="2"/>
  <c r="I47" i="1" s="1"/>
  <c r="I34" i="2"/>
  <c r="I48" i="1" s="1"/>
  <c r="I46" i="2"/>
  <c r="I60" i="1" s="1"/>
  <c r="I49" i="2"/>
  <c r="I63" i="1" s="1"/>
  <c r="I50" i="2"/>
  <c r="I64" i="1" s="1"/>
  <c r="I53" i="2"/>
  <c r="I67" i="1" s="1"/>
  <c r="I54" i="2"/>
  <c r="I68" i="1" s="1"/>
  <c r="I65" i="2"/>
  <c r="I79" i="1" s="1"/>
  <c r="I66" i="2"/>
  <c r="I80" i="1" s="1"/>
  <c r="I69" i="2"/>
  <c r="I83" i="1" s="1"/>
  <c r="I70" i="2"/>
  <c r="I73" i="2"/>
  <c r="I87" i="1" s="1"/>
  <c r="I74" i="2"/>
  <c r="I77" i="2"/>
  <c r="I91" i="1" s="1"/>
  <c r="I78" i="2"/>
  <c r="I81" i="2"/>
  <c r="I82" i="2"/>
  <c r="I93" i="2"/>
  <c r="I94" i="2"/>
  <c r="I97" i="2"/>
  <c r="I98" i="2"/>
  <c r="I101" i="2"/>
  <c r="I102" i="2"/>
  <c r="I106" i="2"/>
  <c r="I110" i="2"/>
  <c r="I114" i="2"/>
  <c r="I118" i="2"/>
  <c r="I129" i="2"/>
  <c r="I130" i="2"/>
  <c r="I134" i="2"/>
  <c r="I137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I123" i="2" s="1"/>
  <c r="L123" i="2" s="1"/>
  <c r="D22" i="5"/>
  <c r="F21" i="5"/>
  <c r="I122" i="2" s="1"/>
  <c r="I149" i="1" s="1"/>
  <c r="D21" i="5"/>
  <c r="F20" i="5"/>
  <c r="D20" i="5"/>
  <c r="F19" i="5"/>
  <c r="I19" i="2" s="1"/>
  <c r="I33" i="1" s="1"/>
  <c r="D19" i="5"/>
  <c r="F18" i="5"/>
  <c r="I18" i="2" s="1"/>
  <c r="I32" i="1" s="1"/>
  <c r="D18" i="5"/>
  <c r="F17" i="5"/>
  <c r="I95" i="2" s="1"/>
  <c r="I109" i="1" s="1"/>
  <c r="D17" i="5"/>
  <c r="F16" i="5"/>
  <c r="I83" i="2" s="1"/>
  <c r="I97" i="1" s="1"/>
  <c r="D16" i="5"/>
  <c r="F15" i="5"/>
  <c r="I15" i="2" s="1"/>
  <c r="I29" i="1" s="1"/>
  <c r="D15" i="5"/>
  <c r="F14" i="5"/>
  <c r="I14" i="2" s="1"/>
  <c r="L14" i="2" s="1"/>
  <c r="D14" i="5"/>
  <c r="F13" i="5"/>
  <c r="I67" i="2" s="1"/>
  <c r="I81" i="1" s="1"/>
  <c r="D13" i="5"/>
  <c r="F12" i="5"/>
  <c r="I59" i="2" s="1"/>
  <c r="I73" i="1" s="1"/>
  <c r="D12" i="5"/>
  <c r="F11" i="5"/>
  <c r="D11" i="5"/>
  <c r="F10" i="5"/>
  <c r="D10" i="5"/>
  <c r="F9" i="5"/>
  <c r="D9" i="5"/>
  <c r="F8" i="5"/>
  <c r="I8" i="2" s="1"/>
  <c r="D8" i="5"/>
  <c r="F7" i="5"/>
  <c r="D7" i="5"/>
  <c r="F6" i="5"/>
  <c r="I105" i="2" s="1"/>
  <c r="D6" i="5"/>
  <c r="F5" i="5"/>
  <c r="I104" i="2" s="1"/>
  <c r="D5" i="5"/>
  <c r="F4" i="5"/>
  <c r="I103" i="2" s="1"/>
  <c r="I130" i="1" s="1"/>
  <c r="D4" i="5"/>
  <c r="F3" i="5"/>
  <c r="I3" i="2" s="1"/>
  <c r="I5" i="1" s="1"/>
  <c r="D3" i="5"/>
  <c r="F2" i="5"/>
  <c r="I2" i="2" s="1"/>
  <c r="D2" i="5"/>
  <c r="I179" i="2" l="1"/>
  <c r="I171" i="2"/>
  <c r="I161" i="2"/>
  <c r="I138" i="2"/>
  <c r="I164" i="1" s="1"/>
  <c r="I58" i="2"/>
  <c r="I72" i="1" s="1"/>
  <c r="I26" i="2"/>
  <c r="I40" i="1" s="1"/>
  <c r="I157" i="2"/>
  <c r="L157" i="2" s="1"/>
  <c r="I133" i="2"/>
  <c r="I159" i="1" s="1"/>
  <c r="I125" i="2"/>
  <c r="I113" i="2"/>
  <c r="I85" i="2"/>
  <c r="I57" i="2"/>
  <c r="I71" i="1" s="1"/>
  <c r="I45" i="2"/>
  <c r="I59" i="1" s="1"/>
  <c r="I41" i="2"/>
  <c r="I55" i="1" s="1"/>
  <c r="I37" i="2"/>
  <c r="I51" i="1" s="1"/>
  <c r="I86" i="2"/>
  <c r="I100" i="1" s="1"/>
  <c r="I62" i="2"/>
  <c r="I76" i="1" s="1"/>
  <c r="I42" i="2"/>
  <c r="I56" i="1" s="1"/>
  <c r="I38" i="2"/>
  <c r="I52" i="1" s="1"/>
  <c r="I10" i="2"/>
  <c r="L10" i="2" s="1"/>
  <c r="I6" i="2"/>
  <c r="L6" i="2" s="1"/>
  <c r="I153" i="2"/>
  <c r="I117" i="2"/>
  <c r="I109" i="2"/>
  <c r="I136" i="1" s="1"/>
  <c r="I89" i="2"/>
  <c r="I61" i="2"/>
  <c r="I75" i="1" s="1"/>
  <c r="I29" i="2"/>
  <c r="I43" i="1" s="1"/>
  <c r="I25" i="2"/>
  <c r="I39" i="1" s="1"/>
  <c r="I176" i="2"/>
  <c r="I168" i="2"/>
  <c r="I158" i="2"/>
  <c r="I178" i="2"/>
  <c r="I170" i="2"/>
  <c r="I160" i="2"/>
  <c r="I180" i="2"/>
  <c r="I172" i="2"/>
  <c r="I162" i="2"/>
  <c r="I156" i="2"/>
  <c r="I140" i="2"/>
  <c r="I136" i="2"/>
  <c r="L136" i="2" s="1"/>
  <c r="I132" i="2"/>
  <c r="I128" i="2"/>
  <c r="I116" i="2"/>
  <c r="I112" i="2"/>
  <c r="L112" i="2" s="1"/>
  <c r="I108" i="2"/>
  <c r="I100" i="2"/>
  <c r="I96" i="2"/>
  <c r="I92" i="2"/>
  <c r="L92" i="2" s="1"/>
  <c r="I88" i="2"/>
  <c r="I84" i="2"/>
  <c r="I80" i="2"/>
  <c r="I76" i="2"/>
  <c r="L76" i="2" s="1"/>
  <c r="I72" i="2"/>
  <c r="I68" i="2"/>
  <c r="I64" i="2"/>
  <c r="I60" i="2"/>
  <c r="I74" i="1" s="1"/>
  <c r="I56" i="2"/>
  <c r="I70" i="1" s="1"/>
  <c r="I52" i="2"/>
  <c r="I66" i="1" s="1"/>
  <c r="I48" i="2"/>
  <c r="I62" i="1" s="1"/>
  <c r="I44" i="2"/>
  <c r="I58" i="1" s="1"/>
  <c r="I40" i="2"/>
  <c r="I54" i="1" s="1"/>
  <c r="I36" i="2"/>
  <c r="I50" i="1" s="1"/>
  <c r="I32" i="2"/>
  <c r="I46" i="1" s="1"/>
  <c r="I28" i="2"/>
  <c r="I42" i="1" s="1"/>
  <c r="I24" i="2"/>
  <c r="I38" i="1" s="1"/>
  <c r="I20" i="2"/>
  <c r="I34" i="1" s="1"/>
  <c r="I16" i="2"/>
  <c r="I30" i="1" s="1"/>
  <c r="I12" i="2"/>
  <c r="I26" i="1" s="1"/>
  <c r="I4" i="2"/>
  <c r="I177" i="2"/>
  <c r="I169" i="2"/>
  <c r="I159" i="2"/>
  <c r="I126" i="2"/>
  <c r="I90" i="2"/>
  <c r="I155" i="2"/>
  <c r="L155" i="2" s="1"/>
  <c r="I139" i="2"/>
  <c r="I165" i="1" s="1"/>
  <c r="I135" i="2"/>
  <c r="I161" i="1" s="1"/>
  <c r="I131" i="2"/>
  <c r="I157" i="1" s="1"/>
  <c r="I127" i="2"/>
  <c r="I153" i="1" s="1"/>
  <c r="I115" i="2"/>
  <c r="I142" i="1" s="1"/>
  <c r="I111" i="2"/>
  <c r="I138" i="1" s="1"/>
  <c r="I107" i="2"/>
  <c r="I134" i="1" s="1"/>
  <c r="I99" i="2"/>
  <c r="I113" i="1" s="1"/>
  <c r="I91" i="2"/>
  <c r="I28" i="1" s="1"/>
  <c r="I87" i="2"/>
  <c r="I101" i="1" s="1"/>
  <c r="I79" i="2"/>
  <c r="I93" i="1" s="1"/>
  <c r="I75" i="2"/>
  <c r="I89" i="1" s="1"/>
  <c r="I71" i="2"/>
  <c r="I85" i="1" s="1"/>
  <c r="I63" i="2"/>
  <c r="I77" i="1" s="1"/>
  <c r="I55" i="2"/>
  <c r="I69" i="1" s="1"/>
  <c r="I51" i="2"/>
  <c r="I65" i="1" s="1"/>
  <c r="I47" i="2"/>
  <c r="I61" i="1" s="1"/>
  <c r="I43" i="2"/>
  <c r="I57" i="1" s="1"/>
  <c r="I39" i="2"/>
  <c r="I53" i="1" s="1"/>
  <c r="I35" i="2"/>
  <c r="I49" i="1" s="1"/>
  <c r="I31" i="2"/>
  <c r="I45" i="1" s="1"/>
  <c r="I27" i="2"/>
  <c r="I41" i="1" s="1"/>
  <c r="I23" i="2"/>
  <c r="I37" i="1" s="1"/>
  <c r="I11" i="2"/>
  <c r="I25" i="1" s="1"/>
  <c r="I7" i="2"/>
  <c r="I21" i="1" s="1"/>
  <c r="F17" i="2"/>
  <c r="F25" i="2"/>
  <c r="L15" i="2"/>
  <c r="J123" i="1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I183" i="1"/>
  <c r="L153" i="2"/>
  <c r="I179" i="1"/>
  <c r="I167" i="1"/>
  <c r="L141" i="2"/>
  <c r="I163" i="1"/>
  <c r="L137" i="2"/>
  <c r="I155" i="1"/>
  <c r="L129" i="2"/>
  <c r="I151" i="1"/>
  <c r="L125" i="2"/>
  <c r="I144" i="1"/>
  <c r="L117" i="2"/>
  <c r="I140" i="1"/>
  <c r="L113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58" i="1"/>
  <c r="L132" i="2"/>
  <c r="I154" i="1"/>
  <c r="L128" i="2"/>
  <c r="I143" i="1"/>
  <c r="L116" i="2"/>
  <c r="I135" i="1"/>
  <c r="L108" i="2"/>
  <c r="I131" i="1"/>
  <c r="L104" i="2"/>
  <c r="I114" i="1"/>
  <c r="L100" i="2"/>
  <c r="I110" i="1"/>
  <c r="L96" i="2"/>
  <c r="I102" i="1"/>
  <c r="L88" i="2"/>
  <c r="I98" i="1"/>
  <c r="L84" i="2"/>
  <c r="I94" i="1"/>
  <c r="L80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1" i="2"/>
  <c r="L107" i="2"/>
  <c r="L103" i="2"/>
  <c r="L99" i="2"/>
  <c r="L95" i="2"/>
  <c r="L91" i="2"/>
  <c r="L87" i="2"/>
  <c r="L83" i="2"/>
  <c r="L79" i="2"/>
  <c r="L75" i="2"/>
  <c r="L67" i="2"/>
  <c r="L63" i="2"/>
  <c r="L59" i="2"/>
  <c r="L55" i="2"/>
  <c r="L43" i="2"/>
  <c r="L39" i="2"/>
  <c r="I181" i="1"/>
  <c r="I177" i="1"/>
  <c r="I13" i="1"/>
  <c r="I4" i="1"/>
  <c r="I11" i="1"/>
  <c r="I10" i="1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0" i="1"/>
  <c r="I14" i="1"/>
  <c r="I118" i="1"/>
  <c r="L77" i="2"/>
  <c r="L73" i="2"/>
  <c r="L69" i="2"/>
  <c r="L65" i="2"/>
  <c r="L61" i="2"/>
  <c r="L53" i="2"/>
  <c r="L49" i="2"/>
  <c r="L45" i="2"/>
  <c r="L41" i="2"/>
  <c r="L37" i="2"/>
  <c r="L33" i="2"/>
  <c r="L29" i="2"/>
  <c r="L21" i="2"/>
  <c r="L17" i="2"/>
  <c r="I121" i="1"/>
  <c r="I23" i="1"/>
  <c r="I126" i="1"/>
  <c r="I128" i="1"/>
  <c r="I19" i="1"/>
  <c r="I122" i="1"/>
  <c r="L56" i="2"/>
  <c r="L52" i="2"/>
  <c r="L48" i="2"/>
  <c r="L40" i="2"/>
  <c r="L36" i="2"/>
  <c r="L32" i="2"/>
  <c r="L24" i="2"/>
  <c r="L20" i="2"/>
  <c r="L16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  <c r="I105" i="1" l="1"/>
  <c r="L25" i="2"/>
  <c r="L57" i="2"/>
  <c r="I123" i="1"/>
  <c r="I162" i="1"/>
  <c r="L109" i="2"/>
  <c r="I139" i="1"/>
  <c r="I129" i="1"/>
  <c r="I204" i="1"/>
  <c r="L178" i="2"/>
  <c r="L60" i="2"/>
  <c r="L139" i="2"/>
  <c r="I195" i="1"/>
  <c r="L169" i="2"/>
  <c r="I206" i="1"/>
  <c r="L180" i="2"/>
  <c r="I184" i="1"/>
  <c r="L158" i="2"/>
  <c r="I187" i="1"/>
  <c r="L161" i="2"/>
  <c r="I185" i="1"/>
  <c r="L159" i="2"/>
  <c r="L12" i="2"/>
  <c r="I119" i="1"/>
  <c r="L86" i="2"/>
  <c r="L138" i="2"/>
  <c r="I18" i="1"/>
  <c r="I15" i="1"/>
  <c r="I125" i="1"/>
  <c r="L35" i="2"/>
  <c r="L51" i="2"/>
  <c r="L115" i="2"/>
  <c r="I90" i="1"/>
  <c r="I106" i="1"/>
  <c r="L133" i="2"/>
  <c r="I203" i="1"/>
  <c r="L177" i="2"/>
  <c r="I186" i="1"/>
  <c r="L160" i="2"/>
  <c r="I194" i="1"/>
  <c r="L168" i="2"/>
  <c r="I197" i="1"/>
  <c r="L171" i="2"/>
  <c r="I198" i="1"/>
  <c r="L172" i="2"/>
  <c r="L28" i="2"/>
  <c r="L44" i="2"/>
  <c r="I117" i="1"/>
  <c r="L31" i="2"/>
  <c r="L47" i="2"/>
  <c r="I127" i="1"/>
  <c r="I24" i="1"/>
  <c r="I124" i="1"/>
  <c r="L71" i="2"/>
  <c r="L7" i="2"/>
  <c r="I188" i="1"/>
  <c r="L162" i="2"/>
  <c r="I196" i="1"/>
  <c r="L170" i="2"/>
  <c r="L176" i="2"/>
  <c r="I202" i="1"/>
  <c r="I205" i="1"/>
  <c r="L17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<sst xmlns="http://schemas.openxmlformats.org/spreadsheetml/2006/main" count="708" uniqueCount="409">
  <si>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</si>
  <si>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</si>
  <si>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</si>
  <si>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</si>
  <si>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</si>
  <si>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</si>
  <si>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</si>
  <si>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</si>
  <si>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</si>
  <si>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</si>
  <si>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</si>
  <si>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</si>
  <si>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</si>
  <si>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</si>
  <si>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</si>
  <si>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</si>
  <si>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</si>
  <si>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</si>
  <si>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</si>
  <si>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</si>
  <si>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</si>
  <si>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</si>
  <si>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</si>
  <si>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</si>
  <si>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</si>
  <si>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</si>
  <si>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</si>
  <si>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</si>
  <si>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</si>
  <si>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</si>
  <si>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</si>
  <si>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</si>
  <si>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</si>
  <si>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</si>
  <si>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</si>
  <si>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</si>
  <si>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</si>
  <si>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</si>
  <si>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</si>
  <si>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</si>
  <si>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</si>
  <si>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</si>
  <si>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</si>
  <si>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</si>
  <si>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</si>
  <si>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</si>
  <si>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</si>
  <si>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</si>
  <si>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</si>
  <si>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</si>
  <si>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</si>
  <si>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</si>
  <si>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</si>
  <si>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</si>
  <si>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</si>
  <si>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</si>
  <si>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</si>
  <si>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</si>
  <si>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</si>
  <si>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</si>
  <si>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</si>
  <si>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</si>
  <si>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</si>
  <si>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</si>
  <si>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</si>
  <si>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</si>
  <si>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</si>
  <si>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</si>
  <si>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</si>
  <si>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</si>
  <si>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</si>
  <si>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</si>
  <si>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</si>
  <si>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</si>
  <si>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</si>
  <si>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</si>
  <si>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</si>
  <si>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</si>
  <si>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</si>
  <si>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</si>
  <si>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</si>
  <si>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</si>
  <si>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</si>
  <si>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</si>
  <si>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</si>
  <si>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</si>
  <si>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</si>
  <si>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</si>
  <si>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</si>
  <si>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</si>
  <si>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</si>
  <si>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</si>
  <si>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</si>
  <si>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</si>
  <si>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</si>
  <si>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</si>
  <si>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</si>
  <si>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</si>
  <si>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</si>
  <si>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</si>
  <si>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</si>
  <si>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</si>
  <si>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</si>
  <si>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</si>
  <si>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</si>
  <si>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</si>
  <si>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</si>
  <si>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</si>
  <si>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</si>
  <si>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</si>
  <si>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</si>
  <si>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</si>
  <si>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</si>
  <si>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</si>
  <si>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</si>
  <si>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</si>
  <si>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</si>
  <si>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</si>
  <si>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</si>
  <si>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</si>
  <si>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</si>
  <si>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</si>
  <si>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</si>
  <si>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</si>
  <si>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</si>
  <si>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</si>
  <si>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</si>
  <si>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</si>
  <si>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</si>
  <si>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</si>
  <si>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</si>
  <si>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</si>
  <si>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</si>
  <si>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</si>
  <si>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</si>
  <si>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</si>
  <si>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</si>
  <si>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</si>
  <si>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</si>
  <si>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</si>
  <si>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</si>
  <si>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</si>
  <si>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</si>
  <si>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</si>
  <si>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</si>
  <si>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</si>
  <si>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</si>
  <si>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</si>
  <si>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</si>
  <si>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</si>
  <si>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</si>
  <si>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</si>
  <si>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</si>
  <si>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</si>
  <si>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</si>
  <si>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</si>
  <si>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</si>
  <si>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</si>
  <si>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</si>
  <si>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</si>
  <si>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</si>
  <si>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</si>
  <si>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</si>
  <si>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</si>
  <si>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</si>
  <si>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</si>
  <si>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</si>
  <si>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</si>
  <si>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</si>
  <si>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</si>
  <si>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</si>
  <si>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</si>
  <si>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</si>
  <si>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</si>
  <si>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</si>
  <si>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</si>
  <si>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</si>
  <si>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</si>
  <si>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</si>
  <si>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</si>
  <si>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</si>
  <si>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</si>
  <si>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</si>
  <si>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</si>
  <si>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</si>
  <si>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</si>
  <si>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</si>
  <si>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</si>
  <si>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</si>
  <si>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</si>
  <si>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</si>
  <si>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</si>
  <si>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</si>
  <si>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</si>
  <si>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</si>
  <si>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</si>
  <si>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</si>
  <si>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</si>
  <si>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</si>
  <si>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</si>
  <si>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</si>
  <si>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</si>
  <si>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</si>
  <si>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</si>
  <si>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</si>
  <si>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</si>
  <si>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</si>
  <si>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</si>
  <si>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</si>
  <si>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</si>
  <si>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</si>
  <si>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</si>
  <si>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</si>
  <si>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</si>
  <si>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</si>
  <si>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</si>
  <si>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</si>
  <si>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</si>
  <si>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</si>
  <si>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</si>
  <si>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</si>
  <si>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</si>
  <si>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</si>
  <si>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</si>
  <si>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</si>
  <si>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</si>
  <si>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</si>
  <si>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</si>
  <si>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</si>
  <si>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</si>
  <si>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</si>
  <si>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</si>
  <si>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</si>
  <si>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</si>
  <si>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</si>
  <si>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</si>
  <si>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</si>
  <si>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</si>
  <si>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</si>
  <si>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</si>
  <si>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</si>
  <si>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</si>
  <si>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</si>
  <si>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</si>
  <si>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</si>
  <si>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</si>
  <si>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</si>
  <si>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</si>
  <si>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</si>
  <si>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</si>
  <si>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</si>
  <si>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</si>
  <si>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</si>
  <si>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</si>
  <si>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</si>
  <si>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</si>
  <si>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</si>
  <si>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</si>
  <si>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</si>
  <si>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</si>
  <si>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</si>
  <si>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</si>
  <si>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</si>
  <si>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</si>
  <si>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</si>
  <si>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</si>
  <si>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</si>
  <si>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</si>
  <si>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</si>
  <si>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</si>
  <si>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</si>
  <si>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</si>
  <si>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</si>
  <si>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</si>
  <si>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</si>
  <si>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</si>
  <si>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</si>
  <si>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</si>
  <si>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</si>
  <si>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</si>
  <si>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</si>
  <si>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</si>
  <si>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</si>
  <si>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</si>
  <si>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</si>
  <si>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</si>
  <si>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</si>
  <si>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</si>
  <si>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</si>
  <si>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</si>
  <si>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</si>
  <si>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</si>
  <si>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</si>
  <si>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</si>
  <si>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</si>
  <si>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</si>
  <si>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</si>
  <si>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</si>
  <si>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</si>
  <si>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</si>
  <si>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</si>
  <si>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</si>
  <si>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</si>
  <si>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</si>
  <si>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</si>
  <si>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</si>
  <si>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</si>
  <si>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</si>
  <si>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</si>
  <si>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</si>
  <si>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</si>
  <si>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</si>
  <si>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</si>
  <si>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</si>
  <si>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</si>
  <si>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</si>
  <si>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</si>
  <si>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</si>
  <si>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</si>
  <si>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</si>
  <si>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</si>
  <si>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</si>
  <si>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</si>
  <si>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</si>
  <si>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</si>
  <si>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</si>
  <si>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</si>
  <si>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</si>
  <si>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</si>
  <si>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</si>
  <si>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</si>
  <si>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</si>
  <si>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</si>
  <si>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</si>
  <si>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</si>
  <si>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</si>
  <si>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</si>
  <si>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</si>
  <si>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</si>
  <si>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</si>
  <si>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</si>
  <si>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</si>
  <si>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</si>
  <si>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</si>
  <si>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</si>
  <si>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</si>
  <si>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</si>
  <si>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</si>
  <si>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</si>
  <si>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</si>
  <si>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</si>
  <si>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</si>
  <si>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</si>
  <si>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</si>
  <si>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</si>
  <si>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</si>
  <si>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</si>
  <si>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</si>
  <si>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</si>
  <si>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</si>
  <si>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</si>
  <si>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</si>
  <si>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</si>
  <si>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</si>
  <si>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</si>
  <si>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</si>
  <si>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</si>
  <si>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</si>
  <si>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</si>
  <si>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</si>
  <si>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</si>
  <si>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</si>
  <si>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</si>
  <si>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</si>
  <si>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</si>
  <si>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</si>
  <si>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</si>
  <si>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</si>
  <si>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</si>
  <si>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</si>
  <si>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</si>
  <si>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</si>
  <si>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</si>
  <si>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</si>
  <si>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</si>
  <si>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</si>
  <si>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</si>
  <si>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</si>
  <si>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</si>
  <si>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</si>
  <si>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</si>
  <si>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</si>
  <si>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</si>
  <si>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</si>
  <si>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</si>
  <si>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</si>
  <si>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</si>
  <si>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</si>
  <si>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</si>
  <si>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</si>
  <si>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0,0,0.1,0.2</t>
    <phoneticPr fontId="1" type="noConversion"/>
  </si>
  <si>
    <t>0,0,0.2,0.3</t>
    <phoneticPr fontId="1" type="noConversion"/>
  </si>
  <si>
    <t>0,0,0.3,0.4</t>
    <phoneticPr fontId="1" type="noConversion"/>
  </si>
  <si>
    <t>0,0,0.01</t>
    <phoneticPr fontId="1" type="noConversion"/>
  </si>
  <si>
    <t>小丑boss</t>
    <phoneticPr fontId="1" type="noConversion"/>
  </si>
  <si>
    <t>0,0,0.01,</t>
  </si>
  <si>
    <t>0,0,0.1,0.2</t>
  </si>
  <si>
    <t>0,0,0.2,0.3</t>
  </si>
  <si>
    <t>0,0,0.3,0.4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</si>
</sst>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abSelected="1" topLeftCell="A182" workbookViewId="0">
      <selection activeCell="F197" sqref="F197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1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3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1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1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1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1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2">
        <v>155</v>
      </c>
      <c r="Q6" s="11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1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1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1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1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1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1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1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1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1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1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1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1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1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1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1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1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1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1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1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1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1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1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1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1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1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1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1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1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1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1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1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1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1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1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1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1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1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1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1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1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1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1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1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1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1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1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1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1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1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1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1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1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1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1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1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1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1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1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1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1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1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1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1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1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1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1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1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1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1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1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1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1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1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1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1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1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1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1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1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1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1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1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1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1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1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1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1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1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1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1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1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1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1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1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1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1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1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1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1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1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1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1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1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1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1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1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1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1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1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1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1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1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1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1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1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1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1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1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1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1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1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1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1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1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1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1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1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1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1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1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1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1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1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1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1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1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1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1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1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1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1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1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1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1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1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1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1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1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1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1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1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1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1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1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1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1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1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1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1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1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1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1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1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1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1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1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1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1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1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1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1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1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1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1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1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1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1">
        <v>156</v>
      </c>
    </row>
    <row r="184" spans="1:17" s="22" customFormat="1" x14ac:dyDescent="0.2">
      <c r="A184" s="22">
        <v>183</v>
      </c>
      <c r="B184" s="22">
        <v>1</v>
      </c>
      <c r="C184" s="22" t="s">
        <v>364</v>
      </c>
      <c r="H184" s="22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 s="22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24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6">
        <v>157</v>
      </c>
    </row>
    <row r="185" spans="1:17" s="22" customFormat="1" x14ac:dyDescent="0.2">
      <c r="A185" s="22">
        <v>184</v>
      </c>
      <c r="B185" s="22">
        <v>1</v>
      </c>
      <c r="C185" s="22" t="s">
        <v>365</v>
      </c>
      <c r="H185" s="22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 s="22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24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6">
        <v>158</v>
      </c>
    </row>
    <row r="186" spans="1:17" s="22" customFormat="1" x14ac:dyDescent="0.2">
      <c r="A186" s="22">
        <v>185</v>
      </c>
      <c r="B186" s="22">
        <v>1</v>
      </c>
      <c r="C186" s="22" t="s">
        <v>366</v>
      </c>
      <c r="H186" s="22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 s="22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24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6">
        <v>159</v>
      </c>
    </row>
    <row r="187" spans="1:17" s="22" customFormat="1" x14ac:dyDescent="0.2">
      <c r="A187" s="22">
        <v>186</v>
      </c>
      <c r="B187" s="22">
        <v>1</v>
      </c>
      <c r="C187" s="22" t="s">
        <v>367</v>
      </c>
      <c r="H187" s="22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 s="22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24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6">
        <v>160</v>
      </c>
    </row>
    <row r="188" spans="1:17" s="22" customFormat="1" x14ac:dyDescent="0.2">
      <c r="A188" s="22">
        <v>187</v>
      </c>
      <c r="B188" s="22">
        <v>1</v>
      </c>
      <c r="C188" s="22" t="s">
        <v>368</v>
      </c>
      <c r="H188" s="22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 s="22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24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6">
        <v>161</v>
      </c>
    </row>
    <row r="189" spans="1:17" s="22" customFormat="1" x14ac:dyDescent="0.2">
      <c r="A189" s="22">
        <v>188</v>
      </c>
      <c r="B189" s="22">
        <v>1</v>
      </c>
      <c r="C189" s="22" t="s">
        <v>369</v>
      </c>
      <c r="H189" s="22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 s="22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24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6">
        <v>162</v>
      </c>
    </row>
    <row r="190" spans="1:17" s="22" customFormat="1" x14ac:dyDescent="0.2">
      <c r="A190" s="22">
        <v>189</v>
      </c>
      <c r="B190" s="22">
        <v>1</v>
      </c>
      <c r="C190" s="22" t="s">
        <v>370</v>
      </c>
      <c r="H190" s="22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 s="22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24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6">
        <v>163</v>
      </c>
    </row>
    <row r="191" spans="1:17" s="22" customFormat="1" x14ac:dyDescent="0.2">
      <c r="A191" s="22">
        <v>190</v>
      </c>
      <c r="B191" s="22">
        <v>1</v>
      </c>
      <c r="C191" s="22" t="s">
        <v>371</v>
      </c>
      <c r="H191" s="22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 s="22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24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6">
        <v>164</v>
      </c>
    </row>
    <row r="192" spans="1:17" s="22" customFormat="1" x14ac:dyDescent="0.2">
      <c r="A192" s="22">
        <v>191</v>
      </c>
      <c r="B192" s="22">
        <v>1</v>
      </c>
      <c r="C192" s="22" t="s">
        <v>372</v>
      </c>
      <c r="H192" s="2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 s="2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24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6">
        <v>165</v>
      </c>
    </row>
    <row r="193" spans="1:17" s="22" customFormat="1" x14ac:dyDescent="0.2">
      <c r="A193" s="22">
        <v>192</v>
      </c>
      <c r="B193" s="22">
        <v>1</v>
      </c>
      <c r="C193" s="22" t="s">
        <v>373</v>
      </c>
      <c r="H193" s="22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 s="22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24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6">
        <v>166</v>
      </c>
    </row>
    <row r="194" spans="1:17" s="22" customFormat="1" x14ac:dyDescent="0.2">
      <c r="A194" s="22">
        <v>193</v>
      </c>
      <c r="B194" s="22">
        <v>1</v>
      </c>
      <c r="C194" s="22" t="s">
        <v>382</v>
      </c>
      <c r="H194" s="22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2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4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6">
        <v>167</v>
      </c>
    </row>
    <row r="195" spans="1:17" s="22" customFormat="1" x14ac:dyDescent="0.2">
      <c r="A195" s="22">
        <v>194</v>
      </c>
      <c r="B195" s="22">
        <v>1</v>
      </c>
      <c r="C195" s="22" t="s">
        <v>383</v>
      </c>
      <c r="H195" s="22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2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4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6">
        <v>168</v>
      </c>
    </row>
    <row r="196" spans="1:17" s="22" customFormat="1" x14ac:dyDescent="0.2">
      <c r="A196" s="22">
        <v>195</v>
      </c>
      <c r="B196" s="22">
        <v>1</v>
      </c>
      <c r="C196" s="22" t="s">
        <v>384</v>
      </c>
      <c r="H196" s="22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2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4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6">
        <v>169</v>
      </c>
    </row>
    <row r="197" spans="1:17" s="22" customFormat="1" x14ac:dyDescent="0.2">
      <c r="A197" s="22">
        <v>196</v>
      </c>
      <c r="B197" s="22">
        <v>1</v>
      </c>
      <c r="C197" s="22" t="s">
        <v>385</v>
      </c>
      <c r="H197" s="22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2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4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6">
        <v>170</v>
      </c>
    </row>
    <row r="198" spans="1:17" s="22" customFormat="1" x14ac:dyDescent="0.2">
      <c r="A198" s="22">
        <v>197</v>
      </c>
      <c r="B198" s="22">
        <v>1</v>
      </c>
      <c r="C198" s="22" t="s">
        <v>386</v>
      </c>
      <c r="H198" s="22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2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4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6">
        <v>171</v>
      </c>
    </row>
    <row r="199" spans="1:17" s="22" customFormat="1" x14ac:dyDescent="0.2">
      <c r="A199" s="22">
        <v>198</v>
      </c>
      <c r="B199" s="22">
        <v>1</v>
      </c>
      <c r="C199" s="22" t="s">
        <v>387</v>
      </c>
      <c r="H199" s="22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2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4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6">
        <v>172</v>
      </c>
    </row>
    <row r="200" spans="1:17" s="22" customFormat="1" x14ac:dyDescent="0.2">
      <c r="A200" s="22">
        <v>199</v>
      </c>
      <c r="B200" s="22">
        <v>1</v>
      </c>
      <c r="C200" s="22" t="s">
        <v>388</v>
      </c>
      <c r="H200" s="22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2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4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6">
        <v>173</v>
      </c>
    </row>
    <row r="201" spans="1:17" s="22" customFormat="1" x14ac:dyDescent="0.2">
      <c r="A201" s="22">
        <v>200</v>
      </c>
      <c r="B201" s="22">
        <v>1</v>
      </c>
      <c r="C201" s="22" t="s">
        <v>389</v>
      </c>
      <c r="H201" s="22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2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4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6">
        <v>174</v>
      </c>
    </row>
    <row r="202" spans="1:17" x14ac:dyDescent="0.2">
      <c r="A202" s="17">
        <v>201</v>
      </c>
      <c r="B202" s="17">
        <v>1</v>
      </c>
      <c r="C202" s="17" t="s">
        <v>392</v>
      </c>
      <c r="D202" s="17"/>
      <c r="E202" s="17"/>
      <c r="F202" s="17"/>
      <c r="G202" s="17"/>
      <c r="H202" s="1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1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1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17"/>
      <c r="L202" s="17"/>
      <c r="M202" s="17"/>
      <c r="N202" s="17"/>
      <c r="O202" s="17"/>
      <c r="P202" s="17"/>
      <c r="Q202" s="21">
        <v>175</v>
      </c>
    </row>
    <row r="203" spans="1:17" x14ac:dyDescent="0.2">
      <c r="A203" s="17">
        <v>202</v>
      </c>
      <c r="B203" s="17">
        <v>1</v>
      </c>
      <c r="C203" s="17" t="s">
        <v>393</v>
      </c>
      <c r="D203" s="17"/>
      <c r="E203" s="17"/>
      <c r="F203" s="17"/>
      <c r="G203" s="17"/>
      <c r="H203" s="1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1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1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17"/>
      <c r="L203" s="17"/>
      <c r="M203" s="17"/>
      <c r="N203" s="17"/>
      <c r="O203" s="17"/>
      <c r="P203" s="17"/>
      <c r="Q203" s="21">
        <v>176</v>
      </c>
    </row>
    <row r="204" spans="1:17" x14ac:dyDescent="0.2">
      <c r="A204" s="17">
        <v>203</v>
      </c>
      <c r="B204" s="17">
        <v>1</v>
      </c>
      <c r="C204" s="17" t="s">
        <v>394</v>
      </c>
      <c r="D204" s="17"/>
      <c r="E204" s="17"/>
      <c r="F204" s="17"/>
      <c r="G204" s="17"/>
      <c r="H204" s="1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1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1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17"/>
      <c r="L204" s="17"/>
      <c r="M204" s="17"/>
      <c r="N204" s="17"/>
      <c r="O204" s="17"/>
      <c r="P204" s="17"/>
      <c r="Q204" s="21">
        <v>177</v>
      </c>
    </row>
    <row r="205" spans="1:17" x14ac:dyDescent="0.2">
      <c r="A205" s="17">
        <v>204</v>
      </c>
      <c r="B205" s="17">
        <v>1</v>
      </c>
      <c r="C205" s="17" t="s">
        <v>395</v>
      </c>
      <c r="D205" s="17"/>
      <c r="E205" s="17"/>
      <c r="F205" s="17"/>
      <c r="G205" s="17"/>
      <c r="H205" s="1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1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1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17"/>
      <c r="L205" s="17"/>
      <c r="M205" s="17"/>
      <c r="N205" s="17"/>
      <c r="O205" s="17"/>
      <c r="P205" s="17"/>
      <c r="Q205" s="21">
        <v>178</v>
      </c>
    </row>
    <row r="206" spans="1:17" x14ac:dyDescent="0.2">
      <c r="A206" s="17">
        <v>205</v>
      </c>
      <c r="B206" s="17">
        <v>1</v>
      </c>
      <c r="C206" s="17" t="s">
        <v>396</v>
      </c>
      <c r="D206" s="17"/>
      <c r="E206" s="17"/>
      <c r="F206" s="17"/>
      <c r="G206" s="17"/>
      <c r="H206" s="1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1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1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17"/>
      <c r="L206" s="17"/>
      <c r="M206" s="17"/>
      <c r="N206" s="17"/>
      <c r="O206" s="17"/>
      <c r="P206" s="17"/>
      <c r="Q206" s="21">
        <v>179</v>
      </c>
    </row>
    <row r="207" spans="1:17" x14ac:dyDescent="0.2">
      <c r="A207" s="17">
        <v>206</v>
      </c>
      <c r="B207" s="17">
        <v>1</v>
      </c>
      <c r="C207" s="17" t="s">
        <v>397</v>
      </c>
      <c r="D207" s="17"/>
      <c r="E207" s="17"/>
      <c r="F207" s="17"/>
      <c r="G207" s="17"/>
      <c r="H207" s="1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150</v>
      </c>
      <c r="I207" s="1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150</v>
      </c>
      <c r="J207" s="1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17"/>
      <c r="L207" s="17"/>
      <c r="M207" s="17"/>
      <c r="N207" s="17"/>
      <c r="O207" s="17"/>
      <c r="P207" s="17"/>
      <c r="Q207" s="21">
        <v>180</v>
      </c>
    </row>
    <row r="208" spans="1:17" x14ac:dyDescent="0.2">
      <c r="A208" s="17">
        <v>207</v>
      </c>
      <c r="B208" s="17">
        <v>1</v>
      </c>
      <c r="C208" s="17" t="s">
        <v>398</v>
      </c>
      <c r="D208" s="17"/>
      <c r="E208" s="17"/>
      <c r="F208" s="17"/>
      <c r="G208" s="17"/>
      <c r="H208" s="1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250</v>
      </c>
      <c r="I208" s="1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250</v>
      </c>
      <c r="J208" s="1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17"/>
      <c r="L208" s="17"/>
      <c r="M208" s="17"/>
      <c r="N208" s="17"/>
      <c r="O208" s="17"/>
      <c r="P208" s="17"/>
      <c r="Q208" s="21">
        <v>181</v>
      </c>
    </row>
    <row r="209" spans="1:17" x14ac:dyDescent="0.2">
      <c r="A209" s="17">
        <v>208</v>
      </c>
      <c r="B209" s="17">
        <v>1</v>
      </c>
      <c r="C209" s="17" t="s">
        <v>399</v>
      </c>
      <c r="D209" s="17"/>
      <c r="E209" s="17"/>
      <c r="F209" s="17"/>
      <c r="G209" s="17"/>
      <c r="H209" s="1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350</v>
      </c>
      <c r="I209" s="1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350</v>
      </c>
      <c r="J209" s="1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17"/>
      <c r="L209" s="17"/>
      <c r="M209" s="17"/>
      <c r="N209" s="17"/>
      <c r="O209" s="17"/>
      <c r="P209" s="17"/>
      <c r="Q209" s="2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20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2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8" activePane="bottomLeft" state="frozen"/>
      <selection pane="bottomLeft" activeCell="H184" sqref="H184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15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14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0" t="s">
        <v>139</v>
      </c>
      <c r="J1" s="10" t="s">
        <v>140</v>
      </c>
      <c r="K1" s="10" t="s">
        <v>141</v>
      </c>
      <c r="L1" s="10" t="s">
        <v>142</v>
      </c>
      <c r="M1" s="10" t="s">
        <v>149</v>
      </c>
      <c r="N1" s="10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22" customFormat="1" x14ac:dyDescent="0.2">
      <c r="A158" s="23">
        <v>157</v>
      </c>
      <c r="B158" s="24">
        <v>6</v>
      </c>
      <c r="C158" s="23">
        <v>38</v>
      </c>
      <c r="D158" s="25"/>
      <c r="E158" s="22">
        <f>LOOKUP(use_fish!B158,base_fish!A:A,base_fish!C:C)+_xlfn.IFNA(INDEX(activity!F:F,MATCH(use_fish!C158,activity!A:A,0)),0)</f>
        <v>30</v>
      </c>
      <c r="F158" s="23">
        <f t="shared" si="6"/>
        <v>3.3333333333333333E-2</v>
      </c>
      <c r="G158" s="24" t="s">
        <v>81</v>
      </c>
      <c r="H158" s="23" t="str">
        <f>INDEX(base_fish!E:E,MATCH(use_fish!B158,base_fish!A:A,0))&amp;_xlfn.IFNA("+"&amp;INDEX(activity!G:G,MATCH(use_fish!C158,activity!A:A,0)),"")</f>
        <v>蓝灯鱼+临时活动</v>
      </c>
      <c r="I158" s="22">
        <f>LOOKUP(use_fish!B158,base_fish!A:A,base_fish!F:F)+_xlfn.IFNA(INDEX(activity!F:F,MATCH(use_fish!C158,activity!A:A,0)),0)</f>
        <v>30</v>
      </c>
      <c r="J158" s="22">
        <v>1</v>
      </c>
      <c r="K158" s="22">
        <f>LOOKUP(use_fish!B158,base_fish!A:A,base_fish!G:G)</f>
        <v>0</v>
      </c>
      <c r="L158" s="22">
        <f t="shared" si="7"/>
        <v>30</v>
      </c>
      <c r="M158" s="22">
        <v>1</v>
      </c>
      <c r="N158" s="22">
        <v>0</v>
      </c>
    </row>
    <row r="159" spans="1:14" s="22" customFormat="1" x14ac:dyDescent="0.2">
      <c r="A159" s="23">
        <v>158</v>
      </c>
      <c r="B159" s="24">
        <v>7</v>
      </c>
      <c r="C159" s="23">
        <v>38</v>
      </c>
      <c r="D159" s="25"/>
      <c r="E159" s="22">
        <f>LOOKUP(use_fish!B159,base_fish!A:A,base_fish!C:C)+_xlfn.IFNA(INDEX(activity!F:F,MATCH(use_fish!C159,activity!A:A,0)),0)</f>
        <v>40</v>
      </c>
      <c r="F159" s="23">
        <f t="shared" si="6"/>
        <v>2.5000000000000001E-2</v>
      </c>
      <c r="G159" s="24" t="s">
        <v>81</v>
      </c>
      <c r="H159" s="23" t="str">
        <f>INDEX(base_fish!E:E,MATCH(use_fish!B159,base_fish!A:A,0))&amp;_xlfn.IFNA("+"&amp;INDEX(activity!G:G,MATCH(use_fish!C159,activity!A:A,0)),"")</f>
        <v>红杉鱼+临时活动</v>
      </c>
      <c r="I159" s="22">
        <f>LOOKUP(use_fish!B159,base_fish!A:A,base_fish!F:F)+_xlfn.IFNA(INDEX(activity!F:F,MATCH(use_fish!C159,activity!A:A,0)),0)</f>
        <v>40</v>
      </c>
      <c r="J159" s="22">
        <v>1</v>
      </c>
      <c r="K159" s="22">
        <f>LOOKUP(use_fish!B159,base_fish!A:A,base_fish!G:G)</f>
        <v>0</v>
      </c>
      <c r="L159" s="22">
        <f t="shared" si="7"/>
        <v>40</v>
      </c>
      <c r="M159" s="22">
        <v>1</v>
      </c>
      <c r="N159" s="22">
        <v>0</v>
      </c>
    </row>
    <row r="160" spans="1:14" s="22" customFormat="1" x14ac:dyDescent="0.2">
      <c r="A160" s="23">
        <v>159</v>
      </c>
      <c r="B160" s="24">
        <v>8</v>
      </c>
      <c r="C160" s="23">
        <v>38</v>
      </c>
      <c r="D160" s="25"/>
      <c r="E160" s="22">
        <f>LOOKUP(use_fish!B160,base_fish!A:A,base_fish!C:C)+_xlfn.IFNA(INDEX(activity!F:F,MATCH(use_fish!C160,activity!A:A,0)),0)</f>
        <v>50</v>
      </c>
      <c r="F160" s="23">
        <f t="shared" si="6"/>
        <v>0.02</v>
      </c>
      <c r="G160" s="24" t="s">
        <v>81</v>
      </c>
      <c r="H160" s="23" t="str">
        <f>INDEX(base_fish!E:E,MATCH(use_fish!B160,base_fish!A:A,0))&amp;_xlfn.IFNA("+"&amp;INDEX(activity!G:G,MATCH(use_fish!C160,activity!A:A,0)),"")</f>
        <v>海龟+临时活动</v>
      </c>
      <c r="I160" s="22">
        <f>LOOKUP(use_fish!B160,base_fish!A:A,base_fish!F:F)+_xlfn.IFNA(INDEX(activity!F:F,MATCH(use_fish!C160,activity!A:A,0)),0)</f>
        <v>50</v>
      </c>
      <c r="J160" s="22">
        <v>1</v>
      </c>
      <c r="K160" s="22">
        <f>LOOKUP(use_fish!B160,base_fish!A:A,base_fish!G:G)</f>
        <v>0</v>
      </c>
      <c r="L160" s="22">
        <f t="shared" si="7"/>
        <v>50</v>
      </c>
      <c r="M160" s="22">
        <v>1</v>
      </c>
      <c r="N160" s="22">
        <v>0</v>
      </c>
    </row>
    <row r="161" spans="1:14" s="22" customFormat="1" x14ac:dyDescent="0.2">
      <c r="A161" s="23">
        <v>160</v>
      </c>
      <c r="B161" s="24">
        <v>9</v>
      </c>
      <c r="C161" s="23">
        <v>38</v>
      </c>
      <c r="D161" s="25"/>
      <c r="E161" s="22">
        <f>LOOKUP(use_fish!B161,base_fish!A:A,base_fish!C:C)+_xlfn.IFNA(INDEX(activity!F:F,MATCH(use_fish!C161,activity!A:A,0)),0)</f>
        <v>60</v>
      </c>
      <c r="F161" s="23">
        <f t="shared" si="6"/>
        <v>1.6666666666666666E-2</v>
      </c>
      <c r="G161" s="24" t="s">
        <v>81</v>
      </c>
      <c r="H161" s="23" t="str">
        <f>INDEX(base_fish!E:E,MATCH(use_fish!B161,base_fish!A:A,0))&amp;_xlfn.IFNA("+"&amp;INDEX(activity!G:G,MATCH(use_fish!C161,activity!A:A,0)),"")</f>
        <v>灯笼鱼+临时活动</v>
      </c>
      <c r="I161" s="22">
        <f>LOOKUP(use_fish!B161,base_fish!A:A,base_fish!F:F)+_xlfn.IFNA(INDEX(activity!F:F,MATCH(use_fish!C161,activity!A:A,0)),0)</f>
        <v>60</v>
      </c>
      <c r="J161" s="22">
        <v>1</v>
      </c>
      <c r="K161" s="22">
        <f>LOOKUP(use_fish!B161,base_fish!A:A,base_fish!G:G)</f>
        <v>0</v>
      </c>
      <c r="L161" s="22">
        <f t="shared" si="7"/>
        <v>60</v>
      </c>
      <c r="M161" s="22">
        <v>1</v>
      </c>
      <c r="N161" s="22">
        <v>0</v>
      </c>
    </row>
    <row r="162" spans="1:14" s="22" customFormat="1" x14ac:dyDescent="0.2">
      <c r="A162" s="23">
        <v>161</v>
      </c>
      <c r="B162" s="24">
        <v>10</v>
      </c>
      <c r="C162" s="23">
        <v>38</v>
      </c>
      <c r="D162" s="25"/>
      <c r="E162" s="22">
        <f>LOOKUP(use_fish!B162,base_fish!A:A,base_fish!C:C)+_xlfn.IFNA(INDEX(activity!F:F,MATCH(use_fish!C162,activity!A:A,0)),0)</f>
        <v>70</v>
      </c>
      <c r="F162" s="23">
        <f t="shared" si="6"/>
        <v>1.4285714285714285E-2</v>
      </c>
      <c r="G162" s="24" t="s">
        <v>81</v>
      </c>
      <c r="H162" s="23" t="str">
        <f>INDEX(base_fish!E:E,MATCH(use_fish!B162,base_fish!A:A,0))&amp;_xlfn.IFNA("+"&amp;INDEX(activity!G:G,MATCH(use_fish!C162,activity!A:A,0)),"")</f>
        <v>魔鬼鱼+临时活动</v>
      </c>
      <c r="I162" s="22">
        <f>LOOKUP(use_fish!B162,base_fish!A:A,base_fish!F:F)+_xlfn.IFNA(INDEX(activity!F:F,MATCH(use_fish!C162,activity!A:A,0)),0)</f>
        <v>70</v>
      </c>
      <c r="J162" s="22">
        <v>1</v>
      </c>
      <c r="K162" s="22">
        <f>LOOKUP(use_fish!B162,base_fish!A:A,base_fish!G:G)</f>
        <v>0</v>
      </c>
      <c r="L162" s="22">
        <f t="shared" si="7"/>
        <v>70</v>
      </c>
      <c r="M162" s="22">
        <v>1</v>
      </c>
      <c r="N162" s="22">
        <v>0</v>
      </c>
    </row>
    <row r="163" spans="1:14" s="22" customFormat="1" x14ac:dyDescent="0.2">
      <c r="A163" s="23">
        <v>162</v>
      </c>
      <c r="B163" s="24">
        <v>32</v>
      </c>
      <c r="C163" s="23">
        <v>35</v>
      </c>
      <c r="D163" s="25"/>
      <c r="E163" s="22">
        <f>LOOKUP(use_fish!B163,base_fish!A:A,base_fish!C:C)+_xlfn.IFNA(INDEX(activity!F:F,MATCH(use_fish!C163,activity!A:A,0)),0)</f>
        <v>75</v>
      </c>
      <c r="F163" s="23">
        <f>1/E163</f>
        <v>1.3333333333333334E-2</v>
      </c>
      <c r="G163" s="24" t="s">
        <v>81</v>
      </c>
      <c r="H163" s="23" t="str">
        <f>INDEX(base_fish!E:E,MATCH(use_fish!B163,base_fish!A:A,0))&amp;_xlfn.IFNA("+"&amp;INDEX(activity!G:G,MATCH(use_fish!C163,activity!A:A,0)),"")</f>
        <v>火鸡鱼+临时活动</v>
      </c>
      <c r="I163" s="22">
        <f>LOOKUP(use_fish!B163,base_fish!A:A,base_fish!F:F)+_xlfn.IFNA(INDEX(activity!F:F,MATCH(use_fish!C163,activity!A:A,0)),0)</f>
        <v>75</v>
      </c>
      <c r="J163" s="22">
        <v>1</v>
      </c>
      <c r="K163" s="22">
        <f>LOOKUP(use_fish!B163,base_fish!A:A,base_fish!G:G)</f>
        <v>0</v>
      </c>
      <c r="L163" s="22">
        <f>I163</f>
        <v>75</v>
      </c>
      <c r="M163" s="22">
        <v>1</v>
      </c>
      <c r="N163" s="22">
        <v>0</v>
      </c>
    </row>
    <row r="164" spans="1:14" s="22" customFormat="1" x14ac:dyDescent="0.2">
      <c r="A164" s="23">
        <v>163</v>
      </c>
      <c r="B164" s="24">
        <v>32</v>
      </c>
      <c r="C164" s="23">
        <v>36</v>
      </c>
      <c r="D164" s="25"/>
      <c r="E164" s="22">
        <f>LOOKUP(use_fish!B164,base_fish!A:A,base_fish!C:C)+_xlfn.IFNA(INDEX(activity!F:F,MATCH(use_fish!C164,activity!A:A,0)),0)</f>
        <v>150</v>
      </c>
      <c r="F164" s="23">
        <f>1/E164</f>
        <v>6.6666666666666671E-3</v>
      </c>
      <c r="G164" s="24" t="s">
        <v>81</v>
      </c>
      <c r="H164" s="23" t="str">
        <f>INDEX(base_fish!E:E,MATCH(use_fish!B164,base_fish!A:A,0))&amp;_xlfn.IFNA("+"&amp;INDEX(activity!G:G,MATCH(use_fish!C164,activity!A:A,0)),"")</f>
        <v>火鸡鱼+临时活动</v>
      </c>
      <c r="I164" s="22">
        <f>LOOKUP(use_fish!B164,base_fish!A:A,base_fish!F:F)+_xlfn.IFNA(INDEX(activity!F:F,MATCH(use_fish!C164,activity!A:A,0)),0)</f>
        <v>150</v>
      </c>
      <c r="J164" s="22">
        <v>1</v>
      </c>
      <c r="K164" s="22">
        <f>LOOKUP(use_fish!B164,base_fish!A:A,base_fish!G:G)</f>
        <v>0</v>
      </c>
      <c r="L164" s="22">
        <f>I164</f>
        <v>150</v>
      </c>
      <c r="M164" s="22">
        <v>1</v>
      </c>
      <c r="N164" s="22">
        <v>0</v>
      </c>
    </row>
    <row r="165" spans="1:14" s="22" customFormat="1" x14ac:dyDescent="0.2">
      <c r="A165" s="23">
        <v>164</v>
      </c>
      <c r="B165" s="24">
        <v>32</v>
      </c>
      <c r="C165" s="23">
        <v>37</v>
      </c>
      <c r="D165" s="25"/>
      <c r="E165" s="22">
        <f>LOOKUP(use_fish!B165,base_fish!A:A,base_fish!C:C)+_xlfn.IFNA(INDEX(activity!F:F,MATCH(use_fish!C165,activity!A:A,0)),0)</f>
        <v>250</v>
      </c>
      <c r="F165" s="23">
        <f>1/E165</f>
        <v>4.0000000000000001E-3</v>
      </c>
      <c r="G165" s="24" t="s">
        <v>81</v>
      </c>
      <c r="H165" s="23" t="str">
        <f>INDEX(base_fish!E:E,MATCH(use_fish!B165,base_fish!A:A,0))&amp;_xlfn.IFNA("+"&amp;INDEX(activity!G:G,MATCH(use_fish!C165,activity!A:A,0)),"")</f>
        <v>火鸡鱼+临时活动</v>
      </c>
      <c r="I165" s="22">
        <f>LOOKUP(use_fish!B165,base_fish!A:A,base_fish!F:F)+_xlfn.IFNA(INDEX(activity!F:F,MATCH(use_fish!C165,activity!A:A,0)),0)</f>
        <v>250</v>
      </c>
      <c r="J165" s="22">
        <v>1</v>
      </c>
      <c r="K165" s="22">
        <f>LOOKUP(use_fish!B165,base_fish!A:A,base_fish!G:G)</f>
        <v>0</v>
      </c>
      <c r="L165" s="22">
        <f>I165</f>
        <v>250</v>
      </c>
      <c r="M165" s="22">
        <v>1</v>
      </c>
      <c r="N165" s="22">
        <v>0</v>
      </c>
    </row>
    <row r="166" spans="1:14" s="22" customFormat="1" x14ac:dyDescent="0.2">
      <c r="A166" s="23">
        <v>165</v>
      </c>
      <c r="B166" s="24">
        <v>33</v>
      </c>
      <c r="C166" s="23">
        <v>39</v>
      </c>
      <c r="D166" s="25"/>
      <c r="E166" s="22">
        <f>LOOKUP(use_fish!B166,base_fish!A:A,base_fish!C:C)+_xlfn.IFNA(INDEX(activity!F:F,MATCH(use_fish!C166,activity!A:A,0)),0)</f>
        <v>75</v>
      </c>
      <c r="F166" s="23">
        <f>1/E166</f>
        <v>1.3333333333333334E-2</v>
      </c>
      <c r="G166" s="24" t="s">
        <v>81</v>
      </c>
      <c r="H166" s="23" t="str">
        <f>INDEX(base_fish!E:E,MATCH(use_fish!B166,base_fish!A:A,0))&amp;_xlfn.IFNA("+"&amp;INDEX(activity!G:G,MATCH(use_fish!C166,activity!A:A,0)),"")</f>
        <v>话费鱼+话费鱼</v>
      </c>
      <c r="I166" s="22">
        <f>LOOKUP(use_fish!B166,base_fish!A:A,base_fish!F:F)+_xlfn.IFNA(INDEX(activity!F:F,MATCH(use_fish!C166,activity!A:A,0)),0)</f>
        <v>75</v>
      </c>
      <c r="J166" s="22">
        <v>1</v>
      </c>
      <c r="K166" s="22">
        <f>LOOKUP(use_fish!B166,base_fish!A:A,base_fish!G:G)</f>
        <v>0</v>
      </c>
      <c r="L166" s="22">
        <f>I166</f>
        <v>75</v>
      </c>
      <c r="M166" s="22">
        <v>1</v>
      </c>
      <c r="N166" s="22">
        <v>1</v>
      </c>
    </row>
    <row r="167" spans="1:14" s="22" customFormat="1" x14ac:dyDescent="0.2">
      <c r="A167" s="23">
        <v>166</v>
      </c>
      <c r="B167" s="24">
        <v>33</v>
      </c>
      <c r="C167" s="23"/>
      <c r="D167" s="25" t="s">
        <v>391</v>
      </c>
      <c r="E167" s="22">
        <f>LOOKUP(use_fish!B167,base_fish!A:A,base_fish!C:C)+_xlfn.IFNA(INDEX(activity!F:F,MATCH(use_fish!C167,activity!A:A,0)),0)</f>
        <v>0</v>
      </c>
      <c r="F167" s="23"/>
      <c r="G167" s="24" t="s">
        <v>81</v>
      </c>
      <c r="H167" s="23" t="str">
        <f>INDEX(base_fish!E:E,MATCH(use_fish!B167,base_fish!A:A,0))&amp;_xlfn.IFNA("+"&amp;INDEX(activity!G:G,MATCH(use_fish!C167,activity!A:A,0)),"")</f>
        <v>话费鱼</v>
      </c>
      <c r="I167" s="22">
        <f>LOOKUP(use_fish!B167,base_fish!A:A,base_fish!F:F)+_xlfn.IFNA(INDEX(activity!F:F,MATCH(use_fish!C167,activity!A:A,0)),0)</f>
        <v>0</v>
      </c>
      <c r="J167" s="22">
        <v>1</v>
      </c>
      <c r="K167" s="22">
        <f>LOOKUP(use_fish!B167,base_fish!A:A,base_fish!G:G)</f>
        <v>0</v>
      </c>
      <c r="L167" s="22">
        <f>I167</f>
        <v>0</v>
      </c>
      <c r="M167" s="22">
        <v>1</v>
      </c>
      <c r="N167" s="22">
        <v>1</v>
      </c>
    </row>
    <row r="168" spans="1:14" s="22" customFormat="1" x14ac:dyDescent="0.2">
      <c r="A168" s="23">
        <v>167</v>
      </c>
      <c r="B168" s="24">
        <v>6</v>
      </c>
      <c r="C168" s="23">
        <v>43</v>
      </c>
      <c r="D168" s="25"/>
      <c r="E168" s="22">
        <f>LOOKUP(use_fish!B168,base_fish!A:A,base_fish!C:C)+_xlfn.IFNA(INDEX(activity!F:F,MATCH(use_fish!C168,activity!A:A,0)),0)</f>
        <v>30</v>
      </c>
      <c r="F168" s="23">
        <f t="shared" ref="F168:F183" si="8">1/E168</f>
        <v>3.3333333333333333E-2</v>
      </c>
      <c r="G168" s="24" t="s">
        <v>81</v>
      </c>
      <c r="H168" s="23" t="str">
        <f>INDEX(base_fish!E:E,MATCH(use_fish!B168,base_fish!A:A,0))&amp;_xlfn.IFNA("+"&amp;INDEX(activity!G:G,MATCH(use_fish!C168,activity!A:A,0)),"")</f>
        <v>蓝灯鱼+临时活动</v>
      </c>
      <c r="I168" s="22">
        <f>LOOKUP(use_fish!B168,base_fish!A:A,base_fish!F:F)+_xlfn.IFNA(INDEX(activity!F:F,MATCH(use_fish!C168,activity!A:A,0)),0)</f>
        <v>30</v>
      </c>
      <c r="J168" s="22">
        <v>1</v>
      </c>
      <c r="K168" s="22">
        <f>LOOKUP(use_fish!B168,base_fish!A:A,base_fish!G:G)</f>
        <v>0</v>
      </c>
      <c r="L168" s="22">
        <f t="shared" ref="L168:L183" si="9">I168</f>
        <v>30</v>
      </c>
      <c r="M168" s="22">
        <v>1</v>
      </c>
      <c r="N168" s="22">
        <v>0</v>
      </c>
    </row>
    <row r="169" spans="1:14" s="22" customFormat="1" x14ac:dyDescent="0.2">
      <c r="A169" s="23">
        <v>168</v>
      </c>
      <c r="B169" s="24">
        <v>7</v>
      </c>
      <c r="C169" s="23">
        <v>43</v>
      </c>
      <c r="D169" s="25"/>
      <c r="E169" s="22">
        <f>LOOKUP(use_fish!B169,base_fish!A:A,base_fish!C:C)+_xlfn.IFNA(INDEX(activity!F:F,MATCH(use_fish!C169,activity!A:A,0)),0)</f>
        <v>40</v>
      </c>
      <c r="F169" s="23">
        <f t="shared" si="8"/>
        <v>2.5000000000000001E-2</v>
      </c>
      <c r="G169" s="24" t="s">
        <v>81</v>
      </c>
      <c r="H169" s="23" t="str">
        <f>INDEX(base_fish!E:E,MATCH(use_fish!B169,base_fish!A:A,0))&amp;_xlfn.IFNA("+"&amp;INDEX(activity!G:G,MATCH(use_fish!C169,activity!A:A,0)),"")</f>
        <v>红杉鱼+临时活动</v>
      </c>
      <c r="I169" s="22">
        <f>LOOKUP(use_fish!B169,base_fish!A:A,base_fish!F:F)+_xlfn.IFNA(INDEX(activity!F:F,MATCH(use_fish!C169,activity!A:A,0)),0)</f>
        <v>40</v>
      </c>
      <c r="J169" s="22">
        <v>1</v>
      </c>
      <c r="K169" s="22">
        <f>LOOKUP(use_fish!B169,base_fish!A:A,base_fish!G:G)</f>
        <v>0</v>
      </c>
      <c r="L169" s="22">
        <f t="shared" si="9"/>
        <v>40</v>
      </c>
      <c r="M169" s="22">
        <v>1</v>
      </c>
      <c r="N169" s="22">
        <v>0</v>
      </c>
    </row>
    <row r="170" spans="1:14" s="22" customFormat="1" x14ac:dyDescent="0.2">
      <c r="A170" s="23">
        <v>169</v>
      </c>
      <c r="B170" s="24">
        <v>8</v>
      </c>
      <c r="C170" s="23">
        <v>43</v>
      </c>
      <c r="D170" s="25"/>
      <c r="E170" s="22">
        <f>LOOKUP(use_fish!B170,base_fish!A:A,base_fish!C:C)+_xlfn.IFNA(INDEX(activity!F:F,MATCH(use_fish!C170,activity!A:A,0)),0)</f>
        <v>50</v>
      </c>
      <c r="F170" s="23">
        <f t="shared" si="8"/>
        <v>0.02</v>
      </c>
      <c r="G170" s="24" t="s">
        <v>81</v>
      </c>
      <c r="H170" s="23" t="str">
        <f>INDEX(base_fish!E:E,MATCH(use_fish!B170,base_fish!A:A,0))&amp;_xlfn.IFNA("+"&amp;INDEX(activity!G:G,MATCH(use_fish!C170,activity!A:A,0)),"")</f>
        <v>海龟+临时活动</v>
      </c>
      <c r="I170" s="22">
        <f>LOOKUP(use_fish!B170,base_fish!A:A,base_fish!F:F)+_xlfn.IFNA(INDEX(activity!F:F,MATCH(use_fish!C170,activity!A:A,0)),0)</f>
        <v>50</v>
      </c>
      <c r="J170" s="22">
        <v>1</v>
      </c>
      <c r="K170" s="22">
        <f>LOOKUP(use_fish!B170,base_fish!A:A,base_fish!G:G)</f>
        <v>0</v>
      </c>
      <c r="L170" s="22">
        <f t="shared" si="9"/>
        <v>50</v>
      </c>
      <c r="M170" s="22">
        <v>1</v>
      </c>
      <c r="N170" s="22">
        <v>0</v>
      </c>
    </row>
    <row r="171" spans="1:14" s="22" customFormat="1" x14ac:dyDescent="0.2">
      <c r="A171" s="23">
        <v>170</v>
      </c>
      <c r="B171" s="24">
        <v>9</v>
      </c>
      <c r="C171" s="23">
        <v>43</v>
      </c>
      <c r="D171" s="25"/>
      <c r="E171" s="22">
        <f>LOOKUP(use_fish!B171,base_fish!A:A,base_fish!C:C)+_xlfn.IFNA(INDEX(activity!F:F,MATCH(use_fish!C171,activity!A:A,0)),0)</f>
        <v>60</v>
      </c>
      <c r="F171" s="23">
        <f t="shared" si="8"/>
        <v>1.6666666666666666E-2</v>
      </c>
      <c r="G171" s="24" t="s">
        <v>81</v>
      </c>
      <c r="H171" s="23" t="str">
        <f>INDEX(base_fish!E:E,MATCH(use_fish!B171,base_fish!A:A,0))&amp;_xlfn.IFNA("+"&amp;INDEX(activity!G:G,MATCH(use_fish!C171,activity!A:A,0)),"")</f>
        <v>灯笼鱼+临时活动</v>
      </c>
      <c r="I171" s="22">
        <f>LOOKUP(use_fish!B171,base_fish!A:A,base_fish!F:F)+_xlfn.IFNA(INDEX(activity!F:F,MATCH(use_fish!C171,activity!A:A,0)),0)</f>
        <v>60</v>
      </c>
      <c r="J171" s="22">
        <v>1</v>
      </c>
      <c r="K171" s="22">
        <f>LOOKUP(use_fish!B171,base_fish!A:A,base_fish!G:G)</f>
        <v>0</v>
      </c>
      <c r="L171" s="22">
        <f t="shared" si="9"/>
        <v>60</v>
      </c>
      <c r="M171" s="22">
        <v>1</v>
      </c>
      <c r="N171" s="22">
        <v>0</v>
      </c>
    </row>
    <row r="172" spans="1:14" s="22" customFormat="1" x14ac:dyDescent="0.2">
      <c r="A172" s="23">
        <v>171</v>
      </c>
      <c r="B172" s="24">
        <v>10</v>
      </c>
      <c r="C172" s="23">
        <v>43</v>
      </c>
      <c r="D172" s="25"/>
      <c r="E172" s="22">
        <f>LOOKUP(use_fish!B172,base_fish!A:A,base_fish!C:C)+_xlfn.IFNA(INDEX(activity!F:F,MATCH(use_fish!C172,activity!A:A,0)),0)</f>
        <v>70</v>
      </c>
      <c r="F172" s="23">
        <f t="shared" si="8"/>
        <v>1.4285714285714285E-2</v>
      </c>
      <c r="G172" s="24" t="s">
        <v>81</v>
      </c>
      <c r="H172" s="23" t="str">
        <f>INDEX(base_fish!E:E,MATCH(use_fish!B172,base_fish!A:A,0))&amp;_xlfn.IFNA("+"&amp;INDEX(activity!G:G,MATCH(use_fish!C172,activity!A:A,0)),"")</f>
        <v>魔鬼鱼+临时活动</v>
      </c>
      <c r="I172" s="22">
        <f>LOOKUP(use_fish!B172,base_fish!A:A,base_fish!F:F)+_xlfn.IFNA(INDEX(activity!F:F,MATCH(use_fish!C172,activity!A:A,0)),0)</f>
        <v>70</v>
      </c>
      <c r="J172" s="22">
        <v>1</v>
      </c>
      <c r="K172" s="22">
        <f>LOOKUP(use_fish!B172,base_fish!A:A,base_fish!G:G)</f>
        <v>0</v>
      </c>
      <c r="L172" s="22">
        <f t="shared" si="9"/>
        <v>70</v>
      </c>
      <c r="M172" s="22">
        <v>1</v>
      </c>
      <c r="N172" s="22">
        <v>0</v>
      </c>
    </row>
    <row r="173" spans="1:14" s="22" customFormat="1" x14ac:dyDescent="0.2">
      <c r="A173" s="23">
        <v>172</v>
      </c>
      <c r="B173" s="24">
        <v>34</v>
      </c>
      <c r="C173" s="23">
        <v>40</v>
      </c>
      <c r="D173" s="25"/>
      <c r="E173" s="22">
        <f>LOOKUP(use_fish!B173,base_fish!A:A,base_fish!C:C)+_xlfn.IFNA(INDEX(activity!F:F,MATCH(use_fish!C173,activity!A:A,0)),0)</f>
        <v>75</v>
      </c>
      <c r="F173" s="23">
        <f t="shared" si="8"/>
        <v>1.3333333333333334E-2</v>
      </c>
      <c r="G173" s="24" t="s">
        <v>81</v>
      </c>
      <c r="H173" s="23" t="str">
        <f>INDEX(base_fish!E:E,MATCH(use_fish!B173,base_fish!A:A,0))&amp;_xlfn.IFNA("+"&amp;INDEX(activity!G:G,MATCH(use_fish!C173,activity!A:A,0)),"")</f>
        <v>礼盒鱼+临时活动</v>
      </c>
      <c r="I173" s="22">
        <f>LOOKUP(use_fish!B173,base_fish!A:A,base_fish!F:F)+_xlfn.IFNA(INDEX(activity!F:F,MATCH(use_fish!C173,activity!A:A,0)),0)</f>
        <v>75</v>
      </c>
      <c r="J173" s="22">
        <v>1</v>
      </c>
      <c r="K173" s="22">
        <f>LOOKUP(use_fish!B173,base_fish!A:A,base_fish!G:G)</f>
        <v>0</v>
      </c>
      <c r="L173" s="22">
        <f t="shared" si="9"/>
        <v>75</v>
      </c>
      <c r="M173" s="22">
        <v>1</v>
      </c>
      <c r="N173" s="22">
        <v>0</v>
      </c>
    </row>
    <row r="174" spans="1:14" s="22" customFormat="1" x14ac:dyDescent="0.2">
      <c r="A174" s="23">
        <v>173</v>
      </c>
      <c r="B174" s="24">
        <v>34</v>
      </c>
      <c r="C174" s="23">
        <v>41</v>
      </c>
      <c r="D174" s="25"/>
      <c r="E174" s="22">
        <f>LOOKUP(use_fish!B174,base_fish!A:A,base_fish!C:C)+_xlfn.IFNA(INDEX(activity!F:F,MATCH(use_fish!C174,activity!A:A,0)),0)</f>
        <v>150</v>
      </c>
      <c r="F174" s="23">
        <f t="shared" si="8"/>
        <v>6.6666666666666671E-3</v>
      </c>
      <c r="G174" s="24" t="s">
        <v>81</v>
      </c>
      <c r="H174" s="23" t="str">
        <f>INDEX(base_fish!E:E,MATCH(use_fish!B174,base_fish!A:A,0))&amp;_xlfn.IFNA("+"&amp;INDEX(activity!G:G,MATCH(use_fish!C174,activity!A:A,0)),"")</f>
        <v>礼盒鱼+临时活动</v>
      </c>
      <c r="I174" s="22">
        <f>LOOKUP(use_fish!B174,base_fish!A:A,base_fish!F:F)+_xlfn.IFNA(INDEX(activity!F:F,MATCH(use_fish!C174,activity!A:A,0)),0)</f>
        <v>150</v>
      </c>
      <c r="J174" s="22">
        <v>1</v>
      </c>
      <c r="K174" s="22">
        <f>LOOKUP(use_fish!B174,base_fish!A:A,base_fish!G:G)</f>
        <v>0</v>
      </c>
      <c r="L174" s="22">
        <f t="shared" si="9"/>
        <v>150</v>
      </c>
      <c r="M174" s="22">
        <v>1</v>
      </c>
      <c r="N174" s="22">
        <v>0</v>
      </c>
    </row>
    <row r="175" spans="1:14" s="22" customFormat="1" x14ac:dyDescent="0.2">
      <c r="A175" s="23">
        <v>174</v>
      </c>
      <c r="B175" s="24">
        <v>34</v>
      </c>
      <c r="C175" s="23">
        <v>42</v>
      </c>
      <c r="D175" s="25"/>
      <c r="E175" s="22">
        <f>LOOKUP(use_fish!B175,base_fish!A:A,base_fish!C:C)+_xlfn.IFNA(INDEX(activity!F:F,MATCH(use_fish!C175,activity!A:A,0)),0)</f>
        <v>250</v>
      </c>
      <c r="F175" s="23">
        <f t="shared" si="8"/>
        <v>4.0000000000000001E-3</v>
      </c>
      <c r="G175" s="24" t="s">
        <v>81</v>
      </c>
      <c r="H175" s="23" t="str">
        <f>INDEX(base_fish!E:E,MATCH(use_fish!B175,base_fish!A:A,0))&amp;_xlfn.IFNA("+"&amp;INDEX(activity!G:G,MATCH(use_fish!C175,activity!A:A,0)),"")</f>
        <v>礼盒鱼+临时活动</v>
      </c>
      <c r="I175" s="22">
        <f>LOOKUP(use_fish!B175,base_fish!A:A,base_fish!F:F)+_xlfn.IFNA(INDEX(activity!F:F,MATCH(use_fish!C175,activity!A:A,0)),0)</f>
        <v>250</v>
      </c>
      <c r="J175" s="22">
        <v>1</v>
      </c>
      <c r="K175" s="22">
        <f>LOOKUP(use_fish!B175,base_fish!A:A,base_fish!G:G)</f>
        <v>0</v>
      </c>
      <c r="L175" s="22">
        <f t="shared" si="9"/>
        <v>250</v>
      </c>
      <c r="M175" s="22">
        <v>1</v>
      </c>
      <c r="N175" s="22">
        <v>0</v>
      </c>
    </row>
    <row r="176" spans="1:14" x14ac:dyDescent="0.2">
      <c r="A176" s="19">
        <v>175</v>
      </c>
      <c r="B176" s="16">
        <v>6</v>
      </c>
      <c r="C176" s="19">
        <v>47</v>
      </c>
      <c r="D176" s="20"/>
      <c r="E176" s="17">
        <f>LOOKUP(use_fish!B176,base_fish!A:A,base_fish!C:C)+_xlfn.IFNA(INDEX(activity!F:F,MATCH(use_fish!C176,activity!A:A,0)),0)</f>
        <v>30</v>
      </c>
      <c r="F176" s="19">
        <f t="shared" si="8"/>
        <v>3.3333333333333333E-2</v>
      </c>
      <c r="G176" s="16" t="s">
        <v>81</v>
      </c>
      <c r="H176" s="19" t="str">
        <f>INDEX(base_fish!E:E,MATCH(use_fish!B176,base_fish!A:A,0))&amp;_xlfn.IFNA("+"&amp;INDEX(activity!G:G,MATCH(use_fish!C176,activity!A:A,0)),"")</f>
        <v>蓝灯鱼+临时活动</v>
      </c>
      <c r="I176" s="17">
        <f>LOOKUP(use_fish!B176,base_fish!A:A,base_fish!F:F)+_xlfn.IFNA(INDEX(activity!F:F,MATCH(use_fish!C176,activity!A:A,0)),0)</f>
        <v>30</v>
      </c>
      <c r="J176" s="17">
        <v>1</v>
      </c>
      <c r="K176" s="17">
        <f>LOOKUP(use_fish!B176,base_fish!A:A,base_fish!G:G)</f>
        <v>0</v>
      </c>
      <c r="L176" s="17">
        <f t="shared" si="9"/>
        <v>30</v>
      </c>
      <c r="M176" s="17">
        <v>1</v>
      </c>
      <c r="N176" s="17">
        <v>0</v>
      </c>
    </row>
    <row r="177" spans="1:14" x14ac:dyDescent="0.2">
      <c r="A177" s="19">
        <v>176</v>
      </c>
      <c r="B177" s="16">
        <v>7</v>
      </c>
      <c r="C177" s="19">
        <v>47</v>
      </c>
      <c r="D177" s="20"/>
      <c r="E177" s="17">
        <f>LOOKUP(use_fish!B177,base_fish!A:A,base_fish!C:C)+_xlfn.IFNA(INDEX(activity!F:F,MATCH(use_fish!C177,activity!A:A,0)),0)</f>
        <v>40</v>
      </c>
      <c r="F177" s="19">
        <f t="shared" si="8"/>
        <v>2.5000000000000001E-2</v>
      </c>
      <c r="G177" s="16" t="s">
        <v>81</v>
      </c>
      <c r="H177" s="19" t="str">
        <f>INDEX(base_fish!E:E,MATCH(use_fish!B177,base_fish!A:A,0))&amp;_xlfn.IFNA("+"&amp;INDEX(activity!G:G,MATCH(use_fish!C177,activity!A:A,0)),"")</f>
        <v>红杉鱼+临时活动</v>
      </c>
      <c r="I177" s="17">
        <f>LOOKUP(use_fish!B177,base_fish!A:A,base_fish!F:F)+_xlfn.IFNA(INDEX(activity!F:F,MATCH(use_fish!C177,activity!A:A,0)),0)</f>
        <v>40</v>
      </c>
      <c r="J177" s="17">
        <v>1</v>
      </c>
      <c r="K177" s="17">
        <f>LOOKUP(use_fish!B177,base_fish!A:A,base_fish!G:G)</f>
        <v>0</v>
      </c>
      <c r="L177" s="17">
        <f t="shared" si="9"/>
        <v>40</v>
      </c>
      <c r="M177" s="17">
        <v>1</v>
      </c>
      <c r="N177" s="17">
        <v>0</v>
      </c>
    </row>
    <row r="178" spans="1:14" x14ac:dyDescent="0.2">
      <c r="A178" s="19">
        <v>177</v>
      </c>
      <c r="B178" s="16">
        <v>8</v>
      </c>
      <c r="C178" s="19">
        <v>47</v>
      </c>
      <c r="D178" s="20"/>
      <c r="E178" s="17">
        <f>LOOKUP(use_fish!B178,base_fish!A:A,base_fish!C:C)+_xlfn.IFNA(INDEX(activity!F:F,MATCH(use_fish!C178,activity!A:A,0)),0)</f>
        <v>50</v>
      </c>
      <c r="F178" s="19">
        <f t="shared" si="8"/>
        <v>0.02</v>
      </c>
      <c r="G178" s="16" t="s">
        <v>81</v>
      </c>
      <c r="H178" s="19" t="str">
        <f>INDEX(base_fish!E:E,MATCH(use_fish!B178,base_fish!A:A,0))&amp;_xlfn.IFNA("+"&amp;INDEX(activity!G:G,MATCH(use_fish!C178,activity!A:A,0)),"")</f>
        <v>海龟+临时活动</v>
      </c>
      <c r="I178" s="17">
        <f>LOOKUP(use_fish!B178,base_fish!A:A,base_fish!F:F)+_xlfn.IFNA(INDEX(activity!F:F,MATCH(use_fish!C178,activity!A:A,0)),0)</f>
        <v>50</v>
      </c>
      <c r="J178" s="17">
        <v>1</v>
      </c>
      <c r="K178" s="17">
        <f>LOOKUP(use_fish!B178,base_fish!A:A,base_fish!G:G)</f>
        <v>0</v>
      </c>
      <c r="L178" s="17">
        <f t="shared" si="9"/>
        <v>50</v>
      </c>
      <c r="M178" s="17">
        <v>1</v>
      </c>
      <c r="N178" s="17">
        <v>0</v>
      </c>
    </row>
    <row r="179" spans="1:14" x14ac:dyDescent="0.2">
      <c r="A179" s="19">
        <v>178</v>
      </c>
      <c r="B179" s="16">
        <v>9</v>
      </c>
      <c r="C179" s="19">
        <v>47</v>
      </c>
      <c r="D179" s="20"/>
      <c r="E179" s="17">
        <f>LOOKUP(use_fish!B179,base_fish!A:A,base_fish!C:C)+_xlfn.IFNA(INDEX(activity!F:F,MATCH(use_fish!C179,activity!A:A,0)),0)</f>
        <v>60</v>
      </c>
      <c r="F179" s="19">
        <f t="shared" si="8"/>
        <v>1.6666666666666666E-2</v>
      </c>
      <c r="G179" s="16" t="s">
        <v>81</v>
      </c>
      <c r="H179" s="19" t="str">
        <f>INDEX(base_fish!E:E,MATCH(use_fish!B179,base_fish!A:A,0))&amp;_xlfn.IFNA("+"&amp;INDEX(activity!G:G,MATCH(use_fish!C179,activity!A:A,0)),"")</f>
        <v>灯笼鱼+临时活动</v>
      </c>
      <c r="I179" s="17">
        <f>LOOKUP(use_fish!B179,base_fish!A:A,base_fish!F:F)+_xlfn.IFNA(INDEX(activity!F:F,MATCH(use_fish!C179,activity!A:A,0)),0)</f>
        <v>60</v>
      </c>
      <c r="J179" s="17">
        <v>1</v>
      </c>
      <c r="K179" s="17">
        <f>LOOKUP(use_fish!B179,base_fish!A:A,base_fish!G:G)</f>
        <v>0</v>
      </c>
      <c r="L179" s="17">
        <f t="shared" si="9"/>
        <v>60</v>
      </c>
      <c r="M179" s="17">
        <v>1</v>
      </c>
      <c r="N179" s="17">
        <v>0</v>
      </c>
    </row>
    <row r="180" spans="1:14" x14ac:dyDescent="0.2">
      <c r="A180" s="19">
        <v>179</v>
      </c>
      <c r="B180" s="16">
        <v>10</v>
      </c>
      <c r="C180" s="19">
        <v>47</v>
      </c>
      <c r="D180" s="20"/>
      <c r="E180" s="17">
        <f>LOOKUP(use_fish!B180,base_fish!A:A,base_fish!C:C)+_xlfn.IFNA(INDEX(activity!F:F,MATCH(use_fish!C180,activity!A:A,0)),0)</f>
        <v>70</v>
      </c>
      <c r="F180" s="19">
        <f t="shared" si="8"/>
        <v>1.4285714285714285E-2</v>
      </c>
      <c r="G180" s="16" t="s">
        <v>81</v>
      </c>
      <c r="H180" s="19" t="str">
        <f>INDEX(base_fish!E:E,MATCH(use_fish!B180,base_fish!A:A,0))&amp;_xlfn.IFNA("+"&amp;INDEX(activity!G:G,MATCH(use_fish!C180,activity!A:A,0)),"")</f>
        <v>魔鬼鱼+临时活动</v>
      </c>
      <c r="I180" s="17">
        <f>LOOKUP(use_fish!B180,base_fish!A:A,base_fish!F:F)+_xlfn.IFNA(INDEX(activity!F:F,MATCH(use_fish!C180,activity!A:A,0)),0)</f>
        <v>70</v>
      </c>
      <c r="J180" s="17">
        <v>1</v>
      </c>
      <c r="K180" s="17">
        <f>LOOKUP(use_fish!B180,base_fish!A:A,base_fish!G:G)</f>
        <v>0</v>
      </c>
      <c r="L180" s="17">
        <f t="shared" si="9"/>
        <v>70</v>
      </c>
      <c r="M180" s="17">
        <v>1</v>
      </c>
      <c r="N180" s="17">
        <v>0</v>
      </c>
    </row>
    <row r="181" spans="1:14" x14ac:dyDescent="0.2">
      <c r="A181" s="19">
        <v>180</v>
      </c>
      <c r="B181" s="16">
        <v>35</v>
      </c>
      <c r="C181" s="19">
        <v>44</v>
      </c>
      <c r="D181" s="20"/>
      <c r="E181" s="17">
        <f>LOOKUP(use_fish!B181,base_fish!A:A,base_fish!C:C)+_xlfn.IFNA(INDEX(activity!F:F,MATCH(use_fish!C181,activity!A:A,0)),0)</f>
        <v>150</v>
      </c>
      <c r="F181" s="19">
        <f t="shared" si="8"/>
        <v>6.6666666666666671E-3</v>
      </c>
      <c r="G181" s="16" t="s">
        <v>81</v>
      </c>
      <c r="H181" s="19" t="str">
        <f>INDEX(base_fish!E:E,MATCH(use_fish!B181,base_fish!A:A,0))&amp;_xlfn.IFNA("+"&amp;INDEX(activity!G:G,MATCH(use_fish!C181,activity!A:A,0)),"")</f>
        <v>小丑boss+临时活动</v>
      </c>
      <c r="I181" s="17">
        <f>LOOKUP(use_fish!B181,base_fish!A:A,base_fish!F:F)+_xlfn.IFNA(INDEX(activity!F:F,MATCH(use_fish!C181,activity!A:A,0)),0)</f>
        <v>150</v>
      </c>
      <c r="J181" s="17">
        <v>1</v>
      </c>
      <c r="K181" s="17">
        <f>LOOKUP(use_fish!B181,base_fish!A:A,base_fish!G:G)</f>
        <v>0</v>
      </c>
      <c r="L181" s="17">
        <f t="shared" si="9"/>
        <v>150</v>
      </c>
      <c r="M181" s="17">
        <v>1</v>
      </c>
      <c r="N181" s="17">
        <v>1</v>
      </c>
    </row>
    <row r="182" spans="1:14" x14ac:dyDescent="0.2">
      <c r="A182" s="19">
        <v>181</v>
      </c>
      <c r="B182" s="16">
        <v>35</v>
      </c>
      <c r="C182" s="19">
        <v>45</v>
      </c>
      <c r="D182" s="20"/>
      <c r="E182" s="17">
        <f>LOOKUP(use_fish!B182,base_fish!A:A,base_fish!C:C)+_xlfn.IFNA(INDEX(activity!F:F,MATCH(use_fish!C182,activity!A:A,0)),0)</f>
        <v>250</v>
      </c>
      <c r="F182" s="19">
        <f t="shared" si="8"/>
        <v>4.0000000000000001E-3</v>
      </c>
      <c r="G182" s="16" t="s">
        <v>81</v>
      </c>
      <c r="H182" s="19" t="str">
        <f>INDEX(base_fish!E:E,MATCH(use_fish!B182,base_fish!A:A,0))&amp;_xlfn.IFNA("+"&amp;INDEX(activity!G:G,MATCH(use_fish!C182,activity!A:A,0)),"")</f>
        <v>小丑boss+临时活动</v>
      </c>
      <c r="I182" s="17">
        <f>LOOKUP(use_fish!B182,base_fish!A:A,base_fish!F:F)+_xlfn.IFNA(INDEX(activity!F:F,MATCH(use_fish!C182,activity!A:A,0)),0)</f>
        <v>250</v>
      </c>
      <c r="J182" s="17">
        <v>1</v>
      </c>
      <c r="K182" s="17">
        <f>LOOKUP(use_fish!B182,base_fish!A:A,base_fish!G:G)</f>
        <v>0</v>
      </c>
      <c r="L182" s="17">
        <f t="shared" si="9"/>
        <v>250</v>
      </c>
      <c r="M182" s="17">
        <v>1</v>
      </c>
      <c r="N182" s="17">
        <v>1</v>
      </c>
    </row>
    <row r="183" spans="1:14" x14ac:dyDescent="0.2">
      <c r="A183" s="19">
        <v>182</v>
      </c>
      <c r="B183" s="16">
        <v>35</v>
      </c>
      <c r="C183" s="19">
        <v>46</v>
      </c>
      <c r="D183" s="20"/>
      <c r="E183" s="17">
        <f>LOOKUP(use_fish!B183,base_fish!A:A,base_fish!C:C)+_xlfn.IFNA(INDEX(activity!F:F,MATCH(use_fish!C183,activity!A:A,0)),0)</f>
        <v>350</v>
      </c>
      <c r="F183" s="19">
        <f t="shared" si="8"/>
        <v>2.8571428571428571E-3</v>
      </c>
      <c r="G183" s="16" t="s">
        <v>81</v>
      </c>
      <c r="H183" s="19" t="str">
        <f>INDEX(base_fish!E:E,MATCH(use_fish!B183,base_fish!A:A,0))&amp;_xlfn.IFNA("+"&amp;INDEX(activity!G:G,MATCH(use_fish!C183,activity!A:A,0)),"")</f>
        <v>小丑boss+临时活动</v>
      </c>
      <c r="I183" s="17">
        <f>LOOKUP(use_fish!B183,base_fish!A:A,base_fish!F:F)+_xlfn.IFNA(INDEX(activity!F:F,MATCH(use_fish!C183,activity!A:A,0)),0)</f>
        <v>350</v>
      </c>
      <c r="J183" s="17">
        <v>1</v>
      </c>
      <c r="K183" s="17">
        <f>LOOKUP(use_fish!B183,base_fish!A:A,base_fish!G:G)</f>
        <v>0</v>
      </c>
      <c r="L183" s="17">
        <f t="shared" si="9"/>
        <v>350</v>
      </c>
      <c r="M183" s="17">
        <v>1</v>
      </c>
      <c r="N183" s="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2"/>
  <sheetViews>
    <sheetView topLeftCell="A25" workbookViewId="0">
      <selection activeCell="C60" sqref="C60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s="22" customFormat="1" x14ac:dyDescent="0.2">
      <c r="A26" s="22">
        <v>25</v>
      </c>
      <c r="B26" s="22">
        <v>26</v>
      </c>
      <c r="C26" s="22" t="s">
        <v>127</v>
      </c>
      <c r="D26" s="4">
        <v>1</v>
      </c>
      <c r="E26" s="4">
        <v>1</v>
      </c>
      <c r="F26" s="22">
        <v>200</v>
      </c>
      <c r="G26" s="22" t="s">
        <v>128</v>
      </c>
    </row>
    <row r="27" spans="1:11" s="22" customFormat="1" x14ac:dyDescent="0.2">
      <c r="A27" s="22">
        <v>26</v>
      </c>
      <c r="B27" s="22">
        <v>27</v>
      </c>
      <c r="C27" s="22" t="s">
        <v>129</v>
      </c>
      <c r="D27" s="4">
        <v>1</v>
      </c>
      <c r="E27" s="4">
        <v>1</v>
      </c>
      <c r="F27" s="22">
        <v>500</v>
      </c>
      <c r="G27" s="22" t="s">
        <v>130</v>
      </c>
    </row>
    <row r="28" spans="1:11" s="22" customFormat="1" x14ac:dyDescent="0.2">
      <c r="A28" s="22">
        <v>27</v>
      </c>
      <c r="B28" s="22">
        <v>9</v>
      </c>
      <c r="C28" s="22" t="s">
        <v>131</v>
      </c>
      <c r="D28" s="4">
        <v>0</v>
      </c>
      <c r="E28" s="4">
        <v>1</v>
      </c>
      <c r="F28" s="22">
        <v>75</v>
      </c>
      <c r="G28" s="22" t="s">
        <v>132</v>
      </c>
    </row>
    <row r="29" spans="1:11" s="22" customFormat="1" x14ac:dyDescent="0.2">
      <c r="A29" s="22">
        <v>28</v>
      </c>
      <c r="B29" s="22">
        <v>9</v>
      </c>
      <c r="C29" s="22" t="s">
        <v>133</v>
      </c>
      <c r="D29" s="4">
        <v>0</v>
      </c>
      <c r="E29" s="4">
        <v>1</v>
      </c>
      <c r="F29" s="22">
        <v>150</v>
      </c>
      <c r="G29" s="22" t="s">
        <v>132</v>
      </c>
    </row>
    <row r="30" spans="1:11" s="22" customFormat="1" x14ac:dyDescent="0.2">
      <c r="A30" s="22">
        <v>29</v>
      </c>
      <c r="B30" s="22">
        <v>9</v>
      </c>
      <c r="C30" s="22" t="s">
        <v>134</v>
      </c>
      <c r="D30" s="4">
        <v>0</v>
      </c>
      <c r="E30" s="4">
        <v>1</v>
      </c>
      <c r="F30" s="22">
        <v>250</v>
      </c>
      <c r="G30" s="22" t="s">
        <v>132</v>
      </c>
    </row>
    <row r="31" spans="1:11" s="22" customFormat="1" x14ac:dyDescent="0.2">
      <c r="A31" s="22">
        <v>30</v>
      </c>
      <c r="B31" s="22">
        <v>9</v>
      </c>
      <c r="C31" s="22" t="s">
        <v>135</v>
      </c>
      <c r="D31" s="4">
        <v>1</v>
      </c>
      <c r="E31" s="4">
        <v>1</v>
      </c>
      <c r="F31" s="22">
        <v>5</v>
      </c>
      <c r="G31" s="22" t="s">
        <v>132</v>
      </c>
    </row>
    <row r="32" spans="1:11" s="22" customFormat="1" x14ac:dyDescent="0.2">
      <c r="A32" s="22">
        <v>31</v>
      </c>
      <c r="B32" s="22">
        <v>48</v>
      </c>
      <c r="C32" s="22" t="s">
        <v>356</v>
      </c>
      <c r="D32" s="23">
        <v>1</v>
      </c>
      <c r="E32" s="23">
        <v>1</v>
      </c>
      <c r="G32" s="22" t="s">
        <v>128</v>
      </c>
    </row>
    <row r="33" spans="1:7" s="22" customFormat="1" x14ac:dyDescent="0.2">
      <c r="A33" s="22">
        <v>32</v>
      </c>
      <c r="B33" s="22">
        <v>49</v>
      </c>
      <c r="C33" s="22" t="s">
        <v>357</v>
      </c>
      <c r="D33" s="23">
        <v>1</v>
      </c>
      <c r="E33" s="23">
        <v>1</v>
      </c>
      <c r="G33" s="22" t="s">
        <v>130</v>
      </c>
    </row>
    <row r="34" spans="1:7" s="22" customFormat="1" x14ac:dyDescent="0.2">
      <c r="A34" s="22">
        <v>33</v>
      </c>
      <c r="B34" s="22">
        <v>50</v>
      </c>
      <c r="C34" s="22" t="s">
        <v>356</v>
      </c>
      <c r="D34" s="23">
        <v>1</v>
      </c>
      <c r="E34" s="23">
        <v>1</v>
      </c>
      <c r="G34" s="22" t="s">
        <v>128</v>
      </c>
    </row>
    <row r="35" spans="1:7" s="22" customFormat="1" x14ac:dyDescent="0.2">
      <c r="A35" s="22">
        <v>34</v>
      </c>
      <c r="B35" s="22">
        <v>51</v>
      </c>
      <c r="C35" s="22" t="s">
        <v>358</v>
      </c>
      <c r="D35" s="23">
        <v>1</v>
      </c>
      <c r="E35" s="23">
        <v>1</v>
      </c>
      <c r="G35" s="22" t="s">
        <v>130</v>
      </c>
    </row>
    <row r="36" spans="1:7" s="22" customFormat="1" x14ac:dyDescent="0.2">
      <c r="A36" s="22">
        <v>35</v>
      </c>
      <c r="B36" s="22">
        <v>9</v>
      </c>
      <c r="C36" s="22" t="s">
        <v>360</v>
      </c>
      <c r="D36" s="4">
        <v>0</v>
      </c>
      <c r="E36" s="4">
        <v>1</v>
      </c>
      <c r="F36" s="22">
        <v>75</v>
      </c>
      <c r="G36" s="22" t="s">
        <v>132</v>
      </c>
    </row>
    <row r="37" spans="1:7" s="22" customFormat="1" x14ac:dyDescent="0.2">
      <c r="A37" s="22">
        <v>36</v>
      </c>
      <c r="B37" s="22">
        <v>9</v>
      </c>
      <c r="C37" s="22" t="s">
        <v>361</v>
      </c>
      <c r="D37" s="4">
        <v>0</v>
      </c>
      <c r="E37" s="4">
        <v>1</v>
      </c>
      <c r="F37" s="22">
        <v>150</v>
      </c>
      <c r="G37" s="22" t="s">
        <v>132</v>
      </c>
    </row>
    <row r="38" spans="1:7" s="22" customFormat="1" x14ac:dyDescent="0.2">
      <c r="A38" s="22">
        <v>37</v>
      </c>
      <c r="B38" s="22">
        <v>9</v>
      </c>
      <c r="C38" s="22" t="s">
        <v>362</v>
      </c>
      <c r="D38" s="4">
        <v>0</v>
      </c>
      <c r="E38" s="4">
        <v>1</v>
      </c>
      <c r="F38" s="22">
        <v>250</v>
      </c>
      <c r="G38" s="22" t="s">
        <v>132</v>
      </c>
    </row>
    <row r="39" spans="1:7" s="22" customFormat="1" x14ac:dyDescent="0.2">
      <c r="A39" s="22">
        <v>38</v>
      </c>
      <c r="B39" s="22">
        <v>9</v>
      </c>
      <c r="C39" s="22" t="s">
        <v>363</v>
      </c>
      <c r="D39" s="4">
        <v>1</v>
      </c>
      <c r="E39" s="4">
        <v>1</v>
      </c>
      <c r="F39" s="22">
        <v>10</v>
      </c>
      <c r="G39" s="22" t="s">
        <v>132</v>
      </c>
    </row>
    <row r="40" spans="1:7" s="22" customFormat="1" x14ac:dyDescent="0.2">
      <c r="A40" s="22">
        <v>39</v>
      </c>
      <c r="B40" s="22">
        <v>9</v>
      </c>
      <c r="C40" s="22" t="s">
        <v>376</v>
      </c>
      <c r="D40" s="23">
        <v>1</v>
      </c>
      <c r="E40" s="23">
        <v>1</v>
      </c>
      <c r="F40" s="22">
        <v>75</v>
      </c>
      <c r="G40" s="22" t="s">
        <v>375</v>
      </c>
    </row>
    <row r="41" spans="1:7" s="22" customFormat="1" x14ac:dyDescent="0.2">
      <c r="A41" s="22">
        <v>40</v>
      </c>
      <c r="B41" s="22">
        <v>9</v>
      </c>
      <c r="C41" s="22" t="s">
        <v>378</v>
      </c>
      <c r="D41" s="4">
        <v>0</v>
      </c>
      <c r="E41" s="4">
        <v>1</v>
      </c>
      <c r="F41" s="22">
        <v>75</v>
      </c>
      <c r="G41" s="22" t="s">
        <v>132</v>
      </c>
    </row>
    <row r="42" spans="1:7" s="22" customFormat="1" x14ac:dyDescent="0.2">
      <c r="A42" s="22">
        <v>41</v>
      </c>
      <c r="B42" s="22">
        <v>9</v>
      </c>
      <c r="C42" s="22" t="s">
        <v>379</v>
      </c>
      <c r="D42" s="4">
        <v>0</v>
      </c>
      <c r="E42" s="4">
        <v>1</v>
      </c>
      <c r="F42" s="22">
        <v>150</v>
      </c>
      <c r="G42" s="22" t="s">
        <v>132</v>
      </c>
    </row>
    <row r="43" spans="1:7" s="22" customFormat="1" x14ac:dyDescent="0.2">
      <c r="A43" s="22">
        <v>42</v>
      </c>
      <c r="B43" s="22">
        <v>9</v>
      </c>
      <c r="C43" s="22" t="s">
        <v>380</v>
      </c>
      <c r="D43" s="4">
        <v>0</v>
      </c>
      <c r="E43" s="4">
        <v>1</v>
      </c>
      <c r="F43" s="22">
        <v>250</v>
      </c>
      <c r="G43" s="22" t="s">
        <v>132</v>
      </c>
    </row>
    <row r="44" spans="1:7" s="22" customFormat="1" x14ac:dyDescent="0.2">
      <c r="A44" s="22">
        <v>43</v>
      </c>
      <c r="B44" s="22">
        <v>9</v>
      </c>
      <c r="C44" s="22" t="s">
        <v>381</v>
      </c>
      <c r="D44" s="4">
        <v>1</v>
      </c>
      <c r="E44" s="4">
        <v>1</v>
      </c>
      <c r="F44" s="22">
        <v>10</v>
      </c>
      <c r="G44" s="22" t="s">
        <v>132</v>
      </c>
    </row>
    <row r="45" spans="1:7" x14ac:dyDescent="0.2">
      <c r="A45" s="17">
        <v>44</v>
      </c>
      <c r="B45" s="17">
        <v>9</v>
      </c>
      <c r="C45" s="17" t="s">
        <v>406</v>
      </c>
      <c r="D45" s="18">
        <v>0</v>
      </c>
      <c r="E45" s="18">
        <v>1</v>
      </c>
      <c r="F45" s="17">
        <v>150</v>
      </c>
      <c r="G45" s="17" t="s">
        <v>132</v>
      </c>
    </row>
    <row r="46" spans="1:7" x14ac:dyDescent="0.2">
      <c r="A46" s="17">
        <v>45</v>
      </c>
      <c r="B46" s="17">
        <v>9</v>
      </c>
      <c r="C46" s="17" t="s">
        <v>407</v>
      </c>
      <c r="D46" s="18">
        <v>0</v>
      </c>
      <c r="E46" s="18">
        <v>1</v>
      </c>
      <c r="F46" s="17">
        <v>250</v>
      </c>
      <c r="G46" s="17" t="s">
        <v>132</v>
      </c>
    </row>
    <row r="47" spans="1:7" x14ac:dyDescent="0.2">
      <c r="A47" s="17">
        <v>46</v>
      </c>
      <c r="B47" s="17">
        <v>9</v>
      </c>
      <c r="C47" s="17" t="s">
        <v>408</v>
      </c>
      <c r="D47" s="18">
        <v>0</v>
      </c>
      <c r="E47" s="18">
        <v>1</v>
      </c>
      <c r="F47" s="17">
        <v>350</v>
      </c>
      <c r="G47" s="17" t="s">
        <v>132</v>
      </c>
    </row>
    <row r="48" spans="1:7" x14ac:dyDescent="0.2">
      <c r="A48" s="17">
        <v>47</v>
      </c>
      <c r="B48" s="17">
        <v>9</v>
      </c>
      <c r="C48" s="17" t="s">
        <v>405</v>
      </c>
      <c r="D48" s="18">
        <v>1</v>
      </c>
      <c r="E48" s="18">
        <v>1</v>
      </c>
      <c r="F48" s="17">
        <v>10</v>
      </c>
      <c r="G48" s="17" t="s">
        <v>132</v>
      </c>
    </row>
    <row r="49" spans="1:7" x14ac:dyDescent="0.2">
      <c r="A49" s="22">
        <v>48</v>
      </c>
      <c r="B49" s="22">
        <v>9</v>
      </c>
      <c r="C49" s="22" t="s">
        <v>400</v>
      </c>
      <c r="D49" s="4">
        <v>1</v>
      </c>
      <c r="E49" s="4">
        <v>1</v>
      </c>
      <c r="F49" s="22">
        <v>150</v>
      </c>
      <c r="G49" s="22" t="s">
        <v>132</v>
      </c>
    </row>
    <row r="50" spans="1:7" x14ac:dyDescent="0.2">
      <c r="A50" s="22">
        <v>49</v>
      </c>
      <c r="B50" s="22">
        <v>9</v>
      </c>
      <c r="C50" s="22" t="s">
        <v>401</v>
      </c>
      <c r="D50" s="4">
        <v>1</v>
      </c>
      <c r="E50" s="4">
        <v>1</v>
      </c>
      <c r="F50" s="22">
        <v>250</v>
      </c>
      <c r="G50" s="22" t="s">
        <v>132</v>
      </c>
    </row>
    <row r="51" spans="1:7" x14ac:dyDescent="0.2">
      <c r="A51" s="22">
        <v>50</v>
      </c>
      <c r="B51" s="22">
        <v>9</v>
      </c>
      <c r="C51" s="22" t="s">
        <v>402</v>
      </c>
      <c r="D51" s="4">
        <v>1</v>
      </c>
      <c r="E51" s="4">
        <v>1</v>
      </c>
      <c r="F51" s="22">
        <v>350</v>
      </c>
      <c r="G51" s="22" t="s">
        <v>132</v>
      </c>
    </row>
    <row r="52" spans="1:7" x14ac:dyDescent="0.2">
      <c r="A52" s="22">
        <v>51</v>
      </c>
      <c r="B52" s="22">
        <v>9</v>
      </c>
      <c r="C52" s="22" t="s">
        <v>403</v>
      </c>
      <c r="D52" s="4">
        <v>1</v>
      </c>
      <c r="E52" s="23">
        <v>1</v>
      </c>
      <c r="F52" s="22">
        <v>10</v>
      </c>
      <c r="G52" s="22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pane ySplit="1" topLeftCell="A14" activePane="bottomLeft" state="frozen"/>
      <selection pane="bottomLeft" activeCell="E42" sqref="E42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24" customFormat="1" x14ac:dyDescent="0.2">
      <c r="A33" s="24">
        <v>32</v>
      </c>
      <c r="B33" s="24">
        <v>1</v>
      </c>
      <c r="C33" s="24">
        <v>0</v>
      </c>
      <c r="D33" s="24">
        <v>0</v>
      </c>
      <c r="E33" s="24" t="s">
        <v>359</v>
      </c>
      <c r="F33" s="24">
        <v>0</v>
      </c>
      <c r="G33" s="24">
        <v>0</v>
      </c>
    </row>
    <row r="34" spans="1:7" s="24" customFormat="1" x14ac:dyDescent="0.2">
      <c r="A34" s="24">
        <v>33</v>
      </c>
      <c r="B34" s="24">
        <v>1</v>
      </c>
      <c r="C34" s="24">
        <v>0</v>
      </c>
      <c r="D34" s="24">
        <v>0</v>
      </c>
      <c r="E34" s="24" t="s">
        <v>374</v>
      </c>
      <c r="F34" s="24">
        <v>0</v>
      </c>
      <c r="G34" s="24">
        <v>0</v>
      </c>
    </row>
    <row r="35" spans="1:7" s="24" customFormat="1" x14ac:dyDescent="0.2">
      <c r="A35" s="24">
        <v>34</v>
      </c>
      <c r="B35" s="24">
        <v>1</v>
      </c>
      <c r="C35" s="24">
        <v>0</v>
      </c>
      <c r="D35" s="24">
        <v>0</v>
      </c>
      <c r="E35" s="24" t="s">
        <v>377</v>
      </c>
      <c r="F35" s="24">
        <v>0</v>
      </c>
      <c r="G35" s="24">
        <v>0</v>
      </c>
    </row>
    <row r="36" spans="1:7" x14ac:dyDescent="0.2">
      <c r="A36" s="16">
        <v>35</v>
      </c>
      <c r="B36" s="16">
        <v>1</v>
      </c>
      <c r="C36" s="16">
        <v>0</v>
      </c>
      <c r="D36" s="16">
        <v>0</v>
      </c>
      <c r="E36" s="16" t="s">
        <v>404</v>
      </c>
      <c r="F36" s="16">
        <v>0</v>
      </c>
      <c r="G36" s="16">
        <v>0</v>
      </c>
    </row>
    <row r="37" spans="1:7" s="24" customFormat="1" x14ac:dyDescent="0.2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2021-01-08T01:26:21Z</dcterms:modified>
</cp:coreProperties>
</file>