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gaofan/Desktop/糖尿病I型/"/>
    </mc:Choice>
  </mc:AlternateContent>
  <xr:revisionPtr revIDLastSave="0" documentId="10_ncr:8100000_{4848937B-9232-554C-B6FF-2C3CBF1150E1}" xr6:coauthVersionLast="34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整合后 (6)" sheetId="14" r:id="rId1"/>
  </sheets>
  <definedNames>
    <definedName name="_xlnm._FilterDatabase" localSheetId="0" hidden="1">'整合后 (6)'!$A$1:$WVF$225</definedName>
  </definedNames>
  <calcPr calcId="162913"/>
</workbook>
</file>

<file path=xl/calcChain.xml><?xml version="1.0" encoding="utf-8"?>
<calcChain xmlns="http://schemas.openxmlformats.org/spreadsheetml/2006/main">
  <c r="H225" i="14" l="1"/>
  <c r="I225" i="14" s="1"/>
  <c r="AH224" i="14"/>
  <c r="H224" i="14"/>
  <c r="I224" i="14" s="1"/>
  <c r="AH223" i="14"/>
  <c r="H223" i="14"/>
  <c r="I223" i="14" s="1"/>
  <c r="AH222" i="14"/>
  <c r="H222" i="14"/>
  <c r="I222" i="14" s="1"/>
  <c r="H221" i="14"/>
  <c r="I221" i="14" s="1"/>
  <c r="H220" i="14"/>
  <c r="I220" i="14" s="1"/>
  <c r="AH219" i="14"/>
  <c r="H219" i="14"/>
  <c r="I219" i="14" s="1"/>
  <c r="AH218" i="14"/>
  <c r="H218" i="14"/>
  <c r="I218" i="14" s="1"/>
  <c r="AH217" i="14"/>
  <c r="H217" i="14"/>
  <c r="I217" i="14" s="1"/>
  <c r="H216" i="14"/>
  <c r="I216" i="14" s="1"/>
  <c r="H215" i="14"/>
  <c r="I215" i="14" s="1"/>
  <c r="AH214" i="14"/>
  <c r="H214" i="14"/>
  <c r="I214" i="14" s="1"/>
  <c r="H213" i="14"/>
  <c r="I213" i="14" s="1"/>
  <c r="AH212" i="14"/>
  <c r="H212" i="14"/>
  <c r="I212" i="14" s="1"/>
  <c r="AH211" i="14"/>
  <c r="H211" i="14"/>
  <c r="I211" i="14" s="1"/>
  <c r="H210" i="14"/>
  <c r="I210" i="14" s="1"/>
  <c r="AH209" i="14"/>
  <c r="H209" i="14"/>
  <c r="I209" i="14" s="1"/>
  <c r="AH208" i="14"/>
  <c r="AH207" i="14"/>
  <c r="H207" i="14"/>
  <c r="I207" i="14" s="1"/>
  <c r="H206" i="14"/>
  <c r="I206" i="14" s="1"/>
  <c r="AH205" i="14"/>
  <c r="H205" i="14"/>
  <c r="I205" i="14" s="1"/>
  <c r="AH204" i="14"/>
  <c r="H204" i="14"/>
  <c r="I204" i="14" s="1"/>
  <c r="H203" i="14"/>
  <c r="I203" i="14" s="1"/>
  <c r="AH201" i="14"/>
  <c r="H201" i="14"/>
  <c r="I201" i="14" s="1"/>
  <c r="AH198" i="14"/>
  <c r="H198" i="14"/>
  <c r="I198" i="14" s="1"/>
  <c r="AH196" i="14"/>
  <c r="H196" i="14"/>
  <c r="I196" i="14" s="1"/>
  <c r="H195" i="14"/>
  <c r="I195" i="14" s="1"/>
  <c r="AH193" i="14"/>
  <c r="H193" i="14"/>
  <c r="I193" i="14" s="1"/>
  <c r="AH192" i="14"/>
  <c r="H192" i="14"/>
  <c r="I192" i="14" s="1"/>
  <c r="AH191" i="14"/>
  <c r="H191" i="14"/>
  <c r="I191" i="14" s="1"/>
  <c r="H190" i="14"/>
  <c r="I190" i="14" s="1"/>
  <c r="AH189" i="14"/>
  <c r="H189" i="14"/>
  <c r="I189" i="14" s="1"/>
  <c r="H188" i="14"/>
  <c r="I188" i="14" s="1"/>
  <c r="H187" i="14"/>
  <c r="I187" i="14" s="1"/>
  <c r="AH186" i="14"/>
  <c r="H186" i="14"/>
  <c r="I186" i="14" s="1"/>
  <c r="AH185" i="14"/>
  <c r="H185" i="14"/>
  <c r="I185" i="14" s="1"/>
  <c r="H184" i="14"/>
  <c r="I184" i="14" s="1"/>
  <c r="H183" i="14"/>
  <c r="I183" i="14" s="1"/>
  <c r="AH182" i="14"/>
  <c r="H182" i="14"/>
  <c r="I182" i="14" s="1"/>
  <c r="AH181" i="14"/>
  <c r="H181" i="14"/>
  <c r="I181" i="14" s="1"/>
  <c r="H180" i="14"/>
  <c r="I180" i="14" s="1"/>
  <c r="AH178" i="14"/>
  <c r="H178" i="14"/>
  <c r="I178" i="14" s="1"/>
  <c r="AH177" i="14"/>
  <c r="H177" i="14"/>
  <c r="I177" i="14" s="1"/>
  <c r="AH176" i="14"/>
  <c r="H176" i="14"/>
  <c r="I176" i="14" s="1"/>
  <c r="AH175" i="14"/>
  <c r="H175" i="14"/>
  <c r="I175" i="14" s="1"/>
  <c r="AH174" i="14"/>
  <c r="H174" i="14"/>
  <c r="I174" i="14" s="1"/>
  <c r="AH173" i="14"/>
  <c r="H173" i="14"/>
  <c r="I173" i="14" s="1"/>
  <c r="AH172" i="14"/>
  <c r="H172" i="14"/>
  <c r="I172" i="14" s="1"/>
  <c r="AH171" i="14"/>
  <c r="H171" i="14"/>
  <c r="I171" i="14" s="1"/>
  <c r="AH169" i="14"/>
  <c r="H169" i="14"/>
  <c r="I169" i="14" s="1"/>
  <c r="AH167" i="14"/>
  <c r="H167" i="14"/>
  <c r="I167" i="14" s="1"/>
  <c r="AH166" i="14"/>
  <c r="H166" i="14"/>
  <c r="I166" i="14" s="1"/>
  <c r="H164" i="14"/>
  <c r="I164" i="14" s="1"/>
  <c r="AH163" i="14"/>
  <c r="H163" i="14"/>
  <c r="I163" i="14" s="1"/>
  <c r="AH161" i="14"/>
  <c r="H161" i="14"/>
  <c r="I161" i="14" s="1"/>
  <c r="H160" i="14"/>
  <c r="I160" i="14" s="1"/>
  <c r="H159" i="14"/>
  <c r="I159" i="14" s="1"/>
  <c r="AH158" i="14"/>
  <c r="H157" i="14"/>
  <c r="I157" i="14" s="1"/>
  <c r="AH156" i="14"/>
  <c r="H156" i="14"/>
  <c r="I156" i="14" s="1"/>
  <c r="AH155" i="14"/>
  <c r="H155" i="14"/>
  <c r="I155" i="14" s="1"/>
  <c r="H154" i="14"/>
  <c r="I154" i="14" s="1"/>
  <c r="H153" i="14"/>
  <c r="I153" i="14" s="1"/>
  <c r="H152" i="14"/>
  <c r="I152" i="14" s="1"/>
  <c r="H151" i="14"/>
  <c r="I151" i="14" s="1"/>
  <c r="H150" i="14"/>
  <c r="I150" i="14" s="1"/>
  <c r="H149" i="14"/>
  <c r="I149" i="14" s="1"/>
  <c r="H148" i="14"/>
  <c r="I148" i="14" s="1"/>
  <c r="H147" i="14"/>
  <c r="I147" i="14" s="1"/>
  <c r="H146" i="14"/>
  <c r="I146" i="14" s="1"/>
  <c r="H145" i="14"/>
  <c r="I145" i="14" s="1"/>
  <c r="H144" i="14"/>
  <c r="I144" i="14" s="1"/>
  <c r="H143" i="14"/>
  <c r="I143" i="14" s="1"/>
  <c r="H142" i="14"/>
  <c r="I142" i="14" s="1"/>
  <c r="H141" i="14"/>
  <c r="I141" i="14" s="1"/>
  <c r="H140" i="14"/>
  <c r="H139" i="14"/>
  <c r="I139" i="14" s="1"/>
  <c r="H138" i="14"/>
  <c r="I138" i="14" s="1"/>
  <c r="H137" i="14"/>
  <c r="I137" i="14" s="1"/>
  <c r="H136" i="14"/>
  <c r="I136" i="14" s="1"/>
  <c r="H135" i="14"/>
  <c r="I135" i="14" s="1"/>
  <c r="H134" i="14"/>
  <c r="I134" i="14" s="1"/>
  <c r="H133" i="14"/>
  <c r="I133" i="14" s="1"/>
  <c r="H132" i="14"/>
  <c r="I132" i="14" s="1"/>
  <c r="H131" i="14"/>
  <c r="I131" i="14" s="1"/>
  <c r="AH130" i="14"/>
  <c r="H130" i="14"/>
  <c r="I130" i="14" s="1"/>
  <c r="H129" i="14"/>
  <c r="I129" i="14" s="1"/>
  <c r="AH128" i="14"/>
  <c r="H128" i="14"/>
  <c r="I128" i="14" s="1"/>
  <c r="H127" i="14"/>
  <c r="I127" i="14" s="1"/>
  <c r="H126" i="14"/>
  <c r="I126" i="14" s="1"/>
  <c r="H125" i="14"/>
  <c r="I125" i="14" s="1"/>
  <c r="H124" i="14"/>
  <c r="I124" i="14" s="1"/>
  <c r="H123" i="14"/>
  <c r="I123" i="14" s="1"/>
  <c r="H122" i="14"/>
  <c r="I122" i="14" s="1"/>
  <c r="H121" i="14"/>
  <c r="I121" i="14" s="1"/>
  <c r="H120" i="14"/>
  <c r="I120" i="14" s="1"/>
  <c r="H119" i="14"/>
  <c r="I119" i="14" s="1"/>
  <c r="H118" i="14"/>
  <c r="I118" i="14" s="1"/>
  <c r="H116" i="14"/>
  <c r="I116" i="14" s="1"/>
  <c r="H115" i="14"/>
  <c r="I115" i="14" s="1"/>
  <c r="H114" i="14"/>
  <c r="I114" i="14" s="1"/>
  <c r="H113" i="14"/>
  <c r="I113" i="14" s="1"/>
  <c r="H112" i="14"/>
  <c r="I112" i="14" s="1"/>
  <c r="AH111" i="14"/>
  <c r="H111" i="14"/>
  <c r="I111" i="14" s="1"/>
  <c r="AH110" i="14"/>
  <c r="H110" i="14"/>
  <c r="I110" i="14" s="1"/>
  <c r="AH109" i="14"/>
  <c r="H109" i="14"/>
  <c r="I109" i="14" s="1"/>
  <c r="AH108" i="14"/>
  <c r="H108" i="14"/>
  <c r="I108" i="14" s="1"/>
  <c r="AH107" i="14"/>
  <c r="H107" i="14"/>
  <c r="I107" i="14" s="1"/>
  <c r="AH106" i="14"/>
  <c r="H106" i="14"/>
  <c r="I106" i="14" s="1"/>
  <c r="H105" i="14"/>
  <c r="I105" i="14" s="1"/>
  <c r="AH104" i="14"/>
  <c r="H104" i="14"/>
  <c r="I104" i="14" s="1"/>
  <c r="H103" i="14"/>
  <c r="I103" i="14" s="1"/>
  <c r="AH102" i="14"/>
  <c r="H102" i="14"/>
  <c r="I102" i="14" s="1"/>
  <c r="AH101" i="14"/>
  <c r="H101" i="14"/>
  <c r="I101" i="14" s="1"/>
  <c r="AH100" i="14"/>
  <c r="H100" i="14"/>
  <c r="I100" i="14" s="1"/>
  <c r="H99" i="14"/>
  <c r="I99" i="14" s="1"/>
  <c r="AH98" i="14"/>
  <c r="H98" i="14"/>
  <c r="I98" i="14" s="1"/>
  <c r="AH97" i="14"/>
  <c r="H97" i="14"/>
  <c r="I97" i="14" s="1"/>
  <c r="H96" i="14"/>
  <c r="I96" i="14" s="1"/>
  <c r="H95" i="14"/>
  <c r="I95" i="14" s="1"/>
  <c r="H94" i="14"/>
  <c r="I94" i="14" s="1"/>
  <c r="AH93" i="14"/>
  <c r="H93" i="14"/>
  <c r="I93" i="14" s="1"/>
  <c r="AH92" i="14"/>
  <c r="H92" i="14"/>
  <c r="I92" i="14" s="1"/>
  <c r="H91" i="14"/>
  <c r="I91" i="14" s="1"/>
  <c r="H90" i="14"/>
  <c r="I90" i="14" s="1"/>
  <c r="AH89" i="14"/>
  <c r="H89" i="14"/>
  <c r="I89" i="14" s="1"/>
  <c r="H88" i="14"/>
  <c r="I88" i="14" s="1"/>
  <c r="AH87" i="14"/>
  <c r="H87" i="14"/>
  <c r="I87" i="14" s="1"/>
  <c r="H86" i="14"/>
  <c r="I86" i="14" s="1"/>
  <c r="AH85" i="14"/>
  <c r="H85" i="14"/>
  <c r="I85" i="14" s="1"/>
  <c r="H84" i="14"/>
  <c r="I84" i="14" s="1"/>
  <c r="H83" i="14"/>
  <c r="I83" i="14" s="1"/>
  <c r="AH82" i="14"/>
  <c r="H82" i="14"/>
  <c r="I82" i="14" s="1"/>
  <c r="AH81" i="14"/>
  <c r="H81" i="14"/>
  <c r="I81" i="14" s="1"/>
  <c r="AH80" i="14"/>
  <c r="H80" i="14"/>
  <c r="I80" i="14" s="1"/>
  <c r="H79" i="14"/>
  <c r="I79" i="14" s="1"/>
  <c r="H78" i="14"/>
  <c r="I78" i="14" s="1"/>
  <c r="AH77" i="14"/>
  <c r="H77" i="14"/>
  <c r="I77" i="14" s="1"/>
  <c r="AH76" i="14"/>
  <c r="H76" i="14"/>
  <c r="I76" i="14" s="1"/>
  <c r="AH75" i="14"/>
  <c r="I75" i="14"/>
  <c r="AH74" i="14"/>
  <c r="H74" i="14"/>
  <c r="I74" i="14" s="1"/>
  <c r="H73" i="14"/>
  <c r="I73" i="14" s="1"/>
  <c r="AH72" i="14"/>
  <c r="H72" i="14"/>
  <c r="I72" i="14" s="1"/>
  <c r="H71" i="14"/>
  <c r="I71" i="14" s="1"/>
  <c r="AH70" i="14"/>
  <c r="H70" i="14"/>
  <c r="I70" i="14" s="1"/>
  <c r="AH69" i="14"/>
  <c r="H69" i="14"/>
  <c r="I69" i="14" s="1"/>
  <c r="H68" i="14"/>
  <c r="I68" i="14" s="1"/>
  <c r="AH67" i="14"/>
  <c r="H67" i="14"/>
  <c r="I67" i="14" s="1"/>
  <c r="H66" i="14"/>
  <c r="I66" i="14" s="1"/>
  <c r="AH65" i="14"/>
  <c r="H65" i="14"/>
  <c r="I65" i="14" s="1"/>
  <c r="AH64" i="14"/>
  <c r="H64" i="14"/>
  <c r="I64" i="14" s="1"/>
  <c r="H63" i="14"/>
  <c r="I63" i="14" s="1"/>
  <c r="H62" i="14"/>
  <c r="I62" i="14" s="1"/>
  <c r="AH61" i="14"/>
  <c r="I61" i="14"/>
  <c r="AH60" i="14"/>
  <c r="H60" i="14"/>
  <c r="I60" i="14" s="1"/>
  <c r="AH59" i="14"/>
  <c r="I59" i="14"/>
  <c r="AH58" i="14"/>
  <c r="H58" i="14"/>
  <c r="I58" i="14" s="1"/>
  <c r="H57" i="14"/>
  <c r="I57" i="14" s="1"/>
  <c r="AH56" i="14"/>
  <c r="H56" i="14"/>
  <c r="I56" i="14" s="1"/>
  <c r="AH55" i="14"/>
  <c r="H55" i="14"/>
  <c r="I55" i="14" s="1"/>
  <c r="H54" i="14"/>
  <c r="I54" i="14" s="1"/>
  <c r="AH53" i="14"/>
  <c r="H53" i="14"/>
  <c r="I53" i="14" s="1"/>
  <c r="AH52" i="14"/>
  <c r="H52" i="14"/>
  <c r="I52" i="14" s="1"/>
  <c r="H51" i="14"/>
  <c r="I51" i="14" s="1"/>
  <c r="AH50" i="14"/>
  <c r="H50" i="14"/>
  <c r="I50" i="14" s="1"/>
  <c r="AH49" i="14"/>
  <c r="H49" i="14"/>
  <c r="I49" i="14" s="1"/>
  <c r="H48" i="14"/>
  <c r="I48" i="14" s="1"/>
  <c r="AH47" i="14"/>
  <c r="H47" i="14"/>
  <c r="I47" i="14" s="1"/>
  <c r="H46" i="14"/>
  <c r="I46" i="14" s="1"/>
  <c r="AH45" i="14"/>
  <c r="H45" i="14"/>
  <c r="I45" i="14" s="1"/>
  <c r="H44" i="14"/>
  <c r="I44" i="14" s="1"/>
  <c r="H43" i="14"/>
  <c r="I43" i="14" s="1"/>
  <c r="H42" i="14"/>
  <c r="I42" i="14" s="1"/>
  <c r="AH41" i="14"/>
  <c r="H41" i="14"/>
  <c r="I41" i="14" s="1"/>
  <c r="AH40" i="14"/>
  <c r="H40" i="14"/>
  <c r="I40" i="14" s="1"/>
  <c r="AH39" i="14"/>
  <c r="I39" i="14"/>
  <c r="AH38" i="14"/>
  <c r="I38" i="14"/>
  <c r="I37" i="14"/>
  <c r="AH36" i="14"/>
  <c r="I36" i="14"/>
  <c r="I35" i="14"/>
  <c r="I34" i="14"/>
  <c r="AH33" i="14"/>
  <c r="I33" i="14"/>
  <c r="AH32" i="14"/>
  <c r="H32" i="14"/>
  <c r="I32" i="14" s="1"/>
  <c r="AH31" i="14"/>
  <c r="H31" i="14"/>
  <c r="I31" i="14" s="1"/>
  <c r="H30" i="14"/>
  <c r="I30" i="14" s="1"/>
  <c r="AH29" i="14"/>
  <c r="H29" i="14"/>
  <c r="I29" i="14" s="1"/>
  <c r="H28" i="14"/>
  <c r="I28" i="14" s="1"/>
  <c r="H27" i="14"/>
  <c r="I27" i="14" s="1"/>
  <c r="AH26" i="14"/>
  <c r="H26" i="14"/>
  <c r="I26" i="14" s="1"/>
  <c r="H25" i="14"/>
  <c r="I25" i="14" s="1"/>
  <c r="H24" i="14"/>
  <c r="I24" i="14" s="1"/>
  <c r="AH23" i="14"/>
  <c r="H23" i="14"/>
  <c r="I23" i="14" s="1"/>
  <c r="H22" i="14"/>
  <c r="I22" i="14" s="1"/>
  <c r="AH21" i="14"/>
  <c r="H21" i="14"/>
  <c r="I21" i="14" s="1"/>
  <c r="AH20" i="14"/>
  <c r="H20" i="14"/>
  <c r="I20" i="14" s="1"/>
  <c r="AH19" i="14"/>
  <c r="H19" i="14"/>
  <c r="I19" i="14" s="1"/>
  <c r="H18" i="14"/>
  <c r="AH17" i="14"/>
  <c r="H17" i="14"/>
  <c r="I17" i="14" s="1"/>
  <c r="AH16" i="14"/>
  <c r="H16" i="14"/>
  <c r="I16" i="14" s="1"/>
  <c r="H15" i="14"/>
  <c r="I15" i="14" s="1"/>
  <c r="H14" i="14"/>
  <c r="I14" i="14" s="1"/>
  <c r="H13" i="14"/>
  <c r="I13" i="14" s="1"/>
  <c r="H12" i="14"/>
  <c r="I12" i="14" s="1"/>
  <c r="AH11" i="14"/>
  <c r="H11" i="14"/>
  <c r="I11" i="14" s="1"/>
  <c r="H10" i="14"/>
  <c r="I10" i="14" s="1"/>
  <c r="AH9" i="14"/>
  <c r="H9" i="14"/>
  <c r="I9" i="14" s="1"/>
  <c r="H8" i="14"/>
  <c r="I8" i="14" s="1"/>
  <c r="H7" i="14"/>
  <c r="I7" i="14" s="1"/>
  <c r="AH6" i="14"/>
  <c r="H6" i="14"/>
  <c r="I6" i="14" s="1"/>
  <c r="AH4" i="14"/>
  <c r="H4" i="14"/>
  <c r="I4" i="14" s="1"/>
  <c r="H3" i="14"/>
  <c r="I3" i="14" s="1"/>
  <c r="AH2" i="14"/>
  <c r="H2" i="14"/>
  <c r="I2" i="14" s="1"/>
</calcChain>
</file>

<file path=xl/sharedStrings.xml><?xml version="1.0" encoding="utf-8"?>
<sst xmlns="http://schemas.openxmlformats.org/spreadsheetml/2006/main" count="3458" uniqueCount="850">
  <si>
    <t>性别</t>
  </si>
  <si>
    <t>民族</t>
  </si>
  <si>
    <t>BMI</t>
  </si>
  <si>
    <t>确诊日期</t>
  </si>
  <si>
    <t>采样日期</t>
  </si>
  <si>
    <t>诊断</t>
  </si>
  <si>
    <t>2009-06-10</t>
  </si>
  <si>
    <t>2016-06-10</t>
  </si>
  <si>
    <t>YF1003</t>
  </si>
  <si>
    <t>2013-12-12</t>
  </si>
  <si>
    <t>2016-12-13</t>
  </si>
  <si>
    <t>HI</t>
  </si>
  <si>
    <t>YF1004</t>
  </si>
  <si>
    <t>2016-12-28</t>
  </si>
  <si>
    <t>YF1005</t>
  </si>
  <si>
    <t>2017-3-10</t>
  </si>
  <si>
    <t>2016-3-10</t>
  </si>
  <si>
    <t>YF1006</t>
  </si>
  <si>
    <t>2017-3-15</t>
  </si>
  <si>
    <t>YF1007</t>
  </si>
  <si>
    <t>2008-4-1</t>
  </si>
  <si>
    <t>2017-4-6</t>
  </si>
  <si>
    <t>YF1008</t>
  </si>
  <si>
    <t>2005-5-12</t>
  </si>
  <si>
    <t>2017-5-14</t>
  </si>
  <si>
    <t>YF1009</t>
  </si>
  <si>
    <t>2017-6-3</t>
  </si>
  <si>
    <t>YF1010</t>
  </si>
  <si>
    <t>2017-7-24</t>
  </si>
  <si>
    <t>2013-1-1</t>
  </si>
  <si>
    <t>YF1011</t>
  </si>
  <si>
    <t>2015-1-1</t>
  </si>
  <si>
    <t>2017-9-6</t>
  </si>
  <si>
    <t>YF1012</t>
  </si>
  <si>
    <t>YF1013</t>
  </si>
  <si>
    <t>2007-1-1</t>
  </si>
  <si>
    <t>2017-9-15</t>
  </si>
  <si>
    <t>YF1014</t>
  </si>
  <si>
    <t>2017-7-1</t>
  </si>
  <si>
    <t>YF1015</t>
  </si>
  <si>
    <t>YF1016</t>
  </si>
  <si>
    <t>2017-12-18</t>
  </si>
  <si>
    <t>2017-12-19</t>
  </si>
  <si>
    <t>YF1003B</t>
  </si>
  <si>
    <t>YF1018</t>
  </si>
  <si>
    <t>YF1019</t>
  </si>
  <si>
    <t>2018-3-16</t>
  </si>
  <si>
    <t>2016-1-1</t>
  </si>
  <si>
    <t>YF1020</t>
  </si>
  <si>
    <t>YF1021</t>
  </si>
  <si>
    <t>2018-4-24</t>
  </si>
  <si>
    <t>2018-3-1</t>
  </si>
  <si>
    <t>YF1022</t>
  </si>
  <si>
    <t>2018-4-25</t>
  </si>
  <si>
    <t>2018-1-1</t>
  </si>
  <si>
    <t>YF1023</t>
  </si>
  <si>
    <t>2018-5-4</t>
  </si>
  <si>
    <t>2018-5-10</t>
  </si>
  <si>
    <t>YF1024</t>
  </si>
  <si>
    <t>2018-5-30</t>
  </si>
  <si>
    <t>YF1025</t>
  </si>
  <si>
    <t>2018-6-4</t>
  </si>
  <si>
    <t>2008-1-1</t>
  </si>
  <si>
    <t>YF1026</t>
  </si>
  <si>
    <t>2018-6-25</t>
  </si>
  <si>
    <t>YF1028</t>
  </si>
  <si>
    <t>2018-7-19</t>
  </si>
  <si>
    <t>2018-7-27</t>
  </si>
  <si>
    <t>YF1029</t>
  </si>
  <si>
    <t>2018-8-30</t>
  </si>
  <si>
    <t>YF1030</t>
  </si>
  <si>
    <t>2018-9-20</t>
  </si>
  <si>
    <t>YF1031</t>
  </si>
  <si>
    <t>2010-1-1</t>
  </si>
  <si>
    <t>2018-11-1</t>
  </si>
  <si>
    <t>0.02</t>
  </si>
  <si>
    <t>YF1032</t>
  </si>
  <si>
    <t>1998-1-1</t>
  </si>
  <si>
    <t>2018-11-15</t>
  </si>
  <si>
    <t>YF1033</t>
  </si>
  <si>
    <t>2018-11-28</t>
  </si>
  <si>
    <t>0.07</t>
  </si>
  <si>
    <t>2011-1-1</t>
  </si>
  <si>
    <t>YF1034</t>
  </si>
  <si>
    <t>2003-1-1</t>
  </si>
  <si>
    <t>2018-12-13</t>
  </si>
  <si>
    <t>YF1035</t>
  </si>
  <si>
    <t>2014-1-1</t>
  </si>
  <si>
    <t>2018-12-17</t>
  </si>
  <si>
    <t>YF1036</t>
  </si>
  <si>
    <t>2018-12-1</t>
  </si>
  <si>
    <t>2019-1-3</t>
  </si>
  <si>
    <t>1.30</t>
  </si>
  <si>
    <t>YF1037</t>
  </si>
  <si>
    <t>2004-1-1</t>
  </si>
  <si>
    <t>2019-1-4</t>
  </si>
  <si>
    <t>1.47</t>
  </si>
  <si>
    <t>YF1038</t>
  </si>
  <si>
    <t>2019-1-15</t>
  </si>
  <si>
    <t>0.40</t>
  </si>
  <si>
    <t>YF1039</t>
  </si>
  <si>
    <t>2019-1-22</t>
  </si>
  <si>
    <t>YF1041</t>
  </si>
  <si>
    <t>2019-4-25</t>
  </si>
  <si>
    <t>YF1042</t>
  </si>
  <si>
    <t>2019-5-9</t>
  </si>
  <si>
    <t>2019-5-13</t>
  </si>
  <si>
    <t>6.95</t>
  </si>
  <si>
    <t>2.61</t>
  </si>
  <si>
    <t>YF1043</t>
  </si>
  <si>
    <t>2017-1-1</t>
  </si>
  <si>
    <t>2019-5-20</t>
  </si>
  <si>
    <t>19.22</t>
  </si>
  <si>
    <t>0.58</t>
  </si>
  <si>
    <t>YF1044</t>
  </si>
  <si>
    <t>2019-5-27</t>
  </si>
  <si>
    <t>YF1045</t>
  </si>
  <si>
    <t>2019-6-18</t>
  </si>
  <si>
    <t xml:space="preserve"> </t>
  </si>
  <si>
    <t>5.14</t>
  </si>
  <si>
    <t>14.53</t>
  </si>
  <si>
    <t>6.58</t>
  </si>
  <si>
    <t>15.2</t>
  </si>
  <si>
    <t>19.03</t>
  </si>
  <si>
    <t>15.4</t>
  </si>
  <si>
    <t>12.6</t>
  </si>
  <si>
    <t>编号</t>
    <phoneticPr fontId="3" type="noConversion"/>
  </si>
  <si>
    <t>ALP</t>
  </si>
  <si>
    <t>血钙</t>
  </si>
  <si>
    <t>心脑血管病变</t>
    <phoneticPr fontId="3" type="noConversion"/>
  </si>
  <si>
    <t>有无其他自身免疫性疾病</t>
    <phoneticPr fontId="3" type="noConversion"/>
  </si>
  <si>
    <t>有无酮症</t>
    <phoneticPr fontId="3" type="noConversion"/>
  </si>
  <si>
    <t>有无酮症酸中毒</t>
    <phoneticPr fontId="3" type="noConversion"/>
  </si>
  <si>
    <t>主诉</t>
    <phoneticPr fontId="3" type="noConversion"/>
  </si>
  <si>
    <t>10</t>
    <phoneticPr fontId="3" type="noConversion"/>
  </si>
  <si>
    <t>1</t>
    <phoneticPr fontId="3" type="noConversion"/>
  </si>
  <si>
    <t>2</t>
    <phoneticPr fontId="3" type="noConversion"/>
  </si>
  <si>
    <t>A1002</t>
    <phoneticPr fontId="3" type="noConversion"/>
  </si>
  <si>
    <t>17.85</t>
    <phoneticPr fontId="3" type="noConversion"/>
  </si>
  <si>
    <t>2016-06-15</t>
    <phoneticPr fontId="3" type="noConversion"/>
  </si>
  <si>
    <t>T1DM</t>
    <phoneticPr fontId="3" type="noConversion"/>
  </si>
  <si>
    <t>21.6</t>
    <phoneticPr fontId="3" type="noConversion"/>
  </si>
  <si>
    <t>9.3</t>
    <phoneticPr fontId="3" type="noConversion"/>
  </si>
  <si>
    <t>4.27</t>
    <phoneticPr fontId="3" type="noConversion"/>
  </si>
  <si>
    <t>2.75</t>
    <phoneticPr fontId="3" type="noConversion"/>
  </si>
  <si>
    <t>1.39</t>
    <phoneticPr fontId="3" type="noConversion"/>
  </si>
  <si>
    <t>2.02</t>
    <phoneticPr fontId="3" type="noConversion"/>
  </si>
  <si>
    <t>0</t>
    <phoneticPr fontId="3" type="noConversion"/>
  </si>
  <si>
    <t>0.03</t>
    <phoneticPr fontId="3" type="noConversion"/>
  </si>
  <si>
    <t>2.32</t>
    <phoneticPr fontId="3" type="noConversion"/>
  </si>
  <si>
    <t>1.10</t>
    <phoneticPr fontId="3" type="noConversion"/>
  </si>
  <si>
    <t>17</t>
    <phoneticPr fontId="3" type="noConversion"/>
  </si>
  <si>
    <t>3.21</t>
    <phoneticPr fontId="3" type="noConversion"/>
  </si>
  <si>
    <t>2.52</t>
    <phoneticPr fontId="3" type="noConversion"/>
  </si>
  <si>
    <t>1.2</t>
    <phoneticPr fontId="3" type="noConversion"/>
  </si>
  <si>
    <t>48</t>
    <phoneticPr fontId="3" type="noConversion"/>
  </si>
  <si>
    <t>120</t>
    <phoneticPr fontId="3" type="noConversion"/>
  </si>
  <si>
    <t>11.6</t>
    <phoneticPr fontId="3" type="noConversion"/>
  </si>
  <si>
    <t>1.17</t>
    <phoneticPr fontId="3" type="noConversion"/>
  </si>
  <si>
    <t>77</t>
    <phoneticPr fontId="3" type="noConversion"/>
  </si>
  <si>
    <t>A1006</t>
  </si>
  <si>
    <t>11</t>
    <phoneticPr fontId="3" type="noConversion"/>
  </si>
  <si>
    <t>17.84</t>
    <phoneticPr fontId="3" type="noConversion"/>
  </si>
  <si>
    <t>70</t>
    <phoneticPr fontId="3" type="noConversion"/>
  </si>
  <si>
    <t>2016-06-27</t>
    <phoneticPr fontId="3" type="noConversion"/>
  </si>
  <si>
    <t>8.85</t>
    <phoneticPr fontId="3" type="noConversion"/>
  </si>
  <si>
    <t>9.1</t>
    <phoneticPr fontId="3" type="noConversion"/>
  </si>
  <si>
    <t>3.64</t>
    <phoneticPr fontId="3" type="noConversion"/>
  </si>
  <si>
    <t>1.38</t>
    <phoneticPr fontId="3" type="noConversion"/>
  </si>
  <si>
    <t>2.08</t>
    <phoneticPr fontId="3" type="noConversion"/>
  </si>
  <si>
    <t>1.13</t>
    <phoneticPr fontId="3" type="noConversion"/>
  </si>
  <si>
    <t>14</t>
    <phoneticPr fontId="3" type="noConversion"/>
  </si>
  <si>
    <t>34</t>
    <phoneticPr fontId="3" type="noConversion"/>
  </si>
  <si>
    <t>298</t>
    <phoneticPr fontId="3" type="noConversion"/>
  </si>
  <si>
    <t>2.51</t>
    <phoneticPr fontId="3" type="noConversion"/>
  </si>
  <si>
    <t>72</t>
    <phoneticPr fontId="3" type="noConversion"/>
  </si>
  <si>
    <t>2.35</t>
    <phoneticPr fontId="3" type="noConversion"/>
  </si>
  <si>
    <t>0.35</t>
    <phoneticPr fontId="3" type="noConversion"/>
  </si>
  <si>
    <t>A1009</t>
  </si>
  <si>
    <t>2016-07-26</t>
    <phoneticPr fontId="3" type="noConversion"/>
  </si>
  <si>
    <t>2016-07-28</t>
    <phoneticPr fontId="3" type="noConversion"/>
  </si>
  <si>
    <t>33.37</t>
    <phoneticPr fontId="3" type="noConversion"/>
  </si>
  <si>
    <t>11.1</t>
    <phoneticPr fontId="3" type="noConversion"/>
  </si>
  <si>
    <t>0.51</t>
    <phoneticPr fontId="3" type="noConversion"/>
  </si>
  <si>
    <t>0.07</t>
    <phoneticPr fontId="3" type="noConversion"/>
  </si>
  <si>
    <t>0.09</t>
    <phoneticPr fontId="3" type="noConversion"/>
  </si>
  <si>
    <t>0.11</t>
    <phoneticPr fontId="3" type="noConversion"/>
  </si>
  <si>
    <t>2.62</t>
    <phoneticPr fontId="3" type="noConversion"/>
  </si>
  <si>
    <t xml:space="preserve"> SLC30A8 SNP</t>
  </si>
  <si>
    <t>A001</t>
  </si>
  <si>
    <t>C</t>
  </si>
  <si>
    <t>A002</t>
  </si>
  <si>
    <t>C/T</t>
  </si>
  <si>
    <t>14.93</t>
  </si>
  <si>
    <t>A003</t>
  </si>
  <si>
    <t>14.64</t>
  </si>
  <si>
    <t>A004</t>
  </si>
  <si>
    <t>UK</t>
  </si>
  <si>
    <t>A005</t>
  </si>
  <si>
    <t>18.76</t>
  </si>
  <si>
    <t>A006</t>
  </si>
  <si>
    <t>T</t>
  </si>
  <si>
    <t>12.15</t>
  </si>
  <si>
    <t>A007</t>
  </si>
  <si>
    <t>8.85</t>
  </si>
  <si>
    <t>A008</t>
  </si>
  <si>
    <t>19.73</t>
  </si>
  <si>
    <t>A009</t>
  </si>
  <si>
    <t>5.92</t>
  </si>
  <si>
    <t>A010</t>
  </si>
  <si>
    <t>A011</t>
  </si>
  <si>
    <t>17.46</t>
  </si>
  <si>
    <t>A012</t>
  </si>
  <si>
    <t>A013</t>
  </si>
  <si>
    <t>13.15</t>
  </si>
  <si>
    <t>A014</t>
  </si>
  <si>
    <t>8.02</t>
  </si>
  <si>
    <t>A015</t>
  </si>
  <si>
    <t>A016</t>
  </si>
  <si>
    <t>5,14</t>
  </si>
  <si>
    <t>A017</t>
  </si>
  <si>
    <t>A018</t>
  </si>
  <si>
    <t>18.61</t>
  </si>
  <si>
    <t>A019</t>
  </si>
  <si>
    <t>A020</t>
  </si>
  <si>
    <t>13.82</t>
  </si>
  <si>
    <t>A021</t>
  </si>
  <si>
    <t>A022</t>
  </si>
  <si>
    <t>11.25</t>
  </si>
  <si>
    <t>A023</t>
  </si>
  <si>
    <t>16.29</t>
  </si>
  <si>
    <t>A024</t>
  </si>
  <si>
    <t>7.38</t>
  </si>
  <si>
    <t>A025</t>
  </si>
  <si>
    <t>20.29</t>
  </si>
  <si>
    <t>A026</t>
  </si>
  <si>
    <t>9.53</t>
  </si>
  <si>
    <t>A027</t>
  </si>
  <si>
    <t>18.44</t>
  </si>
  <si>
    <t>A028</t>
  </si>
  <si>
    <t>A029</t>
  </si>
  <si>
    <t>A030</t>
  </si>
  <si>
    <t>14.57</t>
  </si>
  <si>
    <t>A031</t>
  </si>
  <si>
    <t>6.78</t>
  </si>
  <si>
    <t>A032</t>
  </si>
  <si>
    <t>7.74</t>
  </si>
  <si>
    <t>A033</t>
  </si>
  <si>
    <t>A034</t>
  </si>
  <si>
    <t>10.7</t>
  </si>
  <si>
    <t>A035</t>
  </si>
  <si>
    <t>13.87</t>
  </si>
  <si>
    <t>A036</t>
  </si>
  <si>
    <t>6.89</t>
  </si>
  <si>
    <t>A037</t>
  </si>
  <si>
    <t>A038</t>
  </si>
  <si>
    <t>A039</t>
  </si>
  <si>
    <t>21.11</t>
  </si>
  <si>
    <t>A040</t>
  </si>
  <si>
    <t>A041</t>
  </si>
  <si>
    <t>9.13</t>
  </si>
  <si>
    <t>A042</t>
  </si>
  <si>
    <t>11.32</t>
  </si>
  <si>
    <t>A043</t>
  </si>
  <si>
    <t>11.99</t>
  </si>
  <si>
    <t>A044</t>
  </si>
  <si>
    <t>30.48</t>
  </si>
  <si>
    <t>A045</t>
  </si>
  <si>
    <t>39.36</t>
  </si>
  <si>
    <t>A046</t>
  </si>
  <si>
    <t>14.01</t>
  </si>
  <si>
    <t>A047</t>
  </si>
  <si>
    <t>A048</t>
  </si>
  <si>
    <t>30.92</t>
  </si>
  <si>
    <t>A049</t>
  </si>
  <si>
    <t>6.4</t>
  </si>
  <si>
    <t>A050</t>
  </si>
  <si>
    <t>9.85</t>
  </si>
  <si>
    <t>A052</t>
  </si>
  <si>
    <t>A053</t>
  </si>
  <si>
    <t>A054</t>
  </si>
  <si>
    <t>A055</t>
  </si>
  <si>
    <t>4.21</t>
  </si>
  <si>
    <t>A056</t>
  </si>
  <si>
    <t>15.29</t>
  </si>
  <si>
    <t>A057</t>
  </si>
  <si>
    <t>A058</t>
  </si>
  <si>
    <t>10.84</t>
  </si>
  <si>
    <t>A059</t>
  </si>
  <si>
    <t>8.55</t>
  </si>
  <si>
    <t>A060</t>
  </si>
  <si>
    <t>A061</t>
  </si>
  <si>
    <t>6.67</t>
  </si>
  <si>
    <t>A062</t>
  </si>
  <si>
    <t>16.01</t>
  </si>
  <si>
    <t>A063</t>
  </si>
  <si>
    <t>10.6</t>
  </si>
  <si>
    <t>A064</t>
  </si>
  <si>
    <t>A065</t>
  </si>
  <si>
    <t>9.26</t>
  </si>
  <si>
    <t>A066</t>
  </si>
  <si>
    <t>6.82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</si>
  <si>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</si>
  <si>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</si>
  <si>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</si>
  <si>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</si>
  <si>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</si>
  <si>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</si>
  <si>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</si>
  <si>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</si>
  <si>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</si>
  <si>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 xml:space="preserve"> 41.99</t>
  </si>
  <si>
    <t>A076</t>
  </si>
  <si>
    <t>13.96</t>
  </si>
  <si>
    <t>A077</t>
  </si>
  <si>
    <t>6.87</t>
  </si>
  <si>
    <t>A078</t>
  </si>
  <si>
    <t>A079</t>
  </si>
  <si>
    <t>9.71</t>
  </si>
  <si>
    <t>A080</t>
  </si>
  <si>
    <t>16.41</t>
  </si>
  <si>
    <t>A081</t>
  </si>
  <si>
    <t>A082</t>
  </si>
  <si>
    <t>A083</t>
  </si>
  <si>
    <t>&gt;11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</si>
  <si>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</si>
  <si>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</si>
  <si>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</si>
  <si>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</si>
  <si>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</si>
  <si>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</si>
  <si>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</si>
  <si>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</si>
  <si>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</si>
  <si>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</si>
  <si>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</si>
  <si>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</si>
  <si>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</si>
  <si>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</si>
  <si>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</si>
  <si>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</si>
  <si>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</si>
  <si>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</si>
  <si>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</si>
  <si>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</si>
  <si>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</si>
  <si>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</si>
  <si>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</si>
  <si>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</si>
  <si>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</si>
  <si>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</si>
  <si>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</si>
  <si>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</si>
  <si>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</si>
  <si>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(-)</t>
  </si>
  <si>
    <t>A114</t>
  </si>
  <si>
    <t>(+)</t>
  </si>
  <si>
    <t>A115</t>
  </si>
  <si>
    <t>A116</t>
  </si>
  <si>
    <t>A117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</si>
  <si>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</si>
  <si>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</si>
  <si>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</si>
  <si>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</si>
  <si>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</si>
  <si>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</si>
  <si>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</si>
  <si>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</si>
  <si>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</si>
  <si>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</si>
  <si>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</si>
  <si>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</si>
  <si>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</si>
  <si>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</si>
  <si>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</si>
  <si>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</si>
  <si>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</si>
  <si>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</si>
  <si>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</si>
  <si>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</si>
  <si>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</si>
  <si>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</si>
  <si>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</si>
  <si>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</si>
  <si>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</si>
  <si>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</si>
  <si>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</si>
  <si>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</si>
  <si>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</si>
  <si>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</si>
  <si>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</si>
  <si>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</si>
  <si>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</si>
  <si>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</si>
  <si>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</si>
  <si>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</si>
  <si>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</si>
  <si>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</si>
  <si>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</si>
  <si>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18.97</t>
  </si>
  <si>
    <t>A158</t>
  </si>
  <si>
    <t>A159</t>
  </si>
  <si>
    <t>A160</t>
  </si>
  <si>
    <t>A161</t>
  </si>
  <si>
    <t>11.3</t>
  </si>
  <si>
    <t>A162</t>
  </si>
  <si>
    <t>7.3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</si>
  <si>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</si>
  <si>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</si>
  <si>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</si>
  <si>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</si>
  <si>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</si>
  <si>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</si>
  <si>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</si>
  <si>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</si>
  <si>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</si>
  <si>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</si>
  <si>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</si>
  <si>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</si>
  <si>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A176</t>
  </si>
  <si>
    <t>A178</t>
  </si>
  <si>
    <t>A179</t>
  </si>
  <si>
    <t>A182</t>
  </si>
  <si>
    <t>A183</t>
  </si>
  <si>
    <t>A184</t>
  </si>
  <si>
    <t>14.69</t>
    <phoneticPr fontId="3" type="noConversion"/>
  </si>
  <si>
    <t>2015-09-13</t>
    <phoneticPr fontId="3" type="noConversion"/>
  </si>
  <si>
    <t>19.6</t>
    <phoneticPr fontId="3" type="noConversion"/>
  </si>
  <si>
    <t>11.9</t>
    <phoneticPr fontId="3" type="noConversion"/>
  </si>
  <si>
    <t>13</t>
    <phoneticPr fontId="3" type="noConversion"/>
  </si>
  <si>
    <t>0.44</t>
    <phoneticPr fontId="3" type="noConversion"/>
  </si>
  <si>
    <t>0.39</t>
    <phoneticPr fontId="3" type="noConversion"/>
  </si>
  <si>
    <t>2.45</t>
    <phoneticPr fontId="3" type="noConversion"/>
  </si>
  <si>
    <t>112</t>
    <phoneticPr fontId="3" type="noConversion"/>
  </si>
  <si>
    <t>2.6</t>
    <phoneticPr fontId="3" type="noConversion"/>
  </si>
  <si>
    <t>38</t>
    <phoneticPr fontId="3" type="noConversion"/>
  </si>
  <si>
    <t>17.7</t>
    <phoneticPr fontId="3" type="noConversion"/>
  </si>
  <si>
    <t>5.73</t>
    <phoneticPr fontId="3" type="noConversion"/>
  </si>
  <si>
    <t>13.49</t>
    <phoneticPr fontId="3" type="noConversion"/>
  </si>
  <si>
    <t>12.9</t>
    <phoneticPr fontId="3" type="noConversion"/>
  </si>
  <si>
    <t>2.63</t>
    <phoneticPr fontId="3" type="noConversion"/>
  </si>
  <si>
    <t>1.21</t>
    <phoneticPr fontId="3" type="noConversion"/>
  </si>
  <si>
    <t>0.88</t>
    <phoneticPr fontId="3" type="noConversion"/>
  </si>
  <si>
    <t>1.63</t>
    <phoneticPr fontId="3" type="noConversion"/>
  </si>
  <si>
    <t>82</t>
    <phoneticPr fontId="3" type="noConversion"/>
  </si>
  <si>
    <t>84</t>
    <phoneticPr fontId="3" type="noConversion"/>
  </si>
  <si>
    <t>17.58</t>
    <phoneticPr fontId="3" type="noConversion"/>
  </si>
  <si>
    <t>15.4</t>
    <phoneticPr fontId="3" type="noConversion"/>
  </si>
  <si>
    <t>17.59</t>
    <phoneticPr fontId="3" type="noConversion"/>
  </si>
  <si>
    <t>11.3</t>
    <phoneticPr fontId="3" type="noConversion"/>
  </si>
  <si>
    <t>0.66</t>
    <phoneticPr fontId="3" type="noConversion"/>
  </si>
  <si>
    <t>8.65</t>
    <phoneticPr fontId="3" type="noConversion"/>
  </si>
  <si>
    <t>1.19</t>
    <phoneticPr fontId="3" type="noConversion"/>
  </si>
  <si>
    <t>1.47</t>
    <phoneticPr fontId="3" type="noConversion"/>
  </si>
  <si>
    <t>4.21</t>
    <phoneticPr fontId="3" type="noConversion"/>
  </si>
  <si>
    <t>0.15</t>
    <phoneticPr fontId="3" type="noConversion"/>
  </si>
  <si>
    <t>0.50</t>
    <phoneticPr fontId="3" type="noConversion"/>
  </si>
  <si>
    <t>55</t>
    <phoneticPr fontId="3" type="noConversion"/>
  </si>
  <si>
    <t>24.22</t>
    <phoneticPr fontId="3" type="noConversion"/>
  </si>
  <si>
    <t>12.31</t>
    <phoneticPr fontId="3" type="noConversion"/>
  </si>
  <si>
    <t>0.45</t>
    <phoneticPr fontId="3" type="noConversion"/>
  </si>
  <si>
    <t>0.36</t>
    <phoneticPr fontId="3" type="noConversion"/>
  </si>
  <si>
    <t>3.09</t>
    <phoneticPr fontId="3" type="noConversion"/>
  </si>
  <si>
    <t>1.26</t>
    <phoneticPr fontId="3" type="noConversion"/>
  </si>
  <si>
    <t>0.93</t>
    <phoneticPr fontId="3" type="noConversion"/>
  </si>
  <si>
    <t>2.24</t>
    <phoneticPr fontId="3" type="noConversion"/>
  </si>
  <si>
    <t>3.08</t>
    <phoneticPr fontId="3" type="noConversion"/>
  </si>
  <si>
    <t>3.94</t>
    <phoneticPr fontId="3" type="noConversion"/>
  </si>
  <si>
    <t>0.003</t>
    <phoneticPr fontId="3" type="noConversion"/>
  </si>
  <si>
    <t>132</t>
    <phoneticPr fontId="3" type="noConversion"/>
  </si>
  <si>
    <t>2.9</t>
    <phoneticPr fontId="3" type="noConversion"/>
  </si>
  <si>
    <t>23</t>
    <phoneticPr fontId="3" type="noConversion"/>
  </si>
  <si>
    <t>22.03</t>
    <phoneticPr fontId="3" type="noConversion"/>
  </si>
  <si>
    <t>23.45</t>
    <phoneticPr fontId="3" type="noConversion"/>
  </si>
  <si>
    <t>10.8</t>
    <phoneticPr fontId="3" type="noConversion"/>
  </si>
  <si>
    <t>5.14</t>
    <phoneticPr fontId="3" type="noConversion"/>
  </si>
  <si>
    <t>0.69</t>
    <phoneticPr fontId="3" type="noConversion"/>
  </si>
  <si>
    <t>1.55</t>
    <phoneticPr fontId="3" type="noConversion"/>
  </si>
  <si>
    <t>2.7</t>
    <phoneticPr fontId="3" type="noConversion"/>
  </si>
  <si>
    <t>0.02</t>
    <phoneticPr fontId="3" type="noConversion"/>
  </si>
  <si>
    <t>2.22</t>
    <phoneticPr fontId="3" type="noConversion"/>
  </si>
  <si>
    <t>23.89</t>
    <phoneticPr fontId="3" type="noConversion"/>
  </si>
  <si>
    <t>2015-12-22</t>
    <phoneticPr fontId="3" type="noConversion"/>
  </si>
  <si>
    <t>27.3</t>
    <phoneticPr fontId="3" type="noConversion"/>
  </si>
  <si>
    <t>37</t>
    <phoneticPr fontId="3" type="noConversion"/>
  </si>
  <si>
    <t>15.8</t>
    <phoneticPr fontId="3" type="noConversion"/>
  </si>
  <si>
    <t>0.71</t>
    <phoneticPr fontId="3" type="noConversion"/>
  </si>
  <si>
    <t>2.2</t>
    <phoneticPr fontId="3" type="noConversion"/>
  </si>
  <si>
    <t>5.86</t>
    <phoneticPr fontId="3" type="noConversion"/>
  </si>
  <si>
    <t>3.02</t>
    <phoneticPr fontId="3" type="noConversion"/>
  </si>
  <si>
    <t>1.23</t>
    <phoneticPr fontId="3" type="noConversion"/>
  </si>
  <si>
    <t>3.4</t>
    <phoneticPr fontId="3" type="noConversion"/>
  </si>
  <si>
    <t>0.58</t>
    <phoneticPr fontId="3" type="noConversion"/>
  </si>
  <si>
    <t>281</t>
    <phoneticPr fontId="3" type="noConversion"/>
  </si>
  <si>
    <t>2.72</t>
    <phoneticPr fontId="3" type="noConversion"/>
  </si>
  <si>
    <t>46</t>
    <phoneticPr fontId="3" type="noConversion"/>
  </si>
  <si>
    <t>23.14</t>
    <phoneticPr fontId="3" type="noConversion"/>
  </si>
  <si>
    <t>25.3</t>
    <phoneticPr fontId="3" type="noConversion"/>
  </si>
  <si>
    <t>4.34</t>
    <phoneticPr fontId="3" type="noConversion"/>
  </si>
  <si>
    <t>1.61</t>
    <phoneticPr fontId="3" type="noConversion"/>
  </si>
  <si>
    <t>1.79</t>
    <phoneticPr fontId="3" type="noConversion"/>
  </si>
  <si>
    <t>1.45</t>
    <phoneticPr fontId="3" type="noConversion"/>
  </si>
  <si>
    <t>甲亢</t>
    <phoneticPr fontId="3" type="noConversion"/>
  </si>
  <si>
    <t>32.24</t>
    <phoneticPr fontId="3" type="noConversion"/>
  </si>
  <si>
    <t>125</t>
    <phoneticPr fontId="3" type="noConversion"/>
  </si>
  <si>
    <t>85</t>
    <phoneticPr fontId="3" type="noConversion"/>
  </si>
  <si>
    <t>15.7</t>
    <phoneticPr fontId="3" type="noConversion"/>
  </si>
  <si>
    <t>8.2</t>
    <phoneticPr fontId="3" type="noConversion"/>
  </si>
  <si>
    <t>3.46</t>
    <phoneticPr fontId="3" type="noConversion"/>
  </si>
  <si>
    <t>0.62</t>
    <phoneticPr fontId="3" type="noConversion"/>
  </si>
  <si>
    <t>1.06</t>
    <phoneticPr fontId="3" type="noConversion"/>
  </si>
  <si>
    <t>1.7</t>
    <phoneticPr fontId="3" type="noConversion"/>
  </si>
  <si>
    <t>0.12</t>
    <phoneticPr fontId="3" type="noConversion"/>
  </si>
  <si>
    <t>0.57</t>
    <phoneticPr fontId="3" type="noConversion"/>
  </si>
  <si>
    <t>0.77</t>
    <phoneticPr fontId="3" type="noConversion"/>
  </si>
  <si>
    <t>2.23</t>
    <phoneticPr fontId="3" type="noConversion"/>
  </si>
  <si>
    <t>44.74</t>
    <phoneticPr fontId="3" type="noConversion"/>
  </si>
  <si>
    <t>12.5</t>
    <phoneticPr fontId="3" type="noConversion"/>
  </si>
  <si>
    <t>3.81</t>
    <phoneticPr fontId="3" type="noConversion"/>
  </si>
  <si>
    <t>1.46</t>
    <phoneticPr fontId="3" type="noConversion"/>
  </si>
  <si>
    <t>1.56</t>
    <phoneticPr fontId="3" type="noConversion"/>
  </si>
  <si>
    <t>0.00</t>
    <phoneticPr fontId="3" type="noConversion"/>
  </si>
  <si>
    <t>131</t>
    <phoneticPr fontId="3" type="noConversion"/>
  </si>
  <si>
    <t>2.25</t>
    <phoneticPr fontId="3" type="noConversion"/>
  </si>
  <si>
    <t>2.26</t>
    <phoneticPr fontId="3" type="noConversion"/>
  </si>
  <si>
    <t>27.87</t>
    <phoneticPr fontId="3" type="noConversion"/>
  </si>
  <si>
    <t>16.9</t>
    <phoneticPr fontId="3" type="noConversion"/>
  </si>
  <si>
    <t>2.48</t>
    <phoneticPr fontId="3" type="noConversion"/>
  </si>
  <si>
    <t>2.43</t>
    <phoneticPr fontId="3" type="noConversion"/>
  </si>
  <si>
    <t>50</t>
    <phoneticPr fontId="3" type="noConversion"/>
  </si>
  <si>
    <t>63</t>
    <phoneticPr fontId="3" type="noConversion"/>
  </si>
  <si>
    <t>27.00</t>
    <phoneticPr fontId="3" type="noConversion"/>
  </si>
  <si>
    <t>14.42</t>
    <phoneticPr fontId="3" type="noConversion"/>
  </si>
  <si>
    <t>4.63</t>
    <phoneticPr fontId="3" type="noConversion"/>
  </si>
  <si>
    <t>3.10</t>
    <phoneticPr fontId="3" type="noConversion"/>
  </si>
  <si>
    <t>2.67</t>
    <phoneticPr fontId="3" type="noConversion"/>
  </si>
  <si>
    <t>6</t>
    <phoneticPr fontId="3" type="noConversion"/>
  </si>
  <si>
    <t xml:space="preserve"> 2012-06-04</t>
  </si>
  <si>
    <t>A118</t>
  </si>
  <si>
    <t>TGA</t>
    <phoneticPr fontId="3" type="noConversion"/>
  </si>
  <si>
    <t>6.85</t>
  </si>
  <si>
    <t>11.4</t>
    <phoneticPr fontId="3" type="noConversion"/>
  </si>
  <si>
    <t>17.0</t>
    <phoneticPr fontId="3" type="noConversion"/>
  </si>
  <si>
    <t>8.0</t>
    <phoneticPr fontId="3" type="noConversion"/>
  </si>
  <si>
    <t>10.4</t>
    <phoneticPr fontId="3" type="noConversion"/>
  </si>
  <si>
    <t>12.2</t>
    <phoneticPr fontId="3" type="noConversion"/>
  </si>
  <si>
    <t>9.5</t>
    <phoneticPr fontId="3" type="noConversion"/>
  </si>
  <si>
    <t>7.1</t>
    <phoneticPr fontId="3" type="noConversion"/>
  </si>
  <si>
    <t>6.7</t>
    <phoneticPr fontId="3" type="noConversion"/>
  </si>
  <si>
    <t>7.5</t>
    <phoneticPr fontId="3" type="noConversion"/>
  </si>
  <si>
    <t>17.6</t>
    <phoneticPr fontId="3" type="noConversion"/>
  </si>
  <si>
    <t>18.8</t>
    <phoneticPr fontId="3" type="noConversion"/>
  </si>
  <si>
    <t>4.8</t>
    <phoneticPr fontId="3" type="noConversion"/>
  </si>
  <si>
    <t>16.5</t>
    <phoneticPr fontId="3" type="noConversion"/>
  </si>
  <si>
    <t>4.1</t>
    <phoneticPr fontId="3" type="noConversion"/>
  </si>
  <si>
    <t>23.8</t>
    <phoneticPr fontId="3" type="noConversion"/>
  </si>
  <si>
    <t>9.9</t>
    <phoneticPr fontId="3" type="noConversion"/>
  </si>
  <si>
    <t>22.2</t>
    <phoneticPr fontId="3" type="noConversion"/>
  </si>
  <si>
    <t>21.5</t>
    <phoneticPr fontId="3" type="noConversion"/>
  </si>
  <si>
    <t>8.5</t>
  </si>
  <si>
    <t>19.5</t>
    <phoneticPr fontId="3" type="noConversion"/>
  </si>
  <si>
    <t>22.6</t>
    <phoneticPr fontId="3" type="noConversion"/>
  </si>
  <si>
    <t>8.8</t>
    <phoneticPr fontId="3" type="noConversion"/>
  </si>
  <si>
    <t>6.1</t>
    <phoneticPr fontId="3" type="noConversion"/>
  </si>
  <si>
    <t>8.5</t>
    <phoneticPr fontId="3" type="noConversion"/>
  </si>
  <si>
    <t>22.86</t>
    <phoneticPr fontId="3" type="noConversion"/>
  </si>
  <si>
    <t>9.53</t>
    <phoneticPr fontId="3" type="noConversion"/>
  </si>
  <si>
    <t>14.0</t>
    <phoneticPr fontId="3" type="noConversion"/>
  </si>
  <si>
    <t>4.84</t>
    <phoneticPr fontId="3" type="noConversion"/>
  </si>
  <si>
    <t>1.53</t>
    <phoneticPr fontId="3" type="noConversion"/>
  </si>
  <si>
    <t>0.91</t>
    <phoneticPr fontId="3" type="noConversion"/>
  </si>
  <si>
    <t>2.66</t>
    <phoneticPr fontId="3" type="noConversion"/>
  </si>
  <si>
    <t>0.64</t>
    <phoneticPr fontId="3" type="noConversion"/>
  </si>
  <si>
    <t>20.00</t>
    <phoneticPr fontId="3" type="noConversion"/>
  </si>
  <si>
    <t>11.8</t>
    <phoneticPr fontId="3" type="noConversion"/>
  </si>
  <si>
    <t>9.2</t>
    <phoneticPr fontId="3" type="noConversion"/>
  </si>
  <si>
    <t>6.00</t>
    <phoneticPr fontId="3" type="noConversion"/>
  </si>
  <si>
    <t>1.33</t>
    <phoneticPr fontId="3" type="noConversion"/>
  </si>
  <si>
    <t>4.35</t>
    <phoneticPr fontId="3" type="noConversion"/>
  </si>
  <si>
    <t>0.40</t>
    <phoneticPr fontId="3" type="noConversion"/>
  </si>
  <si>
    <t>25</t>
    <phoneticPr fontId="3" type="noConversion"/>
  </si>
  <si>
    <t>0.82</t>
    <phoneticPr fontId="3" type="noConversion"/>
  </si>
  <si>
    <t>0.87</t>
    <phoneticPr fontId="3" type="noConversion"/>
  </si>
  <si>
    <t>2.68</t>
    <phoneticPr fontId="3" type="noConversion"/>
  </si>
  <si>
    <r>
      <rPr>
        <sz val="11"/>
        <color indexed="8"/>
        <rFont val="微软雅黑"/>
        <family val="2"/>
        <charset val="134"/>
      </rPr>
      <t>男</t>
    </r>
  </si>
  <si>
    <r>
      <rPr>
        <sz val="11"/>
        <color indexed="8"/>
        <rFont val="微软雅黑"/>
        <family val="2"/>
        <charset val="134"/>
      </rPr>
      <t>汉</t>
    </r>
  </si>
  <si>
    <r>
      <rPr>
        <sz val="11"/>
        <color indexed="8"/>
        <rFont val="微软雅黑"/>
        <family val="2"/>
        <charset val="134"/>
      </rPr>
      <t>女</t>
    </r>
  </si>
  <si>
    <r>
      <rPr>
        <sz val="11"/>
        <color indexed="8"/>
        <rFont val="微软雅黑"/>
        <family val="2"/>
        <charset val="134"/>
      </rPr>
      <t>朝鲜族</t>
    </r>
  </si>
  <si>
    <r>
      <rPr>
        <sz val="11"/>
        <color indexed="8"/>
        <rFont val="微软雅黑"/>
        <family val="2"/>
        <charset val="134"/>
      </rPr>
      <t>多饮、多食、多尿、体重减轻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年，发病后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个月在吉大一院诊断为</t>
    </r>
    <r>
      <rPr>
        <sz val="11"/>
        <color indexed="8"/>
        <rFont val="Times New Roman"/>
        <family val="1"/>
      </rPr>
      <t>T1DM</t>
    </r>
  </si>
  <si>
    <r>
      <rPr>
        <sz val="11"/>
        <color indexed="8"/>
        <rFont val="微软雅黑"/>
        <family val="2"/>
        <charset val="134"/>
      </rPr>
      <t>发现血糖高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</si>
  <si>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</si>
  <si>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糖尿病病史</t>
    </r>
    <r>
      <rPr>
        <sz val="11"/>
        <color indexed="8"/>
        <rFont val="Times New Roman"/>
        <family val="1"/>
      </rPr>
      <t>12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</si>
  <si>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糖尿病病史</t>
    </r>
    <r>
      <rPr>
        <sz val="11"/>
        <color indexed="8"/>
        <rFont val="Times New Roman"/>
        <family val="1"/>
      </rPr>
      <t>6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</si>
  <si>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糖尿病病史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</si>
  <si>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病史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</si>
  <si>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三多一少症状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</si>
  <si>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蒙古族</t>
    </r>
  </si>
  <si>
    <r>
      <rPr>
        <sz val="11"/>
        <color indexed="8"/>
        <rFont val="微软雅黑"/>
        <family val="2"/>
        <charset val="134"/>
      </rPr>
      <t>多饮、多尿、消瘦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年，发热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</si>
  <si>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三多一少症状</t>
    </r>
    <r>
      <rPr>
        <sz val="11"/>
        <color indexed="8"/>
        <rFont val="Times New Roman"/>
        <family val="1"/>
      </rPr>
      <t>7</t>
    </r>
    <r>
      <rPr>
        <sz val="11"/>
        <color indexed="8"/>
        <rFont val="微软雅黑"/>
        <family val="2"/>
        <charset val="134"/>
      </rPr>
      <t>年，</t>
    </r>
  </si>
  <si>
    <r>
      <rPr>
        <sz val="11"/>
        <color indexed="8"/>
        <rFont val="微软雅黑"/>
        <family val="2"/>
        <charset val="134"/>
      </rPr>
      <t>三多一少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</si>
  <si>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多饮、多尿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</si>
  <si>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三多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</si>
  <si>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三多一少半年，尿酮体阳性</t>
    </r>
  </si>
  <si>
    <r>
      <rPr>
        <sz val="11"/>
        <color indexed="8"/>
        <rFont val="微软雅黑"/>
        <family val="2"/>
        <charset val="134"/>
      </rPr>
      <t>口干、多饮、多尿、消瘦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月</t>
    </r>
  </si>
  <si>
    <r>
      <rPr>
        <sz val="11"/>
        <color indexed="8"/>
        <rFont val="微软雅黑"/>
        <family val="2"/>
        <charset val="134"/>
      </rPr>
      <t>三多一少</t>
    </r>
    <r>
      <rPr>
        <sz val="11"/>
        <color indexed="8"/>
        <rFont val="Times New Roman"/>
        <family val="1"/>
      </rPr>
      <t>13</t>
    </r>
    <r>
      <rPr>
        <sz val="11"/>
        <color indexed="8"/>
        <rFont val="微软雅黑"/>
        <family val="2"/>
        <charset val="134"/>
      </rPr>
      <t>年，反复低血糖</t>
    </r>
  </si>
  <si>
    <r>
      <rPr>
        <sz val="11"/>
        <color indexed="8"/>
        <rFont val="微软雅黑"/>
        <family val="2"/>
        <charset val="134"/>
      </rPr>
      <t>口干、多饮、多尿、消瘦、头晕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</si>
  <si>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多饮、多睡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天，恶心、呕吐伴腹痛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</si>
  <si>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口渴、多饮、消瘦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年，恶心、乏力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</si>
  <si>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微软雅黑"/>
        <family val="2"/>
        <charset val="134"/>
      </rPr>
      <t>天，发现血糖高</t>
    </r>
    <r>
      <rPr>
        <sz val="11"/>
        <color indexed="8"/>
        <rFont val="Times New Roman"/>
        <family val="1"/>
      </rPr>
      <t>15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</si>
  <si>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口渴、多饮、多尿、恶心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个月，血糖控制不佳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</si>
  <si>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11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</si>
  <si>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口干、多饮</t>
    </r>
    <r>
      <rPr>
        <sz val="11"/>
        <color indexed="8"/>
        <rFont val="Times New Roman"/>
        <family val="1"/>
      </rPr>
      <t>12</t>
    </r>
    <r>
      <rPr>
        <sz val="11"/>
        <color indexed="8"/>
        <rFont val="微软雅黑"/>
        <family val="2"/>
        <charset val="134"/>
      </rPr>
      <t>年，恶心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</si>
  <si>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多饮、多食、多尿、体重减轻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年半，全身疼痛半年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</si>
  <si>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</t>
    </r>
  </si>
  <si>
    <r>
      <t xml:space="preserve">     8</t>
    </r>
    <r>
      <rPr>
        <sz val="11"/>
        <color indexed="8"/>
        <rFont val="微软雅黑"/>
        <family val="2"/>
        <charset val="134"/>
      </rPr>
      <t>年前</t>
    </r>
  </si>
  <si>
    <r>
      <rPr>
        <sz val="11"/>
        <color indexed="8"/>
        <rFont val="微软雅黑"/>
        <family val="2"/>
        <charset val="134"/>
      </rPr>
      <t>乏力、消瘦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年</t>
    </r>
  </si>
  <si>
    <r>
      <t xml:space="preserve">     5</t>
    </r>
    <r>
      <rPr>
        <sz val="11"/>
        <color indexed="8"/>
        <rFont val="微软雅黑"/>
        <family val="2"/>
        <charset val="134"/>
      </rPr>
      <t>年前</t>
    </r>
  </si>
  <si>
    <r>
      <rPr>
        <sz val="11"/>
        <color indexed="8"/>
        <rFont val="微软雅黑"/>
        <family val="2"/>
        <charset val="134"/>
      </rPr>
      <t>血酮体</t>
    </r>
    <r>
      <rPr>
        <sz val="11"/>
        <color indexed="8"/>
        <rFont val="Times New Roman"/>
        <family val="1"/>
      </rPr>
      <t>19.6</t>
    </r>
  </si>
  <si>
    <r>
      <t xml:space="preserve">     1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</si>
  <si>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年，恶心、呕吐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天</t>
    </r>
  </si>
  <si>
    <r>
      <t xml:space="preserve">     4</t>
    </r>
    <r>
      <rPr>
        <sz val="11"/>
        <color indexed="8"/>
        <rFont val="微软雅黑"/>
        <family val="2"/>
        <charset val="134"/>
      </rPr>
      <t>年</t>
    </r>
  </si>
  <si>
    <r>
      <t xml:space="preserve">     16</t>
    </r>
    <r>
      <rPr>
        <sz val="11"/>
        <color indexed="8"/>
        <rFont val="微软雅黑"/>
        <family val="2"/>
        <charset val="134"/>
      </rPr>
      <t>年</t>
    </r>
  </si>
  <si>
    <r>
      <t xml:space="preserve">     7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</si>
  <si>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7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</si>
  <si>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有症状</t>
    </r>
    <r>
      <rPr>
        <sz val="11"/>
        <color indexed="8"/>
        <rFont val="Times New Roman"/>
        <family val="1"/>
      </rPr>
      <t>15</t>
    </r>
    <r>
      <rPr>
        <sz val="11"/>
        <color indexed="8"/>
        <rFont val="微软雅黑"/>
        <family val="2"/>
        <charset val="134"/>
      </rPr>
      <t>年，恶心、呕吐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天。高血压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年。</t>
    </r>
    <r>
      <rPr>
        <sz val="11"/>
        <color indexed="8"/>
        <rFont val="Times New Roman"/>
        <family val="1"/>
      </rPr>
      <t>TPOAB-160.11</t>
    </r>
  </si>
  <si>
    <r>
      <rPr>
        <sz val="11"/>
        <color indexed="8"/>
        <rFont val="微软雅黑"/>
        <family val="2"/>
        <charset val="134"/>
      </rPr>
      <t>无家族史</t>
    </r>
  </si>
  <si>
    <r>
      <rPr>
        <sz val="11"/>
        <color indexed="8"/>
        <rFont val="微软雅黑"/>
        <family val="2"/>
        <charset val="134"/>
      </rPr>
      <t>多饮、多尿、多食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年半，恶心、呕吐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天。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</si>
  <si>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9</t>
    </r>
    <r>
      <rPr>
        <sz val="11"/>
        <color indexed="8"/>
        <rFont val="微软雅黑"/>
        <family val="2"/>
        <charset val="134"/>
      </rPr>
      <t>年，恶心、呕吐、腹泻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个月。</t>
    </r>
  </si>
  <si>
    <r>
      <rPr>
        <sz val="11"/>
        <color indexed="8"/>
        <rFont val="微软雅黑"/>
        <family val="2"/>
        <charset val="134"/>
      </rPr>
      <t>多饮、多尿、多食伴视物模糊</t>
    </r>
    <r>
      <rPr>
        <sz val="11"/>
        <color indexed="8"/>
        <rFont val="Times New Roman"/>
        <family val="1"/>
      </rPr>
      <t>9</t>
    </r>
    <r>
      <rPr>
        <sz val="11"/>
        <color indexed="8"/>
        <rFont val="微软雅黑"/>
        <family val="2"/>
        <charset val="134"/>
      </rPr>
      <t>个月，加重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周。无家族史。</t>
    </r>
  </si>
  <si>
    <r>
      <rPr>
        <sz val="11"/>
        <color indexed="8"/>
        <rFont val="微软雅黑"/>
        <family val="2"/>
        <charset val="134"/>
      </rPr>
      <t>口渴、多饮、多尿、消瘦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年，恶心、呕吐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天。</t>
    </r>
  </si>
  <si>
    <r>
      <rPr>
        <sz val="11"/>
        <color indexed="8"/>
        <rFont val="微软雅黑"/>
        <family val="2"/>
        <charset val="134"/>
      </rPr>
      <t>多饮、多尿、多食</t>
    </r>
    <r>
      <rPr>
        <sz val="11"/>
        <color indexed="8"/>
        <rFont val="Times New Roman"/>
        <family val="1"/>
      </rPr>
      <t>16</t>
    </r>
    <r>
      <rPr>
        <sz val="11"/>
        <color indexed="8"/>
        <rFont val="微软雅黑"/>
        <family val="2"/>
        <charset val="134"/>
      </rPr>
      <t>年，恶心、呕吐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天。堂妹</t>
    </r>
    <r>
      <rPr>
        <sz val="11"/>
        <color indexed="8"/>
        <rFont val="Times New Roman"/>
        <family val="1"/>
      </rPr>
      <t>DM</t>
    </r>
    <r>
      <rPr>
        <sz val="11"/>
        <color indexed="8"/>
        <rFont val="微软雅黑"/>
        <family val="2"/>
        <charset val="134"/>
      </rPr>
      <t>。</t>
    </r>
  </si>
  <si>
    <r>
      <rPr>
        <sz val="11"/>
        <color indexed="8"/>
        <rFont val="微软雅黑"/>
        <family val="2"/>
        <charset val="134"/>
      </rPr>
      <t>口干、多饮、多尿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微软雅黑"/>
        <family val="2"/>
        <charset val="134"/>
      </rPr>
      <t>天。</t>
    </r>
  </si>
  <si>
    <r>
      <rPr>
        <sz val="11"/>
        <color indexed="8"/>
        <rFont val="微软雅黑"/>
        <family val="2"/>
        <charset val="134"/>
      </rPr>
      <t>烦渴、多饮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</si>
  <si>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发现血糖增高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年，恶心、呕吐伴血糖控制不佳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</si>
  <si>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多饮、多尿、消瘦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</si>
  <si>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13</t>
    </r>
    <r>
      <rPr>
        <sz val="11"/>
        <color indexed="8"/>
        <rFont val="微软雅黑"/>
        <family val="2"/>
        <charset val="134"/>
      </rPr>
      <t>年，恶心、呕吐、乏力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</si>
  <si>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口渴、多饮、多尿、消瘦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</si>
  <si>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口渴、多饮、多尿、多食、消瘦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个月，双下肢水肿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</si>
  <si>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个月，体重减轻半个月，发现血糖升高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</si>
  <si>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烦渴、多饮、多食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年，加重伴意识不清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小时</t>
    </r>
  </si>
  <si>
    <r>
      <rPr>
        <sz val="11"/>
        <color indexed="8"/>
        <rFont val="微软雅黑"/>
        <family val="2"/>
        <charset val="134"/>
      </rPr>
      <t>口渴、多饮、多尿、消瘦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年，全身一过性抽搐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天，加重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小时</t>
    </r>
  </si>
  <si>
    <r>
      <t>1</t>
    </r>
    <r>
      <rPr>
        <sz val="11"/>
        <color indexed="8"/>
        <rFont val="微软雅黑"/>
        <family val="2"/>
        <charset val="134"/>
      </rPr>
      <t>年前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</si>
  <si>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年，伴血糖控制不佳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</si>
  <si>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消瘦</t>
    </r>
    <r>
      <rPr>
        <sz val="11"/>
        <color indexed="8"/>
        <rFont val="Times New Roman"/>
        <family val="1"/>
      </rPr>
      <t>7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</si>
  <si>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</si>
  <si>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</si>
  <si>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口干、多饮病史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年余，曾用胰岛素治疗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年后自行停药</t>
    </r>
  </si>
  <si>
    <r>
      <rPr>
        <sz val="11"/>
        <color indexed="8"/>
        <rFont val="微软雅黑"/>
        <family val="2"/>
        <charset val="134"/>
      </rPr>
      <t>多饮、多尿、乏力、消瘦半个月，血糖波动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</si>
  <si>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口渴、多饮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年，血糖控制不佳半个月</t>
    </r>
  </si>
  <si>
    <r>
      <rPr>
        <sz val="11"/>
        <color indexed="8"/>
        <rFont val="微软雅黑"/>
        <family val="2"/>
        <charset val="134"/>
      </rPr>
      <t>口渴、多饮、多尿、消瘦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年，发现血糖升高</t>
    </r>
    <r>
      <rPr>
        <sz val="11"/>
        <color indexed="8"/>
        <rFont val="Times New Roman"/>
        <family val="1"/>
      </rPr>
      <t>6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</si>
  <si>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周，乏力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</si>
  <si>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口干、多饮、多食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天，呼吸困难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</si>
  <si>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口干、多饮、多尿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年，恶心、呕吐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</si>
  <si>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13</t>
    </r>
    <r>
      <rPr>
        <sz val="11"/>
        <color indexed="8"/>
        <rFont val="微软雅黑"/>
        <family val="2"/>
        <charset val="134"/>
      </rPr>
      <t>年，乏力伴呕吐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</si>
  <si>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恶心、呕吐、胸闷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天，加重伴呼吸困难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小时</t>
    </r>
  </si>
  <si>
    <r>
      <rPr>
        <sz val="11"/>
        <color indexed="8"/>
        <rFont val="微软雅黑"/>
        <family val="2"/>
        <charset val="134"/>
      </rPr>
      <t>口渴、多饮、多尿、多食</t>
    </r>
    <r>
      <rPr>
        <sz val="11"/>
        <color indexed="8"/>
        <rFont val="Times New Roman"/>
        <family val="1"/>
      </rPr>
      <t>6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</si>
  <si>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t xml:space="preserve"> </t>
    </r>
    <r>
      <rPr>
        <sz val="11"/>
        <color indexed="8"/>
        <rFont val="微软雅黑"/>
        <family val="2"/>
        <charset val="134"/>
      </rPr>
      <t>男</t>
    </r>
  </si>
  <si>
    <r>
      <t xml:space="preserve"> </t>
    </r>
    <r>
      <rPr>
        <sz val="11"/>
        <color indexed="8"/>
        <rFont val="微软雅黑"/>
        <family val="2"/>
        <charset val="134"/>
      </rPr>
      <t>汉</t>
    </r>
  </si>
  <si>
    <r>
      <rPr>
        <sz val="11"/>
        <color indexed="8"/>
        <rFont val="微软雅黑"/>
        <family val="2"/>
        <charset val="134"/>
      </rPr>
      <t>多饮、多尿、消瘦半年，发现血糖升高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</si>
  <si>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口渴，多饮、多尿、消瘦半年</t>
    </r>
  </si>
  <si>
    <r>
      <rPr>
        <sz val="11"/>
        <color indexed="8"/>
        <rFont val="微软雅黑"/>
        <family val="2"/>
        <charset val="134"/>
      </rPr>
      <t>发现血糖增高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</si>
  <si>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口渴、多饮、多尿、消瘦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个月，发现血糖升高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天。妹妹患糖尿病。</t>
    </r>
  </si>
  <si>
    <r>
      <rPr>
        <sz val="11"/>
        <color indexed="8"/>
        <rFont val="微软雅黑"/>
        <family val="2"/>
        <charset val="134"/>
      </rPr>
      <t>消瘦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个月，口渴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个月。母亲</t>
    </r>
    <r>
      <rPr>
        <sz val="11"/>
        <color indexed="8"/>
        <rFont val="Times New Roman"/>
        <family val="1"/>
      </rPr>
      <t>DM</t>
    </r>
    <r>
      <rPr>
        <sz val="11"/>
        <color indexed="8"/>
        <rFont val="微软雅黑"/>
        <family val="2"/>
        <charset val="134"/>
      </rPr>
      <t>。</t>
    </r>
  </si>
  <si>
    <r>
      <rPr>
        <sz val="11"/>
        <color indexed="8"/>
        <rFont val="微软雅黑"/>
        <family val="2"/>
        <charset val="134"/>
      </rPr>
      <t>消瘦半年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</si>
  <si>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</si>
  <si>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</si>
  <si>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</si>
  <si>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口渴、多饮、多尿、消瘦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</si>
  <si>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年，发现血糖升高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</si>
  <si>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口渴、多饮、多尿、体重减轻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个月，发现血糖升高</t>
    </r>
    <r>
      <rPr>
        <sz val="11"/>
        <color indexed="8"/>
        <rFont val="Times New Roman"/>
        <family val="1"/>
      </rPr>
      <t>7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</si>
  <si>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口渴、多饮、多尿、体重减轻半年，发现血糖升高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</si>
  <si>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年，血糖控制不佳半年</t>
    </r>
  </si>
  <si>
    <r>
      <rPr>
        <sz val="11"/>
        <color indexed="8"/>
        <rFont val="微软雅黑"/>
        <family val="2"/>
        <charset val="134"/>
      </rPr>
      <t>多饮、多尿、多食半个月，发现血糖升高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</si>
  <si>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多饮、多尿、体重减轻半个月，发现血糖升高</t>
    </r>
    <r>
      <rPr>
        <sz val="11"/>
        <color indexed="8"/>
        <rFont val="Times New Roman"/>
        <family val="1"/>
      </rPr>
      <t>7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</si>
  <si>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个月，症状加重伴恶心、乏力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</si>
  <si>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口渴、多饮、多尿、体重减轻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个半月</t>
    </r>
  </si>
  <si>
    <r>
      <rPr>
        <sz val="11"/>
        <color indexed="8"/>
        <rFont val="微软雅黑"/>
        <family val="2"/>
        <charset val="134"/>
      </rPr>
      <t>多饮、多尿、体重减轻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年，血糖控制不佳伴乏力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</si>
  <si>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满</t>
    </r>
  </si>
  <si>
    <r>
      <rPr>
        <sz val="11"/>
        <color indexed="8"/>
        <rFont val="微软雅黑"/>
        <family val="2"/>
        <charset val="134"/>
      </rPr>
      <t>三多一少症状</t>
    </r>
  </si>
  <si>
    <r>
      <rPr>
        <sz val="11"/>
        <color indexed="8"/>
        <rFont val="微软雅黑"/>
        <family val="2"/>
        <charset val="134"/>
      </rPr>
      <t>体检发现血糖升高</t>
    </r>
  </si>
  <si>
    <r>
      <rPr>
        <sz val="11"/>
        <color indexed="8"/>
        <rFont val="微软雅黑"/>
        <family val="2"/>
        <charset val="134"/>
      </rPr>
      <t>发现血糖升高半年余，口渴、多饮、多尿、消瘦半年</t>
    </r>
  </si>
  <si>
    <r>
      <rPr>
        <sz val="11"/>
        <color indexed="8"/>
        <rFont val="微软雅黑"/>
        <family val="2"/>
        <charset val="134"/>
      </rPr>
      <t>口渴、多饮、多尿、体重减轻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个月，发现血糖升高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</si>
  <si>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6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个月。既往甲亢病史</t>
    </r>
    <r>
      <rPr>
        <sz val="11"/>
        <color indexed="8"/>
        <rFont val="Times New Roman"/>
        <family val="1"/>
      </rPr>
      <t>6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</si>
  <si>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年余，恶心、呕吐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</si>
  <si>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多饮、多尿、多食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年，恶心，呕吐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</si>
  <si>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天余，酮症起病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</si>
  <si>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13</t>
    </r>
    <r>
      <rPr>
        <sz val="11"/>
        <color indexed="8"/>
        <rFont val="微软雅黑"/>
        <family val="2"/>
        <charset val="134"/>
      </rPr>
      <t>年，间断恶心、呕吐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</si>
  <si>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乏力、口渴、多饮、多尿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周，恶心、呕吐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天，诺和灵</t>
    </r>
    <r>
      <rPr>
        <sz val="11"/>
        <color indexed="8"/>
        <rFont val="Times New Roman"/>
        <family val="1"/>
      </rPr>
      <t xml:space="preserve">30R </t>
    </r>
    <r>
      <rPr>
        <sz val="11"/>
        <color indexed="8"/>
        <rFont val="微软雅黑"/>
        <family val="2"/>
        <charset val="134"/>
      </rPr>
      <t>早</t>
    </r>
    <r>
      <rPr>
        <sz val="11"/>
        <color indexed="8"/>
        <rFont val="Times New Roman"/>
        <family val="1"/>
      </rPr>
      <t>28</t>
    </r>
    <r>
      <rPr>
        <sz val="11"/>
        <color indexed="8"/>
        <rFont val="微软雅黑"/>
        <family val="2"/>
        <charset val="134"/>
      </rPr>
      <t>晚</t>
    </r>
    <r>
      <rPr>
        <sz val="11"/>
        <color indexed="8"/>
        <rFont val="Times New Roman"/>
        <family val="1"/>
      </rPr>
      <t>26</t>
    </r>
  </si>
  <si>
    <r>
      <t>8</t>
    </r>
    <r>
      <rPr>
        <sz val="11"/>
        <color indexed="8"/>
        <rFont val="微软雅黑"/>
        <family val="2"/>
        <charset val="134"/>
      </rPr>
      <t>月前因口渴、多饮、多尿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天入院，现用甘舒霖</t>
    </r>
    <r>
      <rPr>
        <sz val="11"/>
        <color indexed="8"/>
        <rFont val="Times New Roman"/>
        <family val="1"/>
      </rPr>
      <t>30R 10u-8u,</t>
    </r>
    <r>
      <rPr>
        <sz val="11"/>
        <color indexed="8"/>
        <rFont val="微软雅黑"/>
        <family val="2"/>
        <charset val="134"/>
      </rPr>
      <t>诊断为</t>
    </r>
    <r>
      <rPr>
        <sz val="11"/>
        <color indexed="8"/>
        <rFont val="Times New Roman"/>
        <family val="1"/>
      </rPr>
      <t>LADA</t>
    </r>
    <r>
      <rPr>
        <sz val="11"/>
        <color indexed="8"/>
        <rFont val="微软雅黑"/>
        <family val="2"/>
        <charset val="134"/>
      </rPr>
      <t>。甲减病史</t>
    </r>
    <r>
      <rPr>
        <sz val="11"/>
        <color indexed="8"/>
        <rFont val="Times New Roman"/>
        <family val="1"/>
      </rPr>
      <t>7</t>
    </r>
    <r>
      <rPr>
        <sz val="11"/>
        <color indexed="8"/>
        <rFont val="微软雅黑"/>
        <family val="2"/>
        <charset val="134"/>
      </rPr>
      <t>年，口服优甲乐</t>
    </r>
    <r>
      <rPr>
        <sz val="11"/>
        <color indexed="8"/>
        <rFont val="Times New Roman"/>
        <family val="1"/>
      </rPr>
      <t>75</t>
    </r>
    <r>
      <rPr>
        <sz val="11"/>
        <color indexed="8"/>
        <rFont val="微软雅黑"/>
        <family val="2"/>
        <charset val="134"/>
      </rPr>
      <t>微克</t>
    </r>
  </si>
  <si>
    <r>
      <rPr>
        <sz val="11"/>
        <color indexed="8"/>
        <rFont val="微软雅黑"/>
        <family val="2"/>
        <charset val="134"/>
      </rPr>
      <t>多饮、多尿、消瘦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年，恶心、呕吐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</si>
  <si>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多饮、多尿、消瘦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个月，发现血糖升高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</si>
  <si>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多饮、多尿、多食、体重减轻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</si>
  <si>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口渴、多饮、多尿、消瘦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</si>
  <si>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14</t>
    </r>
    <r>
      <rPr>
        <sz val="11"/>
        <color indexed="8"/>
        <rFont val="微软雅黑"/>
        <family val="2"/>
        <charset val="134"/>
      </rPr>
      <t>年，恶心、呕吐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</si>
  <si>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年，频繁低血糖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</si>
  <si>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糖尿病病史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年余</t>
    </r>
  </si>
  <si>
    <r>
      <rPr>
        <sz val="11"/>
        <color indexed="8"/>
        <rFont val="微软雅黑"/>
        <family val="2"/>
        <charset val="134"/>
      </rPr>
      <t>口渴、多饮、多尿消瘦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</si>
  <si>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年余</t>
    </r>
  </si>
  <si>
    <r>
      <rPr>
        <sz val="11"/>
        <color indexed="8"/>
        <rFont val="微软雅黑"/>
        <family val="2"/>
        <charset val="134"/>
      </rPr>
      <t>口渴、多饮、多尿消瘦</t>
    </r>
    <r>
      <rPr>
        <sz val="11"/>
        <color indexed="8"/>
        <rFont val="Times New Roman"/>
        <family val="1"/>
      </rPr>
      <t>6</t>
    </r>
    <r>
      <rPr>
        <sz val="11"/>
        <color indexed="8"/>
        <rFont val="微软雅黑"/>
        <family val="2"/>
        <charset val="134"/>
      </rPr>
      <t>年半</t>
    </r>
  </si>
  <si>
    <r>
      <rPr>
        <sz val="11"/>
        <color indexed="8"/>
        <rFont val="微软雅黑"/>
        <family val="2"/>
        <charset val="134"/>
      </rPr>
      <t>口渴、多饮、多尿</t>
    </r>
  </si>
  <si>
    <r>
      <rPr>
        <sz val="11"/>
        <color indexed="8"/>
        <rFont val="微软雅黑"/>
        <family val="2"/>
        <charset val="134"/>
      </rPr>
      <t>酮症酸中毒起病</t>
    </r>
  </si>
  <si>
    <r>
      <rPr>
        <sz val="11"/>
        <color indexed="8"/>
        <rFont val="微软雅黑"/>
        <family val="2"/>
        <charset val="134"/>
      </rPr>
      <t>糖尿病病史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</si>
  <si>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发现糖尿病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个月，自行诺和灵</t>
    </r>
    <r>
      <rPr>
        <sz val="11"/>
        <color indexed="8"/>
        <rFont val="Times New Roman"/>
        <family val="1"/>
      </rPr>
      <t>R</t>
    </r>
    <r>
      <rPr>
        <sz val="11"/>
        <color indexed="8"/>
        <rFont val="微软雅黑"/>
        <family val="2"/>
        <charset val="134"/>
      </rPr>
      <t>、诺和灵</t>
    </r>
    <r>
      <rPr>
        <sz val="11"/>
        <color indexed="8"/>
        <rFont val="Times New Roman"/>
        <family val="1"/>
      </rPr>
      <t>N</t>
    </r>
    <r>
      <rPr>
        <sz val="11"/>
        <color indexed="8"/>
        <rFont val="微软雅黑"/>
        <family val="2"/>
        <charset val="134"/>
      </rPr>
      <t>预混</t>
    </r>
  </si>
  <si>
    <r>
      <rPr>
        <sz val="11"/>
        <color indexed="8"/>
        <rFont val="微软雅黑"/>
        <family val="2"/>
        <charset val="134"/>
      </rPr>
      <t>多饮、多尿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</si>
  <si>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</si>
  <si>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多饮、多尿发病</t>
    </r>
  </si>
  <si>
    <r>
      <rPr>
        <sz val="11"/>
        <color indexed="8"/>
        <rFont val="微软雅黑"/>
        <family val="2"/>
        <charset val="134"/>
      </rPr>
      <t>酮症酸中毒起病，现胰岛素泵治疗</t>
    </r>
  </si>
  <si>
    <r>
      <rPr>
        <sz val="11"/>
        <color indexed="8"/>
        <rFont val="微软雅黑"/>
        <family val="2"/>
        <charset val="134"/>
      </rPr>
      <t>恶心、呕吐，</t>
    </r>
    <r>
      <rPr>
        <sz val="11"/>
        <color indexed="8"/>
        <rFont val="Times New Roman"/>
        <family val="1"/>
      </rPr>
      <t>DKA</t>
    </r>
    <r>
      <rPr>
        <sz val="11"/>
        <color indexed="8"/>
        <rFont val="微软雅黑"/>
        <family val="2"/>
        <charset val="134"/>
      </rPr>
      <t>入院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</si>
  <si>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年余</t>
    </r>
  </si>
  <si>
    <r>
      <rPr>
        <sz val="11"/>
        <color indexed="8"/>
        <rFont val="微软雅黑"/>
        <family val="2"/>
        <charset val="134"/>
      </rPr>
      <t>多饮、多尿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余年</t>
    </r>
  </si>
  <si>
    <r>
      <rPr>
        <sz val="11"/>
        <color indexed="8"/>
        <rFont val="微软雅黑"/>
        <family val="2"/>
        <charset val="134"/>
      </rPr>
      <t>发现血糖升高一年余</t>
    </r>
  </si>
  <si>
    <r>
      <rPr>
        <sz val="11"/>
        <color indexed="8"/>
        <rFont val="微软雅黑"/>
        <family val="2"/>
        <charset val="134"/>
      </rPr>
      <t>三多一少</t>
    </r>
  </si>
  <si>
    <r>
      <rPr>
        <sz val="11"/>
        <color indexed="8"/>
        <rFont val="微软雅黑"/>
        <family val="2"/>
        <charset val="134"/>
      </rPr>
      <t>三多一少，酮症起病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</si>
  <si>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30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</si>
  <si>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糖尿病病史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</si>
  <si>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多饮、多尿、消瘦</t>
    </r>
    <r>
      <rPr>
        <sz val="11"/>
        <color indexed="8"/>
        <rFont val="Times New Roman"/>
        <family val="1"/>
      </rPr>
      <t>11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</si>
  <si>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感冒后测血糖</t>
    </r>
    <r>
      <rPr>
        <sz val="11"/>
        <color indexed="8"/>
        <rFont val="Times New Roman"/>
        <family val="1"/>
      </rPr>
      <t>20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</si>
  <si>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</si>
  <si>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余年</t>
    </r>
  </si>
  <si>
    <r>
      <rPr>
        <sz val="11"/>
        <color indexed="8"/>
        <rFont val="微软雅黑"/>
        <family val="2"/>
        <charset val="134"/>
      </rPr>
      <t>乏力、多饮、多尿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</si>
  <si>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年，诺和灵</t>
    </r>
    <r>
      <rPr>
        <sz val="11"/>
        <color indexed="8"/>
        <rFont val="Times New Roman"/>
        <family val="1"/>
      </rPr>
      <t>30R</t>
    </r>
  </si>
  <si>
    <r>
      <rPr>
        <sz val="11"/>
        <color indexed="8"/>
        <rFont val="微软雅黑"/>
        <family val="2"/>
        <charset val="134"/>
      </rPr>
      <t>乏力、口渴、体重减轻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</si>
  <si>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</si>
  <si>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多饮、多尿、多食、体重减轻</t>
    </r>
  </si>
  <si>
    <r>
      <rPr>
        <sz val="11"/>
        <color indexed="8"/>
        <rFont val="微软雅黑"/>
        <family val="2"/>
        <charset val="134"/>
      </rPr>
      <t>口渴、多饮、消瘦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</si>
  <si>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</si>
  <si>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多饮、多尿</t>
    </r>
  </si>
  <si>
    <r>
      <rPr>
        <sz val="11"/>
        <color indexed="8"/>
        <rFont val="微软雅黑"/>
        <family val="2"/>
        <charset val="134"/>
      </rPr>
      <t>口渴、多饮、多尿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余年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</si>
  <si>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年余</t>
    </r>
  </si>
  <si>
    <r>
      <rPr>
        <sz val="11"/>
        <color indexed="8"/>
        <rFont val="微软雅黑"/>
        <family val="2"/>
        <charset val="134"/>
      </rPr>
      <t>口渴、多饮、多尿、体重减轻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年余</t>
    </r>
  </si>
  <si>
    <r>
      <rPr>
        <sz val="11"/>
        <color indexed="8"/>
        <rFont val="微软雅黑"/>
        <family val="2"/>
        <charset val="134"/>
      </rPr>
      <t>口渴、多饮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</si>
  <si>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6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</si>
  <si>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口渴、多饮、多尿、消瘦</t>
    </r>
    <r>
      <rPr>
        <sz val="11"/>
        <color indexed="8"/>
        <rFont val="Times New Roman"/>
        <family val="1"/>
      </rPr>
      <t>7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</si>
  <si>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酸中毒于吉大一院住院</t>
    </r>
  </si>
  <si>
    <r>
      <rPr>
        <sz val="11"/>
        <color indexed="8"/>
        <rFont val="微软雅黑"/>
        <family val="2"/>
        <charset val="134"/>
      </rPr>
      <t>口渴、多饮、多尿、体重减轻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个月，发现血糖升高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</si>
  <si>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多饮、多食、多尿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</si>
  <si>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微软雅黑"/>
        <family val="2"/>
        <charset val="134"/>
      </rPr>
      <t>年，视物模糊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</si>
  <si>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三多症状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年，消瘦半年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</si>
  <si>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15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</si>
  <si>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发现血糖升高半个月</t>
    </r>
  </si>
  <si>
    <r>
      <rPr>
        <sz val="11"/>
        <color indexed="8"/>
        <rFont val="微软雅黑"/>
        <family val="2"/>
        <charset val="134"/>
      </rPr>
      <t>消瘦、乏力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个月，发热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微软雅黑"/>
        <family val="2"/>
        <charset val="134"/>
      </rPr>
      <t>天，发现血糖升高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</si>
  <si>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rFont val="微软雅黑"/>
        <family val="2"/>
        <charset val="134"/>
      </rPr>
      <t>女</t>
    </r>
    <phoneticPr fontId="3" type="noConversion"/>
  </si>
  <si>
    <r>
      <rPr>
        <sz val="11"/>
        <rFont val="微软雅黑"/>
        <family val="2"/>
        <charset val="134"/>
      </rPr>
      <t>汉</t>
    </r>
    <phoneticPr fontId="3" type="noConversion"/>
  </si>
  <si>
    <r>
      <rPr>
        <sz val="11"/>
        <rFont val="微软雅黑"/>
        <family val="2"/>
        <charset val="134"/>
      </rPr>
      <t>口渴、多饮、多尿、体重减轻</t>
    </r>
    <r>
      <rPr>
        <sz val="11"/>
        <rFont val="Times New Roman"/>
        <family val="1"/>
      </rPr>
      <t>1</t>
    </r>
    <r>
      <rPr>
        <sz val="11"/>
        <rFont val="微软雅黑"/>
        <family val="2"/>
        <charset val="134"/>
      </rPr>
      <t>个月，恶心、呕吐</t>
    </r>
    <r>
      <rPr>
        <sz val="11"/>
        <rFont val="Times New Roman"/>
        <family val="1"/>
      </rPr>
      <t>1</t>
    </r>
    <r>
      <rPr>
        <sz val="11"/>
        <rFont val="微软雅黑"/>
        <family val="2"/>
        <charset val="134"/>
      </rPr>
      <t>天</t>
    </r>
    <phoneticPr fontId="3" type="noConversion"/>
  </si>
  <si>
    <r>
      <rPr>
        <sz val="11"/>
        <rFont val="微软雅黑"/>
        <family val="2"/>
        <charset val="134"/>
      </rPr>
      <t>男</t>
    </r>
    <phoneticPr fontId="3" type="noConversion"/>
  </si>
  <si>
    <r>
      <rPr>
        <sz val="11"/>
        <rFont val="微软雅黑"/>
        <family val="2"/>
        <charset val="134"/>
      </rPr>
      <t>口渴、多饮、多尿</t>
    </r>
    <r>
      <rPr>
        <sz val="11"/>
        <rFont val="Times New Roman"/>
        <family val="1"/>
      </rPr>
      <t>14</t>
    </r>
    <r>
      <rPr>
        <sz val="11"/>
        <rFont val="微软雅黑"/>
        <family val="2"/>
        <charset val="134"/>
      </rPr>
      <t>年，恶心、呕吐</t>
    </r>
    <r>
      <rPr>
        <sz val="11"/>
        <rFont val="Times New Roman"/>
        <family val="1"/>
      </rPr>
      <t>2</t>
    </r>
    <r>
      <rPr>
        <sz val="11"/>
        <rFont val="微软雅黑"/>
        <family val="2"/>
        <charset val="134"/>
      </rPr>
      <t>天</t>
    </r>
    <phoneticPr fontId="3" type="noConversion"/>
  </si>
  <si>
    <r>
      <rPr>
        <sz val="11"/>
        <rFont val="微软雅黑"/>
        <family val="2"/>
        <charset val="134"/>
      </rPr>
      <t>多饮、多尿</t>
    </r>
    <r>
      <rPr>
        <sz val="11"/>
        <rFont val="Times New Roman"/>
        <family val="1"/>
      </rPr>
      <t>1</t>
    </r>
    <r>
      <rPr>
        <sz val="11"/>
        <rFont val="微软雅黑"/>
        <family val="2"/>
        <charset val="134"/>
      </rPr>
      <t>年，恶心、双下肢乏力</t>
    </r>
    <r>
      <rPr>
        <sz val="11"/>
        <rFont val="Times New Roman"/>
        <family val="1"/>
      </rPr>
      <t>1</t>
    </r>
    <r>
      <rPr>
        <sz val="11"/>
        <rFont val="微软雅黑"/>
        <family val="2"/>
        <charset val="134"/>
      </rPr>
      <t>周</t>
    </r>
    <phoneticPr fontId="3" type="noConversion"/>
  </si>
  <si>
    <r>
      <rPr>
        <sz val="11"/>
        <rFont val="微软雅黑"/>
        <family val="2"/>
        <charset val="134"/>
      </rPr>
      <t>多饮、多尿</t>
    </r>
    <r>
      <rPr>
        <sz val="11"/>
        <rFont val="Times New Roman"/>
        <family val="1"/>
      </rPr>
      <t>2</t>
    </r>
    <r>
      <rPr>
        <sz val="11"/>
        <rFont val="微软雅黑"/>
        <family val="2"/>
        <charset val="134"/>
      </rPr>
      <t>年，心悸消瘦</t>
    </r>
    <r>
      <rPr>
        <sz val="11"/>
        <rFont val="Times New Roman"/>
        <family val="1"/>
      </rPr>
      <t>4</t>
    </r>
    <r>
      <rPr>
        <sz val="11"/>
        <rFont val="微软雅黑"/>
        <family val="2"/>
        <charset val="134"/>
      </rPr>
      <t>个月</t>
    </r>
    <phoneticPr fontId="3" type="noConversion"/>
  </si>
  <si>
    <r>
      <rPr>
        <sz val="11"/>
        <rFont val="微软雅黑"/>
        <family val="2"/>
        <charset val="134"/>
      </rPr>
      <t>发现血糖升高</t>
    </r>
    <r>
      <rPr>
        <sz val="11"/>
        <rFont val="Times New Roman"/>
        <family val="1"/>
      </rPr>
      <t>5</t>
    </r>
    <r>
      <rPr>
        <sz val="11"/>
        <rFont val="微软雅黑"/>
        <family val="2"/>
        <charset val="134"/>
      </rPr>
      <t>年，恶心、呕吐</t>
    </r>
    <r>
      <rPr>
        <sz val="11"/>
        <rFont val="Times New Roman"/>
        <family val="1"/>
      </rPr>
      <t>14</t>
    </r>
    <r>
      <rPr>
        <sz val="11"/>
        <rFont val="微软雅黑"/>
        <family val="2"/>
        <charset val="134"/>
      </rPr>
      <t>小时</t>
    </r>
    <phoneticPr fontId="3" type="noConversion"/>
  </si>
  <si>
    <r>
      <rPr>
        <sz val="11"/>
        <rFont val="微软雅黑"/>
        <family val="2"/>
        <charset val="134"/>
      </rPr>
      <t>多饮、多尿、体重减轻</t>
    </r>
    <r>
      <rPr>
        <sz val="11"/>
        <rFont val="Times New Roman"/>
        <family val="1"/>
      </rPr>
      <t>2</t>
    </r>
    <r>
      <rPr>
        <sz val="11"/>
        <rFont val="微软雅黑"/>
        <family val="2"/>
        <charset val="134"/>
      </rPr>
      <t>个月，恶心、呕吐</t>
    </r>
    <r>
      <rPr>
        <sz val="11"/>
        <rFont val="Times New Roman"/>
        <family val="1"/>
      </rPr>
      <t>1</t>
    </r>
    <r>
      <rPr>
        <sz val="11"/>
        <rFont val="微软雅黑"/>
        <family val="2"/>
        <charset val="134"/>
      </rPr>
      <t>天</t>
    </r>
    <phoneticPr fontId="3" type="noConversion"/>
  </si>
  <si>
    <r>
      <rPr>
        <sz val="11"/>
        <rFont val="微软雅黑"/>
        <family val="2"/>
        <charset val="134"/>
      </rPr>
      <t>甲亢</t>
    </r>
    <phoneticPr fontId="3" type="noConversion"/>
  </si>
  <si>
    <r>
      <rPr>
        <sz val="11"/>
        <rFont val="微软雅黑"/>
        <family val="2"/>
        <charset val="134"/>
      </rPr>
      <t>多饮、多尿、消瘦</t>
    </r>
    <r>
      <rPr>
        <sz val="11"/>
        <rFont val="Times New Roman"/>
        <family val="1"/>
      </rPr>
      <t>8</t>
    </r>
    <r>
      <rPr>
        <sz val="11"/>
        <rFont val="微软雅黑"/>
        <family val="2"/>
        <charset val="134"/>
      </rPr>
      <t>年，恶心、呕吐</t>
    </r>
    <r>
      <rPr>
        <sz val="11"/>
        <rFont val="Times New Roman"/>
        <family val="1"/>
      </rPr>
      <t>2</t>
    </r>
    <r>
      <rPr>
        <sz val="11"/>
        <rFont val="微软雅黑"/>
        <family val="2"/>
        <charset val="134"/>
      </rPr>
      <t>天</t>
    </r>
    <phoneticPr fontId="3" type="noConversion"/>
  </si>
  <si>
    <r>
      <rPr>
        <sz val="11"/>
        <rFont val="微软雅黑"/>
        <family val="2"/>
        <charset val="134"/>
      </rPr>
      <t>类风湿性关节炎</t>
    </r>
    <phoneticPr fontId="3" type="noConversion"/>
  </si>
  <si>
    <r>
      <rPr>
        <sz val="11"/>
        <rFont val="微软雅黑"/>
        <family val="2"/>
        <charset val="134"/>
      </rPr>
      <t>恶心、呕吐</t>
    </r>
    <r>
      <rPr>
        <sz val="11"/>
        <rFont val="Times New Roman"/>
        <family val="1"/>
      </rPr>
      <t>1</t>
    </r>
    <r>
      <rPr>
        <sz val="11"/>
        <rFont val="微软雅黑"/>
        <family val="2"/>
        <charset val="134"/>
      </rPr>
      <t>个月，加重</t>
    </r>
    <r>
      <rPr>
        <sz val="11"/>
        <rFont val="Times New Roman"/>
        <family val="1"/>
      </rPr>
      <t>1</t>
    </r>
    <r>
      <rPr>
        <sz val="11"/>
        <rFont val="微软雅黑"/>
        <family val="2"/>
        <charset val="134"/>
      </rPr>
      <t>天</t>
    </r>
    <phoneticPr fontId="3" type="noConversion"/>
  </si>
  <si>
    <r>
      <rPr>
        <sz val="11"/>
        <rFont val="微软雅黑"/>
        <family val="2"/>
        <charset val="134"/>
      </rPr>
      <t>口渴、多饮、多尿、体重减轻半个月</t>
    </r>
    <phoneticPr fontId="3" type="noConversion"/>
  </si>
  <si>
    <r>
      <rPr>
        <sz val="11"/>
        <rFont val="微软雅黑"/>
        <family val="2"/>
        <charset val="134"/>
      </rPr>
      <t>多囊卵巢</t>
    </r>
    <phoneticPr fontId="3" type="noConversion"/>
  </si>
  <si>
    <r>
      <rPr>
        <sz val="11"/>
        <rFont val="微软雅黑"/>
        <family val="2"/>
        <charset val="134"/>
      </rPr>
      <t>乏力、多饮、多尿、体重减轻</t>
    </r>
    <r>
      <rPr>
        <sz val="11"/>
        <rFont val="Times New Roman"/>
        <family val="1"/>
      </rPr>
      <t>15</t>
    </r>
    <r>
      <rPr>
        <sz val="11"/>
        <rFont val="微软雅黑"/>
        <family val="2"/>
        <charset val="134"/>
      </rPr>
      <t>天</t>
    </r>
    <phoneticPr fontId="3" type="noConversion"/>
  </si>
  <si>
    <r>
      <rPr>
        <sz val="11"/>
        <rFont val="微软雅黑"/>
        <family val="2"/>
        <charset val="134"/>
      </rPr>
      <t>口渴、多饮、多尿</t>
    </r>
    <r>
      <rPr>
        <sz val="11"/>
        <rFont val="Times New Roman"/>
        <family val="1"/>
      </rPr>
      <t>2</t>
    </r>
    <r>
      <rPr>
        <sz val="11"/>
        <rFont val="微软雅黑"/>
        <family val="2"/>
        <charset val="134"/>
      </rPr>
      <t>月，发现血糖升高</t>
    </r>
    <r>
      <rPr>
        <sz val="11"/>
        <rFont val="Times New Roman"/>
        <family val="1"/>
      </rPr>
      <t>1</t>
    </r>
    <r>
      <rPr>
        <sz val="11"/>
        <rFont val="微软雅黑"/>
        <family val="2"/>
        <charset val="134"/>
      </rPr>
      <t>周</t>
    </r>
    <phoneticPr fontId="3" type="noConversion"/>
  </si>
  <si>
    <r>
      <rPr>
        <sz val="11"/>
        <rFont val="微软雅黑"/>
        <family val="2"/>
        <charset val="134"/>
      </rPr>
      <t>恶心、呕吐、胃部疼痛</t>
    </r>
    <r>
      <rPr>
        <sz val="11"/>
        <rFont val="Times New Roman"/>
        <family val="1"/>
      </rPr>
      <t>4</t>
    </r>
    <r>
      <rPr>
        <sz val="11"/>
        <rFont val="微软雅黑"/>
        <family val="2"/>
        <charset val="134"/>
      </rPr>
      <t>天</t>
    </r>
    <phoneticPr fontId="3" type="noConversion"/>
  </si>
  <si>
    <r>
      <rPr>
        <sz val="11"/>
        <rFont val="微软雅黑"/>
        <family val="2"/>
        <charset val="134"/>
      </rPr>
      <t>多饮、多尿</t>
    </r>
    <r>
      <rPr>
        <sz val="11"/>
        <rFont val="Times New Roman"/>
        <family val="1"/>
      </rPr>
      <t>15</t>
    </r>
    <r>
      <rPr>
        <sz val="11"/>
        <rFont val="微软雅黑"/>
        <family val="2"/>
        <charset val="134"/>
      </rPr>
      <t>年，血糖控制不佳</t>
    </r>
    <r>
      <rPr>
        <sz val="11"/>
        <rFont val="Times New Roman"/>
        <family val="1"/>
      </rPr>
      <t>2</t>
    </r>
    <r>
      <rPr>
        <sz val="11"/>
        <rFont val="微软雅黑"/>
        <family val="2"/>
        <charset val="134"/>
      </rPr>
      <t>周</t>
    </r>
    <phoneticPr fontId="3" type="noConversion"/>
  </si>
  <si>
    <r>
      <rPr>
        <sz val="11"/>
        <rFont val="微软雅黑"/>
        <family val="2"/>
        <charset val="134"/>
      </rPr>
      <t>多饮、多尿、消瘦</t>
    </r>
    <r>
      <rPr>
        <sz val="11"/>
        <rFont val="Times New Roman"/>
        <family val="1"/>
      </rPr>
      <t>3</t>
    </r>
    <r>
      <rPr>
        <sz val="11"/>
        <rFont val="微软雅黑"/>
        <family val="2"/>
        <charset val="134"/>
      </rPr>
      <t>年，恶心、呕吐半个月</t>
    </r>
    <phoneticPr fontId="3" type="noConversion"/>
  </si>
  <si>
    <r>
      <rPr>
        <sz val="11"/>
        <rFont val="微软雅黑"/>
        <family val="2"/>
        <charset val="134"/>
      </rPr>
      <t>多饮、多尿</t>
    </r>
    <r>
      <rPr>
        <sz val="11"/>
        <rFont val="Times New Roman"/>
        <family val="1"/>
      </rPr>
      <t>5</t>
    </r>
    <r>
      <rPr>
        <sz val="11"/>
        <rFont val="微软雅黑"/>
        <family val="2"/>
        <charset val="134"/>
      </rPr>
      <t>年，恶心</t>
    </r>
    <r>
      <rPr>
        <sz val="11"/>
        <rFont val="Times New Roman"/>
        <family val="1"/>
      </rPr>
      <t>10</t>
    </r>
    <r>
      <rPr>
        <sz val="11"/>
        <rFont val="微软雅黑"/>
        <family val="2"/>
        <charset val="134"/>
      </rPr>
      <t>天</t>
    </r>
    <phoneticPr fontId="3" type="noConversion"/>
  </si>
  <si>
    <r>
      <rPr>
        <sz val="11"/>
        <rFont val="微软雅黑"/>
        <family val="2"/>
        <charset val="134"/>
      </rPr>
      <t>回</t>
    </r>
    <phoneticPr fontId="3" type="noConversion"/>
  </si>
  <si>
    <r>
      <rPr>
        <sz val="11"/>
        <rFont val="微软雅黑"/>
        <family val="2"/>
        <charset val="134"/>
      </rPr>
      <t>多饮、多尿</t>
    </r>
    <r>
      <rPr>
        <sz val="11"/>
        <rFont val="Times New Roman"/>
        <family val="1"/>
      </rPr>
      <t>19</t>
    </r>
    <r>
      <rPr>
        <sz val="11"/>
        <rFont val="微软雅黑"/>
        <family val="2"/>
        <charset val="134"/>
      </rPr>
      <t>天，呼吸深大、嗜睡</t>
    </r>
    <r>
      <rPr>
        <sz val="11"/>
        <rFont val="Times New Roman"/>
        <family val="1"/>
      </rPr>
      <t>1</t>
    </r>
    <r>
      <rPr>
        <sz val="11"/>
        <rFont val="微软雅黑"/>
        <family val="2"/>
        <charset val="134"/>
      </rPr>
      <t>天</t>
    </r>
    <phoneticPr fontId="3" type="noConversion"/>
  </si>
  <si>
    <r>
      <rPr>
        <sz val="11"/>
        <color indexed="8"/>
        <rFont val="Times New Roman"/>
        <family val="1"/>
      </rPr>
      <t>YF1001</t>
    </r>
  </si>
  <si>
    <r>
      <rPr>
        <sz val="12"/>
        <color indexed="8"/>
        <rFont val="微软雅黑"/>
        <family val="2"/>
        <charset val="134"/>
      </rPr>
      <t>女</t>
    </r>
  </si>
  <si>
    <r>
      <rPr>
        <sz val="12"/>
        <color indexed="8"/>
        <rFont val="微软雅黑"/>
        <family val="2"/>
        <charset val="134"/>
      </rPr>
      <t>汉</t>
    </r>
  </si>
  <si>
    <r>
      <rPr>
        <sz val="11"/>
        <color indexed="8"/>
        <rFont val="Times New Roman"/>
        <family val="1"/>
      </rPr>
      <t>2013-04-28</t>
    </r>
  </si>
  <si>
    <r>
      <rPr>
        <sz val="11"/>
        <color indexed="8"/>
        <rFont val="Times New Roman"/>
        <family val="1"/>
      </rPr>
      <t>2016-10-23</t>
    </r>
  </si>
  <si>
    <r>
      <rPr>
        <sz val="12"/>
        <color indexed="8"/>
        <rFont val="微软雅黑"/>
        <family val="2"/>
        <charset val="134"/>
      </rPr>
      <t>男</t>
    </r>
  </si>
  <si>
    <r>
      <rPr>
        <sz val="11"/>
        <color indexed="8"/>
        <rFont val="Times New Roman"/>
        <family val="1"/>
      </rPr>
      <t>YF1002</t>
    </r>
  </si>
  <si>
    <r>
      <rPr>
        <sz val="12"/>
        <color indexed="8"/>
        <rFont val="微软雅黑"/>
        <family val="2"/>
        <charset val="134"/>
      </rPr>
      <t>口干、多饮、多尿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微软雅黑"/>
        <family val="2"/>
        <charset val="134"/>
      </rPr>
      <t>年，加重</t>
    </r>
    <r>
      <rPr>
        <sz val="12"/>
        <color indexed="8"/>
        <rFont val="Times New Roman"/>
        <family val="1"/>
      </rPr>
      <t>4</t>
    </r>
    <r>
      <rPr>
        <sz val="12"/>
        <color indexed="8"/>
        <rFont val="微软雅黑"/>
        <family val="2"/>
        <charset val="134"/>
      </rPr>
      <t>天</t>
    </r>
  </si>
  <si>
    <r>
      <rPr>
        <sz val="12"/>
        <color indexed="8"/>
        <rFont val="微软雅黑"/>
        <family val="2"/>
        <charset val="134"/>
      </rPr>
      <t>多饮多尿</t>
    </r>
    <r>
      <rPr>
        <sz val="12"/>
        <color indexed="8"/>
        <rFont val="Times New Roman"/>
        <family val="1"/>
      </rPr>
      <t>8</t>
    </r>
    <r>
      <rPr>
        <sz val="12"/>
        <color indexed="8"/>
        <rFont val="微软雅黑"/>
        <family val="2"/>
        <charset val="134"/>
      </rPr>
      <t>年，呕吐伴呼吸困难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微软雅黑"/>
        <family val="2"/>
        <charset val="134"/>
      </rPr>
      <t>日</t>
    </r>
  </si>
  <si>
    <r>
      <rPr>
        <sz val="11"/>
        <color indexed="8"/>
        <rFont val="Times New Roman"/>
        <family val="1"/>
      </rPr>
      <t>2016-12-25</t>
    </r>
  </si>
  <si>
    <r>
      <rPr>
        <sz val="12"/>
        <color indexed="8"/>
        <rFont val="微软雅黑"/>
        <family val="2"/>
        <charset val="134"/>
      </rPr>
      <t>腹泻伴恶心呕吐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微软雅黑"/>
        <family val="2"/>
        <charset val="134"/>
      </rPr>
      <t>天，被发现意识障碍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微软雅黑"/>
        <family val="2"/>
        <charset val="134"/>
      </rPr>
      <t>小时</t>
    </r>
  </si>
  <si>
    <r>
      <rPr>
        <sz val="12"/>
        <color indexed="8"/>
        <rFont val="微软雅黑"/>
        <family val="2"/>
        <charset val="134"/>
      </rPr>
      <t>多饮、多尿、消瘦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微软雅黑"/>
        <family val="2"/>
        <charset val="134"/>
      </rPr>
      <t>年</t>
    </r>
  </si>
  <si>
    <r>
      <rPr>
        <sz val="12"/>
        <color indexed="8"/>
        <rFont val="微软雅黑"/>
        <family val="2"/>
        <charset val="134"/>
      </rPr>
      <t>口干、多饮、多尿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微软雅黑"/>
        <family val="2"/>
        <charset val="134"/>
      </rPr>
      <t>年余</t>
    </r>
  </si>
  <si>
    <r>
      <rPr>
        <sz val="12"/>
        <color indexed="8"/>
        <rFont val="微软雅黑"/>
        <family val="2"/>
        <charset val="134"/>
      </rPr>
      <t>口干、多饮、多尿</t>
    </r>
    <r>
      <rPr>
        <sz val="12"/>
        <color indexed="8"/>
        <rFont val="Times New Roman"/>
        <family val="1"/>
      </rPr>
      <t>9</t>
    </r>
    <r>
      <rPr>
        <sz val="12"/>
        <color indexed="8"/>
        <rFont val="微软雅黑"/>
        <family val="2"/>
        <charset val="134"/>
      </rPr>
      <t>年，发现意识不清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微软雅黑"/>
        <family val="2"/>
        <charset val="134"/>
      </rPr>
      <t>小时</t>
    </r>
  </si>
  <si>
    <r>
      <rPr>
        <sz val="12"/>
        <color indexed="8"/>
        <rFont val="微软雅黑"/>
        <family val="2"/>
        <charset val="134"/>
      </rPr>
      <t>发现血糖升高</t>
    </r>
    <r>
      <rPr>
        <sz val="12"/>
        <color indexed="8"/>
        <rFont val="Times New Roman"/>
        <family val="1"/>
      </rPr>
      <t>12</t>
    </r>
    <r>
      <rPr>
        <sz val="12"/>
        <color indexed="8"/>
        <rFont val="微软雅黑"/>
        <family val="2"/>
        <charset val="134"/>
      </rPr>
      <t>年，意识不清</t>
    </r>
    <r>
      <rPr>
        <sz val="12"/>
        <color indexed="8"/>
        <rFont val="Times New Roman"/>
        <family val="1"/>
      </rPr>
      <t>4</t>
    </r>
    <r>
      <rPr>
        <sz val="12"/>
        <color indexed="8"/>
        <rFont val="微软雅黑"/>
        <family val="2"/>
        <charset val="134"/>
      </rPr>
      <t>小时</t>
    </r>
  </si>
  <si>
    <r>
      <rPr>
        <sz val="11"/>
        <color indexed="8"/>
        <rFont val="Times New Roman"/>
        <family val="1"/>
      </rPr>
      <t>2009-6-1</t>
    </r>
  </si>
  <si>
    <r>
      <rPr>
        <sz val="12"/>
        <color indexed="8"/>
        <rFont val="微软雅黑"/>
        <family val="2"/>
        <charset val="134"/>
      </rPr>
      <t>发现血糖升高</t>
    </r>
    <r>
      <rPr>
        <sz val="12"/>
        <color indexed="8"/>
        <rFont val="Times New Roman"/>
        <family val="1"/>
      </rPr>
      <t>8</t>
    </r>
    <r>
      <rPr>
        <sz val="12"/>
        <color indexed="8"/>
        <rFont val="微软雅黑"/>
        <family val="2"/>
        <charset val="134"/>
      </rPr>
      <t>年，控制不佳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微软雅黑"/>
        <family val="2"/>
        <charset val="134"/>
      </rPr>
      <t>月</t>
    </r>
  </si>
  <si>
    <r>
      <rPr>
        <sz val="12"/>
        <color indexed="8"/>
        <rFont val="微软雅黑"/>
        <family val="2"/>
        <charset val="134"/>
      </rPr>
      <t>发现血糖升高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微软雅黑"/>
        <family val="2"/>
        <charset val="134"/>
      </rPr>
      <t>年，体重下降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微软雅黑"/>
        <family val="2"/>
        <charset val="134"/>
      </rPr>
      <t>年</t>
    </r>
  </si>
  <si>
    <r>
      <rPr>
        <sz val="12"/>
        <color indexed="8"/>
        <rFont val="微软雅黑"/>
        <family val="2"/>
        <charset val="134"/>
      </rPr>
      <t>发现血糖升高</t>
    </r>
    <r>
      <rPr>
        <sz val="12"/>
        <color indexed="8"/>
        <rFont val="Times New Roman"/>
        <family val="1"/>
      </rPr>
      <t>10</t>
    </r>
    <r>
      <rPr>
        <sz val="12"/>
        <color indexed="8"/>
        <rFont val="微软雅黑"/>
        <family val="2"/>
        <charset val="134"/>
      </rPr>
      <t>年，恶心呕吐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微软雅黑"/>
        <family val="2"/>
        <charset val="134"/>
      </rPr>
      <t>日</t>
    </r>
  </si>
  <si>
    <r>
      <rPr>
        <sz val="12"/>
        <color indexed="8"/>
        <rFont val="微软雅黑"/>
        <family val="2"/>
        <charset val="134"/>
      </rPr>
      <t>口干多饮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微软雅黑"/>
        <family val="2"/>
        <charset val="134"/>
      </rPr>
      <t>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</si>
  <si>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年，控制不佳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</si>
  <si>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口干多饮多尿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月余</t>
    </r>
  </si>
  <si>
    <r>
      <rPr>
        <sz val="12"/>
        <color indexed="8"/>
        <rFont val="微软雅黑"/>
        <family val="2"/>
        <charset val="134"/>
      </rPr>
      <t>回族</t>
    </r>
  </si>
  <si>
    <r>
      <rPr>
        <sz val="11"/>
        <color indexed="8"/>
        <rFont val="微软雅黑"/>
        <family val="2"/>
        <charset val="134"/>
      </rPr>
      <t>口感多饮多尿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天，恶心呕吐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天</t>
    </r>
  </si>
  <si>
    <r>
      <rPr>
        <sz val="12"/>
        <color indexed="8"/>
        <rFont val="微软雅黑"/>
        <family val="2"/>
        <charset val="134"/>
      </rPr>
      <t>甲减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</si>
  <si>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年，意识障碍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次</t>
    </r>
  </si>
  <si>
    <r>
      <rPr>
        <sz val="11"/>
        <color indexed="8"/>
        <rFont val="微软雅黑"/>
        <family val="2"/>
        <charset val="134"/>
      </rPr>
      <t>口干多饮多尿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月</t>
    </r>
  </si>
  <si>
    <r>
      <rPr>
        <sz val="11"/>
        <color indexed="8"/>
        <rFont val="微软雅黑"/>
        <family val="2"/>
        <charset val="134"/>
      </rPr>
      <t>口干多饮多尿半月，发现血糖升高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天</t>
    </r>
  </si>
  <si>
    <r>
      <rPr>
        <sz val="12"/>
        <color indexed="8"/>
        <rFont val="微软雅黑"/>
        <family val="2"/>
        <charset val="134"/>
      </rPr>
      <t>桥本</t>
    </r>
  </si>
  <si>
    <r>
      <rPr>
        <sz val="11"/>
        <color indexed="8"/>
        <rFont val="微软雅黑"/>
        <family val="2"/>
        <charset val="134"/>
      </rPr>
      <t>多饮、多尿、消瘦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</si>
  <si>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口干、多饮、多尿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</si>
  <si>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微软雅黑"/>
        <family val="2"/>
        <charset val="134"/>
      </rPr>
      <t>年，恶心呕吐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日</t>
    </r>
  </si>
  <si>
    <r>
      <rPr>
        <sz val="12"/>
        <color indexed="8"/>
        <rFont val="微软雅黑"/>
        <family val="2"/>
        <charset val="134"/>
      </rPr>
      <t>白癜风、甲亢</t>
    </r>
  </si>
  <si>
    <r>
      <rPr>
        <sz val="11"/>
        <color indexed="8"/>
        <rFont val="微软雅黑"/>
        <family val="2"/>
        <charset val="134"/>
      </rPr>
      <t>口干、多饮、多尿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月，恶心、呕吐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</si>
  <si>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多饮、多尿、消瘦</t>
    </r>
    <r>
      <rPr>
        <sz val="11"/>
        <color indexed="8"/>
        <rFont val="Times New Roman"/>
        <family val="1"/>
      </rPr>
      <t>15</t>
    </r>
    <r>
      <rPr>
        <sz val="11"/>
        <color indexed="8"/>
        <rFont val="微软雅黑"/>
        <family val="2"/>
        <charset val="134"/>
      </rPr>
      <t>年，乏力胸闷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小时</t>
    </r>
  </si>
  <si>
    <r>
      <rPr>
        <sz val="11"/>
        <color indexed="8"/>
        <rFont val="微软雅黑"/>
        <family val="2"/>
        <charset val="134"/>
      </rPr>
      <t>口干、多饮、多尿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年，恶心呕吐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</si>
  <si>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口干、多饮、多尿半个月</t>
    </r>
  </si>
  <si>
    <r>
      <rPr>
        <sz val="11"/>
        <color indexed="8"/>
        <rFont val="微软雅黑"/>
        <family val="2"/>
        <charset val="134"/>
      </rPr>
      <t>口干多饮多尿</t>
    </r>
    <r>
      <rPr>
        <sz val="11"/>
        <color indexed="8"/>
        <rFont val="Times New Roman"/>
        <family val="1"/>
      </rPr>
      <t>15</t>
    </r>
    <r>
      <rPr>
        <sz val="11"/>
        <color indexed="8"/>
        <rFont val="微软雅黑"/>
        <family val="2"/>
        <charset val="134"/>
      </rPr>
      <t>年，血糖控制不佳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</si>
  <si>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年，右下腹痛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微软雅黑"/>
        <family val="2"/>
        <charset val="134"/>
      </rPr>
      <t>年</t>
    </r>
  </si>
  <si>
    <r>
      <rPr>
        <sz val="11"/>
        <color indexed="8"/>
        <rFont val="微软雅黑"/>
        <family val="2"/>
        <charset val="134"/>
      </rPr>
      <t>多饮、多尿、消瘦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微软雅黑"/>
        <family val="2"/>
        <charset val="134"/>
      </rPr>
      <t>年，恶心呕吐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天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</si>
  <si>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年，控制不佳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周</t>
    </r>
  </si>
  <si>
    <r>
      <rPr>
        <sz val="11"/>
        <color indexed="8"/>
        <rFont val="微软雅黑"/>
        <family val="2"/>
        <charset val="134"/>
      </rPr>
      <t>口干、多饮、多尿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年余，血糖控制不佳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微软雅黑"/>
        <family val="2"/>
        <charset val="134"/>
      </rPr>
      <t>个月</t>
    </r>
  </si>
  <si>
    <r>
      <rPr>
        <sz val="11"/>
        <color indexed="8"/>
        <rFont val="微软雅黑"/>
        <family val="2"/>
        <charset val="134"/>
      </rPr>
      <t>口干多饮多尿</t>
    </r>
    <r>
      <rPr>
        <sz val="11"/>
        <color indexed="8"/>
        <rFont val="Times New Roman"/>
        <family val="1"/>
      </rPr>
      <t>8</t>
    </r>
    <r>
      <rPr>
        <sz val="11"/>
        <color indexed="8"/>
        <rFont val="微软雅黑"/>
        <family val="2"/>
        <charset val="134"/>
      </rPr>
      <t>年，加重伴恶心呕吐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微软雅黑"/>
        <family val="2"/>
        <charset val="134"/>
      </rPr>
      <t>日</t>
    </r>
  </si>
  <si>
    <r>
      <rPr>
        <sz val="11"/>
        <color indexed="8"/>
        <rFont val="微软雅黑"/>
        <family val="2"/>
        <charset val="134"/>
      </rPr>
      <t>发现血糖升高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微软雅黑"/>
        <family val="2"/>
        <charset val="134"/>
      </rPr>
      <t>年，血糖控制不佳半月</t>
    </r>
  </si>
  <si>
    <t>亚临床甲减</t>
    <phoneticPr fontId="3" type="noConversion"/>
  </si>
  <si>
    <t>亚甲亢</t>
    <phoneticPr fontId="3" type="noConversion"/>
  </si>
  <si>
    <t>甲功异常</t>
    <phoneticPr fontId="3" type="noConversion"/>
  </si>
  <si>
    <t>初发甲亢</t>
    <phoneticPr fontId="3" type="noConversion"/>
  </si>
  <si>
    <t>桥本</t>
    <phoneticPr fontId="3" type="noConversion"/>
  </si>
  <si>
    <t>0</t>
  </si>
  <si>
    <t>(+)</t>
    <phoneticPr fontId="3" type="noConversion"/>
  </si>
  <si>
    <t>MA (mgl/L)</t>
    <phoneticPr fontId="3" type="noConversion"/>
  </si>
  <si>
    <t>3</t>
    <phoneticPr fontId="3" type="noConversion"/>
  </si>
  <si>
    <t>2013-1-1</t>
    <phoneticPr fontId="3" type="noConversion"/>
  </si>
  <si>
    <t>2011-1-1</t>
    <phoneticPr fontId="3" type="noConversion"/>
  </si>
  <si>
    <t>2017-7-1</t>
    <phoneticPr fontId="3" type="noConversion"/>
  </si>
  <si>
    <t>病程（年）</t>
    <phoneticPr fontId="3" type="noConversion"/>
  </si>
  <si>
    <t>1.5</t>
    <phoneticPr fontId="3" type="noConversion"/>
  </si>
  <si>
    <t>发病年龄</t>
    <phoneticPr fontId="3" type="noConversion"/>
  </si>
  <si>
    <t>信息采集时年龄</t>
    <phoneticPr fontId="3" type="noConversion"/>
  </si>
  <si>
    <t>胰岛自身抗体（RLA法）ZnT8A</t>
    <phoneticPr fontId="3" type="noConversion"/>
  </si>
  <si>
    <t>胰岛自身抗体（RLA法）GADA</t>
    <phoneticPr fontId="3" type="noConversion"/>
  </si>
  <si>
    <t>胰岛自身抗体（RLA法）IA-2A</t>
    <phoneticPr fontId="3" type="noConversion"/>
  </si>
  <si>
    <t>胰岛抗体阳性个数(RLA法)</t>
    <phoneticPr fontId="3" type="noConversion"/>
  </si>
  <si>
    <t>胰岛自身抗体（ECL法）GADA</t>
    <phoneticPr fontId="3" type="noConversion"/>
  </si>
  <si>
    <t>胰岛自身抗体（ECL法）IAA</t>
    <phoneticPr fontId="3" type="noConversion"/>
  </si>
  <si>
    <t>胰岛自身抗体（ECL法）IA-2A</t>
    <phoneticPr fontId="3" type="noConversion"/>
  </si>
  <si>
    <t>胰岛抗体阳性个数（ECL法）</t>
    <phoneticPr fontId="3" type="noConversion"/>
  </si>
  <si>
    <t>血清C肽 空腹</t>
    <phoneticPr fontId="3" type="noConversion"/>
  </si>
  <si>
    <t>血清C肽 0.5h</t>
    <phoneticPr fontId="3" type="noConversion"/>
  </si>
  <si>
    <t>血清C肽 1h</t>
    <phoneticPr fontId="3" type="noConversion"/>
  </si>
  <si>
    <t>血清C肽 2h</t>
    <phoneticPr fontId="3" type="noConversion"/>
  </si>
  <si>
    <t>血清C肽 3h</t>
    <phoneticPr fontId="3" type="noConversion"/>
  </si>
  <si>
    <t>血清C肽 曲线下面积</t>
    <phoneticPr fontId="3" type="noConversion"/>
  </si>
  <si>
    <t>其他自身免疫性疾病名称</t>
    <phoneticPr fontId="3" type="noConversion"/>
  </si>
  <si>
    <t>血糖.FPG(mmol/L)</t>
    <phoneticPr fontId="3" type="noConversion"/>
  </si>
  <si>
    <t xml:space="preserve">血糖.2hPG(mmol/L) </t>
    <phoneticPr fontId="3" type="noConversion"/>
  </si>
  <si>
    <t>血糖.HBA1c(%)</t>
    <phoneticPr fontId="3" type="noConversion"/>
  </si>
  <si>
    <t>血脂.胆固醇TC</t>
    <phoneticPr fontId="3" type="noConversion"/>
  </si>
  <si>
    <t>血脂.甘油三酯TG</t>
    <phoneticPr fontId="3" type="noConversion"/>
  </si>
  <si>
    <t>血脂.高密度脂蛋白HDL</t>
    <phoneticPr fontId="3" type="noConversion"/>
  </si>
  <si>
    <t>血脂.低密度脂蛋白LDL</t>
    <phoneticPr fontId="3" type="noConversion"/>
  </si>
  <si>
    <t>并发症.糖尿病肾病</t>
    <phoneticPr fontId="3" type="noConversion"/>
  </si>
  <si>
    <t>并发症.糖尿病视网膜病变</t>
    <phoneticPr fontId="3" type="noConversion"/>
  </si>
  <si>
    <t>并发症.糖尿病神经病变</t>
    <phoneticPr fontId="3" type="noConversion"/>
  </si>
  <si>
    <t>67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</si>
</sst>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\-m\-d"/>
    <numFmt numFmtId="177" formatCode="0.00_ "/>
    <numFmt numFmtId="178" formatCode="0.0000_ "/>
    <numFmt numFmtId="179" formatCode="yyyy\-mm\-dd;@"/>
    <numFmt numFmtId="180" formatCode="0_ "/>
    <numFmt numFmtId="181" formatCode="0.0_);[Red]\(0.0\)"/>
    <numFmt numFmtId="182" formatCode="0.000_ "/>
  </numFmts>
  <fonts count="31">
    <font>
      <sz val="12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FFFF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13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indexed="8"/>
      <name val="Times New Roman"/>
      <family val="1"/>
    </font>
    <font>
      <sz val="12"/>
      <color indexed="18"/>
      <name val="Times New Roman"/>
      <family val="1"/>
    </font>
    <font>
      <sz val="12"/>
      <color indexed="19"/>
      <name val="Times New Roman"/>
      <family val="1"/>
    </font>
    <font>
      <sz val="12"/>
      <color indexed="20"/>
      <name val="Times New Roman"/>
      <family val="1"/>
    </font>
    <font>
      <sz val="12"/>
      <color indexed="21"/>
      <name val="Times New Roman"/>
      <family val="1"/>
    </font>
    <font>
      <sz val="12"/>
      <color indexed="22"/>
      <name val="Times New Roman"/>
      <family val="1"/>
    </font>
    <font>
      <sz val="12"/>
      <color indexed="23"/>
      <name val="Times New Roman"/>
      <family val="1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sz val="12"/>
      <color theme="4"/>
      <name val="Times New Roman"/>
      <family val="1"/>
    </font>
    <font>
      <sz val="12"/>
      <color rgb="FF4F81BD"/>
      <name val="Times New Roman"/>
      <family val="1"/>
    </font>
    <font>
      <sz val="12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124">
    <xf numFmtId="0" fontId="0" fillId="0" borderId="0" xfId="0" applyFont="1" applyAlignment="1"/>
    <xf numFmtId="49" fontId="9" fillId="0" borderId="2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/>
    </xf>
    <xf numFmtId="49" fontId="11" fillId="0" borderId="2" xfId="0" applyNumberFormat="1" applyFont="1" applyBorder="1" applyAlignment="1">
      <alignment horizontal="center"/>
    </xf>
    <xf numFmtId="178" fontId="11" fillId="0" borderId="2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178" fontId="14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5" fillId="2" borderId="2" xfId="0" applyNumberFormat="1" applyFont="1" applyFill="1" applyBorder="1" applyAlignment="1">
      <alignment horizontal="center" vertical="center"/>
    </xf>
    <xf numFmtId="0" fontId="16" fillId="2" borderId="2" xfId="0" applyNumberFormat="1" applyFont="1" applyFill="1" applyBorder="1" applyAlignment="1">
      <alignment horizontal="center" vertical="center"/>
    </xf>
    <xf numFmtId="49" fontId="15" fillId="2" borderId="2" xfId="0" applyNumberFormat="1" applyFont="1" applyFill="1" applyBorder="1" applyAlignment="1">
      <alignment horizontal="center" vertical="center"/>
    </xf>
    <xf numFmtId="0" fontId="17" fillId="2" borderId="2" xfId="0" applyNumberFormat="1" applyFont="1" applyFill="1" applyBorder="1" applyAlignment="1">
      <alignment horizontal="center" vertical="center"/>
    </xf>
    <xf numFmtId="0" fontId="18" fillId="2" borderId="2" xfId="0" applyNumberFormat="1" applyFont="1" applyFill="1" applyBorder="1" applyAlignment="1">
      <alignment horizontal="center" vertical="center"/>
    </xf>
    <xf numFmtId="10" fontId="14" fillId="2" borderId="2" xfId="0" applyNumberFormat="1" applyFont="1" applyFill="1" applyBorder="1" applyAlignment="1">
      <alignment horizontal="center" vertical="center"/>
    </xf>
    <xf numFmtId="0" fontId="19" fillId="2" borderId="2" xfId="0" applyNumberFormat="1" applyFont="1" applyFill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center" vertical="center"/>
    </xf>
    <xf numFmtId="178" fontId="10" fillId="0" borderId="2" xfId="0" applyNumberFormat="1" applyFont="1" applyFill="1" applyBorder="1" applyAlignment="1">
      <alignment horizontal="center" vertical="center"/>
    </xf>
    <xf numFmtId="178" fontId="14" fillId="0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4" fillId="2" borderId="3" xfId="0" applyNumberFormat="1" applyFont="1" applyFill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/>
    </xf>
    <xf numFmtId="49" fontId="27" fillId="0" borderId="2" xfId="0" applyNumberFormat="1" applyFont="1" applyBorder="1" applyAlignment="1">
      <alignment horizontal="center"/>
    </xf>
    <xf numFmtId="49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 vertical="center"/>
    </xf>
    <xf numFmtId="49" fontId="26" fillId="0" borderId="2" xfId="0" applyNumberFormat="1" applyFont="1" applyFill="1" applyBorder="1" applyAlignment="1">
      <alignment horizontal="center"/>
    </xf>
    <xf numFmtId="49" fontId="13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49" fontId="27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76" fontId="6" fillId="0" borderId="3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/>
    </xf>
    <xf numFmtId="179" fontId="10" fillId="0" borderId="2" xfId="0" applyNumberFormat="1" applyFont="1" applyFill="1" applyBorder="1" applyAlignment="1">
      <alignment horizontal="center" vertical="center"/>
    </xf>
    <xf numFmtId="179" fontId="14" fillId="2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/>
    </xf>
    <xf numFmtId="180" fontId="10" fillId="0" borderId="3" xfId="0" applyNumberFormat="1" applyFont="1" applyFill="1" applyBorder="1" applyAlignment="1">
      <alignment horizontal="center" vertical="center"/>
    </xf>
    <xf numFmtId="180" fontId="6" fillId="0" borderId="3" xfId="0" applyNumberFormat="1" applyFont="1" applyBorder="1" applyAlignment="1">
      <alignment horizontal="center" vertical="center"/>
    </xf>
    <xf numFmtId="179" fontId="13" fillId="0" borderId="2" xfId="0" applyNumberFormat="1" applyFont="1" applyBorder="1" applyAlignment="1">
      <alignment horizontal="center"/>
    </xf>
    <xf numFmtId="180" fontId="11" fillId="0" borderId="3" xfId="0" applyNumberFormat="1" applyFont="1" applyFill="1" applyBorder="1" applyAlignment="1">
      <alignment horizontal="center" vertical="center"/>
    </xf>
    <xf numFmtId="180" fontId="12" fillId="0" borderId="3" xfId="0" applyNumberFormat="1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  <xf numFmtId="180" fontId="28" fillId="0" borderId="3" xfId="0" applyNumberFormat="1" applyFont="1" applyBorder="1" applyAlignment="1">
      <alignment horizontal="center"/>
    </xf>
    <xf numFmtId="180" fontId="10" fillId="0" borderId="3" xfId="0" applyNumberFormat="1" applyFont="1" applyBorder="1" applyAlignment="1">
      <alignment horizontal="center"/>
    </xf>
    <xf numFmtId="180" fontId="25" fillId="0" borderId="3" xfId="0" applyNumberFormat="1" applyFont="1" applyFill="1" applyBorder="1" applyAlignment="1">
      <alignment horizontal="center" vertical="center"/>
    </xf>
    <xf numFmtId="180" fontId="25" fillId="2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29" fillId="0" borderId="2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181" fontId="6" fillId="0" borderId="3" xfId="0" applyNumberFormat="1" applyFont="1" applyBorder="1" applyAlignment="1">
      <alignment horizontal="center" vertical="center"/>
    </xf>
    <xf numFmtId="49" fontId="10" fillId="7" borderId="2" xfId="0" applyNumberFormat="1" applyFont="1" applyFill="1" applyBorder="1" applyAlignment="1">
      <alignment horizontal="center" vertical="center"/>
    </xf>
    <xf numFmtId="179" fontId="10" fillId="7" borderId="2" xfId="0" applyNumberFormat="1" applyFont="1" applyFill="1" applyBorder="1" applyAlignment="1">
      <alignment horizontal="center" vertical="center"/>
    </xf>
    <xf numFmtId="176" fontId="10" fillId="7" borderId="3" xfId="0" applyNumberFormat="1" applyFont="1" applyFill="1" applyBorder="1" applyAlignment="1">
      <alignment horizontal="center" vertical="center"/>
    </xf>
    <xf numFmtId="181" fontId="11" fillId="7" borderId="3" xfId="0" applyNumberFormat="1" applyFont="1" applyFill="1" applyBorder="1" applyAlignment="1">
      <alignment horizontal="center"/>
    </xf>
    <xf numFmtId="49" fontId="29" fillId="7" borderId="2" xfId="0" applyNumberFormat="1" applyFont="1" applyFill="1" applyBorder="1" applyAlignment="1">
      <alignment horizontal="center"/>
    </xf>
    <xf numFmtId="49" fontId="27" fillId="7" borderId="2" xfId="0" applyNumberFormat="1" applyFont="1" applyFill="1" applyBorder="1" applyAlignment="1">
      <alignment horizontal="center"/>
    </xf>
    <xf numFmtId="49" fontId="26" fillId="7" borderId="2" xfId="0" applyNumberFormat="1" applyFont="1" applyFill="1" applyBorder="1" applyAlignment="1">
      <alignment horizontal="center"/>
    </xf>
    <xf numFmtId="180" fontId="28" fillId="7" borderId="3" xfId="0" applyNumberFormat="1" applyFont="1" applyFill="1" applyBorder="1" applyAlignment="1">
      <alignment horizontal="center"/>
    </xf>
    <xf numFmtId="180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49" fontId="6" fillId="7" borderId="2" xfId="0" applyNumberFormat="1" applyFont="1" applyFill="1" applyBorder="1" applyAlignment="1">
      <alignment horizontal="center" vertical="center"/>
    </xf>
    <xf numFmtId="49" fontId="14" fillId="7" borderId="2" xfId="0" applyNumberFormat="1" applyFont="1" applyFill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179" fontId="14" fillId="7" borderId="2" xfId="0" applyNumberFormat="1" applyFont="1" applyFill="1" applyBorder="1" applyAlignment="1">
      <alignment horizontal="center" vertical="center"/>
    </xf>
    <xf numFmtId="177" fontId="11" fillId="7" borderId="3" xfId="0" applyNumberFormat="1" applyFont="1" applyFill="1" applyBorder="1" applyAlignment="1">
      <alignment horizontal="center"/>
    </xf>
    <xf numFmtId="180" fontId="25" fillId="7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/>
    </xf>
    <xf numFmtId="49" fontId="10" fillId="7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82" fontId="11" fillId="0" borderId="2" xfId="0" applyNumberFormat="1" applyFont="1" applyBorder="1" applyAlignment="1">
      <alignment horizontal="center"/>
    </xf>
    <xf numFmtId="182" fontId="11" fillId="5" borderId="2" xfId="0" applyNumberFormat="1" applyFont="1" applyFill="1" applyBorder="1" applyAlignment="1">
      <alignment horizontal="center"/>
    </xf>
    <xf numFmtId="182" fontId="10" fillId="7" borderId="2" xfId="0" applyNumberFormat="1" applyFont="1" applyFill="1" applyBorder="1" applyAlignment="1">
      <alignment horizontal="center" vertical="center"/>
    </xf>
    <xf numFmtId="182" fontId="10" fillId="0" borderId="2" xfId="0" applyNumberFormat="1" applyFont="1" applyFill="1" applyBorder="1" applyAlignment="1">
      <alignment horizontal="center" vertical="center"/>
    </xf>
    <xf numFmtId="182" fontId="14" fillId="7" borderId="2" xfId="0" applyNumberFormat="1" applyFont="1" applyFill="1" applyBorder="1" applyAlignment="1">
      <alignment horizontal="center" vertical="center"/>
    </xf>
    <xf numFmtId="182" fontId="16" fillId="2" borderId="2" xfId="0" applyNumberFormat="1" applyFont="1" applyFill="1" applyBorder="1" applyAlignment="1">
      <alignment horizontal="center" vertical="center"/>
    </xf>
    <xf numFmtId="182" fontId="14" fillId="2" borderId="2" xfId="0" applyNumberFormat="1" applyFont="1" applyFill="1" applyBorder="1" applyAlignment="1">
      <alignment horizontal="center" vertical="center"/>
    </xf>
    <xf numFmtId="182" fontId="17" fillId="5" borderId="2" xfId="0" applyNumberFormat="1" applyFont="1" applyFill="1" applyBorder="1" applyAlignment="1">
      <alignment horizontal="center" vertical="center"/>
    </xf>
    <xf numFmtId="182" fontId="17" fillId="2" borderId="2" xfId="0" applyNumberFormat="1" applyFont="1" applyFill="1" applyBorder="1" applyAlignment="1">
      <alignment horizontal="center" vertical="center"/>
    </xf>
    <xf numFmtId="182" fontId="20" fillId="2" borderId="2" xfId="0" applyNumberFormat="1" applyFont="1" applyFill="1" applyBorder="1" applyAlignment="1">
      <alignment horizontal="center" vertical="center"/>
    </xf>
    <xf numFmtId="182" fontId="11" fillId="2" borderId="2" xfId="0" applyNumberFormat="1" applyFont="1" applyFill="1" applyBorder="1" applyAlignment="1">
      <alignment horizontal="center" vertical="center"/>
    </xf>
    <xf numFmtId="182" fontId="23" fillId="2" borderId="2" xfId="0" applyNumberFormat="1" applyFont="1" applyFill="1" applyBorder="1" applyAlignment="1">
      <alignment horizontal="center" vertical="center"/>
    </xf>
    <xf numFmtId="182" fontId="24" fillId="3" borderId="2" xfId="0" applyNumberFormat="1" applyFont="1" applyFill="1" applyBorder="1" applyAlignment="1">
      <alignment horizontal="center" vertical="center" wrapText="1"/>
    </xf>
    <xf numFmtId="182" fontId="22" fillId="2" borderId="2" xfId="0" applyNumberFormat="1" applyFont="1" applyFill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182" fontId="14" fillId="2" borderId="3" xfId="0" applyNumberFormat="1" applyFont="1" applyFill="1" applyBorder="1" applyAlignment="1">
      <alignment horizontal="center" vertical="center"/>
    </xf>
    <xf numFmtId="178" fontId="10" fillId="0" borderId="4" xfId="0" applyNumberFormat="1" applyFont="1" applyFill="1" applyBorder="1" applyAlignment="1">
      <alignment horizontal="center" vertical="center"/>
    </xf>
    <xf numFmtId="178" fontId="26" fillId="0" borderId="2" xfId="0" applyNumberFormat="1" applyFont="1" applyBorder="1" applyAlignment="1">
      <alignment horizontal="center"/>
    </xf>
    <xf numFmtId="178" fontId="2" fillId="0" borderId="3" xfId="0" applyNumberFormat="1" applyFont="1" applyFill="1" applyBorder="1" applyAlignment="1">
      <alignment vertical="center"/>
    </xf>
    <xf numFmtId="49" fontId="27" fillId="5" borderId="2" xfId="0" applyNumberFormat="1" applyFont="1" applyFill="1" applyBorder="1" applyAlignment="1">
      <alignment horizontal="center"/>
    </xf>
    <xf numFmtId="49" fontId="11" fillId="5" borderId="2" xfId="0" applyNumberFormat="1" applyFont="1" applyFill="1" applyBorder="1" applyAlignment="1">
      <alignment horizontal="center"/>
    </xf>
    <xf numFmtId="49" fontId="7" fillId="6" borderId="2" xfId="0" applyNumberFormat="1" applyFont="1" applyFill="1" applyBorder="1" applyAlignment="1">
      <alignment horizontal="center" vertical="center" wrapText="1"/>
    </xf>
    <xf numFmtId="179" fontId="7" fillId="6" borderId="2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81" fontId="7" fillId="6" borderId="3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178" fontId="30" fillId="8" borderId="3" xfId="0" applyNumberFormat="1" applyFont="1" applyFill="1" applyBorder="1" applyAlignment="1">
      <alignment horizontal="center" vertical="center" wrapText="1"/>
    </xf>
    <xf numFmtId="178" fontId="30" fillId="9" borderId="3" xfId="0" applyNumberFormat="1" applyFont="1" applyFill="1" applyBorder="1" applyAlignment="1">
      <alignment horizontal="center" vertical="center" wrapText="1"/>
    </xf>
    <xf numFmtId="178" fontId="30" fillId="10" borderId="3" xfId="0" applyNumberFormat="1" applyFont="1" applyFill="1" applyBorder="1" applyAlignment="1">
      <alignment horizontal="center" vertical="center" wrapText="1"/>
    </xf>
    <xf numFmtId="182" fontId="7" fillId="6" borderId="2" xfId="0" applyNumberFormat="1" applyFont="1" applyFill="1" applyBorder="1" applyAlignment="1">
      <alignment horizontal="center" vertical="center" wrapText="1"/>
    </xf>
    <xf numFmtId="49" fontId="7" fillId="6" borderId="3" xfId="0" applyNumberFormat="1" applyFont="1" applyFill="1" applyBorder="1" applyAlignment="1">
      <alignment horizontal="center" vertical="center" wrapText="1"/>
    </xf>
    <xf numFmtId="49" fontId="6" fillId="6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E921"/>
      <rgbColor rgb="004F81BD"/>
      <rgbColor rgb="00FFFFFF"/>
      <rgbColor rgb="00CACACA"/>
      <rgbColor rgb="00FEFB00"/>
      <rgbColor rgb="00FCF305"/>
      <rgbColor rgb="00AAAAAA"/>
      <rgbColor rgb="00FC2339"/>
      <rgbColor rgb="00F72F96"/>
      <rgbColor rgb="00DD0806"/>
      <rgbColor rgb="000000D4"/>
      <rgbColor rgb="000432FF"/>
      <rgbColor rgb="00003366"/>
      <rgbColor rgb="00FF2600"/>
      <rgbColor rgb="000432FF"/>
      <rgbColor rgb="00D7D7D7"/>
      <rgbColor rgb="00070B03"/>
      <rgbColor rgb="00040601"/>
      <rgbColor rgb="00BFBFBF"/>
      <rgbColor rgb="003F3F3F"/>
      <rgbColor rgb="000066CC"/>
      <rgbColor rgb="00FF222C"/>
      <rgbColor rgb="00F20884"/>
      <rgbColor rgb="007F7F7F"/>
      <rgbColor rgb="00FF0000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AE35-BDAA-4E51-9371-651E3CBCC8F9}">
  <dimension ref="A1:AU415"/>
  <sheetViews>
    <sheetView tabSelected="1" topLeftCell="AD1" zoomScale="158" zoomScaleNormal="60" workbookViewId="0">
      <pane ySplit="1" topLeftCell="A101" activePane="bottomLeft" state="frozen"/>
      <selection pane="bottomLeft" activeCell="AI106" sqref="AI106"/>
    </sheetView>
  </sheetViews>
  <sheetFormatPr baseColWidth="10" defaultColWidth="9" defaultRowHeight="17"/>
  <cols>
    <col min="1" max="1" width="9.5" style="2" bestFit="1" customWidth="1"/>
    <col min="2" max="2" width="6.83203125" style="2" customWidth="1"/>
    <col min="3" max="3" width="15.1640625" style="2" customWidth="1"/>
    <col min="4" max="4" width="6.83203125" style="2" bestFit="1" customWidth="1"/>
    <col min="5" max="5" width="7.1640625" style="2" bestFit="1" customWidth="1"/>
    <col min="6" max="7" width="12.5" style="51" bestFit="1" customWidth="1"/>
    <col min="8" max="8" width="12.5" style="47" customWidth="1"/>
    <col min="9" max="10" width="12.5" style="66" customWidth="1"/>
    <col min="11" max="11" width="11.83203125" style="2" customWidth="1"/>
    <col min="12" max="12" width="15.6640625" style="2" customWidth="1"/>
    <col min="13" max="13" width="14.6640625" style="2" customWidth="1"/>
    <col min="14" max="14" width="10" style="2" bestFit="1" customWidth="1"/>
    <col min="15" max="15" width="13.1640625" style="2" bestFit="1" customWidth="1"/>
    <col min="16" max="16" width="17.5" style="2" customWidth="1"/>
    <col min="17" max="17" width="15.1640625" style="3" customWidth="1"/>
    <col min="18" max="18" width="15" style="3" customWidth="1"/>
    <col min="19" max="19" width="11.83203125" style="3" customWidth="1"/>
    <col min="20" max="20" width="28.83203125" style="54" customWidth="1"/>
    <col min="21" max="21" width="14.1640625" style="3" customWidth="1"/>
    <col min="22" max="22" width="9.5" style="3" customWidth="1"/>
    <col min="23" max="23" width="15" style="3" customWidth="1"/>
    <col min="24" max="24" width="27" style="58" customWidth="1"/>
    <col min="25" max="25" width="17.83203125" style="3" customWidth="1"/>
    <col min="26" max="26" width="12" style="2" customWidth="1"/>
    <col min="27" max="27" width="11.33203125" style="2" customWidth="1"/>
    <col min="28" max="28" width="16.5" style="2" bestFit="1" customWidth="1"/>
    <col min="29" max="29" width="16" style="2" bestFit="1" customWidth="1"/>
    <col min="30" max="30" width="7.33203125" style="106" bestFit="1" customWidth="1"/>
    <col min="31" max="31" width="7.1640625" style="106" bestFit="1" customWidth="1"/>
    <col min="32" max="33" width="7.33203125" style="106" bestFit="1" customWidth="1"/>
    <col min="34" max="34" width="11.6640625" style="106" customWidth="1"/>
    <col min="35" max="35" width="18.1640625" style="91" customWidth="1"/>
    <col min="36" max="36" width="7.1640625" style="2" bestFit="1" customWidth="1"/>
    <col min="37" max="37" width="11.6640625" style="2" customWidth="1"/>
    <col min="38" max="38" width="17.5" style="2" customWidth="1"/>
    <col min="39" max="39" width="18.83203125" style="2" customWidth="1"/>
    <col min="40" max="40" width="8.6640625" style="2" bestFit="1" customWidth="1"/>
    <col min="41" max="41" width="15" style="2" customWidth="1"/>
    <col min="42" max="42" width="21.1640625" style="2" customWidth="1"/>
    <col min="43" max="43" width="21.83203125" style="2" customWidth="1"/>
    <col min="44" max="44" width="9.6640625" style="2" customWidth="1"/>
    <col min="45" max="45" width="45.33203125" style="2" customWidth="1"/>
    <col min="46" max="46" width="79" style="2" customWidth="1"/>
    <col min="47" max="180" width="9" style="2"/>
    <col min="181" max="181" width="5.6640625" style="2" customWidth="1"/>
    <col min="182" max="182" width="7.6640625" style="2" customWidth="1"/>
    <col min="183" max="185" width="5" style="2" customWidth="1"/>
    <col min="186" max="186" width="12" style="2" customWidth="1"/>
    <col min="187" max="191" width="5.6640625" style="2" customWidth="1"/>
    <col min="192" max="192" width="8.83203125" style="2" customWidth="1"/>
    <col min="193" max="193" width="9.1640625" style="2" customWidth="1"/>
    <col min="194" max="196" width="10.5" style="2" customWidth="1"/>
    <col min="197" max="199" width="6.5" style="2" customWidth="1"/>
    <col min="200" max="200" width="7.5" style="2" customWidth="1"/>
    <col min="201" max="201" width="9.6640625" style="2" customWidth="1"/>
    <col min="202" max="202" width="13" style="2" customWidth="1"/>
    <col min="203" max="203" width="15.83203125" style="2" customWidth="1"/>
    <col min="204" max="205" width="13" style="2" customWidth="1"/>
    <col min="206" max="208" width="6.5" style="2" customWidth="1"/>
    <col min="209" max="209" width="8" style="2" customWidth="1"/>
    <col min="210" max="213" width="6.5" style="2" customWidth="1"/>
    <col min="214" max="214" width="8.5" style="2" customWidth="1"/>
    <col min="215" max="216" width="6.5" style="2" customWidth="1"/>
    <col min="217" max="217" width="8.5" style="2" customWidth="1"/>
    <col min="218" max="220" width="6.33203125" style="2" customWidth="1"/>
    <col min="221" max="221" width="8.5" style="2" customWidth="1"/>
    <col min="222" max="225" width="5.83203125" style="2" customWidth="1"/>
    <col min="226" max="226" width="8.5" style="2" customWidth="1"/>
    <col min="227" max="231" width="5.83203125" style="2" customWidth="1"/>
    <col min="232" max="232" width="8.5" style="2" customWidth="1"/>
    <col min="233" max="237" width="6.5" style="2" customWidth="1"/>
    <col min="238" max="242" width="8.5" style="2" customWidth="1"/>
    <col min="243" max="243" width="9.6640625" style="2" customWidth="1"/>
    <col min="244" max="244" width="11.33203125" style="2" customWidth="1"/>
    <col min="245" max="247" width="8.5" style="2" customWidth="1"/>
    <col min="248" max="248" width="5.83203125" style="2" customWidth="1"/>
    <col min="249" max="251" width="7.83203125" style="2" customWidth="1"/>
    <col min="252" max="252" width="6.5" style="2" customWidth="1"/>
    <col min="253" max="253" width="5.5" style="2" customWidth="1"/>
    <col min="254" max="254" width="39.83203125" style="2" customWidth="1"/>
    <col min="255" max="436" width="9" style="2"/>
    <col min="437" max="437" width="5.6640625" style="2" customWidth="1"/>
    <col min="438" max="438" width="7.6640625" style="2" customWidth="1"/>
    <col min="439" max="441" width="5" style="2" customWidth="1"/>
    <col min="442" max="442" width="12" style="2" customWidth="1"/>
    <col min="443" max="447" width="5.6640625" style="2" customWidth="1"/>
    <col min="448" max="448" width="8.83203125" style="2" customWidth="1"/>
    <col min="449" max="449" width="9.1640625" style="2" customWidth="1"/>
    <col min="450" max="452" width="10.5" style="2" customWidth="1"/>
    <col min="453" max="455" width="6.5" style="2" customWidth="1"/>
    <col min="456" max="456" width="7.5" style="2" customWidth="1"/>
    <col min="457" max="457" width="9.6640625" style="2" customWidth="1"/>
    <col min="458" max="458" width="13" style="2" customWidth="1"/>
    <col min="459" max="459" width="15.83203125" style="2" customWidth="1"/>
    <col min="460" max="461" width="13" style="2" customWidth="1"/>
    <col min="462" max="464" width="6.5" style="2" customWidth="1"/>
    <col min="465" max="465" width="8" style="2" customWidth="1"/>
    <col min="466" max="469" width="6.5" style="2" customWidth="1"/>
    <col min="470" max="470" width="8.5" style="2" customWidth="1"/>
    <col min="471" max="472" width="6.5" style="2" customWidth="1"/>
    <col min="473" max="473" width="8.5" style="2" customWidth="1"/>
    <col min="474" max="476" width="6.33203125" style="2" customWidth="1"/>
    <col min="477" max="477" width="8.5" style="2" customWidth="1"/>
    <col min="478" max="481" width="5.83203125" style="2" customWidth="1"/>
    <col min="482" max="482" width="8.5" style="2" customWidth="1"/>
    <col min="483" max="487" width="5.83203125" style="2" customWidth="1"/>
    <col min="488" max="488" width="8.5" style="2" customWidth="1"/>
    <col min="489" max="493" width="6.5" style="2" customWidth="1"/>
    <col min="494" max="498" width="8.5" style="2" customWidth="1"/>
    <col min="499" max="499" width="9.6640625" style="2" customWidth="1"/>
    <col min="500" max="500" width="11.33203125" style="2" customWidth="1"/>
    <col min="501" max="503" width="8.5" style="2" customWidth="1"/>
    <col min="504" max="504" width="5.83203125" style="2" customWidth="1"/>
    <col min="505" max="507" width="7.83203125" style="2" customWidth="1"/>
    <col min="508" max="508" width="6.5" style="2" customWidth="1"/>
    <col min="509" max="509" width="5.5" style="2" customWidth="1"/>
    <col min="510" max="510" width="39.83203125" style="2" customWidth="1"/>
    <col min="511" max="692" width="9" style="2"/>
    <col min="693" max="693" width="5.6640625" style="2" customWidth="1"/>
    <col min="694" max="694" width="7.6640625" style="2" customWidth="1"/>
    <col min="695" max="697" width="5" style="2" customWidth="1"/>
    <col min="698" max="698" width="12" style="2" customWidth="1"/>
    <col min="699" max="703" width="5.6640625" style="2" customWidth="1"/>
    <col min="704" max="704" width="8.83203125" style="2" customWidth="1"/>
    <col min="705" max="705" width="9.1640625" style="2" customWidth="1"/>
    <col min="706" max="708" width="10.5" style="2" customWidth="1"/>
    <col min="709" max="711" width="6.5" style="2" customWidth="1"/>
    <col min="712" max="712" width="7.5" style="2" customWidth="1"/>
    <col min="713" max="713" width="9.6640625" style="2" customWidth="1"/>
    <col min="714" max="714" width="13" style="2" customWidth="1"/>
    <col min="715" max="715" width="15.83203125" style="2" customWidth="1"/>
    <col min="716" max="717" width="13" style="2" customWidth="1"/>
    <col min="718" max="720" width="6.5" style="2" customWidth="1"/>
    <col min="721" max="721" width="8" style="2" customWidth="1"/>
    <col min="722" max="725" width="6.5" style="2" customWidth="1"/>
    <col min="726" max="726" width="8.5" style="2" customWidth="1"/>
    <col min="727" max="728" width="6.5" style="2" customWidth="1"/>
    <col min="729" max="729" width="8.5" style="2" customWidth="1"/>
    <col min="730" max="732" width="6.33203125" style="2" customWidth="1"/>
    <col min="733" max="733" width="8.5" style="2" customWidth="1"/>
    <col min="734" max="737" width="5.83203125" style="2" customWidth="1"/>
    <col min="738" max="738" width="8.5" style="2" customWidth="1"/>
    <col min="739" max="743" width="5.83203125" style="2" customWidth="1"/>
    <col min="744" max="744" width="8.5" style="2" customWidth="1"/>
    <col min="745" max="749" width="6.5" style="2" customWidth="1"/>
    <col min="750" max="754" width="8.5" style="2" customWidth="1"/>
    <col min="755" max="755" width="9.6640625" style="2" customWidth="1"/>
    <col min="756" max="756" width="11.33203125" style="2" customWidth="1"/>
    <col min="757" max="759" width="8.5" style="2" customWidth="1"/>
    <col min="760" max="760" width="5.83203125" style="2" customWidth="1"/>
    <col min="761" max="763" width="7.83203125" style="2" customWidth="1"/>
    <col min="764" max="764" width="6.5" style="2" customWidth="1"/>
    <col min="765" max="765" width="5.5" style="2" customWidth="1"/>
    <col min="766" max="766" width="39.83203125" style="2" customWidth="1"/>
    <col min="767" max="948" width="9" style="2"/>
    <col min="949" max="949" width="5.6640625" style="2" customWidth="1"/>
    <col min="950" max="950" width="7.6640625" style="2" customWidth="1"/>
    <col min="951" max="953" width="5" style="2" customWidth="1"/>
    <col min="954" max="954" width="12" style="2" customWidth="1"/>
    <col min="955" max="959" width="5.6640625" style="2" customWidth="1"/>
    <col min="960" max="960" width="8.83203125" style="2" customWidth="1"/>
    <col min="961" max="961" width="9.1640625" style="2" customWidth="1"/>
    <col min="962" max="964" width="10.5" style="2" customWidth="1"/>
    <col min="965" max="967" width="6.5" style="2" customWidth="1"/>
    <col min="968" max="968" width="7.5" style="2" customWidth="1"/>
    <col min="969" max="969" width="9.6640625" style="2" customWidth="1"/>
    <col min="970" max="970" width="13" style="2" customWidth="1"/>
    <col min="971" max="971" width="15.83203125" style="2" customWidth="1"/>
    <col min="972" max="973" width="13" style="2" customWidth="1"/>
    <col min="974" max="976" width="6.5" style="2" customWidth="1"/>
    <col min="977" max="977" width="8" style="2" customWidth="1"/>
    <col min="978" max="981" width="6.5" style="2" customWidth="1"/>
    <col min="982" max="982" width="8.5" style="2" customWidth="1"/>
    <col min="983" max="984" width="6.5" style="2" customWidth="1"/>
    <col min="985" max="985" width="8.5" style="2" customWidth="1"/>
    <col min="986" max="988" width="6.33203125" style="2" customWidth="1"/>
    <col min="989" max="989" width="8.5" style="2" customWidth="1"/>
    <col min="990" max="993" width="5.83203125" style="2" customWidth="1"/>
    <col min="994" max="994" width="8.5" style="2" customWidth="1"/>
    <col min="995" max="999" width="5.83203125" style="2" customWidth="1"/>
    <col min="1000" max="1000" width="8.5" style="2" customWidth="1"/>
    <col min="1001" max="1005" width="6.5" style="2" customWidth="1"/>
    <col min="1006" max="1010" width="8.5" style="2" customWidth="1"/>
    <col min="1011" max="1011" width="9.6640625" style="2" customWidth="1"/>
    <col min="1012" max="1012" width="11.33203125" style="2" customWidth="1"/>
    <col min="1013" max="1015" width="8.5" style="2" customWidth="1"/>
    <col min="1016" max="1016" width="5.83203125" style="2" customWidth="1"/>
    <col min="1017" max="1019" width="7.83203125" style="2" customWidth="1"/>
    <col min="1020" max="1020" width="6.5" style="2" customWidth="1"/>
    <col min="1021" max="1021" width="5.5" style="2" customWidth="1"/>
    <col min="1022" max="1022" width="39.83203125" style="2" customWidth="1"/>
    <col min="1023" max="1204" width="9" style="2"/>
    <col min="1205" max="1205" width="5.6640625" style="2" customWidth="1"/>
    <col min="1206" max="1206" width="7.6640625" style="2" customWidth="1"/>
    <col min="1207" max="1209" width="5" style="2" customWidth="1"/>
    <col min="1210" max="1210" width="12" style="2" customWidth="1"/>
    <col min="1211" max="1215" width="5.6640625" style="2" customWidth="1"/>
    <col min="1216" max="1216" width="8.83203125" style="2" customWidth="1"/>
    <col min="1217" max="1217" width="9.1640625" style="2" customWidth="1"/>
    <col min="1218" max="1220" width="10.5" style="2" customWidth="1"/>
    <col min="1221" max="1223" width="6.5" style="2" customWidth="1"/>
    <col min="1224" max="1224" width="7.5" style="2" customWidth="1"/>
    <col min="1225" max="1225" width="9.6640625" style="2" customWidth="1"/>
    <col min="1226" max="1226" width="13" style="2" customWidth="1"/>
    <col min="1227" max="1227" width="15.83203125" style="2" customWidth="1"/>
    <col min="1228" max="1229" width="13" style="2" customWidth="1"/>
    <col min="1230" max="1232" width="6.5" style="2" customWidth="1"/>
    <col min="1233" max="1233" width="8" style="2" customWidth="1"/>
    <col min="1234" max="1237" width="6.5" style="2" customWidth="1"/>
    <col min="1238" max="1238" width="8.5" style="2" customWidth="1"/>
    <col min="1239" max="1240" width="6.5" style="2" customWidth="1"/>
    <col min="1241" max="1241" width="8.5" style="2" customWidth="1"/>
    <col min="1242" max="1244" width="6.33203125" style="2" customWidth="1"/>
    <col min="1245" max="1245" width="8.5" style="2" customWidth="1"/>
    <col min="1246" max="1249" width="5.83203125" style="2" customWidth="1"/>
    <col min="1250" max="1250" width="8.5" style="2" customWidth="1"/>
    <col min="1251" max="1255" width="5.83203125" style="2" customWidth="1"/>
    <col min="1256" max="1256" width="8.5" style="2" customWidth="1"/>
    <col min="1257" max="1261" width="6.5" style="2" customWidth="1"/>
    <col min="1262" max="1266" width="8.5" style="2" customWidth="1"/>
    <col min="1267" max="1267" width="9.6640625" style="2" customWidth="1"/>
    <col min="1268" max="1268" width="11.33203125" style="2" customWidth="1"/>
    <col min="1269" max="1271" width="8.5" style="2" customWidth="1"/>
    <col min="1272" max="1272" width="5.83203125" style="2" customWidth="1"/>
    <col min="1273" max="1275" width="7.83203125" style="2" customWidth="1"/>
    <col min="1276" max="1276" width="6.5" style="2" customWidth="1"/>
    <col min="1277" max="1277" width="5.5" style="2" customWidth="1"/>
    <col min="1278" max="1278" width="39.83203125" style="2" customWidth="1"/>
    <col min="1279" max="1460" width="9" style="2"/>
    <col min="1461" max="1461" width="5.6640625" style="2" customWidth="1"/>
    <col min="1462" max="1462" width="7.6640625" style="2" customWidth="1"/>
    <col min="1463" max="1465" width="5" style="2" customWidth="1"/>
    <col min="1466" max="1466" width="12" style="2" customWidth="1"/>
    <col min="1467" max="1471" width="5.6640625" style="2" customWidth="1"/>
    <col min="1472" max="1472" width="8.83203125" style="2" customWidth="1"/>
    <col min="1473" max="1473" width="9.1640625" style="2" customWidth="1"/>
    <col min="1474" max="1476" width="10.5" style="2" customWidth="1"/>
    <col min="1477" max="1479" width="6.5" style="2" customWidth="1"/>
    <col min="1480" max="1480" width="7.5" style="2" customWidth="1"/>
    <col min="1481" max="1481" width="9.6640625" style="2" customWidth="1"/>
    <col min="1482" max="1482" width="13" style="2" customWidth="1"/>
    <col min="1483" max="1483" width="15.83203125" style="2" customWidth="1"/>
    <col min="1484" max="1485" width="13" style="2" customWidth="1"/>
    <col min="1486" max="1488" width="6.5" style="2" customWidth="1"/>
    <col min="1489" max="1489" width="8" style="2" customWidth="1"/>
    <col min="1490" max="1493" width="6.5" style="2" customWidth="1"/>
    <col min="1494" max="1494" width="8.5" style="2" customWidth="1"/>
    <col min="1495" max="1496" width="6.5" style="2" customWidth="1"/>
    <col min="1497" max="1497" width="8.5" style="2" customWidth="1"/>
    <col min="1498" max="1500" width="6.33203125" style="2" customWidth="1"/>
    <col min="1501" max="1501" width="8.5" style="2" customWidth="1"/>
    <col min="1502" max="1505" width="5.83203125" style="2" customWidth="1"/>
    <col min="1506" max="1506" width="8.5" style="2" customWidth="1"/>
    <col min="1507" max="1511" width="5.83203125" style="2" customWidth="1"/>
    <col min="1512" max="1512" width="8.5" style="2" customWidth="1"/>
    <col min="1513" max="1517" width="6.5" style="2" customWidth="1"/>
    <col min="1518" max="1522" width="8.5" style="2" customWidth="1"/>
    <col min="1523" max="1523" width="9.6640625" style="2" customWidth="1"/>
    <col min="1524" max="1524" width="11.33203125" style="2" customWidth="1"/>
    <col min="1525" max="1527" width="8.5" style="2" customWidth="1"/>
    <col min="1528" max="1528" width="5.83203125" style="2" customWidth="1"/>
    <col min="1529" max="1531" width="7.83203125" style="2" customWidth="1"/>
    <col min="1532" max="1532" width="6.5" style="2" customWidth="1"/>
    <col min="1533" max="1533" width="5.5" style="2" customWidth="1"/>
    <col min="1534" max="1534" width="39.83203125" style="2" customWidth="1"/>
    <col min="1535" max="1716" width="9" style="2"/>
    <col min="1717" max="1717" width="5.6640625" style="2" customWidth="1"/>
    <col min="1718" max="1718" width="7.6640625" style="2" customWidth="1"/>
    <col min="1719" max="1721" width="5" style="2" customWidth="1"/>
    <col min="1722" max="1722" width="12" style="2" customWidth="1"/>
    <col min="1723" max="1727" width="5.6640625" style="2" customWidth="1"/>
    <col min="1728" max="1728" width="8.83203125" style="2" customWidth="1"/>
    <col min="1729" max="1729" width="9.1640625" style="2" customWidth="1"/>
    <col min="1730" max="1732" width="10.5" style="2" customWidth="1"/>
    <col min="1733" max="1735" width="6.5" style="2" customWidth="1"/>
    <col min="1736" max="1736" width="7.5" style="2" customWidth="1"/>
    <col min="1737" max="1737" width="9.6640625" style="2" customWidth="1"/>
    <col min="1738" max="1738" width="13" style="2" customWidth="1"/>
    <col min="1739" max="1739" width="15.83203125" style="2" customWidth="1"/>
    <col min="1740" max="1741" width="13" style="2" customWidth="1"/>
    <col min="1742" max="1744" width="6.5" style="2" customWidth="1"/>
    <col min="1745" max="1745" width="8" style="2" customWidth="1"/>
    <col min="1746" max="1749" width="6.5" style="2" customWidth="1"/>
    <col min="1750" max="1750" width="8.5" style="2" customWidth="1"/>
    <col min="1751" max="1752" width="6.5" style="2" customWidth="1"/>
    <col min="1753" max="1753" width="8.5" style="2" customWidth="1"/>
    <col min="1754" max="1756" width="6.33203125" style="2" customWidth="1"/>
    <col min="1757" max="1757" width="8.5" style="2" customWidth="1"/>
    <col min="1758" max="1761" width="5.83203125" style="2" customWidth="1"/>
    <col min="1762" max="1762" width="8.5" style="2" customWidth="1"/>
    <col min="1763" max="1767" width="5.83203125" style="2" customWidth="1"/>
    <col min="1768" max="1768" width="8.5" style="2" customWidth="1"/>
    <col min="1769" max="1773" width="6.5" style="2" customWidth="1"/>
    <col min="1774" max="1778" width="8.5" style="2" customWidth="1"/>
    <col min="1779" max="1779" width="9.6640625" style="2" customWidth="1"/>
    <col min="1780" max="1780" width="11.33203125" style="2" customWidth="1"/>
    <col min="1781" max="1783" width="8.5" style="2" customWidth="1"/>
    <col min="1784" max="1784" width="5.83203125" style="2" customWidth="1"/>
    <col min="1785" max="1787" width="7.83203125" style="2" customWidth="1"/>
    <col min="1788" max="1788" width="6.5" style="2" customWidth="1"/>
    <col min="1789" max="1789" width="5.5" style="2" customWidth="1"/>
    <col min="1790" max="1790" width="39.83203125" style="2" customWidth="1"/>
    <col min="1791" max="1972" width="9" style="2"/>
    <col min="1973" max="1973" width="5.6640625" style="2" customWidth="1"/>
    <col min="1974" max="1974" width="7.6640625" style="2" customWidth="1"/>
    <col min="1975" max="1977" width="5" style="2" customWidth="1"/>
    <col min="1978" max="1978" width="12" style="2" customWidth="1"/>
    <col min="1979" max="1983" width="5.6640625" style="2" customWidth="1"/>
    <col min="1984" max="1984" width="8.83203125" style="2" customWidth="1"/>
    <col min="1985" max="1985" width="9.1640625" style="2" customWidth="1"/>
    <col min="1986" max="1988" width="10.5" style="2" customWidth="1"/>
    <col min="1989" max="1991" width="6.5" style="2" customWidth="1"/>
    <col min="1992" max="1992" width="7.5" style="2" customWidth="1"/>
    <col min="1993" max="1993" width="9.6640625" style="2" customWidth="1"/>
    <col min="1994" max="1994" width="13" style="2" customWidth="1"/>
    <col min="1995" max="1995" width="15.83203125" style="2" customWidth="1"/>
    <col min="1996" max="1997" width="13" style="2" customWidth="1"/>
    <col min="1998" max="2000" width="6.5" style="2" customWidth="1"/>
    <col min="2001" max="2001" width="8" style="2" customWidth="1"/>
    <col min="2002" max="2005" width="6.5" style="2" customWidth="1"/>
    <col min="2006" max="2006" width="8.5" style="2" customWidth="1"/>
    <col min="2007" max="2008" width="6.5" style="2" customWidth="1"/>
    <col min="2009" max="2009" width="8.5" style="2" customWidth="1"/>
    <col min="2010" max="2012" width="6.33203125" style="2" customWidth="1"/>
    <col min="2013" max="2013" width="8.5" style="2" customWidth="1"/>
    <col min="2014" max="2017" width="5.83203125" style="2" customWidth="1"/>
    <col min="2018" max="2018" width="8.5" style="2" customWidth="1"/>
    <col min="2019" max="2023" width="5.83203125" style="2" customWidth="1"/>
    <col min="2024" max="2024" width="8.5" style="2" customWidth="1"/>
    <col min="2025" max="2029" width="6.5" style="2" customWidth="1"/>
    <col min="2030" max="2034" width="8.5" style="2" customWidth="1"/>
    <col min="2035" max="2035" width="9.6640625" style="2" customWidth="1"/>
    <col min="2036" max="2036" width="11.33203125" style="2" customWidth="1"/>
    <col min="2037" max="2039" width="8.5" style="2" customWidth="1"/>
    <col min="2040" max="2040" width="5.83203125" style="2" customWidth="1"/>
    <col min="2041" max="2043" width="7.83203125" style="2" customWidth="1"/>
    <col min="2044" max="2044" width="6.5" style="2" customWidth="1"/>
    <col min="2045" max="2045" width="5.5" style="2" customWidth="1"/>
    <col min="2046" max="2046" width="39.83203125" style="2" customWidth="1"/>
    <col min="2047" max="2228" width="9" style="2"/>
    <col min="2229" max="2229" width="5.6640625" style="2" customWidth="1"/>
    <col min="2230" max="2230" width="7.6640625" style="2" customWidth="1"/>
    <col min="2231" max="2233" width="5" style="2" customWidth="1"/>
    <col min="2234" max="2234" width="12" style="2" customWidth="1"/>
    <col min="2235" max="2239" width="5.6640625" style="2" customWidth="1"/>
    <col min="2240" max="2240" width="8.83203125" style="2" customWidth="1"/>
    <col min="2241" max="2241" width="9.1640625" style="2" customWidth="1"/>
    <col min="2242" max="2244" width="10.5" style="2" customWidth="1"/>
    <col min="2245" max="2247" width="6.5" style="2" customWidth="1"/>
    <col min="2248" max="2248" width="7.5" style="2" customWidth="1"/>
    <col min="2249" max="2249" width="9.6640625" style="2" customWidth="1"/>
    <col min="2250" max="2250" width="13" style="2" customWidth="1"/>
    <col min="2251" max="2251" width="15.83203125" style="2" customWidth="1"/>
    <col min="2252" max="2253" width="13" style="2" customWidth="1"/>
    <col min="2254" max="2256" width="6.5" style="2" customWidth="1"/>
    <col min="2257" max="2257" width="8" style="2" customWidth="1"/>
    <col min="2258" max="2261" width="6.5" style="2" customWidth="1"/>
    <col min="2262" max="2262" width="8.5" style="2" customWidth="1"/>
    <col min="2263" max="2264" width="6.5" style="2" customWidth="1"/>
    <col min="2265" max="2265" width="8.5" style="2" customWidth="1"/>
    <col min="2266" max="2268" width="6.33203125" style="2" customWidth="1"/>
    <col min="2269" max="2269" width="8.5" style="2" customWidth="1"/>
    <col min="2270" max="2273" width="5.83203125" style="2" customWidth="1"/>
    <col min="2274" max="2274" width="8.5" style="2" customWidth="1"/>
    <col min="2275" max="2279" width="5.83203125" style="2" customWidth="1"/>
    <col min="2280" max="2280" width="8.5" style="2" customWidth="1"/>
    <col min="2281" max="2285" width="6.5" style="2" customWidth="1"/>
    <col min="2286" max="2290" width="8.5" style="2" customWidth="1"/>
    <col min="2291" max="2291" width="9.6640625" style="2" customWidth="1"/>
    <col min="2292" max="2292" width="11.33203125" style="2" customWidth="1"/>
    <col min="2293" max="2295" width="8.5" style="2" customWidth="1"/>
    <col min="2296" max="2296" width="5.83203125" style="2" customWidth="1"/>
    <col min="2297" max="2299" width="7.83203125" style="2" customWidth="1"/>
    <col min="2300" max="2300" width="6.5" style="2" customWidth="1"/>
    <col min="2301" max="2301" width="5.5" style="2" customWidth="1"/>
    <col min="2302" max="2302" width="39.83203125" style="2" customWidth="1"/>
    <col min="2303" max="2484" width="9" style="2"/>
    <col min="2485" max="2485" width="5.6640625" style="2" customWidth="1"/>
    <col min="2486" max="2486" width="7.6640625" style="2" customWidth="1"/>
    <col min="2487" max="2489" width="5" style="2" customWidth="1"/>
    <col min="2490" max="2490" width="12" style="2" customWidth="1"/>
    <col min="2491" max="2495" width="5.6640625" style="2" customWidth="1"/>
    <col min="2496" max="2496" width="8.83203125" style="2" customWidth="1"/>
    <col min="2497" max="2497" width="9.1640625" style="2" customWidth="1"/>
    <col min="2498" max="2500" width="10.5" style="2" customWidth="1"/>
    <col min="2501" max="2503" width="6.5" style="2" customWidth="1"/>
    <col min="2504" max="2504" width="7.5" style="2" customWidth="1"/>
    <col min="2505" max="2505" width="9.6640625" style="2" customWidth="1"/>
    <col min="2506" max="2506" width="13" style="2" customWidth="1"/>
    <col min="2507" max="2507" width="15.83203125" style="2" customWidth="1"/>
    <col min="2508" max="2509" width="13" style="2" customWidth="1"/>
    <col min="2510" max="2512" width="6.5" style="2" customWidth="1"/>
    <col min="2513" max="2513" width="8" style="2" customWidth="1"/>
    <col min="2514" max="2517" width="6.5" style="2" customWidth="1"/>
    <col min="2518" max="2518" width="8.5" style="2" customWidth="1"/>
    <col min="2519" max="2520" width="6.5" style="2" customWidth="1"/>
    <col min="2521" max="2521" width="8.5" style="2" customWidth="1"/>
    <col min="2522" max="2524" width="6.33203125" style="2" customWidth="1"/>
    <col min="2525" max="2525" width="8.5" style="2" customWidth="1"/>
    <col min="2526" max="2529" width="5.83203125" style="2" customWidth="1"/>
    <col min="2530" max="2530" width="8.5" style="2" customWidth="1"/>
    <col min="2531" max="2535" width="5.83203125" style="2" customWidth="1"/>
    <col min="2536" max="2536" width="8.5" style="2" customWidth="1"/>
    <col min="2537" max="2541" width="6.5" style="2" customWidth="1"/>
    <col min="2542" max="2546" width="8.5" style="2" customWidth="1"/>
    <col min="2547" max="2547" width="9.6640625" style="2" customWidth="1"/>
    <col min="2548" max="2548" width="11.33203125" style="2" customWidth="1"/>
    <col min="2549" max="2551" width="8.5" style="2" customWidth="1"/>
    <col min="2552" max="2552" width="5.83203125" style="2" customWidth="1"/>
    <col min="2553" max="2555" width="7.83203125" style="2" customWidth="1"/>
    <col min="2556" max="2556" width="6.5" style="2" customWidth="1"/>
    <col min="2557" max="2557" width="5.5" style="2" customWidth="1"/>
    <col min="2558" max="2558" width="39.83203125" style="2" customWidth="1"/>
    <col min="2559" max="2740" width="9" style="2"/>
    <col min="2741" max="2741" width="5.6640625" style="2" customWidth="1"/>
    <col min="2742" max="2742" width="7.6640625" style="2" customWidth="1"/>
    <col min="2743" max="2745" width="5" style="2" customWidth="1"/>
    <col min="2746" max="2746" width="12" style="2" customWidth="1"/>
    <col min="2747" max="2751" width="5.6640625" style="2" customWidth="1"/>
    <col min="2752" max="2752" width="8.83203125" style="2" customWidth="1"/>
    <col min="2753" max="2753" width="9.1640625" style="2" customWidth="1"/>
    <col min="2754" max="2756" width="10.5" style="2" customWidth="1"/>
    <col min="2757" max="2759" width="6.5" style="2" customWidth="1"/>
    <col min="2760" max="2760" width="7.5" style="2" customWidth="1"/>
    <col min="2761" max="2761" width="9.6640625" style="2" customWidth="1"/>
    <col min="2762" max="2762" width="13" style="2" customWidth="1"/>
    <col min="2763" max="2763" width="15.83203125" style="2" customWidth="1"/>
    <col min="2764" max="2765" width="13" style="2" customWidth="1"/>
    <col min="2766" max="2768" width="6.5" style="2" customWidth="1"/>
    <col min="2769" max="2769" width="8" style="2" customWidth="1"/>
    <col min="2770" max="2773" width="6.5" style="2" customWidth="1"/>
    <col min="2774" max="2774" width="8.5" style="2" customWidth="1"/>
    <col min="2775" max="2776" width="6.5" style="2" customWidth="1"/>
    <col min="2777" max="2777" width="8.5" style="2" customWidth="1"/>
    <col min="2778" max="2780" width="6.33203125" style="2" customWidth="1"/>
    <col min="2781" max="2781" width="8.5" style="2" customWidth="1"/>
    <col min="2782" max="2785" width="5.83203125" style="2" customWidth="1"/>
    <col min="2786" max="2786" width="8.5" style="2" customWidth="1"/>
    <col min="2787" max="2791" width="5.83203125" style="2" customWidth="1"/>
    <col min="2792" max="2792" width="8.5" style="2" customWidth="1"/>
    <col min="2793" max="2797" width="6.5" style="2" customWidth="1"/>
    <col min="2798" max="2802" width="8.5" style="2" customWidth="1"/>
    <col min="2803" max="2803" width="9.6640625" style="2" customWidth="1"/>
    <col min="2804" max="2804" width="11.33203125" style="2" customWidth="1"/>
    <col min="2805" max="2807" width="8.5" style="2" customWidth="1"/>
    <col min="2808" max="2808" width="5.83203125" style="2" customWidth="1"/>
    <col min="2809" max="2811" width="7.83203125" style="2" customWidth="1"/>
    <col min="2812" max="2812" width="6.5" style="2" customWidth="1"/>
    <col min="2813" max="2813" width="5.5" style="2" customWidth="1"/>
    <col min="2814" max="2814" width="39.83203125" style="2" customWidth="1"/>
    <col min="2815" max="2996" width="9" style="2"/>
    <col min="2997" max="2997" width="5.6640625" style="2" customWidth="1"/>
    <col min="2998" max="2998" width="7.6640625" style="2" customWidth="1"/>
    <col min="2999" max="3001" width="5" style="2" customWidth="1"/>
    <col min="3002" max="3002" width="12" style="2" customWidth="1"/>
    <col min="3003" max="3007" width="5.6640625" style="2" customWidth="1"/>
    <col min="3008" max="3008" width="8.83203125" style="2" customWidth="1"/>
    <col min="3009" max="3009" width="9.1640625" style="2" customWidth="1"/>
    <col min="3010" max="3012" width="10.5" style="2" customWidth="1"/>
    <col min="3013" max="3015" width="6.5" style="2" customWidth="1"/>
    <col min="3016" max="3016" width="7.5" style="2" customWidth="1"/>
    <col min="3017" max="3017" width="9.6640625" style="2" customWidth="1"/>
    <col min="3018" max="3018" width="13" style="2" customWidth="1"/>
    <col min="3019" max="3019" width="15.83203125" style="2" customWidth="1"/>
    <col min="3020" max="3021" width="13" style="2" customWidth="1"/>
    <col min="3022" max="3024" width="6.5" style="2" customWidth="1"/>
    <col min="3025" max="3025" width="8" style="2" customWidth="1"/>
    <col min="3026" max="3029" width="6.5" style="2" customWidth="1"/>
    <col min="3030" max="3030" width="8.5" style="2" customWidth="1"/>
    <col min="3031" max="3032" width="6.5" style="2" customWidth="1"/>
    <col min="3033" max="3033" width="8.5" style="2" customWidth="1"/>
    <col min="3034" max="3036" width="6.33203125" style="2" customWidth="1"/>
    <col min="3037" max="3037" width="8.5" style="2" customWidth="1"/>
    <col min="3038" max="3041" width="5.83203125" style="2" customWidth="1"/>
    <col min="3042" max="3042" width="8.5" style="2" customWidth="1"/>
    <col min="3043" max="3047" width="5.83203125" style="2" customWidth="1"/>
    <col min="3048" max="3048" width="8.5" style="2" customWidth="1"/>
    <col min="3049" max="3053" width="6.5" style="2" customWidth="1"/>
    <col min="3054" max="3058" width="8.5" style="2" customWidth="1"/>
    <col min="3059" max="3059" width="9.6640625" style="2" customWidth="1"/>
    <col min="3060" max="3060" width="11.33203125" style="2" customWidth="1"/>
    <col min="3061" max="3063" width="8.5" style="2" customWidth="1"/>
    <col min="3064" max="3064" width="5.83203125" style="2" customWidth="1"/>
    <col min="3065" max="3067" width="7.83203125" style="2" customWidth="1"/>
    <col min="3068" max="3068" width="6.5" style="2" customWidth="1"/>
    <col min="3069" max="3069" width="5.5" style="2" customWidth="1"/>
    <col min="3070" max="3070" width="39.83203125" style="2" customWidth="1"/>
    <col min="3071" max="3252" width="9" style="2"/>
    <col min="3253" max="3253" width="5.6640625" style="2" customWidth="1"/>
    <col min="3254" max="3254" width="7.6640625" style="2" customWidth="1"/>
    <col min="3255" max="3257" width="5" style="2" customWidth="1"/>
    <col min="3258" max="3258" width="12" style="2" customWidth="1"/>
    <col min="3259" max="3263" width="5.6640625" style="2" customWidth="1"/>
    <col min="3264" max="3264" width="8.83203125" style="2" customWidth="1"/>
    <col min="3265" max="3265" width="9.1640625" style="2" customWidth="1"/>
    <col min="3266" max="3268" width="10.5" style="2" customWidth="1"/>
    <col min="3269" max="3271" width="6.5" style="2" customWidth="1"/>
    <col min="3272" max="3272" width="7.5" style="2" customWidth="1"/>
    <col min="3273" max="3273" width="9.6640625" style="2" customWidth="1"/>
    <col min="3274" max="3274" width="13" style="2" customWidth="1"/>
    <col min="3275" max="3275" width="15.83203125" style="2" customWidth="1"/>
    <col min="3276" max="3277" width="13" style="2" customWidth="1"/>
    <col min="3278" max="3280" width="6.5" style="2" customWidth="1"/>
    <col min="3281" max="3281" width="8" style="2" customWidth="1"/>
    <col min="3282" max="3285" width="6.5" style="2" customWidth="1"/>
    <col min="3286" max="3286" width="8.5" style="2" customWidth="1"/>
    <col min="3287" max="3288" width="6.5" style="2" customWidth="1"/>
    <col min="3289" max="3289" width="8.5" style="2" customWidth="1"/>
    <col min="3290" max="3292" width="6.33203125" style="2" customWidth="1"/>
    <col min="3293" max="3293" width="8.5" style="2" customWidth="1"/>
    <col min="3294" max="3297" width="5.83203125" style="2" customWidth="1"/>
    <col min="3298" max="3298" width="8.5" style="2" customWidth="1"/>
    <col min="3299" max="3303" width="5.83203125" style="2" customWidth="1"/>
    <col min="3304" max="3304" width="8.5" style="2" customWidth="1"/>
    <col min="3305" max="3309" width="6.5" style="2" customWidth="1"/>
    <col min="3310" max="3314" width="8.5" style="2" customWidth="1"/>
    <col min="3315" max="3315" width="9.6640625" style="2" customWidth="1"/>
    <col min="3316" max="3316" width="11.33203125" style="2" customWidth="1"/>
    <col min="3317" max="3319" width="8.5" style="2" customWidth="1"/>
    <col min="3320" max="3320" width="5.83203125" style="2" customWidth="1"/>
    <col min="3321" max="3323" width="7.83203125" style="2" customWidth="1"/>
    <col min="3324" max="3324" width="6.5" style="2" customWidth="1"/>
    <col min="3325" max="3325" width="5.5" style="2" customWidth="1"/>
    <col min="3326" max="3326" width="39.83203125" style="2" customWidth="1"/>
    <col min="3327" max="3508" width="9" style="2"/>
    <col min="3509" max="3509" width="5.6640625" style="2" customWidth="1"/>
    <col min="3510" max="3510" width="7.6640625" style="2" customWidth="1"/>
    <col min="3511" max="3513" width="5" style="2" customWidth="1"/>
    <col min="3514" max="3514" width="12" style="2" customWidth="1"/>
    <col min="3515" max="3519" width="5.6640625" style="2" customWidth="1"/>
    <col min="3520" max="3520" width="8.83203125" style="2" customWidth="1"/>
    <col min="3521" max="3521" width="9.1640625" style="2" customWidth="1"/>
    <col min="3522" max="3524" width="10.5" style="2" customWidth="1"/>
    <col min="3525" max="3527" width="6.5" style="2" customWidth="1"/>
    <col min="3528" max="3528" width="7.5" style="2" customWidth="1"/>
    <col min="3529" max="3529" width="9.6640625" style="2" customWidth="1"/>
    <col min="3530" max="3530" width="13" style="2" customWidth="1"/>
    <col min="3531" max="3531" width="15.83203125" style="2" customWidth="1"/>
    <col min="3532" max="3533" width="13" style="2" customWidth="1"/>
    <col min="3534" max="3536" width="6.5" style="2" customWidth="1"/>
    <col min="3537" max="3537" width="8" style="2" customWidth="1"/>
    <col min="3538" max="3541" width="6.5" style="2" customWidth="1"/>
    <col min="3542" max="3542" width="8.5" style="2" customWidth="1"/>
    <col min="3543" max="3544" width="6.5" style="2" customWidth="1"/>
    <col min="3545" max="3545" width="8.5" style="2" customWidth="1"/>
    <col min="3546" max="3548" width="6.33203125" style="2" customWidth="1"/>
    <col min="3549" max="3549" width="8.5" style="2" customWidth="1"/>
    <col min="3550" max="3553" width="5.83203125" style="2" customWidth="1"/>
    <col min="3554" max="3554" width="8.5" style="2" customWidth="1"/>
    <col min="3555" max="3559" width="5.83203125" style="2" customWidth="1"/>
    <col min="3560" max="3560" width="8.5" style="2" customWidth="1"/>
    <col min="3561" max="3565" width="6.5" style="2" customWidth="1"/>
    <col min="3566" max="3570" width="8.5" style="2" customWidth="1"/>
    <col min="3571" max="3571" width="9.6640625" style="2" customWidth="1"/>
    <col min="3572" max="3572" width="11.33203125" style="2" customWidth="1"/>
    <col min="3573" max="3575" width="8.5" style="2" customWidth="1"/>
    <col min="3576" max="3576" width="5.83203125" style="2" customWidth="1"/>
    <col min="3577" max="3579" width="7.83203125" style="2" customWidth="1"/>
    <col min="3580" max="3580" width="6.5" style="2" customWidth="1"/>
    <col min="3581" max="3581" width="5.5" style="2" customWidth="1"/>
    <col min="3582" max="3582" width="39.83203125" style="2" customWidth="1"/>
    <col min="3583" max="3764" width="9" style="2"/>
    <col min="3765" max="3765" width="5.6640625" style="2" customWidth="1"/>
    <col min="3766" max="3766" width="7.6640625" style="2" customWidth="1"/>
    <col min="3767" max="3769" width="5" style="2" customWidth="1"/>
    <col min="3770" max="3770" width="12" style="2" customWidth="1"/>
    <col min="3771" max="3775" width="5.6640625" style="2" customWidth="1"/>
    <col min="3776" max="3776" width="8.83203125" style="2" customWidth="1"/>
    <col min="3777" max="3777" width="9.1640625" style="2" customWidth="1"/>
    <col min="3778" max="3780" width="10.5" style="2" customWidth="1"/>
    <col min="3781" max="3783" width="6.5" style="2" customWidth="1"/>
    <col min="3784" max="3784" width="7.5" style="2" customWidth="1"/>
    <col min="3785" max="3785" width="9.6640625" style="2" customWidth="1"/>
    <col min="3786" max="3786" width="13" style="2" customWidth="1"/>
    <col min="3787" max="3787" width="15.83203125" style="2" customWidth="1"/>
    <col min="3788" max="3789" width="13" style="2" customWidth="1"/>
    <col min="3790" max="3792" width="6.5" style="2" customWidth="1"/>
    <col min="3793" max="3793" width="8" style="2" customWidth="1"/>
    <col min="3794" max="3797" width="6.5" style="2" customWidth="1"/>
    <col min="3798" max="3798" width="8.5" style="2" customWidth="1"/>
    <col min="3799" max="3800" width="6.5" style="2" customWidth="1"/>
    <col min="3801" max="3801" width="8.5" style="2" customWidth="1"/>
    <col min="3802" max="3804" width="6.33203125" style="2" customWidth="1"/>
    <col min="3805" max="3805" width="8.5" style="2" customWidth="1"/>
    <col min="3806" max="3809" width="5.83203125" style="2" customWidth="1"/>
    <col min="3810" max="3810" width="8.5" style="2" customWidth="1"/>
    <col min="3811" max="3815" width="5.83203125" style="2" customWidth="1"/>
    <col min="3816" max="3816" width="8.5" style="2" customWidth="1"/>
    <col min="3817" max="3821" width="6.5" style="2" customWidth="1"/>
    <col min="3822" max="3826" width="8.5" style="2" customWidth="1"/>
    <col min="3827" max="3827" width="9.6640625" style="2" customWidth="1"/>
    <col min="3828" max="3828" width="11.33203125" style="2" customWidth="1"/>
    <col min="3829" max="3831" width="8.5" style="2" customWidth="1"/>
    <col min="3832" max="3832" width="5.83203125" style="2" customWidth="1"/>
    <col min="3833" max="3835" width="7.83203125" style="2" customWidth="1"/>
    <col min="3836" max="3836" width="6.5" style="2" customWidth="1"/>
    <col min="3837" max="3837" width="5.5" style="2" customWidth="1"/>
    <col min="3838" max="3838" width="39.83203125" style="2" customWidth="1"/>
    <col min="3839" max="4020" width="9" style="2"/>
    <col min="4021" max="4021" width="5.6640625" style="2" customWidth="1"/>
    <col min="4022" max="4022" width="7.6640625" style="2" customWidth="1"/>
    <col min="4023" max="4025" width="5" style="2" customWidth="1"/>
    <col min="4026" max="4026" width="12" style="2" customWidth="1"/>
    <col min="4027" max="4031" width="5.6640625" style="2" customWidth="1"/>
    <col min="4032" max="4032" width="8.83203125" style="2" customWidth="1"/>
    <col min="4033" max="4033" width="9.1640625" style="2" customWidth="1"/>
    <col min="4034" max="4036" width="10.5" style="2" customWidth="1"/>
    <col min="4037" max="4039" width="6.5" style="2" customWidth="1"/>
    <col min="4040" max="4040" width="7.5" style="2" customWidth="1"/>
    <col min="4041" max="4041" width="9.6640625" style="2" customWidth="1"/>
    <col min="4042" max="4042" width="13" style="2" customWidth="1"/>
    <col min="4043" max="4043" width="15.83203125" style="2" customWidth="1"/>
    <col min="4044" max="4045" width="13" style="2" customWidth="1"/>
    <col min="4046" max="4048" width="6.5" style="2" customWidth="1"/>
    <col min="4049" max="4049" width="8" style="2" customWidth="1"/>
    <col min="4050" max="4053" width="6.5" style="2" customWidth="1"/>
    <col min="4054" max="4054" width="8.5" style="2" customWidth="1"/>
    <col min="4055" max="4056" width="6.5" style="2" customWidth="1"/>
    <col min="4057" max="4057" width="8.5" style="2" customWidth="1"/>
    <col min="4058" max="4060" width="6.33203125" style="2" customWidth="1"/>
    <col min="4061" max="4061" width="8.5" style="2" customWidth="1"/>
    <col min="4062" max="4065" width="5.83203125" style="2" customWidth="1"/>
    <col min="4066" max="4066" width="8.5" style="2" customWidth="1"/>
    <col min="4067" max="4071" width="5.83203125" style="2" customWidth="1"/>
    <col min="4072" max="4072" width="8.5" style="2" customWidth="1"/>
    <col min="4073" max="4077" width="6.5" style="2" customWidth="1"/>
    <col min="4078" max="4082" width="8.5" style="2" customWidth="1"/>
    <col min="4083" max="4083" width="9.6640625" style="2" customWidth="1"/>
    <col min="4084" max="4084" width="11.33203125" style="2" customWidth="1"/>
    <col min="4085" max="4087" width="8.5" style="2" customWidth="1"/>
    <col min="4088" max="4088" width="5.83203125" style="2" customWidth="1"/>
    <col min="4089" max="4091" width="7.83203125" style="2" customWidth="1"/>
    <col min="4092" max="4092" width="6.5" style="2" customWidth="1"/>
    <col min="4093" max="4093" width="5.5" style="2" customWidth="1"/>
    <col min="4094" max="4094" width="39.83203125" style="2" customWidth="1"/>
    <col min="4095" max="4276" width="9" style="2"/>
    <col min="4277" max="4277" width="5.6640625" style="2" customWidth="1"/>
    <col min="4278" max="4278" width="7.6640625" style="2" customWidth="1"/>
    <col min="4279" max="4281" width="5" style="2" customWidth="1"/>
    <col min="4282" max="4282" width="12" style="2" customWidth="1"/>
    <col min="4283" max="4287" width="5.6640625" style="2" customWidth="1"/>
    <col min="4288" max="4288" width="8.83203125" style="2" customWidth="1"/>
    <col min="4289" max="4289" width="9.1640625" style="2" customWidth="1"/>
    <col min="4290" max="4292" width="10.5" style="2" customWidth="1"/>
    <col min="4293" max="4295" width="6.5" style="2" customWidth="1"/>
    <col min="4296" max="4296" width="7.5" style="2" customWidth="1"/>
    <col min="4297" max="4297" width="9.6640625" style="2" customWidth="1"/>
    <col min="4298" max="4298" width="13" style="2" customWidth="1"/>
    <col min="4299" max="4299" width="15.83203125" style="2" customWidth="1"/>
    <col min="4300" max="4301" width="13" style="2" customWidth="1"/>
    <col min="4302" max="4304" width="6.5" style="2" customWidth="1"/>
    <col min="4305" max="4305" width="8" style="2" customWidth="1"/>
    <col min="4306" max="4309" width="6.5" style="2" customWidth="1"/>
    <col min="4310" max="4310" width="8.5" style="2" customWidth="1"/>
    <col min="4311" max="4312" width="6.5" style="2" customWidth="1"/>
    <col min="4313" max="4313" width="8.5" style="2" customWidth="1"/>
    <col min="4314" max="4316" width="6.33203125" style="2" customWidth="1"/>
    <col min="4317" max="4317" width="8.5" style="2" customWidth="1"/>
    <col min="4318" max="4321" width="5.83203125" style="2" customWidth="1"/>
    <col min="4322" max="4322" width="8.5" style="2" customWidth="1"/>
    <col min="4323" max="4327" width="5.83203125" style="2" customWidth="1"/>
    <col min="4328" max="4328" width="8.5" style="2" customWidth="1"/>
    <col min="4329" max="4333" width="6.5" style="2" customWidth="1"/>
    <col min="4334" max="4338" width="8.5" style="2" customWidth="1"/>
    <col min="4339" max="4339" width="9.6640625" style="2" customWidth="1"/>
    <col min="4340" max="4340" width="11.33203125" style="2" customWidth="1"/>
    <col min="4341" max="4343" width="8.5" style="2" customWidth="1"/>
    <col min="4344" max="4344" width="5.83203125" style="2" customWidth="1"/>
    <col min="4345" max="4347" width="7.83203125" style="2" customWidth="1"/>
    <col min="4348" max="4348" width="6.5" style="2" customWidth="1"/>
    <col min="4349" max="4349" width="5.5" style="2" customWidth="1"/>
    <col min="4350" max="4350" width="39.83203125" style="2" customWidth="1"/>
    <col min="4351" max="4532" width="9" style="2"/>
    <col min="4533" max="4533" width="5.6640625" style="2" customWidth="1"/>
    <col min="4534" max="4534" width="7.6640625" style="2" customWidth="1"/>
    <col min="4535" max="4537" width="5" style="2" customWidth="1"/>
    <col min="4538" max="4538" width="12" style="2" customWidth="1"/>
    <col min="4539" max="4543" width="5.6640625" style="2" customWidth="1"/>
    <col min="4544" max="4544" width="8.83203125" style="2" customWidth="1"/>
    <col min="4545" max="4545" width="9.1640625" style="2" customWidth="1"/>
    <col min="4546" max="4548" width="10.5" style="2" customWidth="1"/>
    <col min="4549" max="4551" width="6.5" style="2" customWidth="1"/>
    <col min="4552" max="4552" width="7.5" style="2" customWidth="1"/>
    <col min="4553" max="4553" width="9.6640625" style="2" customWidth="1"/>
    <col min="4554" max="4554" width="13" style="2" customWidth="1"/>
    <col min="4555" max="4555" width="15.83203125" style="2" customWidth="1"/>
    <col min="4556" max="4557" width="13" style="2" customWidth="1"/>
    <col min="4558" max="4560" width="6.5" style="2" customWidth="1"/>
    <col min="4561" max="4561" width="8" style="2" customWidth="1"/>
    <col min="4562" max="4565" width="6.5" style="2" customWidth="1"/>
    <col min="4566" max="4566" width="8.5" style="2" customWidth="1"/>
    <col min="4567" max="4568" width="6.5" style="2" customWidth="1"/>
    <col min="4569" max="4569" width="8.5" style="2" customWidth="1"/>
    <col min="4570" max="4572" width="6.33203125" style="2" customWidth="1"/>
    <col min="4573" max="4573" width="8.5" style="2" customWidth="1"/>
    <col min="4574" max="4577" width="5.83203125" style="2" customWidth="1"/>
    <col min="4578" max="4578" width="8.5" style="2" customWidth="1"/>
    <col min="4579" max="4583" width="5.83203125" style="2" customWidth="1"/>
    <col min="4584" max="4584" width="8.5" style="2" customWidth="1"/>
    <col min="4585" max="4589" width="6.5" style="2" customWidth="1"/>
    <col min="4590" max="4594" width="8.5" style="2" customWidth="1"/>
    <col min="4595" max="4595" width="9.6640625" style="2" customWidth="1"/>
    <col min="4596" max="4596" width="11.33203125" style="2" customWidth="1"/>
    <col min="4597" max="4599" width="8.5" style="2" customWidth="1"/>
    <col min="4600" max="4600" width="5.83203125" style="2" customWidth="1"/>
    <col min="4601" max="4603" width="7.83203125" style="2" customWidth="1"/>
    <col min="4604" max="4604" width="6.5" style="2" customWidth="1"/>
    <col min="4605" max="4605" width="5.5" style="2" customWidth="1"/>
    <col min="4606" max="4606" width="39.83203125" style="2" customWidth="1"/>
    <col min="4607" max="4788" width="9" style="2"/>
    <col min="4789" max="4789" width="5.6640625" style="2" customWidth="1"/>
    <col min="4790" max="4790" width="7.6640625" style="2" customWidth="1"/>
    <col min="4791" max="4793" width="5" style="2" customWidth="1"/>
    <col min="4794" max="4794" width="12" style="2" customWidth="1"/>
    <col min="4795" max="4799" width="5.6640625" style="2" customWidth="1"/>
    <col min="4800" max="4800" width="8.83203125" style="2" customWidth="1"/>
    <col min="4801" max="4801" width="9.1640625" style="2" customWidth="1"/>
    <col min="4802" max="4804" width="10.5" style="2" customWidth="1"/>
    <col min="4805" max="4807" width="6.5" style="2" customWidth="1"/>
    <col min="4808" max="4808" width="7.5" style="2" customWidth="1"/>
    <col min="4809" max="4809" width="9.6640625" style="2" customWidth="1"/>
    <col min="4810" max="4810" width="13" style="2" customWidth="1"/>
    <col min="4811" max="4811" width="15.83203125" style="2" customWidth="1"/>
    <col min="4812" max="4813" width="13" style="2" customWidth="1"/>
    <col min="4814" max="4816" width="6.5" style="2" customWidth="1"/>
    <col min="4817" max="4817" width="8" style="2" customWidth="1"/>
    <col min="4818" max="4821" width="6.5" style="2" customWidth="1"/>
    <col min="4822" max="4822" width="8.5" style="2" customWidth="1"/>
    <col min="4823" max="4824" width="6.5" style="2" customWidth="1"/>
    <col min="4825" max="4825" width="8.5" style="2" customWidth="1"/>
    <col min="4826" max="4828" width="6.33203125" style="2" customWidth="1"/>
    <col min="4829" max="4829" width="8.5" style="2" customWidth="1"/>
    <col min="4830" max="4833" width="5.83203125" style="2" customWidth="1"/>
    <col min="4834" max="4834" width="8.5" style="2" customWidth="1"/>
    <col min="4835" max="4839" width="5.83203125" style="2" customWidth="1"/>
    <col min="4840" max="4840" width="8.5" style="2" customWidth="1"/>
    <col min="4841" max="4845" width="6.5" style="2" customWidth="1"/>
    <col min="4846" max="4850" width="8.5" style="2" customWidth="1"/>
    <col min="4851" max="4851" width="9.6640625" style="2" customWidth="1"/>
    <col min="4852" max="4852" width="11.33203125" style="2" customWidth="1"/>
    <col min="4853" max="4855" width="8.5" style="2" customWidth="1"/>
    <col min="4856" max="4856" width="5.83203125" style="2" customWidth="1"/>
    <col min="4857" max="4859" width="7.83203125" style="2" customWidth="1"/>
    <col min="4860" max="4860" width="6.5" style="2" customWidth="1"/>
    <col min="4861" max="4861" width="5.5" style="2" customWidth="1"/>
    <col min="4862" max="4862" width="39.83203125" style="2" customWidth="1"/>
    <col min="4863" max="5044" width="9" style="2"/>
    <col min="5045" max="5045" width="5.6640625" style="2" customWidth="1"/>
    <col min="5046" max="5046" width="7.6640625" style="2" customWidth="1"/>
    <col min="5047" max="5049" width="5" style="2" customWidth="1"/>
    <col min="5050" max="5050" width="12" style="2" customWidth="1"/>
    <col min="5051" max="5055" width="5.6640625" style="2" customWidth="1"/>
    <col min="5056" max="5056" width="8.83203125" style="2" customWidth="1"/>
    <col min="5057" max="5057" width="9.1640625" style="2" customWidth="1"/>
    <col min="5058" max="5060" width="10.5" style="2" customWidth="1"/>
    <col min="5061" max="5063" width="6.5" style="2" customWidth="1"/>
    <col min="5064" max="5064" width="7.5" style="2" customWidth="1"/>
    <col min="5065" max="5065" width="9.6640625" style="2" customWidth="1"/>
    <col min="5066" max="5066" width="13" style="2" customWidth="1"/>
    <col min="5067" max="5067" width="15.83203125" style="2" customWidth="1"/>
    <col min="5068" max="5069" width="13" style="2" customWidth="1"/>
    <col min="5070" max="5072" width="6.5" style="2" customWidth="1"/>
    <col min="5073" max="5073" width="8" style="2" customWidth="1"/>
    <col min="5074" max="5077" width="6.5" style="2" customWidth="1"/>
    <col min="5078" max="5078" width="8.5" style="2" customWidth="1"/>
    <col min="5079" max="5080" width="6.5" style="2" customWidth="1"/>
    <col min="5081" max="5081" width="8.5" style="2" customWidth="1"/>
    <col min="5082" max="5084" width="6.33203125" style="2" customWidth="1"/>
    <col min="5085" max="5085" width="8.5" style="2" customWidth="1"/>
    <col min="5086" max="5089" width="5.83203125" style="2" customWidth="1"/>
    <col min="5090" max="5090" width="8.5" style="2" customWidth="1"/>
    <col min="5091" max="5095" width="5.83203125" style="2" customWidth="1"/>
    <col min="5096" max="5096" width="8.5" style="2" customWidth="1"/>
    <col min="5097" max="5101" width="6.5" style="2" customWidth="1"/>
    <col min="5102" max="5106" width="8.5" style="2" customWidth="1"/>
    <col min="5107" max="5107" width="9.6640625" style="2" customWidth="1"/>
    <col min="5108" max="5108" width="11.33203125" style="2" customWidth="1"/>
    <col min="5109" max="5111" width="8.5" style="2" customWidth="1"/>
    <col min="5112" max="5112" width="5.83203125" style="2" customWidth="1"/>
    <col min="5113" max="5115" width="7.83203125" style="2" customWidth="1"/>
    <col min="5116" max="5116" width="6.5" style="2" customWidth="1"/>
    <col min="5117" max="5117" width="5.5" style="2" customWidth="1"/>
    <col min="5118" max="5118" width="39.83203125" style="2" customWidth="1"/>
    <col min="5119" max="5300" width="9" style="2"/>
    <col min="5301" max="5301" width="5.6640625" style="2" customWidth="1"/>
    <col min="5302" max="5302" width="7.6640625" style="2" customWidth="1"/>
    <col min="5303" max="5305" width="5" style="2" customWidth="1"/>
    <col min="5306" max="5306" width="12" style="2" customWidth="1"/>
    <col min="5307" max="5311" width="5.6640625" style="2" customWidth="1"/>
    <col min="5312" max="5312" width="8.83203125" style="2" customWidth="1"/>
    <col min="5313" max="5313" width="9.1640625" style="2" customWidth="1"/>
    <col min="5314" max="5316" width="10.5" style="2" customWidth="1"/>
    <col min="5317" max="5319" width="6.5" style="2" customWidth="1"/>
    <col min="5320" max="5320" width="7.5" style="2" customWidth="1"/>
    <col min="5321" max="5321" width="9.6640625" style="2" customWidth="1"/>
    <col min="5322" max="5322" width="13" style="2" customWidth="1"/>
    <col min="5323" max="5323" width="15.83203125" style="2" customWidth="1"/>
    <col min="5324" max="5325" width="13" style="2" customWidth="1"/>
    <col min="5326" max="5328" width="6.5" style="2" customWidth="1"/>
    <col min="5329" max="5329" width="8" style="2" customWidth="1"/>
    <col min="5330" max="5333" width="6.5" style="2" customWidth="1"/>
    <col min="5334" max="5334" width="8.5" style="2" customWidth="1"/>
    <col min="5335" max="5336" width="6.5" style="2" customWidth="1"/>
    <col min="5337" max="5337" width="8.5" style="2" customWidth="1"/>
    <col min="5338" max="5340" width="6.33203125" style="2" customWidth="1"/>
    <col min="5341" max="5341" width="8.5" style="2" customWidth="1"/>
    <col min="5342" max="5345" width="5.83203125" style="2" customWidth="1"/>
    <col min="5346" max="5346" width="8.5" style="2" customWidth="1"/>
    <col min="5347" max="5351" width="5.83203125" style="2" customWidth="1"/>
    <col min="5352" max="5352" width="8.5" style="2" customWidth="1"/>
    <col min="5353" max="5357" width="6.5" style="2" customWidth="1"/>
    <col min="5358" max="5362" width="8.5" style="2" customWidth="1"/>
    <col min="5363" max="5363" width="9.6640625" style="2" customWidth="1"/>
    <col min="5364" max="5364" width="11.33203125" style="2" customWidth="1"/>
    <col min="5365" max="5367" width="8.5" style="2" customWidth="1"/>
    <col min="5368" max="5368" width="5.83203125" style="2" customWidth="1"/>
    <col min="5369" max="5371" width="7.83203125" style="2" customWidth="1"/>
    <col min="5372" max="5372" width="6.5" style="2" customWidth="1"/>
    <col min="5373" max="5373" width="5.5" style="2" customWidth="1"/>
    <col min="5374" max="5374" width="39.83203125" style="2" customWidth="1"/>
    <col min="5375" max="5556" width="9" style="2"/>
    <col min="5557" max="5557" width="5.6640625" style="2" customWidth="1"/>
    <col min="5558" max="5558" width="7.6640625" style="2" customWidth="1"/>
    <col min="5559" max="5561" width="5" style="2" customWidth="1"/>
    <col min="5562" max="5562" width="12" style="2" customWidth="1"/>
    <col min="5563" max="5567" width="5.6640625" style="2" customWidth="1"/>
    <col min="5568" max="5568" width="8.83203125" style="2" customWidth="1"/>
    <col min="5569" max="5569" width="9.1640625" style="2" customWidth="1"/>
    <col min="5570" max="5572" width="10.5" style="2" customWidth="1"/>
    <col min="5573" max="5575" width="6.5" style="2" customWidth="1"/>
    <col min="5576" max="5576" width="7.5" style="2" customWidth="1"/>
    <col min="5577" max="5577" width="9.6640625" style="2" customWidth="1"/>
    <col min="5578" max="5578" width="13" style="2" customWidth="1"/>
    <col min="5579" max="5579" width="15.83203125" style="2" customWidth="1"/>
    <col min="5580" max="5581" width="13" style="2" customWidth="1"/>
    <col min="5582" max="5584" width="6.5" style="2" customWidth="1"/>
    <col min="5585" max="5585" width="8" style="2" customWidth="1"/>
    <col min="5586" max="5589" width="6.5" style="2" customWidth="1"/>
    <col min="5590" max="5590" width="8.5" style="2" customWidth="1"/>
    <col min="5591" max="5592" width="6.5" style="2" customWidth="1"/>
    <col min="5593" max="5593" width="8.5" style="2" customWidth="1"/>
    <col min="5594" max="5596" width="6.33203125" style="2" customWidth="1"/>
    <col min="5597" max="5597" width="8.5" style="2" customWidth="1"/>
    <col min="5598" max="5601" width="5.83203125" style="2" customWidth="1"/>
    <col min="5602" max="5602" width="8.5" style="2" customWidth="1"/>
    <col min="5603" max="5607" width="5.83203125" style="2" customWidth="1"/>
    <col min="5608" max="5608" width="8.5" style="2" customWidth="1"/>
    <col min="5609" max="5613" width="6.5" style="2" customWidth="1"/>
    <col min="5614" max="5618" width="8.5" style="2" customWidth="1"/>
    <col min="5619" max="5619" width="9.6640625" style="2" customWidth="1"/>
    <col min="5620" max="5620" width="11.33203125" style="2" customWidth="1"/>
    <col min="5621" max="5623" width="8.5" style="2" customWidth="1"/>
    <col min="5624" max="5624" width="5.83203125" style="2" customWidth="1"/>
    <col min="5625" max="5627" width="7.83203125" style="2" customWidth="1"/>
    <col min="5628" max="5628" width="6.5" style="2" customWidth="1"/>
    <col min="5629" max="5629" width="5.5" style="2" customWidth="1"/>
    <col min="5630" max="5630" width="39.83203125" style="2" customWidth="1"/>
    <col min="5631" max="5812" width="9" style="2"/>
    <col min="5813" max="5813" width="5.6640625" style="2" customWidth="1"/>
    <col min="5814" max="5814" width="7.6640625" style="2" customWidth="1"/>
    <col min="5815" max="5817" width="5" style="2" customWidth="1"/>
    <col min="5818" max="5818" width="12" style="2" customWidth="1"/>
    <col min="5819" max="5823" width="5.6640625" style="2" customWidth="1"/>
    <col min="5824" max="5824" width="8.83203125" style="2" customWidth="1"/>
    <col min="5825" max="5825" width="9.1640625" style="2" customWidth="1"/>
    <col min="5826" max="5828" width="10.5" style="2" customWidth="1"/>
    <col min="5829" max="5831" width="6.5" style="2" customWidth="1"/>
    <col min="5832" max="5832" width="7.5" style="2" customWidth="1"/>
    <col min="5833" max="5833" width="9.6640625" style="2" customWidth="1"/>
    <col min="5834" max="5834" width="13" style="2" customWidth="1"/>
    <col min="5835" max="5835" width="15.83203125" style="2" customWidth="1"/>
    <col min="5836" max="5837" width="13" style="2" customWidth="1"/>
    <col min="5838" max="5840" width="6.5" style="2" customWidth="1"/>
    <col min="5841" max="5841" width="8" style="2" customWidth="1"/>
    <col min="5842" max="5845" width="6.5" style="2" customWidth="1"/>
    <col min="5846" max="5846" width="8.5" style="2" customWidth="1"/>
    <col min="5847" max="5848" width="6.5" style="2" customWidth="1"/>
    <col min="5849" max="5849" width="8.5" style="2" customWidth="1"/>
    <col min="5850" max="5852" width="6.33203125" style="2" customWidth="1"/>
    <col min="5853" max="5853" width="8.5" style="2" customWidth="1"/>
    <col min="5854" max="5857" width="5.83203125" style="2" customWidth="1"/>
    <col min="5858" max="5858" width="8.5" style="2" customWidth="1"/>
    <col min="5859" max="5863" width="5.83203125" style="2" customWidth="1"/>
    <col min="5864" max="5864" width="8.5" style="2" customWidth="1"/>
    <col min="5865" max="5869" width="6.5" style="2" customWidth="1"/>
    <col min="5870" max="5874" width="8.5" style="2" customWidth="1"/>
    <col min="5875" max="5875" width="9.6640625" style="2" customWidth="1"/>
    <col min="5876" max="5876" width="11.33203125" style="2" customWidth="1"/>
    <col min="5877" max="5879" width="8.5" style="2" customWidth="1"/>
    <col min="5880" max="5880" width="5.83203125" style="2" customWidth="1"/>
    <col min="5881" max="5883" width="7.83203125" style="2" customWidth="1"/>
    <col min="5884" max="5884" width="6.5" style="2" customWidth="1"/>
    <col min="5885" max="5885" width="5.5" style="2" customWidth="1"/>
    <col min="5886" max="5886" width="39.83203125" style="2" customWidth="1"/>
    <col min="5887" max="6068" width="9" style="2"/>
    <col min="6069" max="6069" width="5.6640625" style="2" customWidth="1"/>
    <col min="6070" max="6070" width="7.6640625" style="2" customWidth="1"/>
    <col min="6071" max="6073" width="5" style="2" customWidth="1"/>
    <col min="6074" max="6074" width="12" style="2" customWidth="1"/>
    <col min="6075" max="6079" width="5.6640625" style="2" customWidth="1"/>
    <col min="6080" max="6080" width="8.83203125" style="2" customWidth="1"/>
    <col min="6081" max="6081" width="9.1640625" style="2" customWidth="1"/>
    <col min="6082" max="6084" width="10.5" style="2" customWidth="1"/>
    <col min="6085" max="6087" width="6.5" style="2" customWidth="1"/>
    <col min="6088" max="6088" width="7.5" style="2" customWidth="1"/>
    <col min="6089" max="6089" width="9.6640625" style="2" customWidth="1"/>
    <col min="6090" max="6090" width="13" style="2" customWidth="1"/>
    <col min="6091" max="6091" width="15.83203125" style="2" customWidth="1"/>
    <col min="6092" max="6093" width="13" style="2" customWidth="1"/>
    <col min="6094" max="6096" width="6.5" style="2" customWidth="1"/>
    <col min="6097" max="6097" width="8" style="2" customWidth="1"/>
    <col min="6098" max="6101" width="6.5" style="2" customWidth="1"/>
    <col min="6102" max="6102" width="8.5" style="2" customWidth="1"/>
    <col min="6103" max="6104" width="6.5" style="2" customWidth="1"/>
    <col min="6105" max="6105" width="8.5" style="2" customWidth="1"/>
    <col min="6106" max="6108" width="6.33203125" style="2" customWidth="1"/>
    <col min="6109" max="6109" width="8.5" style="2" customWidth="1"/>
    <col min="6110" max="6113" width="5.83203125" style="2" customWidth="1"/>
    <col min="6114" max="6114" width="8.5" style="2" customWidth="1"/>
    <col min="6115" max="6119" width="5.83203125" style="2" customWidth="1"/>
    <col min="6120" max="6120" width="8.5" style="2" customWidth="1"/>
    <col min="6121" max="6125" width="6.5" style="2" customWidth="1"/>
    <col min="6126" max="6130" width="8.5" style="2" customWidth="1"/>
    <col min="6131" max="6131" width="9.6640625" style="2" customWidth="1"/>
    <col min="6132" max="6132" width="11.33203125" style="2" customWidth="1"/>
    <col min="6133" max="6135" width="8.5" style="2" customWidth="1"/>
    <col min="6136" max="6136" width="5.83203125" style="2" customWidth="1"/>
    <col min="6137" max="6139" width="7.83203125" style="2" customWidth="1"/>
    <col min="6140" max="6140" width="6.5" style="2" customWidth="1"/>
    <col min="6141" max="6141" width="5.5" style="2" customWidth="1"/>
    <col min="6142" max="6142" width="39.83203125" style="2" customWidth="1"/>
    <col min="6143" max="6324" width="9" style="2"/>
    <col min="6325" max="6325" width="5.6640625" style="2" customWidth="1"/>
    <col min="6326" max="6326" width="7.6640625" style="2" customWidth="1"/>
    <col min="6327" max="6329" width="5" style="2" customWidth="1"/>
    <col min="6330" max="6330" width="12" style="2" customWidth="1"/>
    <col min="6331" max="6335" width="5.6640625" style="2" customWidth="1"/>
    <col min="6336" max="6336" width="8.83203125" style="2" customWidth="1"/>
    <col min="6337" max="6337" width="9.1640625" style="2" customWidth="1"/>
    <col min="6338" max="6340" width="10.5" style="2" customWidth="1"/>
    <col min="6341" max="6343" width="6.5" style="2" customWidth="1"/>
    <col min="6344" max="6344" width="7.5" style="2" customWidth="1"/>
    <col min="6345" max="6345" width="9.6640625" style="2" customWidth="1"/>
    <col min="6346" max="6346" width="13" style="2" customWidth="1"/>
    <col min="6347" max="6347" width="15.83203125" style="2" customWidth="1"/>
    <col min="6348" max="6349" width="13" style="2" customWidth="1"/>
    <col min="6350" max="6352" width="6.5" style="2" customWidth="1"/>
    <col min="6353" max="6353" width="8" style="2" customWidth="1"/>
    <col min="6354" max="6357" width="6.5" style="2" customWidth="1"/>
    <col min="6358" max="6358" width="8.5" style="2" customWidth="1"/>
    <col min="6359" max="6360" width="6.5" style="2" customWidth="1"/>
    <col min="6361" max="6361" width="8.5" style="2" customWidth="1"/>
    <col min="6362" max="6364" width="6.33203125" style="2" customWidth="1"/>
    <col min="6365" max="6365" width="8.5" style="2" customWidth="1"/>
    <col min="6366" max="6369" width="5.83203125" style="2" customWidth="1"/>
    <col min="6370" max="6370" width="8.5" style="2" customWidth="1"/>
    <col min="6371" max="6375" width="5.83203125" style="2" customWidth="1"/>
    <col min="6376" max="6376" width="8.5" style="2" customWidth="1"/>
    <col min="6377" max="6381" width="6.5" style="2" customWidth="1"/>
    <col min="6382" max="6386" width="8.5" style="2" customWidth="1"/>
    <col min="6387" max="6387" width="9.6640625" style="2" customWidth="1"/>
    <col min="6388" max="6388" width="11.33203125" style="2" customWidth="1"/>
    <col min="6389" max="6391" width="8.5" style="2" customWidth="1"/>
    <col min="6392" max="6392" width="5.83203125" style="2" customWidth="1"/>
    <col min="6393" max="6395" width="7.83203125" style="2" customWidth="1"/>
    <col min="6396" max="6396" width="6.5" style="2" customWidth="1"/>
    <col min="6397" max="6397" width="5.5" style="2" customWidth="1"/>
    <col min="6398" max="6398" width="39.83203125" style="2" customWidth="1"/>
    <col min="6399" max="6580" width="9" style="2"/>
    <col min="6581" max="6581" width="5.6640625" style="2" customWidth="1"/>
    <col min="6582" max="6582" width="7.6640625" style="2" customWidth="1"/>
    <col min="6583" max="6585" width="5" style="2" customWidth="1"/>
    <col min="6586" max="6586" width="12" style="2" customWidth="1"/>
    <col min="6587" max="6591" width="5.6640625" style="2" customWidth="1"/>
    <col min="6592" max="6592" width="8.83203125" style="2" customWidth="1"/>
    <col min="6593" max="6593" width="9.1640625" style="2" customWidth="1"/>
    <col min="6594" max="6596" width="10.5" style="2" customWidth="1"/>
    <col min="6597" max="6599" width="6.5" style="2" customWidth="1"/>
    <col min="6600" max="6600" width="7.5" style="2" customWidth="1"/>
    <col min="6601" max="6601" width="9.6640625" style="2" customWidth="1"/>
    <col min="6602" max="6602" width="13" style="2" customWidth="1"/>
    <col min="6603" max="6603" width="15.83203125" style="2" customWidth="1"/>
    <col min="6604" max="6605" width="13" style="2" customWidth="1"/>
    <col min="6606" max="6608" width="6.5" style="2" customWidth="1"/>
    <col min="6609" max="6609" width="8" style="2" customWidth="1"/>
    <col min="6610" max="6613" width="6.5" style="2" customWidth="1"/>
    <col min="6614" max="6614" width="8.5" style="2" customWidth="1"/>
    <col min="6615" max="6616" width="6.5" style="2" customWidth="1"/>
    <col min="6617" max="6617" width="8.5" style="2" customWidth="1"/>
    <col min="6618" max="6620" width="6.33203125" style="2" customWidth="1"/>
    <col min="6621" max="6621" width="8.5" style="2" customWidth="1"/>
    <col min="6622" max="6625" width="5.83203125" style="2" customWidth="1"/>
    <col min="6626" max="6626" width="8.5" style="2" customWidth="1"/>
    <col min="6627" max="6631" width="5.83203125" style="2" customWidth="1"/>
    <col min="6632" max="6632" width="8.5" style="2" customWidth="1"/>
    <col min="6633" max="6637" width="6.5" style="2" customWidth="1"/>
    <col min="6638" max="6642" width="8.5" style="2" customWidth="1"/>
    <col min="6643" max="6643" width="9.6640625" style="2" customWidth="1"/>
    <col min="6644" max="6644" width="11.33203125" style="2" customWidth="1"/>
    <col min="6645" max="6647" width="8.5" style="2" customWidth="1"/>
    <col min="6648" max="6648" width="5.83203125" style="2" customWidth="1"/>
    <col min="6649" max="6651" width="7.83203125" style="2" customWidth="1"/>
    <col min="6652" max="6652" width="6.5" style="2" customWidth="1"/>
    <col min="6653" max="6653" width="5.5" style="2" customWidth="1"/>
    <col min="6654" max="6654" width="39.83203125" style="2" customWidth="1"/>
    <col min="6655" max="6836" width="9" style="2"/>
    <col min="6837" max="6837" width="5.6640625" style="2" customWidth="1"/>
    <col min="6838" max="6838" width="7.6640625" style="2" customWidth="1"/>
    <col min="6839" max="6841" width="5" style="2" customWidth="1"/>
    <col min="6842" max="6842" width="12" style="2" customWidth="1"/>
    <col min="6843" max="6847" width="5.6640625" style="2" customWidth="1"/>
    <col min="6848" max="6848" width="8.83203125" style="2" customWidth="1"/>
    <col min="6849" max="6849" width="9.1640625" style="2" customWidth="1"/>
    <col min="6850" max="6852" width="10.5" style="2" customWidth="1"/>
    <col min="6853" max="6855" width="6.5" style="2" customWidth="1"/>
    <col min="6856" max="6856" width="7.5" style="2" customWidth="1"/>
    <col min="6857" max="6857" width="9.6640625" style="2" customWidth="1"/>
    <col min="6858" max="6858" width="13" style="2" customWidth="1"/>
    <col min="6859" max="6859" width="15.83203125" style="2" customWidth="1"/>
    <col min="6860" max="6861" width="13" style="2" customWidth="1"/>
    <col min="6862" max="6864" width="6.5" style="2" customWidth="1"/>
    <col min="6865" max="6865" width="8" style="2" customWidth="1"/>
    <col min="6866" max="6869" width="6.5" style="2" customWidth="1"/>
    <col min="6870" max="6870" width="8.5" style="2" customWidth="1"/>
    <col min="6871" max="6872" width="6.5" style="2" customWidth="1"/>
    <col min="6873" max="6873" width="8.5" style="2" customWidth="1"/>
    <col min="6874" max="6876" width="6.33203125" style="2" customWidth="1"/>
    <col min="6877" max="6877" width="8.5" style="2" customWidth="1"/>
    <col min="6878" max="6881" width="5.83203125" style="2" customWidth="1"/>
    <col min="6882" max="6882" width="8.5" style="2" customWidth="1"/>
    <col min="6883" max="6887" width="5.83203125" style="2" customWidth="1"/>
    <col min="6888" max="6888" width="8.5" style="2" customWidth="1"/>
    <col min="6889" max="6893" width="6.5" style="2" customWidth="1"/>
    <col min="6894" max="6898" width="8.5" style="2" customWidth="1"/>
    <col min="6899" max="6899" width="9.6640625" style="2" customWidth="1"/>
    <col min="6900" max="6900" width="11.33203125" style="2" customWidth="1"/>
    <col min="6901" max="6903" width="8.5" style="2" customWidth="1"/>
    <col min="6904" max="6904" width="5.83203125" style="2" customWidth="1"/>
    <col min="6905" max="6907" width="7.83203125" style="2" customWidth="1"/>
    <col min="6908" max="6908" width="6.5" style="2" customWidth="1"/>
    <col min="6909" max="6909" width="5.5" style="2" customWidth="1"/>
    <col min="6910" max="6910" width="39.83203125" style="2" customWidth="1"/>
    <col min="6911" max="7092" width="9" style="2"/>
    <col min="7093" max="7093" width="5.6640625" style="2" customWidth="1"/>
    <col min="7094" max="7094" width="7.6640625" style="2" customWidth="1"/>
    <col min="7095" max="7097" width="5" style="2" customWidth="1"/>
    <col min="7098" max="7098" width="12" style="2" customWidth="1"/>
    <col min="7099" max="7103" width="5.6640625" style="2" customWidth="1"/>
    <col min="7104" max="7104" width="8.83203125" style="2" customWidth="1"/>
    <col min="7105" max="7105" width="9.1640625" style="2" customWidth="1"/>
    <col min="7106" max="7108" width="10.5" style="2" customWidth="1"/>
    <col min="7109" max="7111" width="6.5" style="2" customWidth="1"/>
    <col min="7112" max="7112" width="7.5" style="2" customWidth="1"/>
    <col min="7113" max="7113" width="9.6640625" style="2" customWidth="1"/>
    <col min="7114" max="7114" width="13" style="2" customWidth="1"/>
    <col min="7115" max="7115" width="15.83203125" style="2" customWidth="1"/>
    <col min="7116" max="7117" width="13" style="2" customWidth="1"/>
    <col min="7118" max="7120" width="6.5" style="2" customWidth="1"/>
    <col min="7121" max="7121" width="8" style="2" customWidth="1"/>
    <col min="7122" max="7125" width="6.5" style="2" customWidth="1"/>
    <col min="7126" max="7126" width="8.5" style="2" customWidth="1"/>
    <col min="7127" max="7128" width="6.5" style="2" customWidth="1"/>
    <col min="7129" max="7129" width="8.5" style="2" customWidth="1"/>
    <col min="7130" max="7132" width="6.33203125" style="2" customWidth="1"/>
    <col min="7133" max="7133" width="8.5" style="2" customWidth="1"/>
    <col min="7134" max="7137" width="5.83203125" style="2" customWidth="1"/>
    <col min="7138" max="7138" width="8.5" style="2" customWidth="1"/>
    <col min="7139" max="7143" width="5.83203125" style="2" customWidth="1"/>
    <col min="7144" max="7144" width="8.5" style="2" customWidth="1"/>
    <col min="7145" max="7149" width="6.5" style="2" customWidth="1"/>
    <col min="7150" max="7154" width="8.5" style="2" customWidth="1"/>
    <col min="7155" max="7155" width="9.6640625" style="2" customWidth="1"/>
    <col min="7156" max="7156" width="11.33203125" style="2" customWidth="1"/>
    <col min="7157" max="7159" width="8.5" style="2" customWidth="1"/>
    <col min="7160" max="7160" width="5.83203125" style="2" customWidth="1"/>
    <col min="7161" max="7163" width="7.83203125" style="2" customWidth="1"/>
    <col min="7164" max="7164" width="6.5" style="2" customWidth="1"/>
    <col min="7165" max="7165" width="5.5" style="2" customWidth="1"/>
    <col min="7166" max="7166" width="39.83203125" style="2" customWidth="1"/>
    <col min="7167" max="7348" width="9" style="2"/>
    <col min="7349" max="7349" width="5.6640625" style="2" customWidth="1"/>
    <col min="7350" max="7350" width="7.6640625" style="2" customWidth="1"/>
    <col min="7351" max="7353" width="5" style="2" customWidth="1"/>
    <col min="7354" max="7354" width="12" style="2" customWidth="1"/>
    <col min="7355" max="7359" width="5.6640625" style="2" customWidth="1"/>
    <col min="7360" max="7360" width="8.83203125" style="2" customWidth="1"/>
    <col min="7361" max="7361" width="9.1640625" style="2" customWidth="1"/>
    <col min="7362" max="7364" width="10.5" style="2" customWidth="1"/>
    <col min="7365" max="7367" width="6.5" style="2" customWidth="1"/>
    <col min="7368" max="7368" width="7.5" style="2" customWidth="1"/>
    <col min="7369" max="7369" width="9.6640625" style="2" customWidth="1"/>
    <col min="7370" max="7370" width="13" style="2" customWidth="1"/>
    <col min="7371" max="7371" width="15.83203125" style="2" customWidth="1"/>
    <col min="7372" max="7373" width="13" style="2" customWidth="1"/>
    <col min="7374" max="7376" width="6.5" style="2" customWidth="1"/>
    <col min="7377" max="7377" width="8" style="2" customWidth="1"/>
    <col min="7378" max="7381" width="6.5" style="2" customWidth="1"/>
    <col min="7382" max="7382" width="8.5" style="2" customWidth="1"/>
    <col min="7383" max="7384" width="6.5" style="2" customWidth="1"/>
    <col min="7385" max="7385" width="8.5" style="2" customWidth="1"/>
    <col min="7386" max="7388" width="6.33203125" style="2" customWidth="1"/>
    <col min="7389" max="7389" width="8.5" style="2" customWidth="1"/>
    <col min="7390" max="7393" width="5.83203125" style="2" customWidth="1"/>
    <col min="7394" max="7394" width="8.5" style="2" customWidth="1"/>
    <col min="7395" max="7399" width="5.83203125" style="2" customWidth="1"/>
    <col min="7400" max="7400" width="8.5" style="2" customWidth="1"/>
    <col min="7401" max="7405" width="6.5" style="2" customWidth="1"/>
    <col min="7406" max="7410" width="8.5" style="2" customWidth="1"/>
    <col min="7411" max="7411" width="9.6640625" style="2" customWidth="1"/>
    <col min="7412" max="7412" width="11.33203125" style="2" customWidth="1"/>
    <col min="7413" max="7415" width="8.5" style="2" customWidth="1"/>
    <col min="7416" max="7416" width="5.83203125" style="2" customWidth="1"/>
    <col min="7417" max="7419" width="7.83203125" style="2" customWidth="1"/>
    <col min="7420" max="7420" width="6.5" style="2" customWidth="1"/>
    <col min="7421" max="7421" width="5.5" style="2" customWidth="1"/>
    <col min="7422" max="7422" width="39.83203125" style="2" customWidth="1"/>
    <col min="7423" max="7604" width="9" style="2"/>
    <col min="7605" max="7605" width="5.6640625" style="2" customWidth="1"/>
    <col min="7606" max="7606" width="7.6640625" style="2" customWidth="1"/>
    <col min="7607" max="7609" width="5" style="2" customWidth="1"/>
    <col min="7610" max="7610" width="12" style="2" customWidth="1"/>
    <col min="7611" max="7615" width="5.6640625" style="2" customWidth="1"/>
    <col min="7616" max="7616" width="8.83203125" style="2" customWidth="1"/>
    <col min="7617" max="7617" width="9.1640625" style="2" customWidth="1"/>
    <col min="7618" max="7620" width="10.5" style="2" customWidth="1"/>
    <col min="7621" max="7623" width="6.5" style="2" customWidth="1"/>
    <col min="7624" max="7624" width="7.5" style="2" customWidth="1"/>
    <col min="7625" max="7625" width="9.6640625" style="2" customWidth="1"/>
    <col min="7626" max="7626" width="13" style="2" customWidth="1"/>
    <col min="7627" max="7627" width="15.83203125" style="2" customWidth="1"/>
    <col min="7628" max="7629" width="13" style="2" customWidth="1"/>
    <col min="7630" max="7632" width="6.5" style="2" customWidth="1"/>
    <col min="7633" max="7633" width="8" style="2" customWidth="1"/>
    <col min="7634" max="7637" width="6.5" style="2" customWidth="1"/>
    <col min="7638" max="7638" width="8.5" style="2" customWidth="1"/>
    <col min="7639" max="7640" width="6.5" style="2" customWidth="1"/>
    <col min="7641" max="7641" width="8.5" style="2" customWidth="1"/>
    <col min="7642" max="7644" width="6.33203125" style="2" customWidth="1"/>
    <col min="7645" max="7645" width="8.5" style="2" customWidth="1"/>
    <col min="7646" max="7649" width="5.83203125" style="2" customWidth="1"/>
    <col min="7650" max="7650" width="8.5" style="2" customWidth="1"/>
    <col min="7651" max="7655" width="5.83203125" style="2" customWidth="1"/>
    <col min="7656" max="7656" width="8.5" style="2" customWidth="1"/>
    <col min="7657" max="7661" width="6.5" style="2" customWidth="1"/>
    <col min="7662" max="7666" width="8.5" style="2" customWidth="1"/>
    <col min="7667" max="7667" width="9.6640625" style="2" customWidth="1"/>
    <col min="7668" max="7668" width="11.33203125" style="2" customWidth="1"/>
    <col min="7669" max="7671" width="8.5" style="2" customWidth="1"/>
    <col min="7672" max="7672" width="5.83203125" style="2" customWidth="1"/>
    <col min="7673" max="7675" width="7.83203125" style="2" customWidth="1"/>
    <col min="7676" max="7676" width="6.5" style="2" customWidth="1"/>
    <col min="7677" max="7677" width="5.5" style="2" customWidth="1"/>
    <col min="7678" max="7678" width="39.83203125" style="2" customWidth="1"/>
    <col min="7679" max="7860" width="9" style="2"/>
    <col min="7861" max="7861" width="5.6640625" style="2" customWidth="1"/>
    <col min="7862" max="7862" width="7.6640625" style="2" customWidth="1"/>
    <col min="7863" max="7865" width="5" style="2" customWidth="1"/>
    <col min="7866" max="7866" width="12" style="2" customWidth="1"/>
    <col min="7867" max="7871" width="5.6640625" style="2" customWidth="1"/>
    <col min="7872" max="7872" width="8.83203125" style="2" customWidth="1"/>
    <col min="7873" max="7873" width="9.1640625" style="2" customWidth="1"/>
    <col min="7874" max="7876" width="10.5" style="2" customWidth="1"/>
    <col min="7877" max="7879" width="6.5" style="2" customWidth="1"/>
    <col min="7880" max="7880" width="7.5" style="2" customWidth="1"/>
    <col min="7881" max="7881" width="9.6640625" style="2" customWidth="1"/>
    <col min="7882" max="7882" width="13" style="2" customWidth="1"/>
    <col min="7883" max="7883" width="15.83203125" style="2" customWidth="1"/>
    <col min="7884" max="7885" width="13" style="2" customWidth="1"/>
    <col min="7886" max="7888" width="6.5" style="2" customWidth="1"/>
    <col min="7889" max="7889" width="8" style="2" customWidth="1"/>
    <col min="7890" max="7893" width="6.5" style="2" customWidth="1"/>
    <col min="7894" max="7894" width="8.5" style="2" customWidth="1"/>
    <col min="7895" max="7896" width="6.5" style="2" customWidth="1"/>
    <col min="7897" max="7897" width="8.5" style="2" customWidth="1"/>
    <col min="7898" max="7900" width="6.33203125" style="2" customWidth="1"/>
    <col min="7901" max="7901" width="8.5" style="2" customWidth="1"/>
    <col min="7902" max="7905" width="5.83203125" style="2" customWidth="1"/>
    <col min="7906" max="7906" width="8.5" style="2" customWidth="1"/>
    <col min="7907" max="7911" width="5.83203125" style="2" customWidth="1"/>
    <col min="7912" max="7912" width="8.5" style="2" customWidth="1"/>
    <col min="7913" max="7917" width="6.5" style="2" customWidth="1"/>
    <col min="7918" max="7922" width="8.5" style="2" customWidth="1"/>
    <col min="7923" max="7923" width="9.6640625" style="2" customWidth="1"/>
    <col min="7924" max="7924" width="11.33203125" style="2" customWidth="1"/>
    <col min="7925" max="7927" width="8.5" style="2" customWidth="1"/>
    <col min="7928" max="7928" width="5.83203125" style="2" customWidth="1"/>
    <col min="7929" max="7931" width="7.83203125" style="2" customWidth="1"/>
    <col min="7932" max="7932" width="6.5" style="2" customWidth="1"/>
    <col min="7933" max="7933" width="5.5" style="2" customWidth="1"/>
    <col min="7934" max="7934" width="39.83203125" style="2" customWidth="1"/>
    <col min="7935" max="8116" width="9" style="2"/>
    <col min="8117" max="8117" width="5.6640625" style="2" customWidth="1"/>
    <col min="8118" max="8118" width="7.6640625" style="2" customWidth="1"/>
    <col min="8119" max="8121" width="5" style="2" customWidth="1"/>
    <col min="8122" max="8122" width="12" style="2" customWidth="1"/>
    <col min="8123" max="8127" width="5.6640625" style="2" customWidth="1"/>
    <col min="8128" max="8128" width="8.83203125" style="2" customWidth="1"/>
    <col min="8129" max="8129" width="9.1640625" style="2" customWidth="1"/>
    <col min="8130" max="8132" width="10.5" style="2" customWidth="1"/>
    <col min="8133" max="8135" width="6.5" style="2" customWidth="1"/>
    <col min="8136" max="8136" width="7.5" style="2" customWidth="1"/>
    <col min="8137" max="8137" width="9.6640625" style="2" customWidth="1"/>
    <col min="8138" max="8138" width="13" style="2" customWidth="1"/>
    <col min="8139" max="8139" width="15.83203125" style="2" customWidth="1"/>
    <col min="8140" max="8141" width="13" style="2" customWidth="1"/>
    <col min="8142" max="8144" width="6.5" style="2" customWidth="1"/>
    <col min="8145" max="8145" width="8" style="2" customWidth="1"/>
    <col min="8146" max="8149" width="6.5" style="2" customWidth="1"/>
    <col min="8150" max="8150" width="8.5" style="2" customWidth="1"/>
    <col min="8151" max="8152" width="6.5" style="2" customWidth="1"/>
    <col min="8153" max="8153" width="8.5" style="2" customWidth="1"/>
    <col min="8154" max="8156" width="6.33203125" style="2" customWidth="1"/>
    <col min="8157" max="8157" width="8.5" style="2" customWidth="1"/>
    <col min="8158" max="8161" width="5.83203125" style="2" customWidth="1"/>
    <col min="8162" max="8162" width="8.5" style="2" customWidth="1"/>
    <col min="8163" max="8167" width="5.83203125" style="2" customWidth="1"/>
    <col min="8168" max="8168" width="8.5" style="2" customWidth="1"/>
    <col min="8169" max="8173" width="6.5" style="2" customWidth="1"/>
    <col min="8174" max="8178" width="8.5" style="2" customWidth="1"/>
    <col min="8179" max="8179" width="9.6640625" style="2" customWidth="1"/>
    <col min="8180" max="8180" width="11.33203125" style="2" customWidth="1"/>
    <col min="8181" max="8183" width="8.5" style="2" customWidth="1"/>
    <col min="8184" max="8184" width="5.83203125" style="2" customWidth="1"/>
    <col min="8185" max="8187" width="7.83203125" style="2" customWidth="1"/>
    <col min="8188" max="8188" width="6.5" style="2" customWidth="1"/>
    <col min="8189" max="8189" width="5.5" style="2" customWidth="1"/>
    <col min="8190" max="8190" width="39.83203125" style="2" customWidth="1"/>
    <col min="8191" max="8372" width="9" style="2"/>
    <col min="8373" max="8373" width="5.6640625" style="2" customWidth="1"/>
    <col min="8374" max="8374" width="7.6640625" style="2" customWidth="1"/>
    <col min="8375" max="8377" width="5" style="2" customWidth="1"/>
    <col min="8378" max="8378" width="12" style="2" customWidth="1"/>
    <col min="8379" max="8383" width="5.6640625" style="2" customWidth="1"/>
    <col min="8384" max="8384" width="8.83203125" style="2" customWidth="1"/>
    <col min="8385" max="8385" width="9.1640625" style="2" customWidth="1"/>
    <col min="8386" max="8388" width="10.5" style="2" customWidth="1"/>
    <col min="8389" max="8391" width="6.5" style="2" customWidth="1"/>
    <col min="8392" max="8392" width="7.5" style="2" customWidth="1"/>
    <col min="8393" max="8393" width="9.6640625" style="2" customWidth="1"/>
    <col min="8394" max="8394" width="13" style="2" customWidth="1"/>
    <col min="8395" max="8395" width="15.83203125" style="2" customWidth="1"/>
    <col min="8396" max="8397" width="13" style="2" customWidth="1"/>
    <col min="8398" max="8400" width="6.5" style="2" customWidth="1"/>
    <col min="8401" max="8401" width="8" style="2" customWidth="1"/>
    <col min="8402" max="8405" width="6.5" style="2" customWidth="1"/>
    <col min="8406" max="8406" width="8.5" style="2" customWidth="1"/>
    <col min="8407" max="8408" width="6.5" style="2" customWidth="1"/>
    <col min="8409" max="8409" width="8.5" style="2" customWidth="1"/>
    <col min="8410" max="8412" width="6.33203125" style="2" customWidth="1"/>
    <col min="8413" max="8413" width="8.5" style="2" customWidth="1"/>
    <col min="8414" max="8417" width="5.83203125" style="2" customWidth="1"/>
    <col min="8418" max="8418" width="8.5" style="2" customWidth="1"/>
    <col min="8419" max="8423" width="5.83203125" style="2" customWidth="1"/>
    <col min="8424" max="8424" width="8.5" style="2" customWidth="1"/>
    <col min="8425" max="8429" width="6.5" style="2" customWidth="1"/>
    <col min="8430" max="8434" width="8.5" style="2" customWidth="1"/>
    <col min="8435" max="8435" width="9.6640625" style="2" customWidth="1"/>
    <col min="8436" max="8436" width="11.33203125" style="2" customWidth="1"/>
    <col min="8437" max="8439" width="8.5" style="2" customWidth="1"/>
    <col min="8440" max="8440" width="5.83203125" style="2" customWidth="1"/>
    <col min="8441" max="8443" width="7.83203125" style="2" customWidth="1"/>
    <col min="8444" max="8444" width="6.5" style="2" customWidth="1"/>
    <col min="8445" max="8445" width="5.5" style="2" customWidth="1"/>
    <col min="8446" max="8446" width="39.83203125" style="2" customWidth="1"/>
    <col min="8447" max="8628" width="9" style="2"/>
    <col min="8629" max="8629" width="5.6640625" style="2" customWidth="1"/>
    <col min="8630" max="8630" width="7.6640625" style="2" customWidth="1"/>
    <col min="8631" max="8633" width="5" style="2" customWidth="1"/>
    <col min="8634" max="8634" width="12" style="2" customWidth="1"/>
    <col min="8635" max="8639" width="5.6640625" style="2" customWidth="1"/>
    <col min="8640" max="8640" width="8.83203125" style="2" customWidth="1"/>
    <col min="8641" max="8641" width="9.1640625" style="2" customWidth="1"/>
    <col min="8642" max="8644" width="10.5" style="2" customWidth="1"/>
    <col min="8645" max="8647" width="6.5" style="2" customWidth="1"/>
    <col min="8648" max="8648" width="7.5" style="2" customWidth="1"/>
    <col min="8649" max="8649" width="9.6640625" style="2" customWidth="1"/>
    <col min="8650" max="8650" width="13" style="2" customWidth="1"/>
    <col min="8651" max="8651" width="15.83203125" style="2" customWidth="1"/>
    <col min="8652" max="8653" width="13" style="2" customWidth="1"/>
    <col min="8654" max="8656" width="6.5" style="2" customWidth="1"/>
    <col min="8657" max="8657" width="8" style="2" customWidth="1"/>
    <col min="8658" max="8661" width="6.5" style="2" customWidth="1"/>
    <col min="8662" max="8662" width="8.5" style="2" customWidth="1"/>
    <col min="8663" max="8664" width="6.5" style="2" customWidth="1"/>
    <col min="8665" max="8665" width="8.5" style="2" customWidth="1"/>
    <col min="8666" max="8668" width="6.33203125" style="2" customWidth="1"/>
    <col min="8669" max="8669" width="8.5" style="2" customWidth="1"/>
    <col min="8670" max="8673" width="5.83203125" style="2" customWidth="1"/>
    <col min="8674" max="8674" width="8.5" style="2" customWidth="1"/>
    <col min="8675" max="8679" width="5.83203125" style="2" customWidth="1"/>
    <col min="8680" max="8680" width="8.5" style="2" customWidth="1"/>
    <col min="8681" max="8685" width="6.5" style="2" customWidth="1"/>
    <col min="8686" max="8690" width="8.5" style="2" customWidth="1"/>
    <col min="8691" max="8691" width="9.6640625" style="2" customWidth="1"/>
    <col min="8692" max="8692" width="11.33203125" style="2" customWidth="1"/>
    <col min="8693" max="8695" width="8.5" style="2" customWidth="1"/>
    <col min="8696" max="8696" width="5.83203125" style="2" customWidth="1"/>
    <col min="8697" max="8699" width="7.83203125" style="2" customWidth="1"/>
    <col min="8700" max="8700" width="6.5" style="2" customWidth="1"/>
    <col min="8701" max="8701" width="5.5" style="2" customWidth="1"/>
    <col min="8702" max="8702" width="39.83203125" style="2" customWidth="1"/>
    <col min="8703" max="8884" width="9" style="2"/>
    <col min="8885" max="8885" width="5.6640625" style="2" customWidth="1"/>
    <col min="8886" max="8886" width="7.6640625" style="2" customWidth="1"/>
    <col min="8887" max="8889" width="5" style="2" customWidth="1"/>
    <col min="8890" max="8890" width="12" style="2" customWidth="1"/>
    <col min="8891" max="8895" width="5.6640625" style="2" customWidth="1"/>
    <col min="8896" max="8896" width="8.83203125" style="2" customWidth="1"/>
    <col min="8897" max="8897" width="9.1640625" style="2" customWidth="1"/>
    <col min="8898" max="8900" width="10.5" style="2" customWidth="1"/>
    <col min="8901" max="8903" width="6.5" style="2" customWidth="1"/>
    <col min="8904" max="8904" width="7.5" style="2" customWidth="1"/>
    <col min="8905" max="8905" width="9.6640625" style="2" customWidth="1"/>
    <col min="8906" max="8906" width="13" style="2" customWidth="1"/>
    <col min="8907" max="8907" width="15.83203125" style="2" customWidth="1"/>
    <col min="8908" max="8909" width="13" style="2" customWidth="1"/>
    <col min="8910" max="8912" width="6.5" style="2" customWidth="1"/>
    <col min="8913" max="8913" width="8" style="2" customWidth="1"/>
    <col min="8914" max="8917" width="6.5" style="2" customWidth="1"/>
    <col min="8918" max="8918" width="8.5" style="2" customWidth="1"/>
    <col min="8919" max="8920" width="6.5" style="2" customWidth="1"/>
    <col min="8921" max="8921" width="8.5" style="2" customWidth="1"/>
    <col min="8922" max="8924" width="6.33203125" style="2" customWidth="1"/>
    <col min="8925" max="8925" width="8.5" style="2" customWidth="1"/>
    <col min="8926" max="8929" width="5.83203125" style="2" customWidth="1"/>
    <col min="8930" max="8930" width="8.5" style="2" customWidth="1"/>
    <col min="8931" max="8935" width="5.83203125" style="2" customWidth="1"/>
    <col min="8936" max="8936" width="8.5" style="2" customWidth="1"/>
    <col min="8937" max="8941" width="6.5" style="2" customWidth="1"/>
    <col min="8942" max="8946" width="8.5" style="2" customWidth="1"/>
    <col min="8947" max="8947" width="9.6640625" style="2" customWidth="1"/>
    <col min="8948" max="8948" width="11.33203125" style="2" customWidth="1"/>
    <col min="8949" max="8951" width="8.5" style="2" customWidth="1"/>
    <col min="8952" max="8952" width="5.83203125" style="2" customWidth="1"/>
    <col min="8953" max="8955" width="7.83203125" style="2" customWidth="1"/>
    <col min="8956" max="8956" width="6.5" style="2" customWidth="1"/>
    <col min="8957" max="8957" width="5.5" style="2" customWidth="1"/>
    <col min="8958" max="8958" width="39.83203125" style="2" customWidth="1"/>
    <col min="8959" max="9140" width="9" style="2"/>
    <col min="9141" max="9141" width="5.6640625" style="2" customWidth="1"/>
    <col min="9142" max="9142" width="7.6640625" style="2" customWidth="1"/>
    <col min="9143" max="9145" width="5" style="2" customWidth="1"/>
    <col min="9146" max="9146" width="12" style="2" customWidth="1"/>
    <col min="9147" max="9151" width="5.6640625" style="2" customWidth="1"/>
    <col min="9152" max="9152" width="8.83203125" style="2" customWidth="1"/>
    <col min="9153" max="9153" width="9.1640625" style="2" customWidth="1"/>
    <col min="9154" max="9156" width="10.5" style="2" customWidth="1"/>
    <col min="9157" max="9159" width="6.5" style="2" customWidth="1"/>
    <col min="9160" max="9160" width="7.5" style="2" customWidth="1"/>
    <col min="9161" max="9161" width="9.6640625" style="2" customWidth="1"/>
    <col min="9162" max="9162" width="13" style="2" customWidth="1"/>
    <col min="9163" max="9163" width="15.83203125" style="2" customWidth="1"/>
    <col min="9164" max="9165" width="13" style="2" customWidth="1"/>
    <col min="9166" max="9168" width="6.5" style="2" customWidth="1"/>
    <col min="9169" max="9169" width="8" style="2" customWidth="1"/>
    <col min="9170" max="9173" width="6.5" style="2" customWidth="1"/>
    <col min="9174" max="9174" width="8.5" style="2" customWidth="1"/>
    <col min="9175" max="9176" width="6.5" style="2" customWidth="1"/>
    <col min="9177" max="9177" width="8.5" style="2" customWidth="1"/>
    <col min="9178" max="9180" width="6.33203125" style="2" customWidth="1"/>
    <col min="9181" max="9181" width="8.5" style="2" customWidth="1"/>
    <col min="9182" max="9185" width="5.83203125" style="2" customWidth="1"/>
    <col min="9186" max="9186" width="8.5" style="2" customWidth="1"/>
    <col min="9187" max="9191" width="5.83203125" style="2" customWidth="1"/>
    <col min="9192" max="9192" width="8.5" style="2" customWidth="1"/>
    <col min="9193" max="9197" width="6.5" style="2" customWidth="1"/>
    <col min="9198" max="9202" width="8.5" style="2" customWidth="1"/>
    <col min="9203" max="9203" width="9.6640625" style="2" customWidth="1"/>
    <col min="9204" max="9204" width="11.33203125" style="2" customWidth="1"/>
    <col min="9205" max="9207" width="8.5" style="2" customWidth="1"/>
    <col min="9208" max="9208" width="5.83203125" style="2" customWidth="1"/>
    <col min="9209" max="9211" width="7.83203125" style="2" customWidth="1"/>
    <col min="9212" max="9212" width="6.5" style="2" customWidth="1"/>
    <col min="9213" max="9213" width="5.5" style="2" customWidth="1"/>
    <col min="9214" max="9214" width="39.83203125" style="2" customWidth="1"/>
    <col min="9215" max="9396" width="9" style="2"/>
    <col min="9397" max="9397" width="5.6640625" style="2" customWidth="1"/>
    <col min="9398" max="9398" width="7.6640625" style="2" customWidth="1"/>
    <col min="9399" max="9401" width="5" style="2" customWidth="1"/>
    <col min="9402" max="9402" width="12" style="2" customWidth="1"/>
    <col min="9403" max="9407" width="5.6640625" style="2" customWidth="1"/>
    <col min="9408" max="9408" width="8.83203125" style="2" customWidth="1"/>
    <col min="9409" max="9409" width="9.1640625" style="2" customWidth="1"/>
    <col min="9410" max="9412" width="10.5" style="2" customWidth="1"/>
    <col min="9413" max="9415" width="6.5" style="2" customWidth="1"/>
    <col min="9416" max="9416" width="7.5" style="2" customWidth="1"/>
    <col min="9417" max="9417" width="9.6640625" style="2" customWidth="1"/>
    <col min="9418" max="9418" width="13" style="2" customWidth="1"/>
    <col min="9419" max="9419" width="15.83203125" style="2" customWidth="1"/>
    <col min="9420" max="9421" width="13" style="2" customWidth="1"/>
    <col min="9422" max="9424" width="6.5" style="2" customWidth="1"/>
    <col min="9425" max="9425" width="8" style="2" customWidth="1"/>
    <col min="9426" max="9429" width="6.5" style="2" customWidth="1"/>
    <col min="9430" max="9430" width="8.5" style="2" customWidth="1"/>
    <col min="9431" max="9432" width="6.5" style="2" customWidth="1"/>
    <col min="9433" max="9433" width="8.5" style="2" customWidth="1"/>
    <col min="9434" max="9436" width="6.33203125" style="2" customWidth="1"/>
    <col min="9437" max="9437" width="8.5" style="2" customWidth="1"/>
    <col min="9438" max="9441" width="5.83203125" style="2" customWidth="1"/>
    <col min="9442" max="9442" width="8.5" style="2" customWidth="1"/>
    <col min="9443" max="9447" width="5.83203125" style="2" customWidth="1"/>
    <col min="9448" max="9448" width="8.5" style="2" customWidth="1"/>
    <col min="9449" max="9453" width="6.5" style="2" customWidth="1"/>
    <col min="9454" max="9458" width="8.5" style="2" customWidth="1"/>
    <col min="9459" max="9459" width="9.6640625" style="2" customWidth="1"/>
    <col min="9460" max="9460" width="11.33203125" style="2" customWidth="1"/>
    <col min="9461" max="9463" width="8.5" style="2" customWidth="1"/>
    <col min="9464" max="9464" width="5.83203125" style="2" customWidth="1"/>
    <col min="9465" max="9467" width="7.83203125" style="2" customWidth="1"/>
    <col min="9468" max="9468" width="6.5" style="2" customWidth="1"/>
    <col min="9469" max="9469" width="5.5" style="2" customWidth="1"/>
    <col min="9470" max="9470" width="39.83203125" style="2" customWidth="1"/>
    <col min="9471" max="9652" width="9" style="2"/>
    <col min="9653" max="9653" width="5.6640625" style="2" customWidth="1"/>
    <col min="9654" max="9654" width="7.6640625" style="2" customWidth="1"/>
    <col min="9655" max="9657" width="5" style="2" customWidth="1"/>
    <col min="9658" max="9658" width="12" style="2" customWidth="1"/>
    <col min="9659" max="9663" width="5.6640625" style="2" customWidth="1"/>
    <col min="9664" max="9664" width="8.83203125" style="2" customWidth="1"/>
    <col min="9665" max="9665" width="9.1640625" style="2" customWidth="1"/>
    <col min="9666" max="9668" width="10.5" style="2" customWidth="1"/>
    <col min="9669" max="9671" width="6.5" style="2" customWidth="1"/>
    <col min="9672" max="9672" width="7.5" style="2" customWidth="1"/>
    <col min="9673" max="9673" width="9.6640625" style="2" customWidth="1"/>
    <col min="9674" max="9674" width="13" style="2" customWidth="1"/>
    <col min="9675" max="9675" width="15.83203125" style="2" customWidth="1"/>
    <col min="9676" max="9677" width="13" style="2" customWidth="1"/>
    <col min="9678" max="9680" width="6.5" style="2" customWidth="1"/>
    <col min="9681" max="9681" width="8" style="2" customWidth="1"/>
    <col min="9682" max="9685" width="6.5" style="2" customWidth="1"/>
    <col min="9686" max="9686" width="8.5" style="2" customWidth="1"/>
    <col min="9687" max="9688" width="6.5" style="2" customWidth="1"/>
    <col min="9689" max="9689" width="8.5" style="2" customWidth="1"/>
    <col min="9690" max="9692" width="6.33203125" style="2" customWidth="1"/>
    <col min="9693" max="9693" width="8.5" style="2" customWidth="1"/>
    <col min="9694" max="9697" width="5.83203125" style="2" customWidth="1"/>
    <col min="9698" max="9698" width="8.5" style="2" customWidth="1"/>
    <col min="9699" max="9703" width="5.83203125" style="2" customWidth="1"/>
    <col min="9704" max="9704" width="8.5" style="2" customWidth="1"/>
    <col min="9705" max="9709" width="6.5" style="2" customWidth="1"/>
    <col min="9710" max="9714" width="8.5" style="2" customWidth="1"/>
    <col min="9715" max="9715" width="9.6640625" style="2" customWidth="1"/>
    <col min="9716" max="9716" width="11.33203125" style="2" customWidth="1"/>
    <col min="9717" max="9719" width="8.5" style="2" customWidth="1"/>
    <col min="9720" max="9720" width="5.83203125" style="2" customWidth="1"/>
    <col min="9721" max="9723" width="7.83203125" style="2" customWidth="1"/>
    <col min="9724" max="9724" width="6.5" style="2" customWidth="1"/>
    <col min="9725" max="9725" width="5.5" style="2" customWidth="1"/>
    <col min="9726" max="9726" width="39.83203125" style="2" customWidth="1"/>
    <col min="9727" max="9908" width="9" style="2"/>
    <col min="9909" max="9909" width="5.6640625" style="2" customWidth="1"/>
    <col min="9910" max="9910" width="7.6640625" style="2" customWidth="1"/>
    <col min="9911" max="9913" width="5" style="2" customWidth="1"/>
    <col min="9914" max="9914" width="12" style="2" customWidth="1"/>
    <col min="9915" max="9919" width="5.6640625" style="2" customWidth="1"/>
    <col min="9920" max="9920" width="8.83203125" style="2" customWidth="1"/>
    <col min="9921" max="9921" width="9.1640625" style="2" customWidth="1"/>
    <col min="9922" max="9924" width="10.5" style="2" customWidth="1"/>
    <col min="9925" max="9927" width="6.5" style="2" customWidth="1"/>
    <col min="9928" max="9928" width="7.5" style="2" customWidth="1"/>
    <col min="9929" max="9929" width="9.6640625" style="2" customWidth="1"/>
    <col min="9930" max="9930" width="13" style="2" customWidth="1"/>
    <col min="9931" max="9931" width="15.83203125" style="2" customWidth="1"/>
    <col min="9932" max="9933" width="13" style="2" customWidth="1"/>
    <col min="9934" max="9936" width="6.5" style="2" customWidth="1"/>
    <col min="9937" max="9937" width="8" style="2" customWidth="1"/>
    <col min="9938" max="9941" width="6.5" style="2" customWidth="1"/>
    <col min="9942" max="9942" width="8.5" style="2" customWidth="1"/>
    <col min="9943" max="9944" width="6.5" style="2" customWidth="1"/>
    <col min="9945" max="9945" width="8.5" style="2" customWidth="1"/>
    <col min="9946" max="9948" width="6.33203125" style="2" customWidth="1"/>
    <col min="9949" max="9949" width="8.5" style="2" customWidth="1"/>
    <col min="9950" max="9953" width="5.83203125" style="2" customWidth="1"/>
    <col min="9954" max="9954" width="8.5" style="2" customWidth="1"/>
    <col min="9955" max="9959" width="5.83203125" style="2" customWidth="1"/>
    <col min="9960" max="9960" width="8.5" style="2" customWidth="1"/>
    <col min="9961" max="9965" width="6.5" style="2" customWidth="1"/>
    <col min="9966" max="9970" width="8.5" style="2" customWidth="1"/>
    <col min="9971" max="9971" width="9.6640625" style="2" customWidth="1"/>
    <col min="9972" max="9972" width="11.33203125" style="2" customWidth="1"/>
    <col min="9973" max="9975" width="8.5" style="2" customWidth="1"/>
    <col min="9976" max="9976" width="5.83203125" style="2" customWidth="1"/>
    <col min="9977" max="9979" width="7.83203125" style="2" customWidth="1"/>
    <col min="9980" max="9980" width="6.5" style="2" customWidth="1"/>
    <col min="9981" max="9981" width="5.5" style="2" customWidth="1"/>
    <col min="9982" max="9982" width="39.83203125" style="2" customWidth="1"/>
    <col min="9983" max="10164" width="9" style="2"/>
    <col min="10165" max="10165" width="5.6640625" style="2" customWidth="1"/>
    <col min="10166" max="10166" width="7.6640625" style="2" customWidth="1"/>
    <col min="10167" max="10169" width="5" style="2" customWidth="1"/>
    <col min="10170" max="10170" width="12" style="2" customWidth="1"/>
    <col min="10171" max="10175" width="5.6640625" style="2" customWidth="1"/>
    <col min="10176" max="10176" width="8.83203125" style="2" customWidth="1"/>
    <col min="10177" max="10177" width="9.1640625" style="2" customWidth="1"/>
    <col min="10178" max="10180" width="10.5" style="2" customWidth="1"/>
    <col min="10181" max="10183" width="6.5" style="2" customWidth="1"/>
    <col min="10184" max="10184" width="7.5" style="2" customWidth="1"/>
    <col min="10185" max="10185" width="9.6640625" style="2" customWidth="1"/>
    <col min="10186" max="10186" width="13" style="2" customWidth="1"/>
    <col min="10187" max="10187" width="15.83203125" style="2" customWidth="1"/>
    <col min="10188" max="10189" width="13" style="2" customWidth="1"/>
    <col min="10190" max="10192" width="6.5" style="2" customWidth="1"/>
    <col min="10193" max="10193" width="8" style="2" customWidth="1"/>
    <col min="10194" max="10197" width="6.5" style="2" customWidth="1"/>
    <col min="10198" max="10198" width="8.5" style="2" customWidth="1"/>
    <col min="10199" max="10200" width="6.5" style="2" customWidth="1"/>
    <col min="10201" max="10201" width="8.5" style="2" customWidth="1"/>
    <col min="10202" max="10204" width="6.33203125" style="2" customWidth="1"/>
    <col min="10205" max="10205" width="8.5" style="2" customWidth="1"/>
    <col min="10206" max="10209" width="5.83203125" style="2" customWidth="1"/>
    <col min="10210" max="10210" width="8.5" style="2" customWidth="1"/>
    <col min="10211" max="10215" width="5.83203125" style="2" customWidth="1"/>
    <col min="10216" max="10216" width="8.5" style="2" customWidth="1"/>
    <col min="10217" max="10221" width="6.5" style="2" customWidth="1"/>
    <col min="10222" max="10226" width="8.5" style="2" customWidth="1"/>
    <col min="10227" max="10227" width="9.6640625" style="2" customWidth="1"/>
    <col min="10228" max="10228" width="11.33203125" style="2" customWidth="1"/>
    <col min="10229" max="10231" width="8.5" style="2" customWidth="1"/>
    <col min="10232" max="10232" width="5.83203125" style="2" customWidth="1"/>
    <col min="10233" max="10235" width="7.83203125" style="2" customWidth="1"/>
    <col min="10236" max="10236" width="6.5" style="2" customWidth="1"/>
    <col min="10237" max="10237" width="5.5" style="2" customWidth="1"/>
    <col min="10238" max="10238" width="39.83203125" style="2" customWidth="1"/>
    <col min="10239" max="10420" width="9" style="2"/>
    <col min="10421" max="10421" width="5.6640625" style="2" customWidth="1"/>
    <col min="10422" max="10422" width="7.6640625" style="2" customWidth="1"/>
    <col min="10423" max="10425" width="5" style="2" customWidth="1"/>
    <col min="10426" max="10426" width="12" style="2" customWidth="1"/>
    <col min="10427" max="10431" width="5.6640625" style="2" customWidth="1"/>
    <col min="10432" max="10432" width="8.83203125" style="2" customWidth="1"/>
    <col min="10433" max="10433" width="9.1640625" style="2" customWidth="1"/>
    <col min="10434" max="10436" width="10.5" style="2" customWidth="1"/>
    <col min="10437" max="10439" width="6.5" style="2" customWidth="1"/>
    <col min="10440" max="10440" width="7.5" style="2" customWidth="1"/>
    <col min="10441" max="10441" width="9.6640625" style="2" customWidth="1"/>
    <col min="10442" max="10442" width="13" style="2" customWidth="1"/>
    <col min="10443" max="10443" width="15.83203125" style="2" customWidth="1"/>
    <col min="10444" max="10445" width="13" style="2" customWidth="1"/>
    <col min="10446" max="10448" width="6.5" style="2" customWidth="1"/>
    <col min="10449" max="10449" width="8" style="2" customWidth="1"/>
    <col min="10450" max="10453" width="6.5" style="2" customWidth="1"/>
    <col min="10454" max="10454" width="8.5" style="2" customWidth="1"/>
    <col min="10455" max="10456" width="6.5" style="2" customWidth="1"/>
    <col min="10457" max="10457" width="8.5" style="2" customWidth="1"/>
    <col min="10458" max="10460" width="6.33203125" style="2" customWidth="1"/>
    <col min="10461" max="10461" width="8.5" style="2" customWidth="1"/>
    <col min="10462" max="10465" width="5.83203125" style="2" customWidth="1"/>
    <col min="10466" max="10466" width="8.5" style="2" customWidth="1"/>
    <col min="10467" max="10471" width="5.83203125" style="2" customWidth="1"/>
    <col min="10472" max="10472" width="8.5" style="2" customWidth="1"/>
    <col min="10473" max="10477" width="6.5" style="2" customWidth="1"/>
    <col min="10478" max="10482" width="8.5" style="2" customWidth="1"/>
    <col min="10483" max="10483" width="9.6640625" style="2" customWidth="1"/>
    <col min="10484" max="10484" width="11.33203125" style="2" customWidth="1"/>
    <col min="10485" max="10487" width="8.5" style="2" customWidth="1"/>
    <col min="10488" max="10488" width="5.83203125" style="2" customWidth="1"/>
    <col min="10489" max="10491" width="7.83203125" style="2" customWidth="1"/>
    <col min="10492" max="10492" width="6.5" style="2" customWidth="1"/>
    <col min="10493" max="10493" width="5.5" style="2" customWidth="1"/>
    <col min="10494" max="10494" width="39.83203125" style="2" customWidth="1"/>
    <col min="10495" max="10676" width="9" style="2"/>
    <col min="10677" max="10677" width="5.6640625" style="2" customWidth="1"/>
    <col min="10678" max="10678" width="7.6640625" style="2" customWidth="1"/>
    <col min="10679" max="10681" width="5" style="2" customWidth="1"/>
    <col min="10682" max="10682" width="12" style="2" customWidth="1"/>
    <col min="10683" max="10687" width="5.6640625" style="2" customWidth="1"/>
    <col min="10688" max="10688" width="8.83203125" style="2" customWidth="1"/>
    <col min="10689" max="10689" width="9.1640625" style="2" customWidth="1"/>
    <col min="10690" max="10692" width="10.5" style="2" customWidth="1"/>
    <col min="10693" max="10695" width="6.5" style="2" customWidth="1"/>
    <col min="10696" max="10696" width="7.5" style="2" customWidth="1"/>
    <col min="10697" max="10697" width="9.6640625" style="2" customWidth="1"/>
    <col min="10698" max="10698" width="13" style="2" customWidth="1"/>
    <col min="10699" max="10699" width="15.83203125" style="2" customWidth="1"/>
    <col min="10700" max="10701" width="13" style="2" customWidth="1"/>
    <col min="10702" max="10704" width="6.5" style="2" customWidth="1"/>
    <col min="10705" max="10705" width="8" style="2" customWidth="1"/>
    <col min="10706" max="10709" width="6.5" style="2" customWidth="1"/>
    <col min="10710" max="10710" width="8.5" style="2" customWidth="1"/>
    <col min="10711" max="10712" width="6.5" style="2" customWidth="1"/>
    <col min="10713" max="10713" width="8.5" style="2" customWidth="1"/>
    <col min="10714" max="10716" width="6.33203125" style="2" customWidth="1"/>
    <col min="10717" max="10717" width="8.5" style="2" customWidth="1"/>
    <col min="10718" max="10721" width="5.83203125" style="2" customWidth="1"/>
    <col min="10722" max="10722" width="8.5" style="2" customWidth="1"/>
    <col min="10723" max="10727" width="5.83203125" style="2" customWidth="1"/>
    <col min="10728" max="10728" width="8.5" style="2" customWidth="1"/>
    <col min="10729" max="10733" width="6.5" style="2" customWidth="1"/>
    <col min="10734" max="10738" width="8.5" style="2" customWidth="1"/>
    <col min="10739" max="10739" width="9.6640625" style="2" customWidth="1"/>
    <col min="10740" max="10740" width="11.33203125" style="2" customWidth="1"/>
    <col min="10741" max="10743" width="8.5" style="2" customWidth="1"/>
    <col min="10744" max="10744" width="5.83203125" style="2" customWidth="1"/>
    <col min="10745" max="10747" width="7.83203125" style="2" customWidth="1"/>
    <col min="10748" max="10748" width="6.5" style="2" customWidth="1"/>
    <col min="10749" max="10749" width="5.5" style="2" customWidth="1"/>
    <col min="10750" max="10750" width="39.83203125" style="2" customWidth="1"/>
    <col min="10751" max="10932" width="9" style="2"/>
    <col min="10933" max="10933" width="5.6640625" style="2" customWidth="1"/>
    <col min="10934" max="10934" width="7.6640625" style="2" customWidth="1"/>
    <col min="10935" max="10937" width="5" style="2" customWidth="1"/>
    <col min="10938" max="10938" width="12" style="2" customWidth="1"/>
    <col min="10939" max="10943" width="5.6640625" style="2" customWidth="1"/>
    <col min="10944" max="10944" width="8.83203125" style="2" customWidth="1"/>
    <col min="10945" max="10945" width="9.1640625" style="2" customWidth="1"/>
    <col min="10946" max="10948" width="10.5" style="2" customWidth="1"/>
    <col min="10949" max="10951" width="6.5" style="2" customWidth="1"/>
    <col min="10952" max="10952" width="7.5" style="2" customWidth="1"/>
    <col min="10953" max="10953" width="9.6640625" style="2" customWidth="1"/>
    <col min="10954" max="10954" width="13" style="2" customWidth="1"/>
    <col min="10955" max="10955" width="15.83203125" style="2" customWidth="1"/>
    <col min="10956" max="10957" width="13" style="2" customWidth="1"/>
    <col min="10958" max="10960" width="6.5" style="2" customWidth="1"/>
    <col min="10961" max="10961" width="8" style="2" customWidth="1"/>
    <col min="10962" max="10965" width="6.5" style="2" customWidth="1"/>
    <col min="10966" max="10966" width="8.5" style="2" customWidth="1"/>
    <col min="10967" max="10968" width="6.5" style="2" customWidth="1"/>
    <col min="10969" max="10969" width="8.5" style="2" customWidth="1"/>
    <col min="10970" max="10972" width="6.33203125" style="2" customWidth="1"/>
    <col min="10973" max="10973" width="8.5" style="2" customWidth="1"/>
    <col min="10974" max="10977" width="5.83203125" style="2" customWidth="1"/>
    <col min="10978" max="10978" width="8.5" style="2" customWidth="1"/>
    <col min="10979" max="10983" width="5.83203125" style="2" customWidth="1"/>
    <col min="10984" max="10984" width="8.5" style="2" customWidth="1"/>
    <col min="10985" max="10989" width="6.5" style="2" customWidth="1"/>
    <col min="10990" max="10994" width="8.5" style="2" customWidth="1"/>
    <col min="10995" max="10995" width="9.6640625" style="2" customWidth="1"/>
    <col min="10996" max="10996" width="11.33203125" style="2" customWidth="1"/>
    <col min="10997" max="10999" width="8.5" style="2" customWidth="1"/>
    <col min="11000" max="11000" width="5.83203125" style="2" customWidth="1"/>
    <col min="11001" max="11003" width="7.83203125" style="2" customWidth="1"/>
    <col min="11004" max="11004" width="6.5" style="2" customWidth="1"/>
    <col min="11005" max="11005" width="5.5" style="2" customWidth="1"/>
    <col min="11006" max="11006" width="39.83203125" style="2" customWidth="1"/>
    <col min="11007" max="11188" width="9" style="2"/>
    <col min="11189" max="11189" width="5.6640625" style="2" customWidth="1"/>
    <col min="11190" max="11190" width="7.6640625" style="2" customWidth="1"/>
    <col min="11191" max="11193" width="5" style="2" customWidth="1"/>
    <col min="11194" max="11194" width="12" style="2" customWidth="1"/>
    <col min="11195" max="11199" width="5.6640625" style="2" customWidth="1"/>
    <col min="11200" max="11200" width="8.83203125" style="2" customWidth="1"/>
    <col min="11201" max="11201" width="9.1640625" style="2" customWidth="1"/>
    <col min="11202" max="11204" width="10.5" style="2" customWidth="1"/>
    <col min="11205" max="11207" width="6.5" style="2" customWidth="1"/>
    <col min="11208" max="11208" width="7.5" style="2" customWidth="1"/>
    <col min="11209" max="11209" width="9.6640625" style="2" customWidth="1"/>
    <col min="11210" max="11210" width="13" style="2" customWidth="1"/>
    <col min="11211" max="11211" width="15.83203125" style="2" customWidth="1"/>
    <col min="11212" max="11213" width="13" style="2" customWidth="1"/>
    <col min="11214" max="11216" width="6.5" style="2" customWidth="1"/>
    <col min="11217" max="11217" width="8" style="2" customWidth="1"/>
    <col min="11218" max="11221" width="6.5" style="2" customWidth="1"/>
    <col min="11222" max="11222" width="8.5" style="2" customWidth="1"/>
    <col min="11223" max="11224" width="6.5" style="2" customWidth="1"/>
    <col min="11225" max="11225" width="8.5" style="2" customWidth="1"/>
    <col min="11226" max="11228" width="6.33203125" style="2" customWidth="1"/>
    <col min="11229" max="11229" width="8.5" style="2" customWidth="1"/>
    <col min="11230" max="11233" width="5.83203125" style="2" customWidth="1"/>
    <col min="11234" max="11234" width="8.5" style="2" customWidth="1"/>
    <col min="11235" max="11239" width="5.83203125" style="2" customWidth="1"/>
    <col min="11240" max="11240" width="8.5" style="2" customWidth="1"/>
    <col min="11241" max="11245" width="6.5" style="2" customWidth="1"/>
    <col min="11246" max="11250" width="8.5" style="2" customWidth="1"/>
    <col min="11251" max="11251" width="9.6640625" style="2" customWidth="1"/>
    <col min="11252" max="11252" width="11.33203125" style="2" customWidth="1"/>
    <col min="11253" max="11255" width="8.5" style="2" customWidth="1"/>
    <col min="11256" max="11256" width="5.83203125" style="2" customWidth="1"/>
    <col min="11257" max="11259" width="7.83203125" style="2" customWidth="1"/>
    <col min="11260" max="11260" width="6.5" style="2" customWidth="1"/>
    <col min="11261" max="11261" width="5.5" style="2" customWidth="1"/>
    <col min="11262" max="11262" width="39.83203125" style="2" customWidth="1"/>
    <col min="11263" max="11444" width="9" style="2"/>
    <col min="11445" max="11445" width="5.6640625" style="2" customWidth="1"/>
    <col min="11446" max="11446" width="7.6640625" style="2" customWidth="1"/>
    <col min="11447" max="11449" width="5" style="2" customWidth="1"/>
    <col min="11450" max="11450" width="12" style="2" customWidth="1"/>
    <col min="11451" max="11455" width="5.6640625" style="2" customWidth="1"/>
    <col min="11456" max="11456" width="8.83203125" style="2" customWidth="1"/>
    <col min="11457" max="11457" width="9.1640625" style="2" customWidth="1"/>
    <col min="11458" max="11460" width="10.5" style="2" customWidth="1"/>
    <col min="11461" max="11463" width="6.5" style="2" customWidth="1"/>
    <col min="11464" max="11464" width="7.5" style="2" customWidth="1"/>
    <col min="11465" max="11465" width="9.6640625" style="2" customWidth="1"/>
    <col min="11466" max="11466" width="13" style="2" customWidth="1"/>
    <col min="11467" max="11467" width="15.83203125" style="2" customWidth="1"/>
    <col min="11468" max="11469" width="13" style="2" customWidth="1"/>
    <col min="11470" max="11472" width="6.5" style="2" customWidth="1"/>
    <col min="11473" max="11473" width="8" style="2" customWidth="1"/>
    <col min="11474" max="11477" width="6.5" style="2" customWidth="1"/>
    <col min="11478" max="11478" width="8.5" style="2" customWidth="1"/>
    <col min="11479" max="11480" width="6.5" style="2" customWidth="1"/>
    <col min="11481" max="11481" width="8.5" style="2" customWidth="1"/>
    <col min="11482" max="11484" width="6.33203125" style="2" customWidth="1"/>
    <col min="11485" max="11485" width="8.5" style="2" customWidth="1"/>
    <col min="11486" max="11489" width="5.83203125" style="2" customWidth="1"/>
    <col min="11490" max="11490" width="8.5" style="2" customWidth="1"/>
    <col min="11491" max="11495" width="5.83203125" style="2" customWidth="1"/>
    <col min="11496" max="11496" width="8.5" style="2" customWidth="1"/>
    <col min="11497" max="11501" width="6.5" style="2" customWidth="1"/>
    <col min="11502" max="11506" width="8.5" style="2" customWidth="1"/>
    <col min="11507" max="11507" width="9.6640625" style="2" customWidth="1"/>
    <col min="11508" max="11508" width="11.33203125" style="2" customWidth="1"/>
    <col min="11509" max="11511" width="8.5" style="2" customWidth="1"/>
    <col min="11512" max="11512" width="5.83203125" style="2" customWidth="1"/>
    <col min="11513" max="11515" width="7.83203125" style="2" customWidth="1"/>
    <col min="11516" max="11516" width="6.5" style="2" customWidth="1"/>
    <col min="11517" max="11517" width="5.5" style="2" customWidth="1"/>
    <col min="11518" max="11518" width="39.83203125" style="2" customWidth="1"/>
    <col min="11519" max="11700" width="9" style="2"/>
    <col min="11701" max="11701" width="5.6640625" style="2" customWidth="1"/>
    <col min="11702" max="11702" width="7.6640625" style="2" customWidth="1"/>
    <col min="11703" max="11705" width="5" style="2" customWidth="1"/>
    <col min="11706" max="11706" width="12" style="2" customWidth="1"/>
    <col min="11707" max="11711" width="5.6640625" style="2" customWidth="1"/>
    <col min="11712" max="11712" width="8.83203125" style="2" customWidth="1"/>
    <col min="11713" max="11713" width="9.1640625" style="2" customWidth="1"/>
    <col min="11714" max="11716" width="10.5" style="2" customWidth="1"/>
    <col min="11717" max="11719" width="6.5" style="2" customWidth="1"/>
    <col min="11720" max="11720" width="7.5" style="2" customWidth="1"/>
    <col min="11721" max="11721" width="9.6640625" style="2" customWidth="1"/>
    <col min="11722" max="11722" width="13" style="2" customWidth="1"/>
    <col min="11723" max="11723" width="15.83203125" style="2" customWidth="1"/>
    <col min="11724" max="11725" width="13" style="2" customWidth="1"/>
    <col min="11726" max="11728" width="6.5" style="2" customWidth="1"/>
    <col min="11729" max="11729" width="8" style="2" customWidth="1"/>
    <col min="11730" max="11733" width="6.5" style="2" customWidth="1"/>
    <col min="11734" max="11734" width="8.5" style="2" customWidth="1"/>
    <col min="11735" max="11736" width="6.5" style="2" customWidth="1"/>
    <col min="11737" max="11737" width="8.5" style="2" customWidth="1"/>
    <col min="11738" max="11740" width="6.33203125" style="2" customWidth="1"/>
    <col min="11741" max="11741" width="8.5" style="2" customWidth="1"/>
    <col min="11742" max="11745" width="5.83203125" style="2" customWidth="1"/>
    <col min="11746" max="11746" width="8.5" style="2" customWidth="1"/>
    <col min="11747" max="11751" width="5.83203125" style="2" customWidth="1"/>
    <col min="11752" max="11752" width="8.5" style="2" customWidth="1"/>
    <col min="11753" max="11757" width="6.5" style="2" customWidth="1"/>
    <col min="11758" max="11762" width="8.5" style="2" customWidth="1"/>
    <col min="11763" max="11763" width="9.6640625" style="2" customWidth="1"/>
    <col min="11764" max="11764" width="11.33203125" style="2" customWidth="1"/>
    <col min="11765" max="11767" width="8.5" style="2" customWidth="1"/>
    <col min="11768" max="11768" width="5.83203125" style="2" customWidth="1"/>
    <col min="11769" max="11771" width="7.83203125" style="2" customWidth="1"/>
    <col min="11772" max="11772" width="6.5" style="2" customWidth="1"/>
    <col min="11773" max="11773" width="5.5" style="2" customWidth="1"/>
    <col min="11774" max="11774" width="39.83203125" style="2" customWidth="1"/>
    <col min="11775" max="11956" width="9" style="2"/>
    <col min="11957" max="11957" width="5.6640625" style="2" customWidth="1"/>
    <col min="11958" max="11958" width="7.6640625" style="2" customWidth="1"/>
    <col min="11959" max="11961" width="5" style="2" customWidth="1"/>
    <col min="11962" max="11962" width="12" style="2" customWidth="1"/>
    <col min="11963" max="11967" width="5.6640625" style="2" customWidth="1"/>
    <col min="11968" max="11968" width="8.83203125" style="2" customWidth="1"/>
    <col min="11969" max="11969" width="9.1640625" style="2" customWidth="1"/>
    <col min="11970" max="11972" width="10.5" style="2" customWidth="1"/>
    <col min="11973" max="11975" width="6.5" style="2" customWidth="1"/>
    <col min="11976" max="11976" width="7.5" style="2" customWidth="1"/>
    <col min="11977" max="11977" width="9.6640625" style="2" customWidth="1"/>
    <col min="11978" max="11978" width="13" style="2" customWidth="1"/>
    <col min="11979" max="11979" width="15.83203125" style="2" customWidth="1"/>
    <col min="11980" max="11981" width="13" style="2" customWidth="1"/>
    <col min="11982" max="11984" width="6.5" style="2" customWidth="1"/>
    <col min="11985" max="11985" width="8" style="2" customWidth="1"/>
    <col min="11986" max="11989" width="6.5" style="2" customWidth="1"/>
    <col min="11990" max="11990" width="8.5" style="2" customWidth="1"/>
    <col min="11991" max="11992" width="6.5" style="2" customWidth="1"/>
    <col min="11993" max="11993" width="8.5" style="2" customWidth="1"/>
    <col min="11994" max="11996" width="6.33203125" style="2" customWidth="1"/>
    <col min="11997" max="11997" width="8.5" style="2" customWidth="1"/>
    <col min="11998" max="12001" width="5.83203125" style="2" customWidth="1"/>
    <col min="12002" max="12002" width="8.5" style="2" customWidth="1"/>
    <col min="12003" max="12007" width="5.83203125" style="2" customWidth="1"/>
    <col min="12008" max="12008" width="8.5" style="2" customWidth="1"/>
    <col min="12009" max="12013" width="6.5" style="2" customWidth="1"/>
    <col min="12014" max="12018" width="8.5" style="2" customWidth="1"/>
    <col min="12019" max="12019" width="9.6640625" style="2" customWidth="1"/>
    <col min="12020" max="12020" width="11.33203125" style="2" customWidth="1"/>
    <col min="12021" max="12023" width="8.5" style="2" customWidth="1"/>
    <col min="12024" max="12024" width="5.83203125" style="2" customWidth="1"/>
    <col min="12025" max="12027" width="7.83203125" style="2" customWidth="1"/>
    <col min="12028" max="12028" width="6.5" style="2" customWidth="1"/>
    <col min="12029" max="12029" width="5.5" style="2" customWidth="1"/>
    <col min="12030" max="12030" width="39.83203125" style="2" customWidth="1"/>
    <col min="12031" max="12212" width="9" style="2"/>
    <col min="12213" max="12213" width="5.6640625" style="2" customWidth="1"/>
    <col min="12214" max="12214" width="7.6640625" style="2" customWidth="1"/>
    <col min="12215" max="12217" width="5" style="2" customWidth="1"/>
    <col min="12218" max="12218" width="12" style="2" customWidth="1"/>
    <col min="12219" max="12223" width="5.6640625" style="2" customWidth="1"/>
    <col min="12224" max="12224" width="8.83203125" style="2" customWidth="1"/>
    <col min="12225" max="12225" width="9.1640625" style="2" customWidth="1"/>
    <col min="12226" max="12228" width="10.5" style="2" customWidth="1"/>
    <col min="12229" max="12231" width="6.5" style="2" customWidth="1"/>
    <col min="12232" max="12232" width="7.5" style="2" customWidth="1"/>
    <col min="12233" max="12233" width="9.6640625" style="2" customWidth="1"/>
    <col min="12234" max="12234" width="13" style="2" customWidth="1"/>
    <col min="12235" max="12235" width="15.83203125" style="2" customWidth="1"/>
    <col min="12236" max="12237" width="13" style="2" customWidth="1"/>
    <col min="12238" max="12240" width="6.5" style="2" customWidth="1"/>
    <col min="12241" max="12241" width="8" style="2" customWidth="1"/>
    <col min="12242" max="12245" width="6.5" style="2" customWidth="1"/>
    <col min="12246" max="12246" width="8.5" style="2" customWidth="1"/>
    <col min="12247" max="12248" width="6.5" style="2" customWidth="1"/>
    <col min="12249" max="12249" width="8.5" style="2" customWidth="1"/>
    <col min="12250" max="12252" width="6.33203125" style="2" customWidth="1"/>
    <col min="12253" max="12253" width="8.5" style="2" customWidth="1"/>
    <col min="12254" max="12257" width="5.83203125" style="2" customWidth="1"/>
    <col min="12258" max="12258" width="8.5" style="2" customWidth="1"/>
    <col min="12259" max="12263" width="5.83203125" style="2" customWidth="1"/>
    <col min="12264" max="12264" width="8.5" style="2" customWidth="1"/>
    <col min="12265" max="12269" width="6.5" style="2" customWidth="1"/>
    <col min="12270" max="12274" width="8.5" style="2" customWidth="1"/>
    <col min="12275" max="12275" width="9.6640625" style="2" customWidth="1"/>
    <col min="12276" max="12276" width="11.33203125" style="2" customWidth="1"/>
    <col min="12277" max="12279" width="8.5" style="2" customWidth="1"/>
    <col min="12280" max="12280" width="5.83203125" style="2" customWidth="1"/>
    <col min="12281" max="12283" width="7.83203125" style="2" customWidth="1"/>
    <col min="12284" max="12284" width="6.5" style="2" customWidth="1"/>
    <col min="12285" max="12285" width="5.5" style="2" customWidth="1"/>
    <col min="12286" max="12286" width="39.83203125" style="2" customWidth="1"/>
    <col min="12287" max="12468" width="9" style="2"/>
    <col min="12469" max="12469" width="5.6640625" style="2" customWidth="1"/>
    <col min="12470" max="12470" width="7.6640625" style="2" customWidth="1"/>
    <col min="12471" max="12473" width="5" style="2" customWidth="1"/>
    <col min="12474" max="12474" width="12" style="2" customWidth="1"/>
    <col min="12475" max="12479" width="5.6640625" style="2" customWidth="1"/>
    <col min="12480" max="12480" width="8.83203125" style="2" customWidth="1"/>
    <col min="12481" max="12481" width="9.1640625" style="2" customWidth="1"/>
    <col min="12482" max="12484" width="10.5" style="2" customWidth="1"/>
    <col min="12485" max="12487" width="6.5" style="2" customWidth="1"/>
    <col min="12488" max="12488" width="7.5" style="2" customWidth="1"/>
    <col min="12489" max="12489" width="9.6640625" style="2" customWidth="1"/>
    <col min="12490" max="12490" width="13" style="2" customWidth="1"/>
    <col min="12491" max="12491" width="15.83203125" style="2" customWidth="1"/>
    <col min="12492" max="12493" width="13" style="2" customWidth="1"/>
    <col min="12494" max="12496" width="6.5" style="2" customWidth="1"/>
    <col min="12497" max="12497" width="8" style="2" customWidth="1"/>
    <col min="12498" max="12501" width="6.5" style="2" customWidth="1"/>
    <col min="12502" max="12502" width="8.5" style="2" customWidth="1"/>
    <col min="12503" max="12504" width="6.5" style="2" customWidth="1"/>
    <col min="12505" max="12505" width="8.5" style="2" customWidth="1"/>
    <col min="12506" max="12508" width="6.33203125" style="2" customWidth="1"/>
    <col min="12509" max="12509" width="8.5" style="2" customWidth="1"/>
    <col min="12510" max="12513" width="5.83203125" style="2" customWidth="1"/>
    <col min="12514" max="12514" width="8.5" style="2" customWidth="1"/>
    <col min="12515" max="12519" width="5.83203125" style="2" customWidth="1"/>
    <col min="12520" max="12520" width="8.5" style="2" customWidth="1"/>
    <col min="12521" max="12525" width="6.5" style="2" customWidth="1"/>
    <col min="12526" max="12530" width="8.5" style="2" customWidth="1"/>
    <col min="12531" max="12531" width="9.6640625" style="2" customWidth="1"/>
    <col min="12532" max="12532" width="11.33203125" style="2" customWidth="1"/>
    <col min="12533" max="12535" width="8.5" style="2" customWidth="1"/>
    <col min="12536" max="12536" width="5.83203125" style="2" customWidth="1"/>
    <col min="12537" max="12539" width="7.83203125" style="2" customWidth="1"/>
    <col min="12540" max="12540" width="6.5" style="2" customWidth="1"/>
    <col min="12541" max="12541" width="5.5" style="2" customWidth="1"/>
    <col min="12542" max="12542" width="39.83203125" style="2" customWidth="1"/>
    <col min="12543" max="12724" width="9" style="2"/>
    <col min="12725" max="12725" width="5.6640625" style="2" customWidth="1"/>
    <col min="12726" max="12726" width="7.6640625" style="2" customWidth="1"/>
    <col min="12727" max="12729" width="5" style="2" customWidth="1"/>
    <col min="12730" max="12730" width="12" style="2" customWidth="1"/>
    <col min="12731" max="12735" width="5.6640625" style="2" customWidth="1"/>
    <col min="12736" max="12736" width="8.83203125" style="2" customWidth="1"/>
    <col min="12737" max="12737" width="9.1640625" style="2" customWidth="1"/>
    <col min="12738" max="12740" width="10.5" style="2" customWidth="1"/>
    <col min="12741" max="12743" width="6.5" style="2" customWidth="1"/>
    <col min="12744" max="12744" width="7.5" style="2" customWidth="1"/>
    <col min="12745" max="12745" width="9.6640625" style="2" customWidth="1"/>
    <col min="12746" max="12746" width="13" style="2" customWidth="1"/>
    <col min="12747" max="12747" width="15.83203125" style="2" customWidth="1"/>
    <col min="12748" max="12749" width="13" style="2" customWidth="1"/>
    <col min="12750" max="12752" width="6.5" style="2" customWidth="1"/>
    <col min="12753" max="12753" width="8" style="2" customWidth="1"/>
    <col min="12754" max="12757" width="6.5" style="2" customWidth="1"/>
    <col min="12758" max="12758" width="8.5" style="2" customWidth="1"/>
    <col min="12759" max="12760" width="6.5" style="2" customWidth="1"/>
    <col min="12761" max="12761" width="8.5" style="2" customWidth="1"/>
    <col min="12762" max="12764" width="6.33203125" style="2" customWidth="1"/>
    <col min="12765" max="12765" width="8.5" style="2" customWidth="1"/>
    <col min="12766" max="12769" width="5.83203125" style="2" customWidth="1"/>
    <col min="12770" max="12770" width="8.5" style="2" customWidth="1"/>
    <col min="12771" max="12775" width="5.83203125" style="2" customWidth="1"/>
    <col min="12776" max="12776" width="8.5" style="2" customWidth="1"/>
    <col min="12777" max="12781" width="6.5" style="2" customWidth="1"/>
    <col min="12782" max="12786" width="8.5" style="2" customWidth="1"/>
    <col min="12787" max="12787" width="9.6640625" style="2" customWidth="1"/>
    <col min="12788" max="12788" width="11.33203125" style="2" customWidth="1"/>
    <col min="12789" max="12791" width="8.5" style="2" customWidth="1"/>
    <col min="12792" max="12792" width="5.83203125" style="2" customWidth="1"/>
    <col min="12793" max="12795" width="7.83203125" style="2" customWidth="1"/>
    <col min="12796" max="12796" width="6.5" style="2" customWidth="1"/>
    <col min="12797" max="12797" width="5.5" style="2" customWidth="1"/>
    <col min="12798" max="12798" width="39.83203125" style="2" customWidth="1"/>
    <col min="12799" max="12980" width="9" style="2"/>
    <col min="12981" max="12981" width="5.6640625" style="2" customWidth="1"/>
    <col min="12982" max="12982" width="7.6640625" style="2" customWidth="1"/>
    <col min="12983" max="12985" width="5" style="2" customWidth="1"/>
    <col min="12986" max="12986" width="12" style="2" customWidth="1"/>
    <col min="12987" max="12991" width="5.6640625" style="2" customWidth="1"/>
    <col min="12992" max="12992" width="8.83203125" style="2" customWidth="1"/>
    <col min="12993" max="12993" width="9.1640625" style="2" customWidth="1"/>
    <col min="12994" max="12996" width="10.5" style="2" customWidth="1"/>
    <col min="12997" max="12999" width="6.5" style="2" customWidth="1"/>
    <col min="13000" max="13000" width="7.5" style="2" customWidth="1"/>
    <col min="13001" max="13001" width="9.6640625" style="2" customWidth="1"/>
    <col min="13002" max="13002" width="13" style="2" customWidth="1"/>
    <col min="13003" max="13003" width="15.83203125" style="2" customWidth="1"/>
    <col min="13004" max="13005" width="13" style="2" customWidth="1"/>
    <col min="13006" max="13008" width="6.5" style="2" customWidth="1"/>
    <col min="13009" max="13009" width="8" style="2" customWidth="1"/>
    <col min="13010" max="13013" width="6.5" style="2" customWidth="1"/>
    <col min="13014" max="13014" width="8.5" style="2" customWidth="1"/>
    <col min="13015" max="13016" width="6.5" style="2" customWidth="1"/>
    <col min="13017" max="13017" width="8.5" style="2" customWidth="1"/>
    <col min="13018" max="13020" width="6.33203125" style="2" customWidth="1"/>
    <col min="13021" max="13021" width="8.5" style="2" customWidth="1"/>
    <col min="13022" max="13025" width="5.83203125" style="2" customWidth="1"/>
    <col min="13026" max="13026" width="8.5" style="2" customWidth="1"/>
    <col min="13027" max="13031" width="5.83203125" style="2" customWidth="1"/>
    <col min="13032" max="13032" width="8.5" style="2" customWidth="1"/>
    <col min="13033" max="13037" width="6.5" style="2" customWidth="1"/>
    <col min="13038" max="13042" width="8.5" style="2" customWidth="1"/>
    <col min="13043" max="13043" width="9.6640625" style="2" customWidth="1"/>
    <col min="13044" max="13044" width="11.33203125" style="2" customWidth="1"/>
    <col min="13045" max="13047" width="8.5" style="2" customWidth="1"/>
    <col min="13048" max="13048" width="5.83203125" style="2" customWidth="1"/>
    <col min="13049" max="13051" width="7.83203125" style="2" customWidth="1"/>
    <col min="13052" max="13052" width="6.5" style="2" customWidth="1"/>
    <col min="13053" max="13053" width="5.5" style="2" customWidth="1"/>
    <col min="13054" max="13054" width="39.83203125" style="2" customWidth="1"/>
    <col min="13055" max="13236" width="9" style="2"/>
    <col min="13237" max="13237" width="5.6640625" style="2" customWidth="1"/>
    <col min="13238" max="13238" width="7.6640625" style="2" customWidth="1"/>
    <col min="13239" max="13241" width="5" style="2" customWidth="1"/>
    <col min="13242" max="13242" width="12" style="2" customWidth="1"/>
    <col min="13243" max="13247" width="5.6640625" style="2" customWidth="1"/>
    <col min="13248" max="13248" width="8.83203125" style="2" customWidth="1"/>
    <col min="13249" max="13249" width="9.1640625" style="2" customWidth="1"/>
    <col min="13250" max="13252" width="10.5" style="2" customWidth="1"/>
    <col min="13253" max="13255" width="6.5" style="2" customWidth="1"/>
    <col min="13256" max="13256" width="7.5" style="2" customWidth="1"/>
    <col min="13257" max="13257" width="9.6640625" style="2" customWidth="1"/>
    <col min="13258" max="13258" width="13" style="2" customWidth="1"/>
    <col min="13259" max="13259" width="15.83203125" style="2" customWidth="1"/>
    <col min="13260" max="13261" width="13" style="2" customWidth="1"/>
    <col min="13262" max="13264" width="6.5" style="2" customWidth="1"/>
    <col min="13265" max="13265" width="8" style="2" customWidth="1"/>
    <col min="13266" max="13269" width="6.5" style="2" customWidth="1"/>
    <col min="13270" max="13270" width="8.5" style="2" customWidth="1"/>
    <col min="13271" max="13272" width="6.5" style="2" customWidth="1"/>
    <col min="13273" max="13273" width="8.5" style="2" customWidth="1"/>
    <col min="13274" max="13276" width="6.33203125" style="2" customWidth="1"/>
    <col min="13277" max="13277" width="8.5" style="2" customWidth="1"/>
    <col min="13278" max="13281" width="5.83203125" style="2" customWidth="1"/>
    <col min="13282" max="13282" width="8.5" style="2" customWidth="1"/>
    <col min="13283" max="13287" width="5.83203125" style="2" customWidth="1"/>
    <col min="13288" max="13288" width="8.5" style="2" customWidth="1"/>
    <col min="13289" max="13293" width="6.5" style="2" customWidth="1"/>
    <col min="13294" max="13298" width="8.5" style="2" customWidth="1"/>
    <col min="13299" max="13299" width="9.6640625" style="2" customWidth="1"/>
    <col min="13300" max="13300" width="11.33203125" style="2" customWidth="1"/>
    <col min="13301" max="13303" width="8.5" style="2" customWidth="1"/>
    <col min="13304" max="13304" width="5.83203125" style="2" customWidth="1"/>
    <col min="13305" max="13307" width="7.83203125" style="2" customWidth="1"/>
    <col min="13308" max="13308" width="6.5" style="2" customWidth="1"/>
    <col min="13309" max="13309" width="5.5" style="2" customWidth="1"/>
    <col min="13310" max="13310" width="39.83203125" style="2" customWidth="1"/>
    <col min="13311" max="13492" width="9" style="2"/>
    <col min="13493" max="13493" width="5.6640625" style="2" customWidth="1"/>
    <col min="13494" max="13494" width="7.6640625" style="2" customWidth="1"/>
    <col min="13495" max="13497" width="5" style="2" customWidth="1"/>
    <col min="13498" max="13498" width="12" style="2" customWidth="1"/>
    <col min="13499" max="13503" width="5.6640625" style="2" customWidth="1"/>
    <col min="13504" max="13504" width="8.83203125" style="2" customWidth="1"/>
    <col min="13505" max="13505" width="9.1640625" style="2" customWidth="1"/>
    <col min="13506" max="13508" width="10.5" style="2" customWidth="1"/>
    <col min="13509" max="13511" width="6.5" style="2" customWidth="1"/>
    <col min="13512" max="13512" width="7.5" style="2" customWidth="1"/>
    <col min="13513" max="13513" width="9.6640625" style="2" customWidth="1"/>
    <col min="13514" max="13514" width="13" style="2" customWidth="1"/>
    <col min="13515" max="13515" width="15.83203125" style="2" customWidth="1"/>
    <col min="13516" max="13517" width="13" style="2" customWidth="1"/>
    <col min="13518" max="13520" width="6.5" style="2" customWidth="1"/>
    <col min="13521" max="13521" width="8" style="2" customWidth="1"/>
    <col min="13522" max="13525" width="6.5" style="2" customWidth="1"/>
    <col min="13526" max="13526" width="8.5" style="2" customWidth="1"/>
    <col min="13527" max="13528" width="6.5" style="2" customWidth="1"/>
    <col min="13529" max="13529" width="8.5" style="2" customWidth="1"/>
    <col min="13530" max="13532" width="6.33203125" style="2" customWidth="1"/>
    <col min="13533" max="13533" width="8.5" style="2" customWidth="1"/>
    <col min="13534" max="13537" width="5.83203125" style="2" customWidth="1"/>
    <col min="13538" max="13538" width="8.5" style="2" customWidth="1"/>
    <col min="13539" max="13543" width="5.83203125" style="2" customWidth="1"/>
    <col min="13544" max="13544" width="8.5" style="2" customWidth="1"/>
    <col min="13545" max="13549" width="6.5" style="2" customWidth="1"/>
    <col min="13550" max="13554" width="8.5" style="2" customWidth="1"/>
    <col min="13555" max="13555" width="9.6640625" style="2" customWidth="1"/>
    <col min="13556" max="13556" width="11.33203125" style="2" customWidth="1"/>
    <col min="13557" max="13559" width="8.5" style="2" customWidth="1"/>
    <col min="13560" max="13560" width="5.83203125" style="2" customWidth="1"/>
    <col min="13561" max="13563" width="7.83203125" style="2" customWidth="1"/>
    <col min="13564" max="13564" width="6.5" style="2" customWidth="1"/>
    <col min="13565" max="13565" width="5.5" style="2" customWidth="1"/>
    <col min="13566" max="13566" width="39.83203125" style="2" customWidth="1"/>
    <col min="13567" max="13748" width="9" style="2"/>
    <col min="13749" max="13749" width="5.6640625" style="2" customWidth="1"/>
    <col min="13750" max="13750" width="7.6640625" style="2" customWidth="1"/>
    <col min="13751" max="13753" width="5" style="2" customWidth="1"/>
    <col min="13754" max="13754" width="12" style="2" customWidth="1"/>
    <col min="13755" max="13759" width="5.6640625" style="2" customWidth="1"/>
    <col min="13760" max="13760" width="8.83203125" style="2" customWidth="1"/>
    <col min="13761" max="13761" width="9.1640625" style="2" customWidth="1"/>
    <col min="13762" max="13764" width="10.5" style="2" customWidth="1"/>
    <col min="13765" max="13767" width="6.5" style="2" customWidth="1"/>
    <col min="13768" max="13768" width="7.5" style="2" customWidth="1"/>
    <col min="13769" max="13769" width="9.6640625" style="2" customWidth="1"/>
    <col min="13770" max="13770" width="13" style="2" customWidth="1"/>
    <col min="13771" max="13771" width="15.83203125" style="2" customWidth="1"/>
    <col min="13772" max="13773" width="13" style="2" customWidth="1"/>
    <col min="13774" max="13776" width="6.5" style="2" customWidth="1"/>
    <col min="13777" max="13777" width="8" style="2" customWidth="1"/>
    <col min="13778" max="13781" width="6.5" style="2" customWidth="1"/>
    <col min="13782" max="13782" width="8.5" style="2" customWidth="1"/>
    <col min="13783" max="13784" width="6.5" style="2" customWidth="1"/>
    <col min="13785" max="13785" width="8.5" style="2" customWidth="1"/>
    <col min="13786" max="13788" width="6.33203125" style="2" customWidth="1"/>
    <col min="13789" max="13789" width="8.5" style="2" customWidth="1"/>
    <col min="13790" max="13793" width="5.83203125" style="2" customWidth="1"/>
    <col min="13794" max="13794" width="8.5" style="2" customWidth="1"/>
    <col min="13795" max="13799" width="5.83203125" style="2" customWidth="1"/>
    <col min="13800" max="13800" width="8.5" style="2" customWidth="1"/>
    <col min="13801" max="13805" width="6.5" style="2" customWidth="1"/>
    <col min="13806" max="13810" width="8.5" style="2" customWidth="1"/>
    <col min="13811" max="13811" width="9.6640625" style="2" customWidth="1"/>
    <col min="13812" max="13812" width="11.33203125" style="2" customWidth="1"/>
    <col min="13813" max="13815" width="8.5" style="2" customWidth="1"/>
    <col min="13816" max="13816" width="5.83203125" style="2" customWidth="1"/>
    <col min="13817" max="13819" width="7.83203125" style="2" customWidth="1"/>
    <col min="13820" max="13820" width="6.5" style="2" customWidth="1"/>
    <col min="13821" max="13821" width="5.5" style="2" customWidth="1"/>
    <col min="13822" max="13822" width="39.83203125" style="2" customWidth="1"/>
    <col min="13823" max="14004" width="9" style="2"/>
    <col min="14005" max="14005" width="5.6640625" style="2" customWidth="1"/>
    <col min="14006" max="14006" width="7.6640625" style="2" customWidth="1"/>
    <col min="14007" max="14009" width="5" style="2" customWidth="1"/>
    <col min="14010" max="14010" width="12" style="2" customWidth="1"/>
    <col min="14011" max="14015" width="5.6640625" style="2" customWidth="1"/>
    <col min="14016" max="14016" width="8.83203125" style="2" customWidth="1"/>
    <col min="14017" max="14017" width="9.1640625" style="2" customWidth="1"/>
    <col min="14018" max="14020" width="10.5" style="2" customWidth="1"/>
    <col min="14021" max="14023" width="6.5" style="2" customWidth="1"/>
    <col min="14024" max="14024" width="7.5" style="2" customWidth="1"/>
    <col min="14025" max="14025" width="9.6640625" style="2" customWidth="1"/>
    <col min="14026" max="14026" width="13" style="2" customWidth="1"/>
    <col min="14027" max="14027" width="15.83203125" style="2" customWidth="1"/>
    <col min="14028" max="14029" width="13" style="2" customWidth="1"/>
    <col min="14030" max="14032" width="6.5" style="2" customWidth="1"/>
    <col min="14033" max="14033" width="8" style="2" customWidth="1"/>
    <col min="14034" max="14037" width="6.5" style="2" customWidth="1"/>
    <col min="14038" max="14038" width="8.5" style="2" customWidth="1"/>
    <col min="14039" max="14040" width="6.5" style="2" customWidth="1"/>
    <col min="14041" max="14041" width="8.5" style="2" customWidth="1"/>
    <col min="14042" max="14044" width="6.33203125" style="2" customWidth="1"/>
    <col min="14045" max="14045" width="8.5" style="2" customWidth="1"/>
    <col min="14046" max="14049" width="5.83203125" style="2" customWidth="1"/>
    <col min="14050" max="14050" width="8.5" style="2" customWidth="1"/>
    <col min="14051" max="14055" width="5.83203125" style="2" customWidth="1"/>
    <col min="14056" max="14056" width="8.5" style="2" customWidth="1"/>
    <col min="14057" max="14061" width="6.5" style="2" customWidth="1"/>
    <col min="14062" max="14066" width="8.5" style="2" customWidth="1"/>
    <col min="14067" max="14067" width="9.6640625" style="2" customWidth="1"/>
    <col min="14068" max="14068" width="11.33203125" style="2" customWidth="1"/>
    <col min="14069" max="14071" width="8.5" style="2" customWidth="1"/>
    <col min="14072" max="14072" width="5.83203125" style="2" customWidth="1"/>
    <col min="14073" max="14075" width="7.83203125" style="2" customWidth="1"/>
    <col min="14076" max="14076" width="6.5" style="2" customWidth="1"/>
    <col min="14077" max="14077" width="5.5" style="2" customWidth="1"/>
    <col min="14078" max="14078" width="39.83203125" style="2" customWidth="1"/>
    <col min="14079" max="14260" width="9" style="2"/>
    <col min="14261" max="14261" width="5.6640625" style="2" customWidth="1"/>
    <col min="14262" max="14262" width="7.6640625" style="2" customWidth="1"/>
    <col min="14263" max="14265" width="5" style="2" customWidth="1"/>
    <col min="14266" max="14266" width="12" style="2" customWidth="1"/>
    <col min="14267" max="14271" width="5.6640625" style="2" customWidth="1"/>
    <col min="14272" max="14272" width="8.83203125" style="2" customWidth="1"/>
    <col min="14273" max="14273" width="9.1640625" style="2" customWidth="1"/>
    <col min="14274" max="14276" width="10.5" style="2" customWidth="1"/>
    <col min="14277" max="14279" width="6.5" style="2" customWidth="1"/>
    <col min="14280" max="14280" width="7.5" style="2" customWidth="1"/>
    <col min="14281" max="14281" width="9.6640625" style="2" customWidth="1"/>
    <col min="14282" max="14282" width="13" style="2" customWidth="1"/>
    <col min="14283" max="14283" width="15.83203125" style="2" customWidth="1"/>
    <col min="14284" max="14285" width="13" style="2" customWidth="1"/>
    <col min="14286" max="14288" width="6.5" style="2" customWidth="1"/>
    <col min="14289" max="14289" width="8" style="2" customWidth="1"/>
    <col min="14290" max="14293" width="6.5" style="2" customWidth="1"/>
    <col min="14294" max="14294" width="8.5" style="2" customWidth="1"/>
    <col min="14295" max="14296" width="6.5" style="2" customWidth="1"/>
    <col min="14297" max="14297" width="8.5" style="2" customWidth="1"/>
    <col min="14298" max="14300" width="6.33203125" style="2" customWidth="1"/>
    <col min="14301" max="14301" width="8.5" style="2" customWidth="1"/>
    <col min="14302" max="14305" width="5.83203125" style="2" customWidth="1"/>
    <col min="14306" max="14306" width="8.5" style="2" customWidth="1"/>
    <col min="14307" max="14311" width="5.83203125" style="2" customWidth="1"/>
    <col min="14312" max="14312" width="8.5" style="2" customWidth="1"/>
    <col min="14313" max="14317" width="6.5" style="2" customWidth="1"/>
    <col min="14318" max="14322" width="8.5" style="2" customWidth="1"/>
    <col min="14323" max="14323" width="9.6640625" style="2" customWidth="1"/>
    <col min="14324" max="14324" width="11.33203125" style="2" customWidth="1"/>
    <col min="14325" max="14327" width="8.5" style="2" customWidth="1"/>
    <col min="14328" max="14328" width="5.83203125" style="2" customWidth="1"/>
    <col min="14329" max="14331" width="7.83203125" style="2" customWidth="1"/>
    <col min="14332" max="14332" width="6.5" style="2" customWidth="1"/>
    <col min="14333" max="14333" width="5.5" style="2" customWidth="1"/>
    <col min="14334" max="14334" width="39.83203125" style="2" customWidth="1"/>
    <col min="14335" max="14516" width="9" style="2"/>
    <col min="14517" max="14517" width="5.6640625" style="2" customWidth="1"/>
    <col min="14518" max="14518" width="7.6640625" style="2" customWidth="1"/>
    <col min="14519" max="14521" width="5" style="2" customWidth="1"/>
    <col min="14522" max="14522" width="12" style="2" customWidth="1"/>
    <col min="14523" max="14527" width="5.6640625" style="2" customWidth="1"/>
    <col min="14528" max="14528" width="8.83203125" style="2" customWidth="1"/>
    <col min="14529" max="14529" width="9.1640625" style="2" customWidth="1"/>
    <col min="14530" max="14532" width="10.5" style="2" customWidth="1"/>
    <col min="14533" max="14535" width="6.5" style="2" customWidth="1"/>
    <col min="14536" max="14536" width="7.5" style="2" customWidth="1"/>
    <col min="14537" max="14537" width="9.6640625" style="2" customWidth="1"/>
    <col min="14538" max="14538" width="13" style="2" customWidth="1"/>
    <col min="14539" max="14539" width="15.83203125" style="2" customWidth="1"/>
    <col min="14540" max="14541" width="13" style="2" customWidth="1"/>
    <col min="14542" max="14544" width="6.5" style="2" customWidth="1"/>
    <col min="14545" max="14545" width="8" style="2" customWidth="1"/>
    <col min="14546" max="14549" width="6.5" style="2" customWidth="1"/>
    <col min="14550" max="14550" width="8.5" style="2" customWidth="1"/>
    <col min="14551" max="14552" width="6.5" style="2" customWidth="1"/>
    <col min="14553" max="14553" width="8.5" style="2" customWidth="1"/>
    <col min="14554" max="14556" width="6.33203125" style="2" customWidth="1"/>
    <col min="14557" max="14557" width="8.5" style="2" customWidth="1"/>
    <col min="14558" max="14561" width="5.83203125" style="2" customWidth="1"/>
    <col min="14562" max="14562" width="8.5" style="2" customWidth="1"/>
    <col min="14563" max="14567" width="5.83203125" style="2" customWidth="1"/>
    <col min="14568" max="14568" width="8.5" style="2" customWidth="1"/>
    <col min="14569" max="14573" width="6.5" style="2" customWidth="1"/>
    <col min="14574" max="14578" width="8.5" style="2" customWidth="1"/>
    <col min="14579" max="14579" width="9.6640625" style="2" customWidth="1"/>
    <col min="14580" max="14580" width="11.33203125" style="2" customWidth="1"/>
    <col min="14581" max="14583" width="8.5" style="2" customWidth="1"/>
    <col min="14584" max="14584" width="5.83203125" style="2" customWidth="1"/>
    <col min="14585" max="14587" width="7.83203125" style="2" customWidth="1"/>
    <col min="14588" max="14588" width="6.5" style="2" customWidth="1"/>
    <col min="14589" max="14589" width="5.5" style="2" customWidth="1"/>
    <col min="14590" max="14590" width="39.83203125" style="2" customWidth="1"/>
    <col min="14591" max="14772" width="9" style="2"/>
    <col min="14773" max="14773" width="5.6640625" style="2" customWidth="1"/>
    <col min="14774" max="14774" width="7.6640625" style="2" customWidth="1"/>
    <col min="14775" max="14777" width="5" style="2" customWidth="1"/>
    <col min="14778" max="14778" width="12" style="2" customWidth="1"/>
    <col min="14779" max="14783" width="5.6640625" style="2" customWidth="1"/>
    <col min="14784" max="14784" width="8.83203125" style="2" customWidth="1"/>
    <col min="14785" max="14785" width="9.1640625" style="2" customWidth="1"/>
    <col min="14786" max="14788" width="10.5" style="2" customWidth="1"/>
    <col min="14789" max="14791" width="6.5" style="2" customWidth="1"/>
    <col min="14792" max="14792" width="7.5" style="2" customWidth="1"/>
    <col min="14793" max="14793" width="9.6640625" style="2" customWidth="1"/>
    <col min="14794" max="14794" width="13" style="2" customWidth="1"/>
    <col min="14795" max="14795" width="15.83203125" style="2" customWidth="1"/>
    <col min="14796" max="14797" width="13" style="2" customWidth="1"/>
    <col min="14798" max="14800" width="6.5" style="2" customWidth="1"/>
    <col min="14801" max="14801" width="8" style="2" customWidth="1"/>
    <col min="14802" max="14805" width="6.5" style="2" customWidth="1"/>
    <col min="14806" max="14806" width="8.5" style="2" customWidth="1"/>
    <col min="14807" max="14808" width="6.5" style="2" customWidth="1"/>
    <col min="14809" max="14809" width="8.5" style="2" customWidth="1"/>
    <col min="14810" max="14812" width="6.33203125" style="2" customWidth="1"/>
    <col min="14813" max="14813" width="8.5" style="2" customWidth="1"/>
    <col min="14814" max="14817" width="5.83203125" style="2" customWidth="1"/>
    <col min="14818" max="14818" width="8.5" style="2" customWidth="1"/>
    <col min="14819" max="14823" width="5.83203125" style="2" customWidth="1"/>
    <col min="14824" max="14824" width="8.5" style="2" customWidth="1"/>
    <col min="14825" max="14829" width="6.5" style="2" customWidth="1"/>
    <col min="14830" max="14834" width="8.5" style="2" customWidth="1"/>
    <col min="14835" max="14835" width="9.6640625" style="2" customWidth="1"/>
    <col min="14836" max="14836" width="11.33203125" style="2" customWidth="1"/>
    <col min="14837" max="14839" width="8.5" style="2" customWidth="1"/>
    <col min="14840" max="14840" width="5.83203125" style="2" customWidth="1"/>
    <col min="14841" max="14843" width="7.83203125" style="2" customWidth="1"/>
    <col min="14844" max="14844" width="6.5" style="2" customWidth="1"/>
    <col min="14845" max="14845" width="5.5" style="2" customWidth="1"/>
    <col min="14846" max="14846" width="39.83203125" style="2" customWidth="1"/>
    <col min="14847" max="15028" width="9" style="2"/>
    <col min="15029" max="15029" width="5.6640625" style="2" customWidth="1"/>
    <col min="15030" max="15030" width="7.6640625" style="2" customWidth="1"/>
    <col min="15031" max="15033" width="5" style="2" customWidth="1"/>
    <col min="15034" max="15034" width="12" style="2" customWidth="1"/>
    <col min="15035" max="15039" width="5.6640625" style="2" customWidth="1"/>
    <col min="15040" max="15040" width="8.83203125" style="2" customWidth="1"/>
    <col min="15041" max="15041" width="9.1640625" style="2" customWidth="1"/>
    <col min="15042" max="15044" width="10.5" style="2" customWidth="1"/>
    <col min="15045" max="15047" width="6.5" style="2" customWidth="1"/>
    <col min="15048" max="15048" width="7.5" style="2" customWidth="1"/>
    <col min="15049" max="15049" width="9.6640625" style="2" customWidth="1"/>
    <col min="15050" max="15050" width="13" style="2" customWidth="1"/>
    <col min="15051" max="15051" width="15.83203125" style="2" customWidth="1"/>
    <col min="15052" max="15053" width="13" style="2" customWidth="1"/>
    <col min="15054" max="15056" width="6.5" style="2" customWidth="1"/>
    <col min="15057" max="15057" width="8" style="2" customWidth="1"/>
    <col min="15058" max="15061" width="6.5" style="2" customWidth="1"/>
    <col min="15062" max="15062" width="8.5" style="2" customWidth="1"/>
    <col min="15063" max="15064" width="6.5" style="2" customWidth="1"/>
    <col min="15065" max="15065" width="8.5" style="2" customWidth="1"/>
    <col min="15066" max="15068" width="6.33203125" style="2" customWidth="1"/>
    <col min="15069" max="15069" width="8.5" style="2" customWidth="1"/>
    <col min="15070" max="15073" width="5.83203125" style="2" customWidth="1"/>
    <col min="15074" max="15074" width="8.5" style="2" customWidth="1"/>
    <col min="15075" max="15079" width="5.83203125" style="2" customWidth="1"/>
    <col min="15080" max="15080" width="8.5" style="2" customWidth="1"/>
    <col min="15081" max="15085" width="6.5" style="2" customWidth="1"/>
    <col min="15086" max="15090" width="8.5" style="2" customWidth="1"/>
    <col min="15091" max="15091" width="9.6640625" style="2" customWidth="1"/>
    <col min="15092" max="15092" width="11.33203125" style="2" customWidth="1"/>
    <col min="15093" max="15095" width="8.5" style="2" customWidth="1"/>
    <col min="15096" max="15096" width="5.83203125" style="2" customWidth="1"/>
    <col min="15097" max="15099" width="7.83203125" style="2" customWidth="1"/>
    <col min="15100" max="15100" width="6.5" style="2" customWidth="1"/>
    <col min="15101" max="15101" width="5.5" style="2" customWidth="1"/>
    <col min="15102" max="15102" width="39.83203125" style="2" customWidth="1"/>
    <col min="15103" max="15284" width="9" style="2"/>
    <col min="15285" max="15285" width="5.6640625" style="2" customWidth="1"/>
    <col min="15286" max="15286" width="7.6640625" style="2" customWidth="1"/>
    <col min="15287" max="15289" width="5" style="2" customWidth="1"/>
    <col min="15290" max="15290" width="12" style="2" customWidth="1"/>
    <col min="15291" max="15295" width="5.6640625" style="2" customWidth="1"/>
    <col min="15296" max="15296" width="8.83203125" style="2" customWidth="1"/>
    <col min="15297" max="15297" width="9.1640625" style="2" customWidth="1"/>
    <col min="15298" max="15300" width="10.5" style="2" customWidth="1"/>
    <col min="15301" max="15303" width="6.5" style="2" customWidth="1"/>
    <col min="15304" max="15304" width="7.5" style="2" customWidth="1"/>
    <col min="15305" max="15305" width="9.6640625" style="2" customWidth="1"/>
    <col min="15306" max="15306" width="13" style="2" customWidth="1"/>
    <col min="15307" max="15307" width="15.83203125" style="2" customWidth="1"/>
    <col min="15308" max="15309" width="13" style="2" customWidth="1"/>
    <col min="15310" max="15312" width="6.5" style="2" customWidth="1"/>
    <col min="15313" max="15313" width="8" style="2" customWidth="1"/>
    <col min="15314" max="15317" width="6.5" style="2" customWidth="1"/>
    <col min="15318" max="15318" width="8.5" style="2" customWidth="1"/>
    <col min="15319" max="15320" width="6.5" style="2" customWidth="1"/>
    <col min="15321" max="15321" width="8.5" style="2" customWidth="1"/>
    <col min="15322" max="15324" width="6.33203125" style="2" customWidth="1"/>
    <col min="15325" max="15325" width="8.5" style="2" customWidth="1"/>
    <col min="15326" max="15329" width="5.83203125" style="2" customWidth="1"/>
    <col min="15330" max="15330" width="8.5" style="2" customWidth="1"/>
    <col min="15331" max="15335" width="5.83203125" style="2" customWidth="1"/>
    <col min="15336" max="15336" width="8.5" style="2" customWidth="1"/>
    <col min="15337" max="15341" width="6.5" style="2" customWidth="1"/>
    <col min="15342" max="15346" width="8.5" style="2" customWidth="1"/>
    <col min="15347" max="15347" width="9.6640625" style="2" customWidth="1"/>
    <col min="15348" max="15348" width="11.33203125" style="2" customWidth="1"/>
    <col min="15349" max="15351" width="8.5" style="2" customWidth="1"/>
    <col min="15352" max="15352" width="5.83203125" style="2" customWidth="1"/>
    <col min="15353" max="15355" width="7.83203125" style="2" customWidth="1"/>
    <col min="15356" max="15356" width="6.5" style="2" customWidth="1"/>
    <col min="15357" max="15357" width="5.5" style="2" customWidth="1"/>
    <col min="15358" max="15358" width="39.83203125" style="2" customWidth="1"/>
    <col min="15359" max="15540" width="9" style="2"/>
    <col min="15541" max="15541" width="5.6640625" style="2" customWidth="1"/>
    <col min="15542" max="15542" width="7.6640625" style="2" customWidth="1"/>
    <col min="15543" max="15545" width="5" style="2" customWidth="1"/>
    <col min="15546" max="15546" width="12" style="2" customWidth="1"/>
    <col min="15547" max="15551" width="5.6640625" style="2" customWidth="1"/>
    <col min="15552" max="15552" width="8.83203125" style="2" customWidth="1"/>
    <col min="15553" max="15553" width="9.1640625" style="2" customWidth="1"/>
    <col min="15554" max="15556" width="10.5" style="2" customWidth="1"/>
    <col min="15557" max="15559" width="6.5" style="2" customWidth="1"/>
    <col min="15560" max="15560" width="7.5" style="2" customWidth="1"/>
    <col min="15561" max="15561" width="9.6640625" style="2" customWidth="1"/>
    <col min="15562" max="15562" width="13" style="2" customWidth="1"/>
    <col min="15563" max="15563" width="15.83203125" style="2" customWidth="1"/>
    <col min="15564" max="15565" width="13" style="2" customWidth="1"/>
    <col min="15566" max="15568" width="6.5" style="2" customWidth="1"/>
    <col min="15569" max="15569" width="8" style="2" customWidth="1"/>
    <col min="15570" max="15573" width="6.5" style="2" customWidth="1"/>
    <col min="15574" max="15574" width="8.5" style="2" customWidth="1"/>
    <col min="15575" max="15576" width="6.5" style="2" customWidth="1"/>
    <col min="15577" max="15577" width="8.5" style="2" customWidth="1"/>
    <col min="15578" max="15580" width="6.33203125" style="2" customWidth="1"/>
    <col min="15581" max="15581" width="8.5" style="2" customWidth="1"/>
    <col min="15582" max="15585" width="5.83203125" style="2" customWidth="1"/>
    <col min="15586" max="15586" width="8.5" style="2" customWidth="1"/>
    <col min="15587" max="15591" width="5.83203125" style="2" customWidth="1"/>
    <col min="15592" max="15592" width="8.5" style="2" customWidth="1"/>
    <col min="15593" max="15597" width="6.5" style="2" customWidth="1"/>
    <col min="15598" max="15602" width="8.5" style="2" customWidth="1"/>
    <col min="15603" max="15603" width="9.6640625" style="2" customWidth="1"/>
    <col min="15604" max="15604" width="11.33203125" style="2" customWidth="1"/>
    <col min="15605" max="15607" width="8.5" style="2" customWidth="1"/>
    <col min="15608" max="15608" width="5.83203125" style="2" customWidth="1"/>
    <col min="15609" max="15611" width="7.83203125" style="2" customWidth="1"/>
    <col min="15612" max="15612" width="6.5" style="2" customWidth="1"/>
    <col min="15613" max="15613" width="5.5" style="2" customWidth="1"/>
    <col min="15614" max="15614" width="39.83203125" style="2" customWidth="1"/>
    <col min="15615" max="15796" width="9" style="2"/>
    <col min="15797" max="15797" width="5.6640625" style="2" customWidth="1"/>
    <col min="15798" max="15798" width="7.6640625" style="2" customWidth="1"/>
    <col min="15799" max="15801" width="5" style="2" customWidth="1"/>
    <col min="15802" max="15802" width="12" style="2" customWidth="1"/>
    <col min="15803" max="15807" width="5.6640625" style="2" customWidth="1"/>
    <col min="15808" max="15808" width="8.83203125" style="2" customWidth="1"/>
    <col min="15809" max="15809" width="9.1640625" style="2" customWidth="1"/>
    <col min="15810" max="15812" width="10.5" style="2" customWidth="1"/>
    <col min="15813" max="15815" width="6.5" style="2" customWidth="1"/>
    <col min="15816" max="15816" width="7.5" style="2" customWidth="1"/>
    <col min="15817" max="15817" width="9.6640625" style="2" customWidth="1"/>
    <col min="15818" max="15818" width="13" style="2" customWidth="1"/>
    <col min="15819" max="15819" width="15.83203125" style="2" customWidth="1"/>
    <col min="15820" max="15821" width="13" style="2" customWidth="1"/>
    <col min="15822" max="15824" width="6.5" style="2" customWidth="1"/>
    <col min="15825" max="15825" width="8" style="2" customWidth="1"/>
    <col min="15826" max="15829" width="6.5" style="2" customWidth="1"/>
    <col min="15830" max="15830" width="8.5" style="2" customWidth="1"/>
    <col min="15831" max="15832" width="6.5" style="2" customWidth="1"/>
    <col min="15833" max="15833" width="8.5" style="2" customWidth="1"/>
    <col min="15834" max="15836" width="6.33203125" style="2" customWidth="1"/>
    <col min="15837" max="15837" width="8.5" style="2" customWidth="1"/>
    <col min="15838" max="15841" width="5.83203125" style="2" customWidth="1"/>
    <col min="15842" max="15842" width="8.5" style="2" customWidth="1"/>
    <col min="15843" max="15847" width="5.83203125" style="2" customWidth="1"/>
    <col min="15848" max="15848" width="8.5" style="2" customWidth="1"/>
    <col min="15849" max="15853" width="6.5" style="2" customWidth="1"/>
    <col min="15854" max="15858" width="8.5" style="2" customWidth="1"/>
    <col min="15859" max="15859" width="9.6640625" style="2" customWidth="1"/>
    <col min="15860" max="15860" width="11.33203125" style="2" customWidth="1"/>
    <col min="15861" max="15863" width="8.5" style="2" customWidth="1"/>
    <col min="15864" max="15864" width="5.83203125" style="2" customWidth="1"/>
    <col min="15865" max="15867" width="7.83203125" style="2" customWidth="1"/>
    <col min="15868" max="15868" width="6.5" style="2" customWidth="1"/>
    <col min="15869" max="15869" width="5.5" style="2" customWidth="1"/>
    <col min="15870" max="15870" width="39.83203125" style="2" customWidth="1"/>
    <col min="15871" max="16052" width="9" style="2"/>
    <col min="16053" max="16053" width="5.6640625" style="2" customWidth="1"/>
    <col min="16054" max="16054" width="7.6640625" style="2" customWidth="1"/>
    <col min="16055" max="16057" width="5" style="2" customWidth="1"/>
    <col min="16058" max="16058" width="12" style="2" customWidth="1"/>
    <col min="16059" max="16063" width="5.6640625" style="2" customWidth="1"/>
    <col min="16064" max="16064" width="8.83203125" style="2" customWidth="1"/>
    <col min="16065" max="16065" width="9.1640625" style="2" customWidth="1"/>
    <col min="16066" max="16068" width="10.5" style="2" customWidth="1"/>
    <col min="16069" max="16071" width="6.5" style="2" customWidth="1"/>
    <col min="16072" max="16072" width="7.5" style="2" customWidth="1"/>
    <col min="16073" max="16073" width="9.6640625" style="2" customWidth="1"/>
    <col min="16074" max="16074" width="13" style="2" customWidth="1"/>
    <col min="16075" max="16075" width="15.83203125" style="2" customWidth="1"/>
    <col min="16076" max="16077" width="13" style="2" customWidth="1"/>
    <col min="16078" max="16080" width="6.5" style="2" customWidth="1"/>
    <col min="16081" max="16081" width="8" style="2" customWidth="1"/>
    <col min="16082" max="16085" width="6.5" style="2" customWidth="1"/>
    <col min="16086" max="16086" width="8.5" style="2" customWidth="1"/>
    <col min="16087" max="16088" width="6.5" style="2" customWidth="1"/>
    <col min="16089" max="16089" width="8.5" style="2" customWidth="1"/>
    <col min="16090" max="16092" width="6.33203125" style="2" customWidth="1"/>
    <col min="16093" max="16093" width="8.5" style="2" customWidth="1"/>
    <col min="16094" max="16097" width="5.83203125" style="2" customWidth="1"/>
    <col min="16098" max="16098" width="8.5" style="2" customWidth="1"/>
    <col min="16099" max="16103" width="5.83203125" style="2" customWidth="1"/>
    <col min="16104" max="16104" width="8.5" style="2" customWidth="1"/>
    <col min="16105" max="16109" width="6.5" style="2" customWidth="1"/>
    <col min="16110" max="16114" width="8.5" style="2" customWidth="1"/>
    <col min="16115" max="16115" width="9.6640625" style="2" customWidth="1"/>
    <col min="16116" max="16116" width="11.33203125" style="2" customWidth="1"/>
    <col min="16117" max="16119" width="8.5" style="2" customWidth="1"/>
    <col min="16120" max="16120" width="5.83203125" style="2" customWidth="1"/>
    <col min="16121" max="16123" width="7.83203125" style="2" customWidth="1"/>
    <col min="16124" max="16124" width="6.5" style="2" customWidth="1"/>
    <col min="16125" max="16125" width="5.5" style="2" customWidth="1"/>
    <col min="16126" max="16126" width="39.83203125" style="2" customWidth="1"/>
    <col min="16127" max="16384" width="9" style="2"/>
  </cols>
  <sheetData>
    <row r="1" spans="1:45" s="123" customFormat="1" ht="71" customHeight="1">
      <c r="A1" s="113" t="s">
        <v>126</v>
      </c>
      <c r="B1" s="113" t="s">
        <v>0</v>
      </c>
      <c r="C1" s="113" t="s">
        <v>823</v>
      </c>
      <c r="D1" s="113" t="s">
        <v>1</v>
      </c>
      <c r="E1" s="113" t="s">
        <v>2</v>
      </c>
      <c r="F1" s="114" t="s">
        <v>3</v>
      </c>
      <c r="G1" s="114" t="s">
        <v>4</v>
      </c>
      <c r="H1" s="115" t="s">
        <v>820</v>
      </c>
      <c r="I1" s="116" t="s">
        <v>822</v>
      </c>
      <c r="J1" s="113" t="s">
        <v>5</v>
      </c>
      <c r="K1" s="113" t="s">
        <v>839</v>
      </c>
      <c r="L1" s="113" t="s">
        <v>840</v>
      </c>
      <c r="M1" s="113" t="s">
        <v>841</v>
      </c>
      <c r="N1" s="113" t="s">
        <v>815</v>
      </c>
      <c r="O1" s="117" t="s">
        <v>188</v>
      </c>
      <c r="P1" s="118" t="s">
        <v>824</v>
      </c>
      <c r="Q1" s="118" t="s">
        <v>825</v>
      </c>
      <c r="R1" s="118" t="s">
        <v>826</v>
      </c>
      <c r="S1" s="118" t="s">
        <v>827</v>
      </c>
      <c r="T1" s="119" t="s">
        <v>828</v>
      </c>
      <c r="U1" s="119" t="s">
        <v>829</v>
      </c>
      <c r="V1" s="119" t="s">
        <v>830</v>
      </c>
      <c r="W1" s="119" t="s">
        <v>831</v>
      </c>
      <c r="X1" s="120" t="s">
        <v>539</v>
      </c>
      <c r="Y1" s="113" t="s">
        <v>842</v>
      </c>
      <c r="Z1" s="113" t="s">
        <v>843</v>
      </c>
      <c r="AA1" s="113" t="s">
        <v>844</v>
      </c>
      <c r="AB1" s="113" t="s">
        <v>845</v>
      </c>
      <c r="AC1" s="121" t="s">
        <v>832</v>
      </c>
      <c r="AD1" s="121" t="s">
        <v>833</v>
      </c>
      <c r="AE1" s="121" t="s">
        <v>834</v>
      </c>
      <c r="AF1" s="121" t="s">
        <v>835</v>
      </c>
      <c r="AG1" s="121" t="s">
        <v>836</v>
      </c>
      <c r="AH1" s="122" t="s">
        <v>837</v>
      </c>
      <c r="AI1" s="113" t="s">
        <v>127</v>
      </c>
      <c r="AJ1" s="113" t="s">
        <v>128</v>
      </c>
      <c r="AK1" s="113" t="s">
        <v>846</v>
      </c>
      <c r="AL1" s="113" t="s">
        <v>847</v>
      </c>
      <c r="AM1" s="113" t="s">
        <v>848</v>
      </c>
      <c r="AN1" s="113" t="s">
        <v>129</v>
      </c>
      <c r="AO1" s="113" t="s">
        <v>130</v>
      </c>
      <c r="AP1" s="113" t="s">
        <v>838</v>
      </c>
      <c r="AQ1" s="113" t="s">
        <v>131</v>
      </c>
      <c r="AR1" s="113" t="s">
        <v>132</v>
      </c>
      <c r="AS1" s="113" t="s">
        <v>133</v>
      </c>
    </row>
    <row r="2" spans="1:45" s="32" customFormat="1">
      <c r="A2" s="7" t="s">
        <v>189</v>
      </c>
      <c r="B2" s="8" t="s">
        <v>584</v>
      </c>
      <c r="C2" s="8" t="s">
        <v>580</v>
      </c>
      <c r="D2" s="8" t="s">
        <v>585</v>
      </c>
      <c r="E2" s="8">
        <v>19</v>
      </c>
      <c r="F2" s="48">
        <v>40799</v>
      </c>
      <c r="G2" s="48">
        <v>40799</v>
      </c>
      <c r="H2" s="52">
        <f>(G2-F2)/365</f>
        <v>0</v>
      </c>
      <c r="I2" s="65">
        <f>C2-H2</f>
        <v>25</v>
      </c>
      <c r="J2" s="64" t="s">
        <v>140</v>
      </c>
      <c r="K2" s="8" t="s">
        <v>120</v>
      </c>
      <c r="L2" s="8">
        <v>19.100000000000001</v>
      </c>
      <c r="M2" s="8">
        <v>17.899999999999999</v>
      </c>
      <c r="N2" s="8"/>
      <c r="O2" s="10" t="s">
        <v>190</v>
      </c>
      <c r="P2" s="36" t="s">
        <v>354</v>
      </c>
      <c r="Q2" s="36" t="s">
        <v>354</v>
      </c>
      <c r="R2" s="35" t="s">
        <v>356</v>
      </c>
      <c r="S2" s="59" t="s">
        <v>135</v>
      </c>
      <c r="T2" s="36" t="s">
        <v>354</v>
      </c>
      <c r="U2" s="36" t="s">
        <v>354</v>
      </c>
      <c r="V2" s="36" t="s">
        <v>354</v>
      </c>
      <c r="W2" s="56">
        <v>0</v>
      </c>
      <c r="X2" s="36" t="s">
        <v>354</v>
      </c>
      <c r="Y2" s="8">
        <v>2.4</v>
      </c>
      <c r="Z2" s="8">
        <v>5.75</v>
      </c>
      <c r="AA2" s="8">
        <v>0.82</v>
      </c>
      <c r="AB2" s="8">
        <v>3.27</v>
      </c>
      <c r="AC2" s="92">
        <v>0.03</v>
      </c>
      <c r="AD2" s="92"/>
      <c r="AE2" s="92">
        <v>0.03</v>
      </c>
      <c r="AF2" s="92">
        <v>0.1</v>
      </c>
      <c r="AG2" s="92">
        <v>0.03</v>
      </c>
      <c r="AH2" s="92">
        <f>0.5*(AC2+AE2)+0.5*(AE2+AF2)+0.5*(AF2+AG2)</f>
        <v>0.16</v>
      </c>
      <c r="AI2" s="8">
        <v>0.67</v>
      </c>
      <c r="AJ2" s="8">
        <v>2.3300000000000001E-2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1</v>
      </c>
      <c r="AR2" s="31">
        <v>0</v>
      </c>
      <c r="AS2" s="8"/>
    </row>
    <row r="3" spans="1:45" s="32" customFormat="1">
      <c r="A3" s="7" t="s">
        <v>191</v>
      </c>
      <c r="B3" s="8" t="s">
        <v>586</v>
      </c>
      <c r="C3" s="8">
        <v>15</v>
      </c>
      <c r="D3" s="8" t="s">
        <v>587</v>
      </c>
      <c r="E3" s="8">
        <v>21.8</v>
      </c>
      <c r="F3" s="48">
        <v>41038</v>
      </c>
      <c r="G3" s="48">
        <v>41038</v>
      </c>
      <c r="H3" s="52">
        <f t="shared" ref="H3:H32" si="0">(G3-F3)/365</f>
        <v>0</v>
      </c>
      <c r="I3" s="65">
        <f>C3-H3</f>
        <v>15</v>
      </c>
      <c r="J3" s="64" t="s">
        <v>140</v>
      </c>
      <c r="K3" s="8" t="s">
        <v>193</v>
      </c>
      <c r="L3" s="8">
        <v>15</v>
      </c>
      <c r="M3" s="8"/>
      <c r="N3" s="8"/>
      <c r="O3" s="10" t="s">
        <v>192</v>
      </c>
      <c r="P3" s="36" t="s">
        <v>354</v>
      </c>
      <c r="Q3" s="36" t="s">
        <v>354</v>
      </c>
      <c r="R3" s="35" t="s">
        <v>356</v>
      </c>
      <c r="S3" s="59" t="s">
        <v>135</v>
      </c>
      <c r="T3" s="36" t="s">
        <v>354</v>
      </c>
      <c r="U3" s="35" t="s">
        <v>356</v>
      </c>
      <c r="V3" s="35" t="s">
        <v>356</v>
      </c>
      <c r="W3" s="56">
        <v>2</v>
      </c>
      <c r="X3" s="36" t="s">
        <v>354</v>
      </c>
      <c r="Y3" s="8">
        <v>0.99</v>
      </c>
      <c r="Z3" s="8">
        <v>4.74</v>
      </c>
      <c r="AA3" s="8">
        <v>1.19</v>
      </c>
      <c r="AB3" s="8">
        <v>2.87</v>
      </c>
      <c r="AC3" s="92"/>
      <c r="AD3" s="92"/>
      <c r="AE3" s="92"/>
      <c r="AF3" s="92"/>
      <c r="AG3" s="92"/>
      <c r="AH3" s="92"/>
      <c r="AI3" s="8">
        <v>115</v>
      </c>
      <c r="AJ3" s="8">
        <v>2.25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1</v>
      </c>
      <c r="AR3" s="31">
        <v>0</v>
      </c>
      <c r="AS3" s="8" t="s">
        <v>588</v>
      </c>
    </row>
    <row r="4" spans="1:45" s="32" customFormat="1">
      <c r="A4" s="7" t="s">
        <v>194</v>
      </c>
      <c r="B4" s="8" t="s">
        <v>584</v>
      </c>
      <c r="C4" s="8">
        <v>47</v>
      </c>
      <c r="D4" s="8" t="s">
        <v>585</v>
      </c>
      <c r="E4" s="8">
        <v>31.18</v>
      </c>
      <c r="F4" s="48">
        <v>40812</v>
      </c>
      <c r="G4" s="48">
        <v>40812</v>
      </c>
      <c r="H4" s="52">
        <f t="shared" si="0"/>
        <v>0</v>
      </c>
      <c r="I4" s="65">
        <f>C4-H4</f>
        <v>47</v>
      </c>
      <c r="J4" s="64" t="s">
        <v>140</v>
      </c>
      <c r="K4" s="8" t="s">
        <v>195</v>
      </c>
      <c r="L4" s="8">
        <v>18.600000000000001</v>
      </c>
      <c r="M4" s="8"/>
      <c r="N4" s="36" t="s">
        <v>354</v>
      </c>
      <c r="O4" s="10" t="s">
        <v>192</v>
      </c>
      <c r="P4" s="36" t="s">
        <v>354</v>
      </c>
      <c r="Q4" s="36" t="s">
        <v>354</v>
      </c>
      <c r="R4" s="36" t="s">
        <v>354</v>
      </c>
      <c r="S4" s="59" t="s">
        <v>147</v>
      </c>
      <c r="T4" s="36" t="s">
        <v>354</v>
      </c>
      <c r="U4" s="36" t="s">
        <v>354</v>
      </c>
      <c r="V4" s="36" t="s">
        <v>354</v>
      </c>
      <c r="W4" s="56">
        <v>0</v>
      </c>
      <c r="X4" s="36" t="s">
        <v>354</v>
      </c>
      <c r="Y4" s="8">
        <v>2.1</v>
      </c>
      <c r="Z4" s="8">
        <v>4.2300000000000004</v>
      </c>
      <c r="AA4" s="8">
        <v>0.79</v>
      </c>
      <c r="AB4" s="8">
        <v>2.74</v>
      </c>
      <c r="AC4" s="92">
        <v>0.26</v>
      </c>
      <c r="AD4" s="92"/>
      <c r="AE4" s="92">
        <v>4.55</v>
      </c>
      <c r="AF4" s="92">
        <v>1.17</v>
      </c>
      <c r="AG4" s="92"/>
      <c r="AH4" s="92">
        <f>0.5*(AC4+AE4)+0.5*(AE4+AF4)</f>
        <v>5.2649999999999997</v>
      </c>
      <c r="AI4" s="8"/>
      <c r="AJ4" s="8">
        <v>2.29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1</v>
      </c>
      <c r="AR4" s="31">
        <v>0</v>
      </c>
      <c r="AS4" s="8" t="s">
        <v>589</v>
      </c>
    </row>
    <row r="5" spans="1:45" s="32" customFormat="1">
      <c r="A5" s="7" t="s">
        <v>196</v>
      </c>
      <c r="B5" s="8" t="s">
        <v>586</v>
      </c>
      <c r="C5" s="8">
        <v>11</v>
      </c>
      <c r="D5" s="8" t="s">
        <v>585</v>
      </c>
      <c r="E5" s="8"/>
      <c r="F5" s="48"/>
      <c r="G5" s="48">
        <v>40833</v>
      </c>
      <c r="H5" s="52"/>
      <c r="I5" s="65"/>
      <c r="J5" s="64" t="s">
        <v>140</v>
      </c>
      <c r="K5" s="8"/>
      <c r="L5" s="8"/>
      <c r="M5" s="8"/>
      <c r="N5" s="8"/>
      <c r="O5" s="10" t="s">
        <v>192</v>
      </c>
      <c r="P5" s="36" t="s">
        <v>354</v>
      </c>
      <c r="Q5" s="35" t="s">
        <v>356</v>
      </c>
      <c r="R5" s="35" t="s">
        <v>356</v>
      </c>
      <c r="S5" s="59" t="s">
        <v>136</v>
      </c>
      <c r="T5" s="35" t="s">
        <v>356</v>
      </c>
      <c r="U5" s="35" t="s">
        <v>356</v>
      </c>
      <c r="V5" s="35" t="s">
        <v>356</v>
      </c>
      <c r="W5" s="56">
        <v>3</v>
      </c>
      <c r="X5" s="36" t="s">
        <v>354</v>
      </c>
      <c r="Y5" s="8"/>
      <c r="Z5" s="8"/>
      <c r="AA5" s="8"/>
      <c r="AB5" s="8"/>
      <c r="AC5" s="92"/>
      <c r="AD5" s="92"/>
      <c r="AE5" s="92"/>
      <c r="AF5" s="92"/>
      <c r="AG5" s="92"/>
      <c r="AH5" s="92"/>
      <c r="AI5" s="8"/>
      <c r="AJ5" s="8"/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8"/>
    </row>
    <row r="6" spans="1:45" s="32" customFormat="1">
      <c r="A6" s="7" t="s">
        <v>198</v>
      </c>
      <c r="B6" s="8" t="s">
        <v>584</v>
      </c>
      <c r="C6" s="8">
        <v>53</v>
      </c>
      <c r="D6" s="8" t="s">
        <v>585</v>
      </c>
      <c r="E6" s="8">
        <v>21.8</v>
      </c>
      <c r="F6" s="48">
        <v>40832</v>
      </c>
      <c r="G6" s="48">
        <v>40841</v>
      </c>
      <c r="H6" s="52">
        <f t="shared" si="0"/>
        <v>2.4657534246575342E-2</v>
      </c>
      <c r="I6" s="65">
        <f t="shared" ref="I6:I17" si="1">C6-H6</f>
        <v>52.975342465753428</v>
      </c>
      <c r="J6" s="64" t="s">
        <v>140</v>
      </c>
      <c r="K6" s="8" t="s">
        <v>199</v>
      </c>
      <c r="L6" s="8">
        <v>21.78</v>
      </c>
      <c r="M6" s="8"/>
      <c r="N6" s="8"/>
      <c r="O6" s="10" t="s">
        <v>190</v>
      </c>
      <c r="P6" s="36" t="s">
        <v>354</v>
      </c>
      <c r="Q6" s="35" t="s">
        <v>356</v>
      </c>
      <c r="R6" s="36" t="s">
        <v>354</v>
      </c>
      <c r="S6" s="59" t="s">
        <v>135</v>
      </c>
      <c r="T6" s="36" t="s">
        <v>354</v>
      </c>
      <c r="U6" s="36" t="s">
        <v>354</v>
      </c>
      <c r="V6" s="35" t="s">
        <v>356</v>
      </c>
      <c r="W6" s="56">
        <v>1</v>
      </c>
      <c r="X6" s="36" t="s">
        <v>354</v>
      </c>
      <c r="Y6" s="8">
        <v>3.86</v>
      </c>
      <c r="Z6" s="8">
        <v>3.16</v>
      </c>
      <c r="AA6" s="8">
        <v>0.69</v>
      </c>
      <c r="AB6" s="8">
        <v>1.78</v>
      </c>
      <c r="AC6" s="92">
        <v>0.86</v>
      </c>
      <c r="AD6" s="92"/>
      <c r="AE6" s="92">
        <v>1.27</v>
      </c>
      <c r="AF6" s="92">
        <v>1.1399999999999999</v>
      </c>
      <c r="AG6" s="92"/>
      <c r="AH6" s="92">
        <f>0.5*(AC6+AE6)+0.5*(AE6+AF6)</f>
        <v>2.27</v>
      </c>
      <c r="AI6" s="8">
        <v>112</v>
      </c>
      <c r="AJ6" s="8"/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8" t="s">
        <v>590</v>
      </c>
    </row>
    <row r="7" spans="1:45" s="32" customFormat="1">
      <c r="A7" s="7" t="s">
        <v>200</v>
      </c>
      <c r="B7" s="8" t="s">
        <v>586</v>
      </c>
      <c r="C7" s="8">
        <v>23</v>
      </c>
      <c r="D7" s="8" t="s">
        <v>585</v>
      </c>
      <c r="E7" s="8">
        <v>20.03</v>
      </c>
      <c r="F7" s="48">
        <v>36161</v>
      </c>
      <c r="G7" s="48">
        <v>40855</v>
      </c>
      <c r="H7" s="52">
        <f t="shared" si="0"/>
        <v>12.860273972602739</v>
      </c>
      <c r="I7" s="65">
        <f t="shared" si="1"/>
        <v>10.139726027397261</v>
      </c>
      <c r="J7" s="64" t="s">
        <v>140</v>
      </c>
      <c r="K7" s="8" t="s">
        <v>202</v>
      </c>
      <c r="L7" s="8"/>
      <c r="M7" s="8"/>
      <c r="N7" s="8"/>
      <c r="O7" s="10" t="s">
        <v>201</v>
      </c>
      <c r="P7" s="36" t="s">
        <v>354</v>
      </c>
      <c r="Q7" s="35" t="s">
        <v>356</v>
      </c>
      <c r="R7" s="35" t="s">
        <v>356</v>
      </c>
      <c r="S7" s="59" t="s">
        <v>136</v>
      </c>
      <c r="T7" s="36" t="s">
        <v>354</v>
      </c>
      <c r="U7" s="35" t="s">
        <v>356</v>
      </c>
      <c r="V7" s="36" t="s">
        <v>354</v>
      </c>
      <c r="W7" s="56">
        <v>1</v>
      </c>
      <c r="X7" s="36" t="s">
        <v>354</v>
      </c>
      <c r="Y7" s="8">
        <v>4.3499999999999996</v>
      </c>
      <c r="Z7" s="8">
        <v>1.79</v>
      </c>
      <c r="AA7" s="8">
        <v>1.17</v>
      </c>
      <c r="AB7" s="8">
        <v>1.9</v>
      </c>
      <c r="AC7" s="92"/>
      <c r="AD7" s="92"/>
      <c r="AE7" s="92"/>
      <c r="AF7" s="92"/>
      <c r="AG7" s="92"/>
      <c r="AH7" s="92"/>
      <c r="AI7" s="8">
        <v>108</v>
      </c>
      <c r="AJ7" s="8">
        <v>2.2599999999999998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8" t="s">
        <v>591</v>
      </c>
    </row>
    <row r="8" spans="1:45" s="32" customFormat="1">
      <c r="A8" s="7" t="s">
        <v>203</v>
      </c>
      <c r="B8" s="8" t="s">
        <v>586</v>
      </c>
      <c r="C8" s="8">
        <v>20</v>
      </c>
      <c r="D8" s="8" t="s">
        <v>585</v>
      </c>
      <c r="E8" s="8">
        <v>20.96</v>
      </c>
      <c r="F8" s="48">
        <v>34700</v>
      </c>
      <c r="G8" s="48">
        <v>40856</v>
      </c>
      <c r="H8" s="52">
        <f t="shared" si="0"/>
        <v>16.865753424657534</v>
      </c>
      <c r="I8" s="65">
        <f t="shared" si="1"/>
        <v>3.1342465753424662</v>
      </c>
      <c r="J8" s="64" t="s">
        <v>140</v>
      </c>
      <c r="K8" s="8" t="s">
        <v>204</v>
      </c>
      <c r="L8" s="8">
        <v>11.1</v>
      </c>
      <c r="M8" s="8">
        <v>15</v>
      </c>
      <c r="N8" s="8"/>
      <c r="O8" s="10" t="s">
        <v>201</v>
      </c>
      <c r="P8" s="36" t="s">
        <v>354</v>
      </c>
      <c r="Q8" s="35" t="s">
        <v>356</v>
      </c>
      <c r="R8" s="36" t="s">
        <v>354</v>
      </c>
      <c r="S8" s="59" t="s">
        <v>135</v>
      </c>
      <c r="T8" s="35" t="s">
        <v>356</v>
      </c>
      <c r="U8" s="36" t="s">
        <v>354</v>
      </c>
      <c r="V8" s="36" t="s">
        <v>354</v>
      </c>
      <c r="W8" s="56">
        <v>1</v>
      </c>
      <c r="X8" s="36" t="s">
        <v>354</v>
      </c>
      <c r="Y8" s="8">
        <v>5.45</v>
      </c>
      <c r="Z8" s="8">
        <v>1.68</v>
      </c>
      <c r="AA8" s="8">
        <v>1.44</v>
      </c>
      <c r="AB8" s="8">
        <v>3.75</v>
      </c>
      <c r="AC8" s="92">
        <v>0.1</v>
      </c>
      <c r="AD8" s="92"/>
      <c r="AE8" s="92"/>
      <c r="AF8" s="92">
        <v>0.1</v>
      </c>
      <c r="AG8" s="92"/>
      <c r="AH8" s="92"/>
      <c r="AI8" s="8">
        <v>1.1399999999999999</v>
      </c>
      <c r="AJ8" s="8">
        <v>2.1600000000000001E-2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8" t="s">
        <v>592</v>
      </c>
    </row>
    <row r="9" spans="1:45" s="32" customFormat="1">
      <c r="A9" s="7" t="s">
        <v>205</v>
      </c>
      <c r="B9" s="8" t="s">
        <v>584</v>
      </c>
      <c r="C9" s="8">
        <v>9</v>
      </c>
      <c r="D9" s="8" t="s">
        <v>585</v>
      </c>
      <c r="E9" s="8">
        <v>22.04</v>
      </c>
      <c r="F9" s="48">
        <v>39083</v>
      </c>
      <c r="G9" s="48">
        <v>40914</v>
      </c>
      <c r="H9" s="52">
        <f t="shared" si="0"/>
        <v>5.0164383561643833</v>
      </c>
      <c r="I9" s="65">
        <f t="shared" si="1"/>
        <v>3.9835616438356167</v>
      </c>
      <c r="J9" s="64" t="s">
        <v>140</v>
      </c>
      <c r="K9" s="8" t="s">
        <v>206</v>
      </c>
      <c r="L9" s="8"/>
      <c r="M9" s="8">
        <v>9.6</v>
      </c>
      <c r="N9" s="8"/>
      <c r="O9" s="10" t="s">
        <v>190</v>
      </c>
      <c r="P9" s="36" t="s">
        <v>354</v>
      </c>
      <c r="Q9" s="35" t="s">
        <v>356</v>
      </c>
      <c r="R9" s="36" t="s">
        <v>354</v>
      </c>
      <c r="S9" s="59" t="s">
        <v>135</v>
      </c>
      <c r="T9" s="35" t="s">
        <v>356</v>
      </c>
      <c r="U9" s="35" t="s">
        <v>356</v>
      </c>
      <c r="V9" s="36" t="s">
        <v>354</v>
      </c>
      <c r="W9" s="56">
        <v>2</v>
      </c>
      <c r="X9" s="36" t="s">
        <v>354</v>
      </c>
      <c r="Y9" s="8">
        <v>4.17</v>
      </c>
      <c r="Z9" s="8">
        <v>1.21</v>
      </c>
      <c r="AA9" s="8">
        <v>1.77</v>
      </c>
      <c r="AB9" s="8">
        <v>2.2200000000000002</v>
      </c>
      <c r="AC9" s="92">
        <v>0.01</v>
      </c>
      <c r="AD9" s="92"/>
      <c r="AE9" s="92">
        <v>0.09</v>
      </c>
      <c r="AF9" s="92">
        <v>0.01</v>
      </c>
      <c r="AG9" s="92"/>
      <c r="AH9" s="92">
        <f>0.5*(AC9+AE9)+0.5*(AE9+AF9)</f>
        <v>9.9999999999999992E-2</v>
      </c>
      <c r="AI9" s="8">
        <v>277</v>
      </c>
      <c r="AJ9" s="8">
        <v>2.78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8" t="s">
        <v>593</v>
      </c>
    </row>
    <row r="10" spans="1:45" s="32" customFormat="1">
      <c r="A10" s="7" t="s">
        <v>207</v>
      </c>
      <c r="B10" s="8" t="s">
        <v>584</v>
      </c>
      <c r="C10" s="8">
        <v>34</v>
      </c>
      <c r="D10" s="8" t="s">
        <v>585</v>
      </c>
      <c r="E10" s="8">
        <v>19.84</v>
      </c>
      <c r="F10" s="48">
        <v>39448</v>
      </c>
      <c r="G10" s="48">
        <v>40941</v>
      </c>
      <c r="H10" s="52">
        <f t="shared" si="0"/>
        <v>4.0904109589041093</v>
      </c>
      <c r="I10" s="65">
        <f t="shared" si="1"/>
        <v>29.909589041095892</v>
      </c>
      <c r="J10" s="64" t="s">
        <v>140</v>
      </c>
      <c r="K10" s="8" t="s">
        <v>208</v>
      </c>
      <c r="L10" s="8">
        <v>19.73</v>
      </c>
      <c r="M10" s="8">
        <v>11.1</v>
      </c>
      <c r="N10" s="35" t="s">
        <v>356</v>
      </c>
      <c r="O10" s="10" t="s">
        <v>192</v>
      </c>
      <c r="P10" s="36" t="s">
        <v>354</v>
      </c>
      <c r="Q10" s="35" t="s">
        <v>356</v>
      </c>
      <c r="R10" s="36" t="s">
        <v>354</v>
      </c>
      <c r="S10" s="59" t="s">
        <v>135</v>
      </c>
      <c r="T10" s="35" t="s">
        <v>356</v>
      </c>
      <c r="U10" s="35" t="s">
        <v>356</v>
      </c>
      <c r="V10" s="36" t="s">
        <v>354</v>
      </c>
      <c r="W10" s="56">
        <v>2</v>
      </c>
      <c r="X10" s="36" t="s">
        <v>354</v>
      </c>
      <c r="Y10" s="8">
        <v>1.1200000000000001</v>
      </c>
      <c r="Z10" s="8">
        <v>3.88</v>
      </c>
      <c r="AA10" s="8">
        <v>1.25</v>
      </c>
      <c r="AB10" s="8">
        <v>2.6</v>
      </c>
      <c r="AC10" s="92"/>
      <c r="AD10" s="92"/>
      <c r="AE10" s="92"/>
      <c r="AF10" s="92"/>
      <c r="AG10" s="92"/>
      <c r="AH10" s="92"/>
      <c r="AI10" s="8"/>
      <c r="AJ10" s="8"/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8" t="s">
        <v>594</v>
      </c>
    </row>
    <row r="11" spans="1:45" s="32" customFormat="1">
      <c r="A11" s="7" t="s">
        <v>209</v>
      </c>
      <c r="B11" s="8" t="s">
        <v>586</v>
      </c>
      <c r="C11" s="8">
        <v>51</v>
      </c>
      <c r="D11" s="8" t="s">
        <v>585</v>
      </c>
      <c r="E11" s="8">
        <v>26.43</v>
      </c>
      <c r="F11" s="48">
        <v>39083</v>
      </c>
      <c r="G11" s="48">
        <v>40947</v>
      </c>
      <c r="H11" s="52">
        <f t="shared" si="0"/>
        <v>5.1068493150684935</v>
      </c>
      <c r="I11" s="65">
        <f t="shared" si="1"/>
        <v>45.893150684931506</v>
      </c>
      <c r="J11" s="64" t="s">
        <v>140</v>
      </c>
      <c r="K11" s="8" t="s">
        <v>208</v>
      </c>
      <c r="L11" s="8">
        <v>25.11</v>
      </c>
      <c r="M11" s="8">
        <v>9.8000000000000007</v>
      </c>
      <c r="N11" s="8"/>
      <c r="O11" s="10" t="s">
        <v>192</v>
      </c>
      <c r="P11" s="36" t="s">
        <v>354</v>
      </c>
      <c r="Q11" s="35" t="s">
        <v>356</v>
      </c>
      <c r="R11" s="35" t="s">
        <v>356</v>
      </c>
      <c r="S11" s="59" t="s">
        <v>136</v>
      </c>
      <c r="T11" s="36" t="s">
        <v>354</v>
      </c>
      <c r="U11" s="36" t="s">
        <v>354</v>
      </c>
      <c r="V11" s="36" t="s">
        <v>354</v>
      </c>
      <c r="W11" s="56">
        <v>0</v>
      </c>
      <c r="X11" s="36" t="s">
        <v>354</v>
      </c>
      <c r="Y11" s="8"/>
      <c r="Z11" s="8"/>
      <c r="AA11" s="8"/>
      <c r="AB11" s="8"/>
      <c r="AC11" s="92">
        <v>0.19</v>
      </c>
      <c r="AD11" s="92"/>
      <c r="AE11" s="92">
        <v>0.69</v>
      </c>
      <c r="AF11" s="92">
        <v>1.27</v>
      </c>
      <c r="AG11" s="92">
        <v>1.42</v>
      </c>
      <c r="AH11" s="92">
        <f>0.5*(AC11+AE11)+0.5*(AE11+AF11)+0.5*(AF11+AG11)</f>
        <v>2.7649999999999997</v>
      </c>
      <c r="AI11" s="8"/>
      <c r="AJ11" s="8"/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8" t="s">
        <v>593</v>
      </c>
    </row>
    <row r="12" spans="1:45" s="32" customFormat="1">
      <c r="A12" s="7" t="s">
        <v>210</v>
      </c>
      <c r="B12" s="8" t="s">
        <v>586</v>
      </c>
      <c r="C12" s="8">
        <v>46</v>
      </c>
      <c r="D12" s="8" t="s">
        <v>585</v>
      </c>
      <c r="E12" s="8">
        <v>30.04</v>
      </c>
      <c r="F12" s="48">
        <v>40946</v>
      </c>
      <c r="G12" s="48">
        <v>40957</v>
      </c>
      <c r="H12" s="52">
        <f t="shared" si="0"/>
        <v>3.0136986301369864E-2</v>
      </c>
      <c r="I12" s="65">
        <f t="shared" si="1"/>
        <v>45.969863013698628</v>
      </c>
      <c r="J12" s="64" t="s">
        <v>140</v>
      </c>
      <c r="K12" s="8" t="s">
        <v>211</v>
      </c>
      <c r="L12" s="8">
        <v>26.43</v>
      </c>
      <c r="M12" s="8">
        <v>11.3</v>
      </c>
      <c r="N12" s="35" t="s">
        <v>356</v>
      </c>
      <c r="O12" s="10" t="s">
        <v>201</v>
      </c>
      <c r="P12" s="36" t="s">
        <v>354</v>
      </c>
      <c r="Q12" s="35" t="s">
        <v>356</v>
      </c>
      <c r="R12" s="35" t="s">
        <v>356</v>
      </c>
      <c r="S12" s="59" t="s">
        <v>136</v>
      </c>
      <c r="T12" s="36" t="s">
        <v>354</v>
      </c>
      <c r="U12" s="36" t="s">
        <v>354</v>
      </c>
      <c r="V12" s="36" t="s">
        <v>354</v>
      </c>
      <c r="W12" s="56">
        <v>0</v>
      </c>
      <c r="X12" s="36" t="s">
        <v>354</v>
      </c>
      <c r="Y12" s="8">
        <v>2.09</v>
      </c>
      <c r="Z12" s="8">
        <v>6.02</v>
      </c>
      <c r="AA12" s="8">
        <v>0.79</v>
      </c>
      <c r="AB12" s="8">
        <v>4.4800000000000004</v>
      </c>
      <c r="AC12" s="92">
        <v>0.44</v>
      </c>
      <c r="AD12" s="92"/>
      <c r="AE12" s="92"/>
      <c r="AF12" s="92">
        <v>2.13</v>
      </c>
      <c r="AG12" s="92"/>
      <c r="AH12" s="92"/>
      <c r="AI12" s="8"/>
      <c r="AJ12" s="8"/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8" t="s">
        <v>595</v>
      </c>
    </row>
    <row r="13" spans="1:45" s="32" customFormat="1">
      <c r="A13" s="7" t="s">
        <v>212</v>
      </c>
      <c r="B13" s="8" t="s">
        <v>586</v>
      </c>
      <c r="C13" s="8">
        <v>17</v>
      </c>
      <c r="D13" s="8" t="s">
        <v>596</v>
      </c>
      <c r="E13" s="8">
        <v>22.04</v>
      </c>
      <c r="F13" s="48">
        <v>39448</v>
      </c>
      <c r="G13" s="48">
        <v>40957</v>
      </c>
      <c r="H13" s="52">
        <f t="shared" si="0"/>
        <v>4.1342465753424653</v>
      </c>
      <c r="I13" s="65">
        <f t="shared" si="1"/>
        <v>12.865753424657534</v>
      </c>
      <c r="J13" s="64" t="s">
        <v>140</v>
      </c>
      <c r="K13" s="8"/>
      <c r="L13" s="8"/>
      <c r="M13" s="8"/>
      <c r="N13" s="8"/>
      <c r="O13" s="10" t="s">
        <v>190</v>
      </c>
      <c r="P13" s="36" t="s">
        <v>354</v>
      </c>
      <c r="Q13" s="35" t="s">
        <v>356</v>
      </c>
      <c r="R13" s="35" t="s">
        <v>356</v>
      </c>
      <c r="S13" s="59" t="s">
        <v>136</v>
      </c>
      <c r="T13" s="35" t="s">
        <v>356</v>
      </c>
      <c r="U13" s="35" t="s">
        <v>356</v>
      </c>
      <c r="V13" s="35" t="s">
        <v>356</v>
      </c>
      <c r="W13" s="56">
        <v>3</v>
      </c>
      <c r="X13" s="36" t="s">
        <v>354</v>
      </c>
      <c r="Y13" s="8"/>
      <c r="Z13" s="8"/>
      <c r="AA13" s="8"/>
      <c r="AB13" s="8"/>
      <c r="AC13" s="92"/>
      <c r="AD13" s="92"/>
      <c r="AE13" s="92"/>
      <c r="AF13" s="92"/>
      <c r="AG13" s="92"/>
      <c r="AH13" s="92"/>
      <c r="AI13" s="8"/>
      <c r="AJ13" s="8"/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8" t="s">
        <v>597</v>
      </c>
    </row>
    <row r="14" spans="1:45" s="32" customFormat="1">
      <c r="A14" s="7" t="s">
        <v>213</v>
      </c>
      <c r="B14" s="8" t="s">
        <v>586</v>
      </c>
      <c r="C14" s="8">
        <v>14</v>
      </c>
      <c r="D14" s="8" t="s">
        <v>585</v>
      </c>
      <c r="E14" s="8">
        <v>17.86</v>
      </c>
      <c r="F14" s="48">
        <v>38353</v>
      </c>
      <c r="G14" s="48">
        <v>40941</v>
      </c>
      <c r="H14" s="52">
        <f t="shared" si="0"/>
        <v>7.0904109589041093</v>
      </c>
      <c r="I14" s="65">
        <f t="shared" si="1"/>
        <v>6.9095890410958907</v>
      </c>
      <c r="J14" s="64" t="s">
        <v>140</v>
      </c>
      <c r="K14" s="8" t="s">
        <v>214</v>
      </c>
      <c r="L14" s="8"/>
      <c r="M14" s="8"/>
      <c r="N14" s="8"/>
      <c r="O14" s="10" t="s">
        <v>190</v>
      </c>
      <c r="P14" s="36" t="s">
        <v>354</v>
      </c>
      <c r="Q14" s="36" t="s">
        <v>354</v>
      </c>
      <c r="R14" s="35" t="s">
        <v>356</v>
      </c>
      <c r="S14" s="59" t="s">
        <v>135</v>
      </c>
      <c r="T14" s="36" t="s">
        <v>354</v>
      </c>
      <c r="U14" s="35" t="s">
        <v>356</v>
      </c>
      <c r="V14" s="35" t="s">
        <v>356</v>
      </c>
      <c r="W14" s="56">
        <v>2</v>
      </c>
      <c r="X14" s="36" t="s">
        <v>354</v>
      </c>
      <c r="Y14" s="8"/>
      <c r="Z14" s="8"/>
      <c r="AA14" s="8"/>
      <c r="AB14" s="8"/>
      <c r="AC14" s="92">
        <v>0.19</v>
      </c>
      <c r="AD14" s="92"/>
      <c r="AE14" s="92"/>
      <c r="AF14" s="92">
        <v>0.18</v>
      </c>
      <c r="AG14" s="92"/>
      <c r="AH14" s="92"/>
      <c r="AI14" s="8"/>
      <c r="AJ14" s="8"/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8" t="s">
        <v>598</v>
      </c>
    </row>
    <row r="15" spans="1:45" s="32" customFormat="1">
      <c r="A15" s="7" t="s">
        <v>215</v>
      </c>
      <c r="B15" s="8" t="s">
        <v>586</v>
      </c>
      <c r="C15" s="8">
        <v>20</v>
      </c>
      <c r="D15" s="8" t="s">
        <v>585</v>
      </c>
      <c r="E15" s="8">
        <v>36.67</v>
      </c>
      <c r="F15" s="48">
        <v>36892</v>
      </c>
      <c r="G15" s="48">
        <v>40867</v>
      </c>
      <c r="H15" s="52">
        <f t="shared" si="0"/>
        <v>10.890410958904109</v>
      </c>
      <c r="I15" s="65">
        <f t="shared" si="1"/>
        <v>9.1095890410958908</v>
      </c>
      <c r="J15" s="64" t="s">
        <v>140</v>
      </c>
      <c r="K15" s="8" t="s">
        <v>216</v>
      </c>
      <c r="L15" s="8"/>
      <c r="M15" s="8">
        <v>8.3000000000000007</v>
      </c>
      <c r="N15" s="35" t="s">
        <v>356</v>
      </c>
      <c r="O15" s="10" t="s">
        <v>192</v>
      </c>
      <c r="P15" s="35" t="s">
        <v>356</v>
      </c>
      <c r="Q15" s="35" t="s">
        <v>356</v>
      </c>
      <c r="R15" s="36" t="s">
        <v>354</v>
      </c>
      <c r="S15" s="59" t="s">
        <v>136</v>
      </c>
      <c r="T15" s="35" t="s">
        <v>356</v>
      </c>
      <c r="U15" s="35" t="s">
        <v>356</v>
      </c>
      <c r="V15" s="36" t="s">
        <v>354</v>
      </c>
      <c r="W15" s="56">
        <v>2</v>
      </c>
      <c r="X15" s="36" t="s">
        <v>354</v>
      </c>
      <c r="Y15" s="8"/>
      <c r="Z15" s="8"/>
      <c r="AA15" s="8"/>
      <c r="AB15" s="8"/>
      <c r="AC15" s="92"/>
      <c r="AD15" s="92"/>
      <c r="AE15" s="92"/>
      <c r="AF15" s="92"/>
      <c r="AG15" s="92"/>
      <c r="AH15" s="86"/>
      <c r="AI15" s="8"/>
      <c r="AJ15" s="8"/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8" t="s">
        <v>599</v>
      </c>
    </row>
    <row r="16" spans="1:45" s="32" customFormat="1">
      <c r="A16" s="7" t="s">
        <v>217</v>
      </c>
      <c r="B16" s="8" t="s">
        <v>584</v>
      </c>
      <c r="C16" s="8">
        <v>11</v>
      </c>
      <c r="D16" s="8" t="s">
        <v>585</v>
      </c>
      <c r="E16" s="8">
        <v>15.56</v>
      </c>
      <c r="F16" s="48">
        <v>40848</v>
      </c>
      <c r="G16" s="48">
        <v>40848</v>
      </c>
      <c r="H16" s="52">
        <f t="shared" si="0"/>
        <v>0</v>
      </c>
      <c r="I16" s="65">
        <f t="shared" si="1"/>
        <v>11</v>
      </c>
      <c r="J16" s="64" t="s">
        <v>140</v>
      </c>
      <c r="K16" s="8" t="s">
        <v>122</v>
      </c>
      <c r="L16" s="8">
        <v>14.3</v>
      </c>
      <c r="M16" s="8"/>
      <c r="N16" s="8"/>
      <c r="O16" s="10" t="s">
        <v>192</v>
      </c>
      <c r="P16" s="35" t="s">
        <v>356</v>
      </c>
      <c r="Q16" s="36" t="s">
        <v>354</v>
      </c>
      <c r="R16" s="36" t="s">
        <v>354</v>
      </c>
      <c r="S16" s="59" t="s">
        <v>135</v>
      </c>
      <c r="T16" s="36" t="s">
        <v>354</v>
      </c>
      <c r="U16" s="36" t="s">
        <v>354</v>
      </c>
      <c r="V16" s="36" t="s">
        <v>354</v>
      </c>
      <c r="W16" s="56">
        <v>0</v>
      </c>
      <c r="X16" s="36" t="s">
        <v>354</v>
      </c>
      <c r="Y16" s="8"/>
      <c r="Z16" s="8"/>
      <c r="AA16" s="8"/>
      <c r="AB16" s="8"/>
      <c r="AC16" s="92">
        <v>0.01</v>
      </c>
      <c r="AD16" s="92"/>
      <c r="AE16" s="92">
        <v>0.01</v>
      </c>
      <c r="AF16" s="92">
        <v>0.01</v>
      </c>
      <c r="AG16" s="92"/>
      <c r="AH16" s="92">
        <f>0.5*(AC16+AE16)+0.5*(AE16+AF16)</f>
        <v>0.02</v>
      </c>
      <c r="AI16" s="8"/>
      <c r="AJ16" s="8"/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8" t="s">
        <v>600</v>
      </c>
    </row>
    <row r="17" spans="1:45" s="32" customFormat="1">
      <c r="A17" s="7" t="s">
        <v>218</v>
      </c>
      <c r="B17" s="8" t="s">
        <v>586</v>
      </c>
      <c r="C17" s="8">
        <v>43</v>
      </c>
      <c r="D17" s="8" t="s">
        <v>585</v>
      </c>
      <c r="E17" s="8">
        <v>21.22</v>
      </c>
      <c r="F17" s="48">
        <v>39814</v>
      </c>
      <c r="G17" s="48">
        <v>40989</v>
      </c>
      <c r="H17" s="52">
        <f t="shared" si="0"/>
        <v>3.2191780821917808</v>
      </c>
      <c r="I17" s="65">
        <f t="shared" si="1"/>
        <v>39.780821917808218</v>
      </c>
      <c r="J17" s="64" t="s">
        <v>140</v>
      </c>
      <c r="K17" s="8" t="s">
        <v>219</v>
      </c>
      <c r="L17" s="8">
        <v>5.92</v>
      </c>
      <c r="M17" s="8">
        <v>13.2</v>
      </c>
      <c r="N17" s="35" t="s">
        <v>356</v>
      </c>
      <c r="O17" s="10"/>
      <c r="P17" s="36" t="s">
        <v>354</v>
      </c>
      <c r="Q17" s="36" t="s">
        <v>354</v>
      </c>
      <c r="R17" s="36" t="s">
        <v>354</v>
      </c>
      <c r="S17" s="59" t="s">
        <v>147</v>
      </c>
      <c r="T17" s="35" t="s">
        <v>356</v>
      </c>
      <c r="U17" s="35" t="s">
        <v>356</v>
      </c>
      <c r="V17" s="36" t="s">
        <v>354</v>
      </c>
      <c r="W17" s="56">
        <v>2</v>
      </c>
      <c r="X17" s="36" t="s">
        <v>354</v>
      </c>
      <c r="Y17" s="8">
        <v>1.65</v>
      </c>
      <c r="Z17" s="8">
        <v>3.99</v>
      </c>
      <c r="AA17" s="8">
        <v>0.94</v>
      </c>
      <c r="AB17" s="8">
        <v>2.67</v>
      </c>
      <c r="AC17" s="92">
        <v>0.12</v>
      </c>
      <c r="AD17" s="92"/>
      <c r="AE17" s="92">
        <v>0.74</v>
      </c>
      <c r="AF17" s="92">
        <v>0.51</v>
      </c>
      <c r="AG17" s="92">
        <v>0.36</v>
      </c>
      <c r="AH17" s="92">
        <f>0.5*(AC17+AE17)+0.5*(AE17+AF17)+0.5*(AF17+AG17)</f>
        <v>1.49</v>
      </c>
      <c r="AI17" s="8"/>
      <c r="AJ17" s="8"/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8" t="s">
        <v>601</v>
      </c>
    </row>
    <row r="18" spans="1:45" s="32" customFormat="1">
      <c r="A18" s="7" t="s">
        <v>220</v>
      </c>
      <c r="B18" s="8" t="s">
        <v>584</v>
      </c>
      <c r="C18" s="8">
        <v>13</v>
      </c>
      <c r="D18" s="8" t="s">
        <v>585</v>
      </c>
      <c r="E18" s="8">
        <v>15.99</v>
      </c>
      <c r="F18" s="55">
        <v>36161</v>
      </c>
      <c r="G18" s="48">
        <v>41004</v>
      </c>
      <c r="H18" s="52">
        <f t="shared" si="0"/>
        <v>13.268493150684931</v>
      </c>
      <c r="I18" s="65">
        <v>1</v>
      </c>
      <c r="J18" s="64" t="s">
        <v>140</v>
      </c>
      <c r="K18" s="8"/>
      <c r="L18" s="8"/>
      <c r="M18" s="8">
        <v>8.1</v>
      </c>
      <c r="N18" s="8"/>
      <c r="O18" s="10" t="s">
        <v>190</v>
      </c>
      <c r="P18" s="36" t="s">
        <v>354</v>
      </c>
      <c r="Q18" s="36" t="s">
        <v>354</v>
      </c>
      <c r="R18" s="36" t="s">
        <v>354</v>
      </c>
      <c r="S18" s="59" t="s">
        <v>147</v>
      </c>
      <c r="T18" s="36" t="s">
        <v>354</v>
      </c>
      <c r="U18" s="35" t="s">
        <v>356</v>
      </c>
      <c r="V18" s="36" t="s">
        <v>354</v>
      </c>
      <c r="W18" s="56">
        <v>1</v>
      </c>
      <c r="X18" s="36" t="s">
        <v>354</v>
      </c>
      <c r="Y18" s="8"/>
      <c r="Z18" s="8"/>
      <c r="AA18" s="8"/>
      <c r="AB18" s="8"/>
      <c r="AC18" s="92"/>
      <c r="AD18" s="92"/>
      <c r="AE18" s="92"/>
      <c r="AF18" s="92"/>
      <c r="AG18" s="92"/>
      <c r="AH18" s="86"/>
      <c r="AI18" s="8"/>
      <c r="AJ18" s="8"/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8" t="s">
        <v>602</v>
      </c>
    </row>
    <row r="19" spans="1:45" s="32" customFormat="1">
      <c r="A19" s="7" t="s">
        <v>221</v>
      </c>
      <c r="B19" s="8" t="s">
        <v>586</v>
      </c>
      <c r="C19" s="8">
        <v>57</v>
      </c>
      <c r="D19" s="8" t="s">
        <v>585</v>
      </c>
      <c r="E19" s="8">
        <v>31.25</v>
      </c>
      <c r="F19" s="48">
        <v>41005</v>
      </c>
      <c r="G19" s="48">
        <v>41005</v>
      </c>
      <c r="H19" s="52">
        <f t="shared" si="0"/>
        <v>0</v>
      </c>
      <c r="I19" s="65">
        <f t="shared" ref="I19:I50" si="2">C19-H19</f>
        <v>57</v>
      </c>
      <c r="J19" s="64" t="s">
        <v>140</v>
      </c>
      <c r="K19" s="8" t="s">
        <v>222</v>
      </c>
      <c r="L19" s="8">
        <v>30.52</v>
      </c>
      <c r="M19" s="8">
        <v>12.5</v>
      </c>
      <c r="N19" s="36" t="s">
        <v>354</v>
      </c>
      <c r="O19" s="10" t="s">
        <v>190</v>
      </c>
      <c r="P19" s="35" t="s">
        <v>356</v>
      </c>
      <c r="Q19" s="35" t="s">
        <v>356</v>
      </c>
      <c r="R19" s="35" t="s">
        <v>356</v>
      </c>
      <c r="S19" s="59">
        <v>3</v>
      </c>
      <c r="T19" s="35" t="s">
        <v>356</v>
      </c>
      <c r="U19" s="35" t="s">
        <v>356</v>
      </c>
      <c r="V19" s="36" t="s">
        <v>354</v>
      </c>
      <c r="W19" s="56">
        <v>2</v>
      </c>
      <c r="X19" s="35" t="s">
        <v>356</v>
      </c>
      <c r="Y19" s="8">
        <v>1.17</v>
      </c>
      <c r="Z19" s="8">
        <v>4.5199999999999996</v>
      </c>
      <c r="AA19" s="8">
        <v>1.93</v>
      </c>
      <c r="AB19" s="8">
        <v>2.4700000000000002</v>
      </c>
      <c r="AC19" s="92">
        <v>0.1</v>
      </c>
      <c r="AD19" s="92"/>
      <c r="AE19" s="92">
        <v>0.1</v>
      </c>
      <c r="AF19" s="92">
        <v>0.1</v>
      </c>
      <c r="AG19" s="92"/>
      <c r="AH19" s="92">
        <f t="shared" ref="AH19:AH20" si="3">0.5*(AC19+AE19)+0.5*(AE19+AF19)</f>
        <v>0.2</v>
      </c>
      <c r="AI19" s="8"/>
      <c r="AJ19" s="8"/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8" t="s">
        <v>603</v>
      </c>
    </row>
    <row r="20" spans="1:45" s="32" customFormat="1">
      <c r="A20" s="7" t="s">
        <v>223</v>
      </c>
      <c r="B20" s="8" t="s">
        <v>586</v>
      </c>
      <c r="C20" s="8">
        <v>29</v>
      </c>
      <c r="D20" s="8" t="s">
        <v>585</v>
      </c>
      <c r="E20" s="8">
        <v>18.36</v>
      </c>
      <c r="F20" s="48">
        <v>36161</v>
      </c>
      <c r="G20" s="48">
        <v>41009</v>
      </c>
      <c r="H20" s="52">
        <f t="shared" si="0"/>
        <v>13.282191780821918</v>
      </c>
      <c r="I20" s="65">
        <f t="shared" si="2"/>
        <v>15.717808219178082</v>
      </c>
      <c r="J20" s="64" t="s">
        <v>140</v>
      </c>
      <c r="K20" s="8" t="s">
        <v>125</v>
      </c>
      <c r="L20" s="8"/>
      <c r="M20" s="8">
        <v>7</v>
      </c>
      <c r="N20" s="36" t="s">
        <v>354</v>
      </c>
      <c r="O20" s="10" t="s">
        <v>192</v>
      </c>
      <c r="P20" s="36" t="s">
        <v>354</v>
      </c>
      <c r="Q20" s="36" t="s">
        <v>354</v>
      </c>
      <c r="R20" s="36" t="s">
        <v>354</v>
      </c>
      <c r="S20" s="59" t="s">
        <v>147</v>
      </c>
      <c r="T20" s="36" t="s">
        <v>354</v>
      </c>
      <c r="U20" s="35" t="s">
        <v>356</v>
      </c>
      <c r="V20" s="36" t="s">
        <v>354</v>
      </c>
      <c r="W20" s="56">
        <v>1</v>
      </c>
      <c r="X20" s="36" t="s">
        <v>354</v>
      </c>
      <c r="Y20" s="8"/>
      <c r="Z20" s="8"/>
      <c r="AA20" s="8"/>
      <c r="AB20" s="8"/>
      <c r="AC20" s="92">
        <v>0.01</v>
      </c>
      <c r="AD20" s="92"/>
      <c r="AE20" s="92">
        <v>0.1</v>
      </c>
      <c r="AF20" s="92">
        <v>0.1</v>
      </c>
      <c r="AG20" s="92"/>
      <c r="AH20" s="92">
        <f t="shared" si="3"/>
        <v>0.155</v>
      </c>
      <c r="AI20" s="8"/>
      <c r="AJ20" s="8"/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1</v>
      </c>
      <c r="AR20" s="31">
        <v>0</v>
      </c>
      <c r="AS20" s="8" t="s">
        <v>604</v>
      </c>
    </row>
    <row r="21" spans="1:45" s="32" customFormat="1">
      <c r="A21" s="7" t="s">
        <v>224</v>
      </c>
      <c r="B21" s="8" t="s">
        <v>586</v>
      </c>
      <c r="C21" s="8">
        <v>46</v>
      </c>
      <c r="D21" s="8" t="s">
        <v>585</v>
      </c>
      <c r="E21" s="8">
        <v>20.399999999999999</v>
      </c>
      <c r="F21" s="48">
        <v>41037</v>
      </c>
      <c r="G21" s="48">
        <v>41037</v>
      </c>
      <c r="H21" s="52">
        <f t="shared" si="0"/>
        <v>0</v>
      </c>
      <c r="I21" s="65">
        <f t="shared" si="2"/>
        <v>46</v>
      </c>
      <c r="J21" s="64" t="s">
        <v>140</v>
      </c>
      <c r="K21" s="8" t="s">
        <v>225</v>
      </c>
      <c r="L21" s="8">
        <v>23.19</v>
      </c>
      <c r="M21" s="8">
        <v>10.9</v>
      </c>
      <c r="N21" s="8"/>
      <c r="O21" s="10"/>
      <c r="P21" s="36" t="s">
        <v>354</v>
      </c>
      <c r="Q21" s="36" t="s">
        <v>354</v>
      </c>
      <c r="R21" s="36" t="s">
        <v>354</v>
      </c>
      <c r="S21" s="59" t="s">
        <v>147</v>
      </c>
      <c r="T21" s="36" t="s">
        <v>354</v>
      </c>
      <c r="U21" s="36" t="s">
        <v>354</v>
      </c>
      <c r="V21" s="36" t="s">
        <v>354</v>
      </c>
      <c r="W21" s="56">
        <v>0</v>
      </c>
      <c r="X21" s="36" t="s">
        <v>354</v>
      </c>
      <c r="Y21" s="8"/>
      <c r="Z21" s="8"/>
      <c r="AA21" s="8"/>
      <c r="AB21" s="8"/>
      <c r="AC21" s="92">
        <v>0.69</v>
      </c>
      <c r="AD21" s="92"/>
      <c r="AE21" s="93">
        <v>3</v>
      </c>
      <c r="AF21" s="92">
        <v>2.5499999999999998</v>
      </c>
      <c r="AG21" s="92">
        <v>2.87</v>
      </c>
      <c r="AH21" s="92">
        <f>0.5*(AC21+AE21)+0.5*(AE21+AF21)+0.5*(AF21+AG21)</f>
        <v>7.33</v>
      </c>
      <c r="AI21" s="8">
        <v>71</v>
      </c>
      <c r="AJ21" s="8">
        <v>2.16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8" t="s">
        <v>605</v>
      </c>
    </row>
    <row r="22" spans="1:45" s="32" customFormat="1">
      <c r="A22" s="7" t="s">
        <v>226</v>
      </c>
      <c r="B22" s="8" t="s">
        <v>586</v>
      </c>
      <c r="C22" s="8"/>
      <c r="D22" s="8"/>
      <c r="E22" s="8"/>
      <c r="F22" s="48">
        <v>41074</v>
      </c>
      <c r="G22" s="48">
        <v>41074</v>
      </c>
      <c r="H22" s="52">
        <f t="shared" si="0"/>
        <v>0</v>
      </c>
      <c r="I22" s="65">
        <f t="shared" si="2"/>
        <v>0</v>
      </c>
      <c r="J22" s="64" t="s">
        <v>140</v>
      </c>
      <c r="K22" s="8"/>
      <c r="L22" s="8"/>
      <c r="M22" s="8"/>
      <c r="N22" s="8"/>
      <c r="O22" s="10"/>
      <c r="P22" s="36" t="s">
        <v>354</v>
      </c>
      <c r="Q22" s="35" t="s">
        <v>356</v>
      </c>
      <c r="R22" s="36" t="s">
        <v>354</v>
      </c>
      <c r="S22" s="59" t="s">
        <v>135</v>
      </c>
      <c r="T22" s="35" t="s">
        <v>356</v>
      </c>
      <c r="U22" s="35" t="s">
        <v>356</v>
      </c>
      <c r="V22" s="36" t="s">
        <v>354</v>
      </c>
      <c r="W22" s="56">
        <v>2</v>
      </c>
      <c r="X22" s="36" t="s">
        <v>354</v>
      </c>
      <c r="Y22" s="8"/>
      <c r="Z22" s="8"/>
      <c r="AA22" s="8"/>
      <c r="AB22" s="8"/>
      <c r="AC22" s="92"/>
      <c r="AD22" s="92"/>
      <c r="AE22" s="92"/>
      <c r="AF22" s="92"/>
      <c r="AG22" s="92"/>
      <c r="AH22" s="86"/>
      <c r="AI22" s="8"/>
      <c r="AJ22" s="8"/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8"/>
    </row>
    <row r="23" spans="1:45" s="32" customFormat="1">
      <c r="A23" s="7" t="s">
        <v>227</v>
      </c>
      <c r="B23" s="8" t="s">
        <v>586</v>
      </c>
      <c r="C23" s="8">
        <v>15</v>
      </c>
      <c r="D23" s="8" t="s">
        <v>585</v>
      </c>
      <c r="E23" s="8">
        <v>20.2</v>
      </c>
      <c r="F23" s="48">
        <v>41079</v>
      </c>
      <c r="G23" s="48">
        <v>41079</v>
      </c>
      <c r="H23" s="52">
        <f t="shared" si="0"/>
        <v>0</v>
      </c>
      <c r="I23" s="65">
        <f t="shared" si="2"/>
        <v>15</v>
      </c>
      <c r="J23" s="64" t="s">
        <v>140</v>
      </c>
      <c r="K23" s="8" t="s">
        <v>228</v>
      </c>
      <c r="L23" s="8"/>
      <c r="M23" s="8"/>
      <c r="N23" s="8"/>
      <c r="O23" s="10" t="s">
        <v>192</v>
      </c>
      <c r="P23" s="36" t="s">
        <v>354</v>
      </c>
      <c r="Q23" s="35" t="s">
        <v>356</v>
      </c>
      <c r="R23" s="35" t="s">
        <v>356</v>
      </c>
      <c r="S23" s="59" t="s">
        <v>136</v>
      </c>
      <c r="T23" s="35" t="s">
        <v>356</v>
      </c>
      <c r="U23" s="35" t="s">
        <v>356</v>
      </c>
      <c r="V23" s="35" t="s">
        <v>356</v>
      </c>
      <c r="W23" s="56">
        <v>3</v>
      </c>
      <c r="X23" s="36" t="s">
        <v>354</v>
      </c>
      <c r="Y23" s="8"/>
      <c r="Z23" s="8"/>
      <c r="AA23" s="8"/>
      <c r="AB23" s="8"/>
      <c r="AC23" s="92">
        <v>0.31</v>
      </c>
      <c r="AD23" s="92"/>
      <c r="AE23" s="92">
        <v>0.28000000000000003</v>
      </c>
      <c r="AF23" s="92">
        <v>0.76</v>
      </c>
      <c r="AG23" s="92">
        <v>0.66</v>
      </c>
      <c r="AH23" s="92">
        <f>0.5*(AC23+AE23)+0.5*(AE23+AF23)+0.5*(AF23+AG23)</f>
        <v>1.5249999999999999</v>
      </c>
      <c r="AI23" s="8"/>
      <c r="AJ23" s="8"/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8" t="s">
        <v>606</v>
      </c>
    </row>
    <row r="24" spans="1:45" s="32" customFormat="1">
      <c r="A24" s="7" t="s">
        <v>229</v>
      </c>
      <c r="B24" s="8" t="s">
        <v>586</v>
      </c>
      <c r="C24" s="8">
        <v>32</v>
      </c>
      <c r="D24" s="8" t="s">
        <v>585</v>
      </c>
      <c r="E24" s="8">
        <v>22.6</v>
      </c>
      <c r="F24" s="48">
        <v>41079</v>
      </c>
      <c r="G24" s="48">
        <v>41079</v>
      </c>
      <c r="H24" s="52">
        <f t="shared" si="0"/>
        <v>0</v>
      </c>
      <c r="I24" s="65">
        <f t="shared" si="2"/>
        <v>32</v>
      </c>
      <c r="J24" s="64" t="s">
        <v>140</v>
      </c>
      <c r="K24" s="8" t="s">
        <v>230</v>
      </c>
      <c r="L24" s="8">
        <v>17.420000000000002</v>
      </c>
      <c r="M24" s="8">
        <v>9.6999999999999993</v>
      </c>
      <c r="N24" s="8"/>
      <c r="O24" s="10"/>
      <c r="P24" s="36" t="s">
        <v>354</v>
      </c>
      <c r="Q24" s="35" t="s">
        <v>356</v>
      </c>
      <c r="R24" s="35" t="s">
        <v>356</v>
      </c>
      <c r="S24" s="59" t="s">
        <v>136</v>
      </c>
      <c r="T24" s="35" t="s">
        <v>356</v>
      </c>
      <c r="U24" s="35" t="s">
        <v>356</v>
      </c>
      <c r="V24" s="36" t="s">
        <v>354</v>
      </c>
      <c r="W24" s="56">
        <v>2</v>
      </c>
      <c r="X24" s="36" t="s">
        <v>354</v>
      </c>
      <c r="Y24" s="8"/>
      <c r="Z24" s="8"/>
      <c r="AA24" s="8"/>
      <c r="AB24" s="8"/>
      <c r="AC24" s="92">
        <v>0.03</v>
      </c>
      <c r="AD24" s="92"/>
      <c r="AE24" s="92"/>
      <c r="AF24" s="92">
        <v>0.14000000000000001</v>
      </c>
      <c r="AG24" s="92"/>
      <c r="AH24" s="86"/>
      <c r="AI24" s="8"/>
      <c r="AJ24" s="8"/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1</v>
      </c>
      <c r="AR24" s="31">
        <v>0</v>
      </c>
      <c r="AS24" s="8" t="s">
        <v>607</v>
      </c>
    </row>
    <row r="25" spans="1:45" s="32" customFormat="1">
      <c r="A25" s="7" t="s">
        <v>231</v>
      </c>
      <c r="B25" s="8" t="s">
        <v>586</v>
      </c>
      <c r="C25" s="8">
        <v>13</v>
      </c>
      <c r="D25" s="8" t="s">
        <v>585</v>
      </c>
      <c r="E25" s="8">
        <v>18.59</v>
      </c>
      <c r="F25" s="48">
        <v>41074</v>
      </c>
      <c r="G25" s="48">
        <v>41074</v>
      </c>
      <c r="H25" s="52">
        <f t="shared" si="0"/>
        <v>0</v>
      </c>
      <c r="I25" s="65">
        <f t="shared" si="2"/>
        <v>13</v>
      </c>
      <c r="J25" s="64" t="s">
        <v>140</v>
      </c>
      <c r="K25" s="8" t="s">
        <v>232</v>
      </c>
      <c r="L25" s="8">
        <v>9.39</v>
      </c>
      <c r="M25" s="8">
        <v>12.8</v>
      </c>
      <c r="N25" s="36" t="s">
        <v>354</v>
      </c>
      <c r="O25" s="10"/>
      <c r="P25" s="36" t="s">
        <v>354</v>
      </c>
      <c r="Q25" s="36" t="s">
        <v>354</v>
      </c>
      <c r="R25" s="36" t="s">
        <v>354</v>
      </c>
      <c r="S25" s="59" t="s">
        <v>147</v>
      </c>
      <c r="T25" s="36" t="s">
        <v>354</v>
      </c>
      <c r="U25" s="35" t="s">
        <v>356</v>
      </c>
      <c r="V25" s="35" t="s">
        <v>356</v>
      </c>
      <c r="W25" s="56">
        <v>2</v>
      </c>
      <c r="X25" s="36" t="s">
        <v>354</v>
      </c>
      <c r="Y25" s="8">
        <v>0.82</v>
      </c>
      <c r="Z25" s="8">
        <v>4.4800000000000004</v>
      </c>
      <c r="AA25" s="8">
        <v>1.1499999999999999</v>
      </c>
      <c r="AB25" s="8">
        <v>3.01</v>
      </c>
      <c r="AC25" s="92">
        <v>0.95</v>
      </c>
      <c r="AD25" s="92"/>
      <c r="AE25" s="92"/>
      <c r="AF25" s="92"/>
      <c r="AG25" s="92"/>
      <c r="AH25" s="86"/>
      <c r="AI25" s="8"/>
      <c r="AJ25" s="8">
        <v>2.23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1</v>
      </c>
      <c r="AR25" s="31">
        <v>0</v>
      </c>
      <c r="AS25" s="8" t="s">
        <v>608</v>
      </c>
    </row>
    <row r="26" spans="1:45" s="32" customFormat="1">
      <c r="A26" s="7" t="s">
        <v>233</v>
      </c>
      <c r="B26" s="8" t="s">
        <v>584</v>
      </c>
      <c r="C26" s="8">
        <v>11</v>
      </c>
      <c r="D26" s="8" t="s">
        <v>585</v>
      </c>
      <c r="E26" s="8">
        <v>23.5</v>
      </c>
      <c r="F26" s="48">
        <v>41057</v>
      </c>
      <c r="G26" s="48">
        <v>41057</v>
      </c>
      <c r="H26" s="52">
        <f t="shared" si="0"/>
        <v>0</v>
      </c>
      <c r="I26" s="65">
        <f t="shared" si="2"/>
        <v>11</v>
      </c>
      <c r="J26" s="64" t="s">
        <v>140</v>
      </c>
      <c r="K26" s="8" t="s">
        <v>234</v>
      </c>
      <c r="L26" s="8"/>
      <c r="M26" s="8">
        <v>9.6</v>
      </c>
      <c r="N26" s="8"/>
      <c r="O26" s="10" t="s">
        <v>190</v>
      </c>
      <c r="P26" s="36" t="s">
        <v>354</v>
      </c>
      <c r="Q26" s="36" t="s">
        <v>354</v>
      </c>
      <c r="R26" s="35" t="s">
        <v>356</v>
      </c>
      <c r="S26" s="59" t="s">
        <v>135</v>
      </c>
      <c r="T26" s="36" t="s">
        <v>354</v>
      </c>
      <c r="U26" s="35" t="s">
        <v>356</v>
      </c>
      <c r="V26" s="36" t="s">
        <v>354</v>
      </c>
      <c r="W26" s="56">
        <v>1</v>
      </c>
      <c r="X26" s="36" t="s">
        <v>354</v>
      </c>
      <c r="Y26" s="8">
        <v>0.99</v>
      </c>
      <c r="Z26" s="8">
        <v>4.6399999999999997</v>
      </c>
      <c r="AA26" s="8">
        <v>1.0900000000000001</v>
      </c>
      <c r="AB26" s="8">
        <v>3.11</v>
      </c>
      <c r="AC26" s="92">
        <v>0.15</v>
      </c>
      <c r="AD26" s="92"/>
      <c r="AE26" s="92">
        <v>0.35</v>
      </c>
      <c r="AF26" s="92">
        <v>0.12</v>
      </c>
      <c r="AG26" s="92">
        <v>1.28</v>
      </c>
      <c r="AH26" s="92">
        <f>0.5*(AC26+AE26)+0.5*(AE26+AF26)+0.5*(AF26+AG26)</f>
        <v>1.1850000000000001</v>
      </c>
      <c r="AI26" s="8"/>
      <c r="AJ26" s="8">
        <v>2.17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1</v>
      </c>
      <c r="AR26" s="31">
        <v>0</v>
      </c>
      <c r="AS26" s="8" t="s">
        <v>609</v>
      </c>
    </row>
    <row r="27" spans="1:45" s="32" customFormat="1">
      <c r="A27" s="7" t="s">
        <v>235</v>
      </c>
      <c r="B27" s="8" t="s">
        <v>586</v>
      </c>
      <c r="C27" s="8">
        <v>54</v>
      </c>
      <c r="D27" s="8" t="s">
        <v>585</v>
      </c>
      <c r="E27" s="8">
        <v>21.4</v>
      </c>
      <c r="F27" s="48">
        <v>41086</v>
      </c>
      <c r="G27" s="48">
        <v>41086</v>
      </c>
      <c r="H27" s="52">
        <f t="shared" si="0"/>
        <v>0</v>
      </c>
      <c r="I27" s="65">
        <f t="shared" si="2"/>
        <v>54</v>
      </c>
      <c r="J27" s="64" t="s">
        <v>140</v>
      </c>
      <c r="K27" s="8" t="s">
        <v>236</v>
      </c>
      <c r="L27" s="8"/>
      <c r="M27" s="8"/>
      <c r="N27" s="8"/>
      <c r="O27" s="10" t="s">
        <v>192</v>
      </c>
      <c r="P27" s="35" t="s">
        <v>356</v>
      </c>
      <c r="Q27" s="35" t="s">
        <v>356</v>
      </c>
      <c r="R27" s="36" t="s">
        <v>354</v>
      </c>
      <c r="S27" s="59" t="s">
        <v>136</v>
      </c>
      <c r="T27" s="35" t="s">
        <v>356</v>
      </c>
      <c r="U27" s="35" t="s">
        <v>356</v>
      </c>
      <c r="V27" s="36" t="s">
        <v>354</v>
      </c>
      <c r="W27" s="56">
        <v>2</v>
      </c>
      <c r="X27" s="36" t="s">
        <v>354</v>
      </c>
      <c r="Y27" s="8">
        <v>1.18</v>
      </c>
      <c r="Z27" s="8">
        <v>6.1</v>
      </c>
      <c r="AA27" s="8">
        <v>1.98</v>
      </c>
      <c r="AB27" s="8">
        <v>3.92</v>
      </c>
      <c r="AC27" s="92">
        <v>0.1</v>
      </c>
      <c r="AD27" s="92"/>
      <c r="AE27" s="92"/>
      <c r="AF27" s="92">
        <v>0.03</v>
      </c>
      <c r="AG27" s="92"/>
      <c r="AH27" s="86"/>
      <c r="AI27" s="8">
        <v>62</v>
      </c>
      <c r="AJ27" s="8">
        <v>2.2200000000000002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8" t="s">
        <v>610</v>
      </c>
    </row>
    <row r="28" spans="1:45" s="32" customFormat="1">
      <c r="A28" s="7" t="s">
        <v>237</v>
      </c>
      <c r="B28" s="8" t="s">
        <v>586</v>
      </c>
      <c r="C28" s="8">
        <v>30</v>
      </c>
      <c r="D28" s="8" t="s">
        <v>585</v>
      </c>
      <c r="E28" s="8">
        <v>18.989999999999998</v>
      </c>
      <c r="F28" s="48">
        <v>41092</v>
      </c>
      <c r="G28" s="48">
        <v>41092</v>
      </c>
      <c r="H28" s="52">
        <f t="shared" si="0"/>
        <v>0</v>
      </c>
      <c r="I28" s="65">
        <f t="shared" si="2"/>
        <v>30</v>
      </c>
      <c r="J28" s="64" t="s">
        <v>140</v>
      </c>
      <c r="K28" s="8" t="s">
        <v>238</v>
      </c>
      <c r="L28" s="8"/>
      <c r="M28" s="8"/>
      <c r="N28" s="8"/>
      <c r="O28" s="10"/>
      <c r="P28" s="36" t="s">
        <v>354</v>
      </c>
      <c r="Q28" s="36" t="s">
        <v>354</v>
      </c>
      <c r="R28" s="36" t="s">
        <v>354</v>
      </c>
      <c r="S28" s="59" t="s">
        <v>147</v>
      </c>
      <c r="T28" s="36" t="s">
        <v>354</v>
      </c>
      <c r="U28" s="35" t="s">
        <v>356</v>
      </c>
      <c r="V28" s="36" t="s">
        <v>354</v>
      </c>
      <c r="W28" s="56">
        <v>1</v>
      </c>
      <c r="X28" s="35" t="s">
        <v>356</v>
      </c>
      <c r="Y28" s="8">
        <v>0.35</v>
      </c>
      <c r="Z28" s="8">
        <v>4.2300000000000004</v>
      </c>
      <c r="AA28" s="8">
        <v>1.08</v>
      </c>
      <c r="AB28" s="8">
        <v>2.78</v>
      </c>
      <c r="AC28" s="92">
        <v>0.1</v>
      </c>
      <c r="AD28" s="92"/>
      <c r="AE28" s="92"/>
      <c r="AF28" s="92"/>
      <c r="AG28" s="92"/>
      <c r="AH28" s="86"/>
      <c r="AI28" s="8">
        <v>77</v>
      </c>
      <c r="AJ28" s="8">
        <v>2.15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1</v>
      </c>
      <c r="AR28" s="31">
        <v>0</v>
      </c>
      <c r="AS28" s="8" t="s">
        <v>611</v>
      </c>
    </row>
    <row r="29" spans="1:45" s="32" customFormat="1">
      <c r="A29" s="7" t="s">
        <v>239</v>
      </c>
      <c r="B29" s="8" t="s">
        <v>586</v>
      </c>
      <c r="C29" s="8">
        <v>37</v>
      </c>
      <c r="D29" s="8" t="s">
        <v>585</v>
      </c>
      <c r="E29" s="8">
        <v>16.5</v>
      </c>
      <c r="F29" s="48">
        <v>41094</v>
      </c>
      <c r="G29" s="48">
        <v>41094</v>
      </c>
      <c r="H29" s="52">
        <f t="shared" si="0"/>
        <v>0</v>
      </c>
      <c r="I29" s="65">
        <f t="shared" si="2"/>
        <v>37</v>
      </c>
      <c r="J29" s="64" t="s">
        <v>140</v>
      </c>
      <c r="K29" s="8"/>
      <c r="L29" s="8"/>
      <c r="M29" s="8"/>
      <c r="N29" s="8"/>
      <c r="O29" s="10" t="s">
        <v>192</v>
      </c>
      <c r="P29" s="36" t="s">
        <v>354</v>
      </c>
      <c r="Q29" s="35" t="s">
        <v>356</v>
      </c>
      <c r="R29" s="36" t="s">
        <v>354</v>
      </c>
      <c r="S29" s="59" t="s">
        <v>135</v>
      </c>
      <c r="T29" s="35" t="s">
        <v>356</v>
      </c>
      <c r="U29" s="36" t="s">
        <v>354</v>
      </c>
      <c r="V29" s="36" t="s">
        <v>354</v>
      </c>
      <c r="W29" s="56">
        <v>1</v>
      </c>
      <c r="X29" s="36" t="s">
        <v>354</v>
      </c>
      <c r="Y29" s="8">
        <v>0.63</v>
      </c>
      <c r="Z29" s="8">
        <v>5.52</v>
      </c>
      <c r="AA29" s="8">
        <v>2.31</v>
      </c>
      <c r="AB29" s="8">
        <v>3.05</v>
      </c>
      <c r="AC29" s="92">
        <v>0.01</v>
      </c>
      <c r="AD29" s="92"/>
      <c r="AE29" s="92">
        <v>0.01</v>
      </c>
      <c r="AF29" s="92">
        <v>0.01</v>
      </c>
      <c r="AG29" s="92"/>
      <c r="AH29" s="92">
        <f>0.5*(AC29+AE29)+0.5*(AE29+AF29)</f>
        <v>0.02</v>
      </c>
      <c r="AI29" s="8">
        <v>50</v>
      </c>
      <c r="AJ29" s="8">
        <v>2.4300000000000002</v>
      </c>
      <c r="AK29" s="31">
        <v>0</v>
      </c>
      <c r="AL29" s="31">
        <v>0</v>
      </c>
      <c r="AM29" s="46">
        <v>1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8" t="s">
        <v>612</v>
      </c>
    </row>
    <row r="30" spans="1:45" s="32" customFormat="1">
      <c r="A30" s="7" t="s">
        <v>240</v>
      </c>
      <c r="B30" s="8" t="s">
        <v>586</v>
      </c>
      <c r="C30" s="8">
        <v>8</v>
      </c>
      <c r="D30" s="8"/>
      <c r="E30" s="8"/>
      <c r="F30" s="48">
        <v>41099</v>
      </c>
      <c r="G30" s="48">
        <v>41099</v>
      </c>
      <c r="H30" s="52">
        <f t="shared" si="0"/>
        <v>0</v>
      </c>
      <c r="I30" s="65">
        <f t="shared" si="2"/>
        <v>8</v>
      </c>
      <c r="J30" s="64" t="s">
        <v>140</v>
      </c>
      <c r="K30" s="8"/>
      <c r="L30" s="8"/>
      <c r="M30" s="8"/>
      <c r="N30" s="8"/>
      <c r="O30" s="10" t="s">
        <v>190</v>
      </c>
      <c r="P30" s="35" t="s">
        <v>356</v>
      </c>
      <c r="Q30" s="35" t="s">
        <v>356</v>
      </c>
      <c r="R30" s="35" t="s">
        <v>356</v>
      </c>
      <c r="S30" s="59" t="s">
        <v>816</v>
      </c>
      <c r="T30" s="35" t="s">
        <v>356</v>
      </c>
      <c r="U30" s="35" t="s">
        <v>356</v>
      </c>
      <c r="V30" s="35" t="s">
        <v>356</v>
      </c>
      <c r="W30" s="56">
        <v>3</v>
      </c>
      <c r="X30" s="36" t="s">
        <v>354</v>
      </c>
      <c r="Y30" s="8"/>
      <c r="Z30" s="8"/>
      <c r="AA30" s="8"/>
      <c r="AB30" s="8"/>
      <c r="AC30" s="92"/>
      <c r="AD30" s="92"/>
      <c r="AE30" s="92"/>
      <c r="AF30" s="92"/>
      <c r="AG30" s="92"/>
      <c r="AH30" s="86"/>
      <c r="AI30" s="8"/>
      <c r="AJ30" s="8"/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8"/>
    </row>
    <row r="31" spans="1:45" s="32" customFormat="1">
      <c r="A31" s="7" t="s">
        <v>241</v>
      </c>
      <c r="B31" s="8" t="s">
        <v>586</v>
      </c>
      <c r="C31" s="8">
        <v>48</v>
      </c>
      <c r="D31" s="8" t="s">
        <v>585</v>
      </c>
      <c r="E31" s="8">
        <v>20.52</v>
      </c>
      <c r="F31" s="48">
        <v>41100</v>
      </c>
      <c r="G31" s="48">
        <v>41100</v>
      </c>
      <c r="H31" s="52">
        <f t="shared" si="0"/>
        <v>0</v>
      </c>
      <c r="I31" s="65">
        <f t="shared" si="2"/>
        <v>48</v>
      </c>
      <c r="J31" s="64" t="s">
        <v>140</v>
      </c>
      <c r="K31" s="8" t="s">
        <v>242</v>
      </c>
      <c r="L31" s="8">
        <v>7.21</v>
      </c>
      <c r="M31" s="8"/>
      <c r="N31" s="8"/>
      <c r="O31" s="10" t="s">
        <v>192</v>
      </c>
      <c r="P31" s="36" t="s">
        <v>354</v>
      </c>
      <c r="Q31" s="36" t="s">
        <v>354</v>
      </c>
      <c r="R31" s="35" t="s">
        <v>356</v>
      </c>
      <c r="S31" s="59" t="s">
        <v>135</v>
      </c>
      <c r="T31" s="36" t="s">
        <v>354</v>
      </c>
      <c r="U31" s="35" t="s">
        <v>356</v>
      </c>
      <c r="V31" s="36" t="s">
        <v>354</v>
      </c>
      <c r="W31" s="56">
        <v>1</v>
      </c>
      <c r="X31" s="36" t="s">
        <v>354</v>
      </c>
      <c r="Y31" s="8">
        <v>0.43</v>
      </c>
      <c r="Z31" s="8">
        <v>4.5199999999999996</v>
      </c>
      <c r="AA31" s="8">
        <v>1.97</v>
      </c>
      <c r="AB31" s="8">
        <v>2.52</v>
      </c>
      <c r="AC31" s="92">
        <v>7.0000000000000007E-2</v>
      </c>
      <c r="AD31" s="92"/>
      <c r="AE31" s="92">
        <v>0.1</v>
      </c>
      <c r="AF31" s="92">
        <v>0.1</v>
      </c>
      <c r="AG31" s="92">
        <v>0.1</v>
      </c>
      <c r="AH31" s="92">
        <f>0.5*(AC31+AE31)+0.5*(AE31+AF31)+0.5*(AF31+AG31)</f>
        <v>0.28500000000000003</v>
      </c>
      <c r="AI31" s="8">
        <v>201</v>
      </c>
      <c r="AJ31" s="8">
        <v>2.62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8" t="s">
        <v>613</v>
      </c>
    </row>
    <row r="32" spans="1:45" s="32" customFormat="1">
      <c r="A32" s="7" t="s">
        <v>243</v>
      </c>
      <c r="B32" s="8" t="s">
        <v>584</v>
      </c>
      <c r="C32" s="8">
        <v>11</v>
      </c>
      <c r="D32" s="8" t="s">
        <v>585</v>
      </c>
      <c r="E32" s="8">
        <v>17.5</v>
      </c>
      <c r="F32" s="48">
        <v>39600</v>
      </c>
      <c r="G32" s="48">
        <v>41108</v>
      </c>
      <c r="H32" s="52">
        <f t="shared" si="0"/>
        <v>4.1315068493150688</v>
      </c>
      <c r="I32" s="65">
        <f t="shared" si="2"/>
        <v>6.8684931506849312</v>
      </c>
      <c r="J32" s="64" t="s">
        <v>140</v>
      </c>
      <c r="K32" s="8" t="s">
        <v>244</v>
      </c>
      <c r="L32" s="8" t="s">
        <v>244</v>
      </c>
      <c r="M32" s="8">
        <v>7.2</v>
      </c>
      <c r="N32" s="8"/>
      <c r="O32" s="10" t="s">
        <v>201</v>
      </c>
      <c r="P32" s="36" t="s">
        <v>354</v>
      </c>
      <c r="Q32" s="36" t="s">
        <v>354</v>
      </c>
      <c r="R32" s="35" t="s">
        <v>356</v>
      </c>
      <c r="S32" s="59" t="s">
        <v>135</v>
      </c>
      <c r="T32" s="35" t="s">
        <v>356</v>
      </c>
      <c r="U32" s="35" t="s">
        <v>356</v>
      </c>
      <c r="V32" s="35" t="s">
        <v>356</v>
      </c>
      <c r="W32" s="56">
        <v>3</v>
      </c>
      <c r="X32" s="36" t="s">
        <v>354</v>
      </c>
      <c r="Y32" s="8">
        <v>0.46</v>
      </c>
      <c r="Z32" s="8">
        <v>4.2</v>
      </c>
      <c r="AA32" s="8">
        <v>1.57</v>
      </c>
      <c r="AB32" s="8">
        <v>2.4500000000000002</v>
      </c>
      <c r="AC32" s="92">
        <v>0.1</v>
      </c>
      <c r="AD32" s="92"/>
      <c r="AE32" s="92">
        <v>0.1</v>
      </c>
      <c r="AF32" s="92">
        <v>0.1</v>
      </c>
      <c r="AG32" s="92"/>
      <c r="AH32" s="92">
        <f>0.5*(AC32+AE32)+0.5*(AE32+AF32)</f>
        <v>0.2</v>
      </c>
      <c r="AI32" s="8"/>
      <c r="AJ32" s="8">
        <v>2.27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8" t="s">
        <v>613</v>
      </c>
    </row>
    <row r="33" spans="1:47" s="1" customFormat="1">
      <c r="A33" s="7" t="s">
        <v>245</v>
      </c>
      <c r="B33" s="8" t="s">
        <v>586</v>
      </c>
      <c r="C33" s="8">
        <v>38</v>
      </c>
      <c r="D33" s="8" t="s">
        <v>585</v>
      </c>
      <c r="E33" s="8">
        <v>20.07</v>
      </c>
      <c r="F33" s="48" t="s">
        <v>614</v>
      </c>
      <c r="G33" s="48">
        <v>41116</v>
      </c>
      <c r="H33" s="52">
        <v>8</v>
      </c>
      <c r="I33" s="65">
        <f t="shared" si="2"/>
        <v>30</v>
      </c>
      <c r="J33" s="64" t="s">
        <v>140</v>
      </c>
      <c r="K33" s="8" t="s">
        <v>246</v>
      </c>
      <c r="L33" s="8">
        <v>10.65</v>
      </c>
      <c r="M33" s="8"/>
      <c r="N33" s="8"/>
      <c r="O33" s="10" t="s">
        <v>190</v>
      </c>
      <c r="P33" s="36" t="s">
        <v>354</v>
      </c>
      <c r="Q33" s="35" t="s">
        <v>356</v>
      </c>
      <c r="R33" s="36" t="s">
        <v>354</v>
      </c>
      <c r="S33" s="59" t="s">
        <v>135</v>
      </c>
      <c r="T33" s="35" t="s">
        <v>356</v>
      </c>
      <c r="U33" s="35" t="s">
        <v>356</v>
      </c>
      <c r="V33" s="36" t="s">
        <v>354</v>
      </c>
      <c r="W33" s="56">
        <v>2</v>
      </c>
      <c r="X33" s="36" t="s">
        <v>354</v>
      </c>
      <c r="Y33" s="8">
        <v>0.38</v>
      </c>
      <c r="Z33" s="8">
        <v>4.1500000000000004</v>
      </c>
      <c r="AA33" s="8">
        <v>1.02</v>
      </c>
      <c r="AB33" s="8">
        <v>3</v>
      </c>
      <c r="AC33" s="92">
        <v>0.01</v>
      </c>
      <c r="AD33" s="92"/>
      <c r="AE33" s="92">
        <v>0.01</v>
      </c>
      <c r="AF33" s="92">
        <v>0.18</v>
      </c>
      <c r="AG33" s="92">
        <v>0.25</v>
      </c>
      <c r="AH33" s="92">
        <f>0.5*(AC33+AE33)+0.5*(AE33+AF33)+0.5*(AF33+AG33)</f>
        <v>0.32</v>
      </c>
      <c r="AI33" s="8">
        <v>38</v>
      </c>
      <c r="AJ33" s="8">
        <v>2.41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8" t="s">
        <v>615</v>
      </c>
      <c r="AT33" s="32"/>
      <c r="AU33" s="32"/>
    </row>
    <row r="34" spans="1:47" s="1" customFormat="1">
      <c r="A34" s="7" t="s">
        <v>247</v>
      </c>
      <c r="B34" s="8" t="s">
        <v>584</v>
      </c>
      <c r="C34" s="8">
        <v>25</v>
      </c>
      <c r="D34" s="8" t="s">
        <v>585</v>
      </c>
      <c r="E34" s="8">
        <v>19.03</v>
      </c>
      <c r="F34" s="48" t="s">
        <v>616</v>
      </c>
      <c r="G34" s="48">
        <v>41123</v>
      </c>
      <c r="H34" s="52">
        <v>5</v>
      </c>
      <c r="I34" s="65">
        <f t="shared" si="2"/>
        <v>20</v>
      </c>
      <c r="J34" s="64" t="s">
        <v>140</v>
      </c>
      <c r="K34" s="8" t="s">
        <v>112</v>
      </c>
      <c r="L34" s="8"/>
      <c r="M34" s="8">
        <v>11.6</v>
      </c>
      <c r="N34" s="8"/>
      <c r="O34" s="10" t="s">
        <v>192</v>
      </c>
      <c r="P34" s="36" t="s">
        <v>354</v>
      </c>
      <c r="Q34" s="35" t="s">
        <v>356</v>
      </c>
      <c r="R34" s="36" t="s">
        <v>354</v>
      </c>
      <c r="S34" s="59" t="s">
        <v>135</v>
      </c>
      <c r="T34" s="36" t="s">
        <v>354</v>
      </c>
      <c r="U34" s="35" t="s">
        <v>356</v>
      </c>
      <c r="V34" s="36" t="s">
        <v>354</v>
      </c>
      <c r="W34" s="56">
        <v>1</v>
      </c>
      <c r="X34" s="36" t="s">
        <v>354</v>
      </c>
      <c r="Y34" s="8"/>
      <c r="Z34" s="8"/>
      <c r="AA34" s="8"/>
      <c r="AB34" s="8"/>
      <c r="AC34" s="92"/>
      <c r="AD34" s="92"/>
      <c r="AE34" s="92"/>
      <c r="AF34" s="92"/>
      <c r="AG34" s="92"/>
      <c r="AH34" s="86"/>
      <c r="AI34" s="8"/>
      <c r="AJ34" s="8">
        <v>2.2000000000000002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8" t="s">
        <v>617</v>
      </c>
      <c r="AT34" s="32"/>
      <c r="AU34" s="32"/>
    </row>
    <row r="35" spans="1:47" s="1" customFormat="1">
      <c r="A35" s="7" t="s">
        <v>248</v>
      </c>
      <c r="B35" s="8" t="s">
        <v>584</v>
      </c>
      <c r="C35" s="8">
        <v>11</v>
      </c>
      <c r="D35" s="8" t="s">
        <v>585</v>
      </c>
      <c r="E35" s="8">
        <v>17.78</v>
      </c>
      <c r="F35" s="48" t="s">
        <v>618</v>
      </c>
      <c r="G35" s="48">
        <v>41123</v>
      </c>
      <c r="H35" s="52">
        <v>1</v>
      </c>
      <c r="I35" s="65">
        <f t="shared" si="2"/>
        <v>10</v>
      </c>
      <c r="J35" s="64" t="s">
        <v>140</v>
      </c>
      <c r="K35" s="8" t="s">
        <v>249</v>
      </c>
      <c r="L35" s="8"/>
      <c r="M35" s="8"/>
      <c r="N35" s="8"/>
      <c r="O35" s="10" t="s">
        <v>192</v>
      </c>
      <c r="P35" s="36" t="s">
        <v>354</v>
      </c>
      <c r="Q35" s="36" t="s">
        <v>354</v>
      </c>
      <c r="R35" s="36" t="s">
        <v>354</v>
      </c>
      <c r="S35" s="59" t="s">
        <v>147</v>
      </c>
      <c r="T35" s="36" t="s">
        <v>354</v>
      </c>
      <c r="U35" s="35" t="s">
        <v>356</v>
      </c>
      <c r="V35" s="36" t="s">
        <v>354</v>
      </c>
      <c r="W35" s="56">
        <v>1</v>
      </c>
      <c r="X35" s="35" t="s">
        <v>356</v>
      </c>
      <c r="Y35" s="8">
        <v>0.56999999999999995</v>
      </c>
      <c r="Z35" s="8">
        <v>4.6100000000000003</v>
      </c>
      <c r="AA35" s="8">
        <v>1.62</v>
      </c>
      <c r="AB35" s="8">
        <v>2.7</v>
      </c>
      <c r="AC35" s="92">
        <v>0.1</v>
      </c>
      <c r="AD35" s="92"/>
      <c r="AE35" s="92"/>
      <c r="AF35" s="92">
        <v>0.1</v>
      </c>
      <c r="AG35" s="92"/>
      <c r="AH35" s="86"/>
      <c r="AI35" s="8">
        <v>288</v>
      </c>
      <c r="AJ35" s="8">
        <v>2.61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8" t="s">
        <v>619</v>
      </c>
      <c r="AT35" s="32"/>
      <c r="AU35" s="32"/>
    </row>
    <row r="36" spans="1:47" s="1" customFormat="1">
      <c r="A36" s="7" t="s">
        <v>250</v>
      </c>
      <c r="B36" s="8" t="s">
        <v>584</v>
      </c>
      <c r="C36" s="8">
        <v>14</v>
      </c>
      <c r="D36" s="8" t="s">
        <v>585</v>
      </c>
      <c r="E36" s="8">
        <v>19.59</v>
      </c>
      <c r="F36" s="48" t="s">
        <v>620</v>
      </c>
      <c r="G36" s="48">
        <v>41127</v>
      </c>
      <c r="H36" s="52">
        <v>4</v>
      </c>
      <c r="I36" s="65">
        <f t="shared" si="2"/>
        <v>10</v>
      </c>
      <c r="J36" s="64" t="s">
        <v>140</v>
      </c>
      <c r="K36" s="8" t="s">
        <v>251</v>
      </c>
      <c r="L36" s="8">
        <v>18.91</v>
      </c>
      <c r="M36" s="8">
        <v>8.9</v>
      </c>
      <c r="N36" s="35" t="s">
        <v>356</v>
      </c>
      <c r="O36" s="10" t="s">
        <v>190</v>
      </c>
      <c r="P36" s="35" t="s">
        <v>356</v>
      </c>
      <c r="Q36" s="35" t="s">
        <v>356</v>
      </c>
      <c r="R36" s="36" t="s">
        <v>354</v>
      </c>
      <c r="S36" s="59" t="s">
        <v>136</v>
      </c>
      <c r="T36" s="36" t="s">
        <v>354</v>
      </c>
      <c r="U36" s="35" t="s">
        <v>356</v>
      </c>
      <c r="V36" s="35" t="s">
        <v>356</v>
      </c>
      <c r="W36" s="56">
        <v>2</v>
      </c>
      <c r="X36" s="36" t="s">
        <v>354</v>
      </c>
      <c r="Y36" s="8">
        <v>0.56999999999999995</v>
      </c>
      <c r="Z36" s="8">
        <v>4.59</v>
      </c>
      <c r="AA36" s="8">
        <v>1.99</v>
      </c>
      <c r="AB36" s="8">
        <v>2.77</v>
      </c>
      <c r="AC36" s="92">
        <v>0.01</v>
      </c>
      <c r="AD36" s="92"/>
      <c r="AE36" s="92">
        <v>0.01</v>
      </c>
      <c r="AF36" s="92">
        <v>0.01</v>
      </c>
      <c r="AG36" s="92">
        <v>0.01</v>
      </c>
      <c r="AH36" s="92">
        <f>0.5*(AC36+AE36)+0.5*(AE36+AF36)+0.5*(AF36+AG36)</f>
        <v>0.03</v>
      </c>
      <c r="AI36" s="8">
        <v>285</v>
      </c>
      <c r="AJ36" s="8">
        <v>2.4700000000000002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8" t="s">
        <v>613</v>
      </c>
      <c r="AT36" s="32"/>
      <c r="AU36" s="32"/>
    </row>
    <row r="37" spans="1:47" s="1" customFormat="1">
      <c r="A37" s="7" t="s">
        <v>252</v>
      </c>
      <c r="B37" s="8" t="s">
        <v>586</v>
      </c>
      <c r="C37" s="8">
        <v>38</v>
      </c>
      <c r="D37" s="8" t="s">
        <v>585</v>
      </c>
      <c r="E37" s="8">
        <v>19.7</v>
      </c>
      <c r="F37" s="48" t="s">
        <v>197</v>
      </c>
      <c r="G37" s="48">
        <v>41127</v>
      </c>
      <c r="H37" s="52"/>
      <c r="I37" s="65">
        <f t="shared" si="2"/>
        <v>38</v>
      </c>
      <c r="J37" s="64" t="s">
        <v>140</v>
      </c>
      <c r="K37" s="8" t="s">
        <v>253</v>
      </c>
      <c r="L37" s="8"/>
      <c r="M37" s="8"/>
      <c r="N37" s="8"/>
      <c r="O37" s="10" t="s">
        <v>192</v>
      </c>
      <c r="P37" s="35" t="s">
        <v>356</v>
      </c>
      <c r="Q37" s="35" t="s">
        <v>356</v>
      </c>
      <c r="R37" s="35" t="s">
        <v>356</v>
      </c>
      <c r="S37" s="59" t="s">
        <v>816</v>
      </c>
      <c r="T37" s="36" t="s">
        <v>354</v>
      </c>
      <c r="U37" s="35" t="s">
        <v>356</v>
      </c>
      <c r="V37" s="35" t="s">
        <v>356</v>
      </c>
      <c r="W37" s="56">
        <v>2</v>
      </c>
      <c r="X37" s="36" t="s">
        <v>354</v>
      </c>
      <c r="Y37" s="8"/>
      <c r="Z37" s="8"/>
      <c r="AA37" s="8"/>
      <c r="AB37" s="8"/>
      <c r="AC37" s="92"/>
      <c r="AD37" s="92"/>
      <c r="AE37" s="92"/>
      <c r="AF37" s="92"/>
      <c r="AG37" s="92"/>
      <c r="AH37" s="86"/>
      <c r="AI37" s="8">
        <v>61</v>
      </c>
      <c r="AJ37" s="8"/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8"/>
      <c r="AT37" s="32"/>
      <c r="AU37" s="32"/>
    </row>
    <row r="38" spans="1:47" s="1" customFormat="1">
      <c r="A38" s="7" t="s">
        <v>254</v>
      </c>
      <c r="B38" s="8" t="s">
        <v>584</v>
      </c>
      <c r="C38" s="8">
        <v>35</v>
      </c>
      <c r="D38" s="8" t="s">
        <v>585</v>
      </c>
      <c r="E38" s="8">
        <v>18.63</v>
      </c>
      <c r="F38" s="48" t="s">
        <v>621</v>
      </c>
      <c r="G38" s="48">
        <v>41128</v>
      </c>
      <c r="H38" s="52">
        <v>16</v>
      </c>
      <c r="I38" s="65">
        <f t="shared" si="2"/>
        <v>19</v>
      </c>
      <c r="J38" s="64" t="s">
        <v>140</v>
      </c>
      <c r="K38" s="8"/>
      <c r="L38" s="8">
        <v>7.46</v>
      </c>
      <c r="M38" s="8">
        <v>10.3</v>
      </c>
      <c r="N38" s="35" t="s">
        <v>356</v>
      </c>
      <c r="O38" s="10" t="s">
        <v>190</v>
      </c>
      <c r="P38" s="36" t="s">
        <v>354</v>
      </c>
      <c r="Q38" s="36" t="s">
        <v>354</v>
      </c>
      <c r="R38" s="36" t="s">
        <v>354</v>
      </c>
      <c r="S38" s="59" t="s">
        <v>147</v>
      </c>
      <c r="T38" s="36" t="s">
        <v>354</v>
      </c>
      <c r="U38" s="35" t="s">
        <v>356</v>
      </c>
      <c r="V38" s="36" t="s">
        <v>354</v>
      </c>
      <c r="W38" s="56">
        <v>1</v>
      </c>
      <c r="X38" s="35" t="s">
        <v>356</v>
      </c>
      <c r="Y38" s="8">
        <v>2.5499999999999998</v>
      </c>
      <c r="Z38" s="8">
        <v>5.42</v>
      </c>
      <c r="AA38" s="8">
        <v>1.23</v>
      </c>
      <c r="AB38" s="8">
        <v>2.89</v>
      </c>
      <c r="AC38" s="92">
        <v>0.01</v>
      </c>
      <c r="AD38" s="92"/>
      <c r="AE38" s="92">
        <v>0.01</v>
      </c>
      <c r="AF38" s="92">
        <v>0.01</v>
      </c>
      <c r="AG38" s="92">
        <v>0.01</v>
      </c>
      <c r="AH38" s="92">
        <f t="shared" ref="AH38:AH41" si="4">0.5*(AC38+AE38)+0.5*(AE38+AF38)+0.5*(AF38+AG38)</f>
        <v>0.03</v>
      </c>
      <c r="AI38" s="8">
        <v>64</v>
      </c>
      <c r="AJ38" s="8">
        <v>2.4500000000000002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8" t="s">
        <v>613</v>
      </c>
      <c r="AT38" s="32"/>
      <c r="AU38" s="32"/>
    </row>
    <row r="39" spans="1:47" s="1" customFormat="1">
      <c r="A39" s="7" t="s">
        <v>255</v>
      </c>
      <c r="B39" s="8" t="s">
        <v>586</v>
      </c>
      <c r="C39" s="8">
        <v>57</v>
      </c>
      <c r="D39" s="8" t="s">
        <v>585</v>
      </c>
      <c r="E39" s="8">
        <v>23.11</v>
      </c>
      <c r="F39" s="48" t="s">
        <v>622</v>
      </c>
      <c r="G39" s="48">
        <v>41129</v>
      </c>
      <c r="H39" s="52">
        <v>7</v>
      </c>
      <c r="I39" s="65">
        <f t="shared" si="2"/>
        <v>50</v>
      </c>
      <c r="J39" s="64" t="s">
        <v>140</v>
      </c>
      <c r="K39" s="8"/>
      <c r="L39" s="8"/>
      <c r="M39" s="8">
        <v>7.7</v>
      </c>
      <c r="N39" s="36" t="s">
        <v>354</v>
      </c>
      <c r="O39" s="10" t="s">
        <v>192</v>
      </c>
      <c r="P39" s="36" t="s">
        <v>354</v>
      </c>
      <c r="Q39" s="35" t="s">
        <v>356</v>
      </c>
      <c r="R39" s="35" t="s">
        <v>356</v>
      </c>
      <c r="S39" s="59" t="s">
        <v>136</v>
      </c>
      <c r="T39" s="35" t="s">
        <v>356</v>
      </c>
      <c r="U39" s="35" t="s">
        <v>356</v>
      </c>
      <c r="V39" s="36" t="s">
        <v>354</v>
      </c>
      <c r="W39" s="56">
        <v>2</v>
      </c>
      <c r="X39" s="36" t="s">
        <v>354</v>
      </c>
      <c r="Y39" s="8">
        <v>1.1399999999999999</v>
      </c>
      <c r="Z39" s="8">
        <v>6.05</v>
      </c>
      <c r="AA39" s="8">
        <v>1.28</v>
      </c>
      <c r="AB39" s="8">
        <v>1.8</v>
      </c>
      <c r="AC39" s="92">
        <v>3.0000000000000001E-3</v>
      </c>
      <c r="AD39" s="92"/>
      <c r="AE39" s="92">
        <v>3.0000000000000001E-3</v>
      </c>
      <c r="AF39" s="92">
        <v>3.0000000000000001E-3</v>
      </c>
      <c r="AG39" s="92">
        <v>3.0000000000000001E-3</v>
      </c>
      <c r="AH39" s="92">
        <f t="shared" si="4"/>
        <v>9.0000000000000011E-3</v>
      </c>
      <c r="AI39" s="8"/>
      <c r="AJ39" s="8">
        <v>2.3199999999999998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8" t="s">
        <v>623</v>
      </c>
      <c r="AT39" s="32"/>
      <c r="AU39" s="32"/>
    </row>
    <row r="40" spans="1:47" s="1" customFormat="1">
      <c r="A40" s="7" t="s">
        <v>256</v>
      </c>
      <c r="B40" s="8" t="s">
        <v>584</v>
      </c>
      <c r="C40" s="8">
        <v>48</v>
      </c>
      <c r="D40" s="8" t="s">
        <v>585</v>
      </c>
      <c r="E40" s="8">
        <v>21.2</v>
      </c>
      <c r="F40" s="48">
        <v>41241</v>
      </c>
      <c r="G40" s="48">
        <v>41241</v>
      </c>
      <c r="H40" s="52">
        <f t="shared" ref="H40:H103" si="5">(G40-F40)/365</f>
        <v>0</v>
      </c>
      <c r="I40" s="65">
        <f t="shared" si="2"/>
        <v>48</v>
      </c>
      <c r="J40" s="64" t="s">
        <v>140</v>
      </c>
      <c r="K40" s="8" t="s">
        <v>257</v>
      </c>
      <c r="L40" s="8"/>
      <c r="M40" s="8">
        <v>12.5</v>
      </c>
      <c r="N40" s="8"/>
      <c r="O40" s="10" t="s">
        <v>192</v>
      </c>
      <c r="P40" s="36" t="s">
        <v>354</v>
      </c>
      <c r="Q40" s="35" t="s">
        <v>356</v>
      </c>
      <c r="R40" s="35" t="s">
        <v>356</v>
      </c>
      <c r="S40" s="59" t="s">
        <v>136</v>
      </c>
      <c r="T40" s="35" t="s">
        <v>356</v>
      </c>
      <c r="U40" s="36" t="s">
        <v>354</v>
      </c>
      <c r="V40" s="36" t="s">
        <v>354</v>
      </c>
      <c r="W40" s="56">
        <v>1</v>
      </c>
      <c r="X40" s="36" t="s">
        <v>354</v>
      </c>
      <c r="Y40" s="8">
        <v>6.11</v>
      </c>
      <c r="Z40" s="8">
        <v>1.25</v>
      </c>
      <c r="AA40" s="8">
        <v>1.54</v>
      </c>
      <c r="AB40" s="8">
        <v>1.25</v>
      </c>
      <c r="AC40" s="92">
        <v>0.01</v>
      </c>
      <c r="AD40" s="92"/>
      <c r="AE40" s="92">
        <v>0.01</v>
      </c>
      <c r="AF40" s="92">
        <v>0.01</v>
      </c>
      <c r="AG40" s="92">
        <v>0.01</v>
      </c>
      <c r="AH40" s="92">
        <f t="shared" si="4"/>
        <v>0.03</v>
      </c>
      <c r="AI40" s="8"/>
      <c r="AJ40" s="8"/>
      <c r="AK40" s="31">
        <v>0</v>
      </c>
      <c r="AL40" s="31">
        <v>0</v>
      </c>
      <c r="AM40" s="31">
        <v>0</v>
      </c>
      <c r="AN40" s="31">
        <v>0</v>
      </c>
      <c r="AO40" s="46">
        <v>1</v>
      </c>
      <c r="AP40" s="33" t="s">
        <v>808</v>
      </c>
      <c r="AQ40" s="31">
        <v>0</v>
      </c>
      <c r="AR40" s="31">
        <v>0</v>
      </c>
      <c r="AS40" s="8" t="s">
        <v>624</v>
      </c>
      <c r="AT40" s="32"/>
      <c r="AU40" s="32"/>
    </row>
    <row r="41" spans="1:47" s="1" customFormat="1">
      <c r="A41" s="7" t="s">
        <v>258</v>
      </c>
      <c r="B41" s="8" t="s">
        <v>584</v>
      </c>
      <c r="C41" s="8">
        <v>10</v>
      </c>
      <c r="D41" s="8" t="s">
        <v>585</v>
      </c>
      <c r="E41" s="8">
        <v>19</v>
      </c>
      <c r="F41" s="48">
        <v>41180</v>
      </c>
      <c r="G41" s="48">
        <v>41180</v>
      </c>
      <c r="H41" s="52">
        <f t="shared" si="5"/>
        <v>0</v>
      </c>
      <c r="I41" s="65">
        <f t="shared" si="2"/>
        <v>10</v>
      </c>
      <c r="J41" s="64" t="s">
        <v>140</v>
      </c>
      <c r="K41" s="8"/>
      <c r="L41" s="8"/>
      <c r="M41" s="8"/>
      <c r="N41" s="8"/>
      <c r="O41" s="10" t="s">
        <v>190</v>
      </c>
      <c r="P41" s="35" t="s">
        <v>356</v>
      </c>
      <c r="Q41" s="35" t="s">
        <v>356</v>
      </c>
      <c r="R41" s="35" t="s">
        <v>356</v>
      </c>
      <c r="S41" s="59" t="s">
        <v>816</v>
      </c>
      <c r="T41" s="36" t="s">
        <v>354</v>
      </c>
      <c r="U41" s="36" t="s">
        <v>354</v>
      </c>
      <c r="V41" s="35" t="s">
        <v>356</v>
      </c>
      <c r="W41" s="56">
        <v>1</v>
      </c>
      <c r="X41" s="35" t="s">
        <v>356</v>
      </c>
      <c r="Y41" s="8"/>
      <c r="Z41" s="8"/>
      <c r="AA41" s="8"/>
      <c r="AB41" s="8"/>
      <c r="AC41" s="92">
        <v>0.41</v>
      </c>
      <c r="AD41" s="92"/>
      <c r="AE41" s="92">
        <v>0.4</v>
      </c>
      <c r="AF41" s="92">
        <v>0.62</v>
      </c>
      <c r="AG41" s="92">
        <v>0.74</v>
      </c>
      <c r="AH41" s="92">
        <f t="shared" si="4"/>
        <v>1.595</v>
      </c>
      <c r="AI41" s="8"/>
      <c r="AJ41" s="8"/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8" t="s">
        <v>625</v>
      </c>
      <c r="AT41" s="32"/>
      <c r="AU41" s="32"/>
    </row>
    <row r="42" spans="1:47" s="1" customFormat="1">
      <c r="A42" s="7" t="s">
        <v>259</v>
      </c>
      <c r="B42" s="8" t="s">
        <v>586</v>
      </c>
      <c r="C42" s="8">
        <v>19</v>
      </c>
      <c r="D42" s="8" t="s">
        <v>585</v>
      </c>
      <c r="E42" s="8">
        <v>16.5</v>
      </c>
      <c r="F42" s="48">
        <v>41193</v>
      </c>
      <c r="G42" s="48">
        <v>41193</v>
      </c>
      <c r="H42" s="52">
        <f t="shared" si="5"/>
        <v>0</v>
      </c>
      <c r="I42" s="65">
        <f t="shared" si="2"/>
        <v>19</v>
      </c>
      <c r="J42" s="64" t="s">
        <v>140</v>
      </c>
      <c r="K42" s="8" t="s">
        <v>260</v>
      </c>
      <c r="L42" s="8"/>
      <c r="M42" s="8"/>
      <c r="N42" s="8"/>
      <c r="O42" s="10" t="s">
        <v>201</v>
      </c>
      <c r="P42" s="36" t="s">
        <v>354</v>
      </c>
      <c r="Q42" s="36" t="s">
        <v>354</v>
      </c>
      <c r="R42" s="36" t="s">
        <v>354</v>
      </c>
      <c r="S42" s="59" t="s">
        <v>147</v>
      </c>
      <c r="T42" s="36" t="s">
        <v>354</v>
      </c>
      <c r="U42" s="36" t="s">
        <v>354</v>
      </c>
      <c r="V42" s="36" t="s">
        <v>354</v>
      </c>
      <c r="W42" s="56">
        <v>0</v>
      </c>
      <c r="X42" s="36" t="s">
        <v>354</v>
      </c>
      <c r="Y42" s="8">
        <v>6.59</v>
      </c>
      <c r="Z42" s="8">
        <v>6.88</v>
      </c>
      <c r="AA42" s="8">
        <v>0.84</v>
      </c>
      <c r="AB42" s="8">
        <v>3.45</v>
      </c>
      <c r="AC42" s="92">
        <v>0.01</v>
      </c>
      <c r="AD42" s="92"/>
      <c r="AE42" s="92"/>
      <c r="AF42" s="92">
        <v>0.01</v>
      </c>
      <c r="AG42" s="92"/>
      <c r="AH42" s="86"/>
      <c r="AI42" s="8">
        <v>142</v>
      </c>
      <c r="AJ42" s="8">
        <v>1.43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8" t="s">
        <v>626</v>
      </c>
      <c r="AT42" s="32"/>
      <c r="AU42" s="32"/>
    </row>
    <row r="43" spans="1:47" s="1" customFormat="1">
      <c r="A43" s="7" t="s">
        <v>261</v>
      </c>
      <c r="B43" s="8" t="s">
        <v>584</v>
      </c>
      <c r="C43" s="8">
        <v>21</v>
      </c>
      <c r="D43" s="8" t="s">
        <v>585</v>
      </c>
      <c r="E43" s="8">
        <v>20.52</v>
      </c>
      <c r="F43" s="48">
        <v>41222</v>
      </c>
      <c r="G43" s="48">
        <v>41222</v>
      </c>
      <c r="H43" s="52">
        <f t="shared" si="5"/>
        <v>0</v>
      </c>
      <c r="I43" s="65">
        <f t="shared" si="2"/>
        <v>21</v>
      </c>
      <c r="J43" s="64" t="s">
        <v>140</v>
      </c>
      <c r="K43" s="8" t="s">
        <v>262</v>
      </c>
      <c r="L43" s="8"/>
      <c r="M43" s="8"/>
      <c r="N43" s="8"/>
      <c r="O43" s="10" t="s">
        <v>201</v>
      </c>
      <c r="P43" s="36" t="s">
        <v>354</v>
      </c>
      <c r="Q43" s="36" t="s">
        <v>354</v>
      </c>
      <c r="R43" s="36" t="s">
        <v>354</v>
      </c>
      <c r="S43" s="59" t="s">
        <v>147</v>
      </c>
      <c r="T43" s="36" t="s">
        <v>354</v>
      </c>
      <c r="U43" s="36" t="s">
        <v>354</v>
      </c>
      <c r="V43" s="36" t="s">
        <v>354</v>
      </c>
      <c r="W43" s="56">
        <v>0</v>
      </c>
      <c r="X43" s="36" t="s">
        <v>354</v>
      </c>
      <c r="Y43" s="8">
        <v>3.78</v>
      </c>
      <c r="Z43" s="8">
        <v>0.95</v>
      </c>
      <c r="AA43" s="8">
        <v>1.24</v>
      </c>
      <c r="AB43" s="8">
        <v>2.29</v>
      </c>
      <c r="AC43" s="92">
        <v>0.87</v>
      </c>
      <c r="AD43" s="92"/>
      <c r="AE43" s="92"/>
      <c r="AF43" s="92"/>
      <c r="AG43" s="92"/>
      <c r="AH43" s="86"/>
      <c r="AI43" s="8">
        <v>69</v>
      </c>
      <c r="AJ43" s="8">
        <v>2.48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8" t="s">
        <v>627</v>
      </c>
      <c r="AT43" s="32"/>
      <c r="AU43" s="32"/>
    </row>
    <row r="44" spans="1:47" s="1" customFormat="1">
      <c r="A44" s="7" t="s">
        <v>263</v>
      </c>
      <c r="B44" s="8" t="s">
        <v>586</v>
      </c>
      <c r="C44" s="8">
        <v>40</v>
      </c>
      <c r="D44" s="8" t="s">
        <v>585</v>
      </c>
      <c r="E44" s="8">
        <v>18.82</v>
      </c>
      <c r="F44" s="48">
        <v>41233</v>
      </c>
      <c r="G44" s="48">
        <v>41233</v>
      </c>
      <c r="H44" s="52">
        <f t="shared" si="5"/>
        <v>0</v>
      </c>
      <c r="I44" s="65">
        <f t="shared" si="2"/>
        <v>40</v>
      </c>
      <c r="J44" s="64" t="s">
        <v>140</v>
      </c>
      <c r="K44" s="8" t="s">
        <v>264</v>
      </c>
      <c r="L44" s="8">
        <v>27.8</v>
      </c>
      <c r="M44" s="8">
        <v>13.2</v>
      </c>
      <c r="N44" s="8"/>
      <c r="O44" s="10" t="s">
        <v>192</v>
      </c>
      <c r="P44" s="36" t="s">
        <v>354</v>
      </c>
      <c r="Q44" s="36" t="s">
        <v>354</v>
      </c>
      <c r="R44" s="36" t="s">
        <v>354</v>
      </c>
      <c r="S44" s="59" t="s">
        <v>147</v>
      </c>
      <c r="T44" s="35" t="s">
        <v>356</v>
      </c>
      <c r="U44" s="36" t="s">
        <v>354</v>
      </c>
      <c r="V44" s="36" t="s">
        <v>354</v>
      </c>
      <c r="W44" s="56">
        <v>1</v>
      </c>
      <c r="X44" s="36" t="s">
        <v>354</v>
      </c>
      <c r="Y44" s="8"/>
      <c r="Z44" s="8"/>
      <c r="AA44" s="8"/>
      <c r="AB44" s="8"/>
      <c r="AC44" s="92">
        <v>0.55000000000000004</v>
      </c>
      <c r="AD44" s="92"/>
      <c r="AE44" s="92"/>
      <c r="AF44" s="92">
        <v>0.39</v>
      </c>
      <c r="AG44" s="92"/>
      <c r="AH44" s="86"/>
      <c r="AI44" s="8"/>
      <c r="AJ44" s="8">
        <v>2.08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8" t="s">
        <v>628</v>
      </c>
      <c r="AT44" s="32"/>
      <c r="AU44" s="32"/>
    </row>
    <row r="45" spans="1:47" s="1" customFormat="1">
      <c r="A45" s="7" t="s">
        <v>265</v>
      </c>
      <c r="B45" s="8" t="s">
        <v>584</v>
      </c>
      <c r="C45" s="8">
        <v>13</v>
      </c>
      <c r="D45" s="8" t="s">
        <v>585</v>
      </c>
      <c r="E45" s="8">
        <v>17.7</v>
      </c>
      <c r="F45" s="48">
        <v>41237</v>
      </c>
      <c r="G45" s="48">
        <v>41237</v>
      </c>
      <c r="H45" s="52">
        <f t="shared" si="5"/>
        <v>0</v>
      </c>
      <c r="I45" s="65">
        <f t="shared" si="2"/>
        <v>13</v>
      </c>
      <c r="J45" s="64" t="s">
        <v>140</v>
      </c>
      <c r="K45" s="8" t="s">
        <v>266</v>
      </c>
      <c r="L45" s="8"/>
      <c r="M45" s="8"/>
      <c r="N45" s="8"/>
      <c r="O45" s="10" t="s">
        <v>190</v>
      </c>
      <c r="P45" s="36" t="s">
        <v>354</v>
      </c>
      <c r="Q45" s="36" t="s">
        <v>354</v>
      </c>
      <c r="R45" s="35" t="s">
        <v>356</v>
      </c>
      <c r="S45" s="59" t="s">
        <v>135</v>
      </c>
      <c r="T45" s="36" t="s">
        <v>354</v>
      </c>
      <c r="U45" s="35" t="s">
        <v>356</v>
      </c>
      <c r="V45" s="35" t="s">
        <v>356</v>
      </c>
      <c r="W45" s="56">
        <v>2</v>
      </c>
      <c r="X45" s="36" t="s">
        <v>354</v>
      </c>
      <c r="Y45" s="8">
        <v>7.34</v>
      </c>
      <c r="Z45" s="8">
        <v>8.5500000000000007</v>
      </c>
      <c r="AA45" s="8">
        <v>1.21</v>
      </c>
      <c r="AB45" s="8">
        <v>3.51</v>
      </c>
      <c r="AC45" s="92">
        <v>0.5</v>
      </c>
      <c r="AD45" s="92"/>
      <c r="AE45" s="92">
        <v>0.5</v>
      </c>
      <c r="AF45" s="92">
        <v>0.5</v>
      </c>
      <c r="AG45" s="92"/>
      <c r="AH45" s="92">
        <f>0.5*(AC45+AE45)+0.5*(AE45+AF45)</f>
        <v>1</v>
      </c>
      <c r="AI45" s="8">
        <v>426</v>
      </c>
      <c r="AJ45" s="8">
        <v>2.96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1</v>
      </c>
      <c r="AR45" s="31">
        <v>0</v>
      </c>
      <c r="AS45" s="8" t="s">
        <v>629</v>
      </c>
      <c r="AT45" s="32"/>
      <c r="AU45" s="32"/>
    </row>
    <row r="46" spans="1:47" s="1" customFormat="1">
      <c r="A46" s="7" t="s">
        <v>267</v>
      </c>
      <c r="B46" s="8" t="s">
        <v>586</v>
      </c>
      <c r="C46" s="8">
        <v>21</v>
      </c>
      <c r="D46" s="8" t="s">
        <v>585</v>
      </c>
      <c r="E46" s="8">
        <v>20.8</v>
      </c>
      <c r="F46" s="48">
        <v>41241</v>
      </c>
      <c r="G46" s="48">
        <v>41241</v>
      </c>
      <c r="H46" s="52">
        <f t="shared" si="5"/>
        <v>0</v>
      </c>
      <c r="I46" s="65">
        <f t="shared" si="2"/>
        <v>21</v>
      </c>
      <c r="J46" s="64" t="s">
        <v>140</v>
      </c>
      <c r="K46" s="8" t="s">
        <v>268</v>
      </c>
      <c r="L46" s="8"/>
      <c r="M46" s="8"/>
      <c r="N46" s="8"/>
      <c r="O46" s="10"/>
      <c r="P46" s="36" t="s">
        <v>354</v>
      </c>
      <c r="Q46" s="35" t="s">
        <v>356</v>
      </c>
      <c r="R46" s="36" t="s">
        <v>354</v>
      </c>
      <c r="S46" s="59" t="s">
        <v>135</v>
      </c>
      <c r="T46" s="35" t="s">
        <v>356</v>
      </c>
      <c r="U46" s="35" t="s">
        <v>356</v>
      </c>
      <c r="V46" s="36" t="s">
        <v>354</v>
      </c>
      <c r="W46" s="56">
        <v>2</v>
      </c>
      <c r="X46" s="36" t="s">
        <v>354</v>
      </c>
      <c r="Y46" s="8">
        <v>4.5599999999999996</v>
      </c>
      <c r="Z46" s="8">
        <v>5.82</v>
      </c>
      <c r="AA46" s="8">
        <v>1.1299999999999999</v>
      </c>
      <c r="AB46" s="8">
        <v>1.43</v>
      </c>
      <c r="AC46" s="92"/>
      <c r="AD46" s="92"/>
      <c r="AE46" s="92"/>
      <c r="AF46" s="92"/>
      <c r="AG46" s="92"/>
      <c r="AH46" s="86"/>
      <c r="AI46" s="8">
        <v>267</v>
      </c>
      <c r="AJ46" s="8">
        <v>2.61</v>
      </c>
      <c r="AK46" s="31">
        <v>0</v>
      </c>
      <c r="AL46" s="46">
        <v>1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8" t="s">
        <v>630</v>
      </c>
      <c r="AT46" s="32"/>
      <c r="AU46" s="32"/>
    </row>
    <row r="47" spans="1:47" s="1" customFormat="1">
      <c r="A47" s="7" t="s">
        <v>269</v>
      </c>
      <c r="B47" s="8" t="s">
        <v>584</v>
      </c>
      <c r="C47" s="8">
        <v>28</v>
      </c>
      <c r="D47" s="8" t="s">
        <v>585</v>
      </c>
      <c r="E47" s="8">
        <v>22.2</v>
      </c>
      <c r="F47" s="48">
        <v>41255</v>
      </c>
      <c r="G47" s="48">
        <v>41255</v>
      </c>
      <c r="H47" s="52">
        <f t="shared" si="5"/>
        <v>0</v>
      </c>
      <c r="I47" s="65">
        <f t="shared" si="2"/>
        <v>28</v>
      </c>
      <c r="J47" s="64" t="s">
        <v>140</v>
      </c>
      <c r="K47" s="8" t="s">
        <v>270</v>
      </c>
      <c r="L47" s="8"/>
      <c r="M47" s="8">
        <v>11</v>
      </c>
      <c r="N47" s="8"/>
      <c r="O47" s="10" t="s">
        <v>192</v>
      </c>
      <c r="P47" s="36" t="s">
        <v>354</v>
      </c>
      <c r="Q47" s="35" t="s">
        <v>356</v>
      </c>
      <c r="R47" s="35" t="s">
        <v>356</v>
      </c>
      <c r="S47" s="59" t="s">
        <v>136</v>
      </c>
      <c r="T47" s="35" t="s">
        <v>356</v>
      </c>
      <c r="U47" s="36" t="s">
        <v>354</v>
      </c>
      <c r="V47" s="35" t="s">
        <v>356</v>
      </c>
      <c r="W47" s="56">
        <v>2</v>
      </c>
      <c r="X47" s="36" t="s">
        <v>354</v>
      </c>
      <c r="Y47" s="8">
        <v>3.4</v>
      </c>
      <c r="Z47" s="8">
        <v>0.46</v>
      </c>
      <c r="AA47" s="8">
        <v>1.46</v>
      </c>
      <c r="AB47" s="8">
        <v>1.36</v>
      </c>
      <c r="AC47" s="92">
        <v>0.21</v>
      </c>
      <c r="AD47" s="92"/>
      <c r="AE47" s="92">
        <v>0.34</v>
      </c>
      <c r="AF47" s="92">
        <v>0.17</v>
      </c>
      <c r="AG47" s="92">
        <v>0.16</v>
      </c>
      <c r="AH47" s="92">
        <f>0.5*(AC47+AE47)+0.5*(AE47+AF47)+0.5*(AF47+AG47)</f>
        <v>0.69500000000000006</v>
      </c>
      <c r="AI47" s="8">
        <v>119</v>
      </c>
      <c r="AJ47" s="8">
        <v>2.31</v>
      </c>
      <c r="AK47" s="31">
        <v>0</v>
      </c>
      <c r="AL47" s="31">
        <v>0</v>
      </c>
      <c r="AM47" s="31">
        <v>0</v>
      </c>
      <c r="AN47" s="31">
        <v>0</v>
      </c>
      <c r="AO47" s="46">
        <v>1</v>
      </c>
      <c r="AP47" s="33" t="s">
        <v>809</v>
      </c>
      <c r="AQ47" s="31">
        <v>1</v>
      </c>
      <c r="AR47" s="31">
        <v>0</v>
      </c>
      <c r="AS47" s="8" t="s">
        <v>631</v>
      </c>
      <c r="AT47" s="32"/>
      <c r="AU47" s="32"/>
    </row>
    <row r="48" spans="1:47" s="1" customFormat="1">
      <c r="A48" s="7" t="s">
        <v>271</v>
      </c>
      <c r="B48" s="8" t="s">
        <v>584</v>
      </c>
      <c r="C48" s="8">
        <v>8</v>
      </c>
      <c r="D48" s="8" t="s">
        <v>585</v>
      </c>
      <c r="E48" s="8">
        <v>40.5</v>
      </c>
      <c r="F48" s="48">
        <v>41260</v>
      </c>
      <c r="G48" s="48">
        <v>41260</v>
      </c>
      <c r="H48" s="52">
        <f t="shared" si="5"/>
        <v>0</v>
      </c>
      <c r="I48" s="65">
        <f t="shared" si="2"/>
        <v>8</v>
      </c>
      <c r="J48" s="64" t="s">
        <v>140</v>
      </c>
      <c r="K48" s="8"/>
      <c r="L48" s="8"/>
      <c r="M48" s="8">
        <v>10.199999999999999</v>
      </c>
      <c r="N48" s="8"/>
      <c r="O48" s="10" t="s">
        <v>201</v>
      </c>
      <c r="P48" s="35" t="s">
        <v>356</v>
      </c>
      <c r="Q48" s="36" t="s">
        <v>354</v>
      </c>
      <c r="R48" s="35" t="s">
        <v>356</v>
      </c>
      <c r="S48" s="59" t="s">
        <v>136</v>
      </c>
      <c r="T48" s="36" t="s">
        <v>354</v>
      </c>
      <c r="U48" s="36" t="s">
        <v>354</v>
      </c>
      <c r="V48" s="35" t="s">
        <v>356</v>
      </c>
      <c r="W48" s="56">
        <v>1</v>
      </c>
      <c r="X48" s="36" t="s">
        <v>354</v>
      </c>
      <c r="Y48" s="8"/>
      <c r="Z48" s="8"/>
      <c r="AA48" s="8"/>
      <c r="AB48" s="8"/>
      <c r="AC48" s="92"/>
      <c r="AD48" s="92"/>
      <c r="AE48" s="92"/>
      <c r="AF48" s="92"/>
      <c r="AG48" s="92"/>
      <c r="AH48" s="86"/>
      <c r="AI48" s="8"/>
      <c r="AJ48" s="8"/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8"/>
      <c r="AT48" s="32"/>
      <c r="AU48" s="32"/>
    </row>
    <row r="49" spans="1:47" s="1" customFormat="1">
      <c r="A49" s="7" t="s">
        <v>272</v>
      </c>
      <c r="B49" s="8" t="s">
        <v>586</v>
      </c>
      <c r="C49" s="8">
        <v>14</v>
      </c>
      <c r="D49" s="8" t="s">
        <v>585</v>
      </c>
      <c r="E49" s="8">
        <v>22.15</v>
      </c>
      <c r="F49" s="48">
        <v>41292</v>
      </c>
      <c r="G49" s="48">
        <v>41292</v>
      </c>
      <c r="H49" s="52">
        <f t="shared" si="5"/>
        <v>0</v>
      </c>
      <c r="I49" s="65">
        <f t="shared" si="2"/>
        <v>14</v>
      </c>
      <c r="J49" s="64" t="s">
        <v>140</v>
      </c>
      <c r="K49" s="8" t="s">
        <v>273</v>
      </c>
      <c r="L49" s="8">
        <v>10.4</v>
      </c>
      <c r="M49" s="8">
        <v>13.1</v>
      </c>
      <c r="N49" s="35" t="s">
        <v>356</v>
      </c>
      <c r="O49" s="10" t="s">
        <v>192</v>
      </c>
      <c r="P49" s="36" t="s">
        <v>354</v>
      </c>
      <c r="Q49" s="36" t="s">
        <v>354</v>
      </c>
      <c r="R49" s="36" t="s">
        <v>354</v>
      </c>
      <c r="S49" s="59" t="s">
        <v>147</v>
      </c>
      <c r="T49" s="36" t="s">
        <v>354</v>
      </c>
      <c r="U49" s="35" t="s">
        <v>356</v>
      </c>
      <c r="V49" s="36" t="s">
        <v>354</v>
      </c>
      <c r="W49" s="56">
        <v>1</v>
      </c>
      <c r="X49" s="36" t="s">
        <v>354</v>
      </c>
      <c r="Y49" s="8">
        <v>6.99</v>
      </c>
      <c r="Z49" s="8">
        <v>2.76</v>
      </c>
      <c r="AA49" s="8">
        <v>1.2</v>
      </c>
      <c r="AB49" s="8">
        <v>3.84</v>
      </c>
      <c r="AC49" s="92">
        <v>0.01</v>
      </c>
      <c r="AD49" s="92"/>
      <c r="AE49" s="92">
        <v>0.01</v>
      </c>
      <c r="AF49" s="92">
        <v>0.01</v>
      </c>
      <c r="AG49" s="92"/>
      <c r="AH49" s="92">
        <f t="shared" ref="AH49:AH50" si="6">0.5*(AC49+AE49)+0.5*(AE49+AF49)</f>
        <v>0.02</v>
      </c>
      <c r="AI49" s="8">
        <v>114</v>
      </c>
      <c r="AJ49" s="8">
        <v>2.42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1</v>
      </c>
      <c r="AR49" s="31">
        <v>0</v>
      </c>
      <c r="AS49" s="8" t="s">
        <v>632</v>
      </c>
      <c r="AT49" s="32"/>
      <c r="AU49" s="32"/>
    </row>
    <row r="50" spans="1:47" s="1" customFormat="1">
      <c r="A50" s="7" t="s">
        <v>274</v>
      </c>
      <c r="B50" s="8" t="s">
        <v>586</v>
      </c>
      <c r="C50" s="8">
        <v>31</v>
      </c>
      <c r="D50" s="8" t="s">
        <v>585</v>
      </c>
      <c r="E50" s="8">
        <v>18.5</v>
      </c>
      <c r="F50" s="48">
        <v>41298</v>
      </c>
      <c r="G50" s="48">
        <v>41298</v>
      </c>
      <c r="H50" s="52">
        <f t="shared" si="5"/>
        <v>0</v>
      </c>
      <c r="I50" s="65">
        <f t="shared" si="2"/>
        <v>31</v>
      </c>
      <c r="J50" s="64" t="s">
        <v>140</v>
      </c>
      <c r="K50" s="8" t="s">
        <v>275</v>
      </c>
      <c r="L50" s="8"/>
      <c r="M50" s="8">
        <v>11.5</v>
      </c>
      <c r="N50" s="8"/>
      <c r="O50" s="10"/>
      <c r="P50" s="36" t="s">
        <v>354</v>
      </c>
      <c r="Q50" s="36" t="s">
        <v>354</v>
      </c>
      <c r="R50" s="36" t="s">
        <v>354</v>
      </c>
      <c r="S50" s="59" t="s">
        <v>147</v>
      </c>
      <c r="T50" s="36" t="s">
        <v>354</v>
      </c>
      <c r="U50" s="36" t="s">
        <v>354</v>
      </c>
      <c r="V50" s="36" t="s">
        <v>354</v>
      </c>
      <c r="W50" s="56">
        <v>0</v>
      </c>
      <c r="X50" s="36" t="s">
        <v>354</v>
      </c>
      <c r="Y50" s="8"/>
      <c r="Z50" s="8"/>
      <c r="AA50" s="8"/>
      <c r="AB50" s="8"/>
      <c r="AC50" s="92">
        <v>0.43</v>
      </c>
      <c r="AD50" s="92"/>
      <c r="AE50" s="92">
        <v>0.98</v>
      </c>
      <c r="AF50" s="92">
        <v>0.31</v>
      </c>
      <c r="AG50" s="92"/>
      <c r="AH50" s="92">
        <f t="shared" si="6"/>
        <v>1.35</v>
      </c>
      <c r="AI50" s="8"/>
      <c r="AJ50" s="8">
        <v>2.11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8" t="s">
        <v>633</v>
      </c>
      <c r="AT50" s="32"/>
      <c r="AU50" s="32"/>
    </row>
    <row r="51" spans="1:47" s="1" customFormat="1">
      <c r="A51" s="7" t="s">
        <v>276</v>
      </c>
      <c r="B51" s="8" t="s">
        <v>586</v>
      </c>
      <c r="C51" s="8">
        <v>9</v>
      </c>
      <c r="D51" s="8" t="s">
        <v>585</v>
      </c>
      <c r="E51" s="8">
        <v>16.52</v>
      </c>
      <c r="F51" s="48">
        <v>40544</v>
      </c>
      <c r="G51" s="48">
        <v>41305</v>
      </c>
      <c r="H51" s="52">
        <f t="shared" si="5"/>
        <v>2.0849315068493151</v>
      </c>
      <c r="I51" s="65">
        <f t="shared" ref="I51:I82" si="7">C51-H51</f>
        <v>6.9150684931506845</v>
      </c>
      <c r="J51" s="64" t="s">
        <v>140</v>
      </c>
      <c r="K51" s="8" t="s">
        <v>277</v>
      </c>
      <c r="L51" s="8"/>
      <c r="M51" s="8"/>
      <c r="N51" s="8"/>
      <c r="O51" s="10" t="s">
        <v>201</v>
      </c>
      <c r="P51" s="35" t="s">
        <v>356</v>
      </c>
      <c r="Q51" s="35" t="s">
        <v>356</v>
      </c>
      <c r="R51" s="36" t="s">
        <v>354</v>
      </c>
      <c r="S51" s="59" t="s">
        <v>136</v>
      </c>
      <c r="T51" s="35" t="s">
        <v>356</v>
      </c>
      <c r="U51" s="35" t="s">
        <v>356</v>
      </c>
      <c r="V51" s="36" t="s">
        <v>354</v>
      </c>
      <c r="W51" s="56">
        <v>2</v>
      </c>
      <c r="X51" s="36" t="s">
        <v>354</v>
      </c>
      <c r="Y51" s="8"/>
      <c r="Z51" s="8"/>
      <c r="AA51" s="8"/>
      <c r="AB51" s="8"/>
      <c r="AC51" s="92"/>
      <c r="AD51" s="92"/>
      <c r="AE51" s="92"/>
      <c r="AF51" s="92"/>
      <c r="AG51" s="92"/>
      <c r="AH51" s="86"/>
      <c r="AI51" s="8"/>
      <c r="AJ51" s="8"/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8"/>
      <c r="AT51" s="32"/>
      <c r="AU51" s="32"/>
    </row>
    <row r="52" spans="1:47" s="1" customFormat="1">
      <c r="A52" s="7" t="s">
        <v>278</v>
      </c>
      <c r="B52" s="8" t="s">
        <v>586</v>
      </c>
      <c r="C52" s="8">
        <v>58</v>
      </c>
      <c r="D52" s="8" t="s">
        <v>585</v>
      </c>
      <c r="E52" s="8">
        <v>19.2</v>
      </c>
      <c r="F52" s="48">
        <v>41365</v>
      </c>
      <c r="G52" s="48">
        <v>41365</v>
      </c>
      <c r="H52" s="52">
        <f t="shared" si="5"/>
        <v>0</v>
      </c>
      <c r="I52" s="65">
        <f t="shared" si="7"/>
        <v>58</v>
      </c>
      <c r="J52" s="64" t="s">
        <v>140</v>
      </c>
      <c r="K52" s="8" t="s">
        <v>540</v>
      </c>
      <c r="L52" s="8">
        <v>29.86</v>
      </c>
      <c r="M52" s="8">
        <v>12.3</v>
      </c>
      <c r="N52" s="35" t="s">
        <v>356</v>
      </c>
      <c r="O52" s="10" t="s">
        <v>190</v>
      </c>
      <c r="P52" s="36" t="s">
        <v>354</v>
      </c>
      <c r="Q52" s="35" t="s">
        <v>356</v>
      </c>
      <c r="R52" s="35" t="s">
        <v>356</v>
      </c>
      <c r="S52" s="59" t="s">
        <v>136</v>
      </c>
      <c r="T52" s="35" t="s">
        <v>356</v>
      </c>
      <c r="U52" s="35" t="s">
        <v>356</v>
      </c>
      <c r="V52" s="35" t="s">
        <v>356</v>
      </c>
      <c r="W52" s="56">
        <v>3</v>
      </c>
      <c r="X52" s="36" t="s">
        <v>354</v>
      </c>
      <c r="Y52" s="8">
        <v>5.86</v>
      </c>
      <c r="Z52" s="8">
        <v>2.27</v>
      </c>
      <c r="AA52" s="8">
        <v>1.1299999999999999</v>
      </c>
      <c r="AB52" s="8">
        <v>2.74</v>
      </c>
      <c r="AC52" s="92">
        <v>0.63</v>
      </c>
      <c r="AD52" s="92"/>
      <c r="AE52" s="92">
        <v>0.78</v>
      </c>
      <c r="AF52" s="92">
        <v>1.02</v>
      </c>
      <c r="AG52" s="92"/>
      <c r="AH52" s="92">
        <f t="shared" ref="AH52:AH53" si="8">0.5*(AC52+AE52)+0.5*(AE52+AF52)</f>
        <v>1.605</v>
      </c>
      <c r="AI52" s="8">
        <v>177</v>
      </c>
      <c r="AJ52" s="8">
        <v>2.63</v>
      </c>
      <c r="AK52" s="31">
        <v>0</v>
      </c>
      <c r="AL52" s="31">
        <v>0</v>
      </c>
      <c r="AM52" s="46">
        <v>1</v>
      </c>
      <c r="AN52" s="31">
        <v>0</v>
      </c>
      <c r="AO52" s="31">
        <v>0</v>
      </c>
      <c r="AP52" s="31">
        <v>0</v>
      </c>
      <c r="AQ52" s="31">
        <v>1</v>
      </c>
      <c r="AR52" s="31">
        <v>0</v>
      </c>
      <c r="AS52" s="8" t="s">
        <v>634</v>
      </c>
      <c r="AT52" s="32"/>
      <c r="AU52" s="32"/>
    </row>
    <row r="53" spans="1:47" s="1" customFormat="1">
      <c r="A53" s="7" t="s">
        <v>279</v>
      </c>
      <c r="B53" s="8" t="s">
        <v>584</v>
      </c>
      <c r="C53" s="8">
        <v>43</v>
      </c>
      <c r="D53" s="8" t="s">
        <v>585</v>
      </c>
      <c r="E53" s="8">
        <v>19.37</v>
      </c>
      <c r="F53" s="48">
        <v>41366</v>
      </c>
      <c r="G53" s="48">
        <v>41373</v>
      </c>
      <c r="H53" s="52">
        <f t="shared" si="5"/>
        <v>1.9178082191780823E-2</v>
      </c>
      <c r="I53" s="65">
        <f t="shared" si="7"/>
        <v>42.980821917808221</v>
      </c>
      <c r="J53" s="64" t="s">
        <v>140</v>
      </c>
      <c r="K53" s="8" t="s">
        <v>124</v>
      </c>
      <c r="L53" s="8">
        <v>16.8</v>
      </c>
      <c r="M53" s="8">
        <v>10.3</v>
      </c>
      <c r="N53" s="8"/>
      <c r="O53" s="10" t="s">
        <v>190</v>
      </c>
      <c r="P53" s="36" t="s">
        <v>354</v>
      </c>
      <c r="Q53" s="35" t="s">
        <v>356</v>
      </c>
      <c r="R53" s="36" t="s">
        <v>354</v>
      </c>
      <c r="S53" s="59" t="s">
        <v>135</v>
      </c>
      <c r="T53" s="35" t="s">
        <v>356</v>
      </c>
      <c r="U53" s="35" t="s">
        <v>356</v>
      </c>
      <c r="V53" s="36" t="s">
        <v>354</v>
      </c>
      <c r="W53" s="56">
        <v>2</v>
      </c>
      <c r="X53" s="36" t="s">
        <v>354</v>
      </c>
      <c r="Y53" s="8">
        <v>4.79</v>
      </c>
      <c r="Z53" s="8">
        <v>2.29</v>
      </c>
      <c r="AA53" s="8">
        <v>1.29</v>
      </c>
      <c r="AB53" s="8">
        <v>1.1299999999999999</v>
      </c>
      <c r="AC53" s="92">
        <v>0.1</v>
      </c>
      <c r="AD53" s="92"/>
      <c r="AE53" s="92">
        <v>0.1</v>
      </c>
      <c r="AF53" s="92">
        <v>0</v>
      </c>
      <c r="AG53" s="92"/>
      <c r="AH53" s="92">
        <f t="shared" si="8"/>
        <v>0.15000000000000002</v>
      </c>
      <c r="AI53" s="8">
        <v>64</v>
      </c>
      <c r="AJ53" s="8">
        <v>2.34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8" t="s">
        <v>635</v>
      </c>
      <c r="AT53" s="32"/>
      <c r="AU53" s="32"/>
    </row>
    <row r="54" spans="1:47" s="1" customFormat="1">
      <c r="A54" s="7" t="s">
        <v>280</v>
      </c>
      <c r="B54" s="8" t="s">
        <v>586</v>
      </c>
      <c r="C54" s="8">
        <v>12</v>
      </c>
      <c r="D54" s="8" t="s">
        <v>585</v>
      </c>
      <c r="E54" s="8">
        <v>17.149999999999999</v>
      </c>
      <c r="F54" s="48">
        <v>41367</v>
      </c>
      <c r="G54" s="48">
        <v>41373</v>
      </c>
      <c r="H54" s="52">
        <f t="shared" si="5"/>
        <v>1.643835616438356E-2</v>
      </c>
      <c r="I54" s="65">
        <f t="shared" si="7"/>
        <v>11.983561643835616</v>
      </c>
      <c r="J54" s="64" t="s">
        <v>140</v>
      </c>
      <c r="K54" s="8" t="s">
        <v>275</v>
      </c>
      <c r="L54" s="8">
        <v>7.4</v>
      </c>
      <c r="M54" s="8"/>
      <c r="N54" s="8"/>
      <c r="O54" s="10" t="s">
        <v>201</v>
      </c>
      <c r="P54" s="36" t="s">
        <v>354</v>
      </c>
      <c r="Q54" s="35" t="s">
        <v>356</v>
      </c>
      <c r="R54" s="35" t="s">
        <v>356</v>
      </c>
      <c r="S54" s="59" t="s">
        <v>136</v>
      </c>
      <c r="T54" s="35" t="s">
        <v>356</v>
      </c>
      <c r="U54" s="36" t="s">
        <v>354</v>
      </c>
      <c r="V54" s="35" t="s">
        <v>356</v>
      </c>
      <c r="W54" s="56">
        <v>2</v>
      </c>
      <c r="X54" s="36" t="s">
        <v>354</v>
      </c>
      <c r="Y54" s="8">
        <v>4.87</v>
      </c>
      <c r="Z54" s="8">
        <v>1.0900000000000001</v>
      </c>
      <c r="AA54" s="8">
        <v>1.48</v>
      </c>
      <c r="AB54" s="8">
        <v>1.9</v>
      </c>
      <c r="AC54" s="92">
        <v>1.44</v>
      </c>
      <c r="AD54" s="92"/>
      <c r="AE54" s="92"/>
      <c r="AF54" s="92">
        <v>1.53</v>
      </c>
      <c r="AG54" s="92"/>
      <c r="AH54" s="86"/>
      <c r="AI54" s="8">
        <v>328</v>
      </c>
      <c r="AJ54" s="8">
        <v>2.52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8" t="s">
        <v>636</v>
      </c>
      <c r="AT54" s="32"/>
      <c r="AU54" s="32"/>
    </row>
    <row r="55" spans="1:47" s="1" customFormat="1">
      <c r="A55" s="7" t="s">
        <v>281</v>
      </c>
      <c r="B55" s="8" t="s">
        <v>586</v>
      </c>
      <c r="C55" s="8">
        <v>48</v>
      </c>
      <c r="D55" s="8" t="s">
        <v>585</v>
      </c>
      <c r="E55" s="8">
        <v>17.63</v>
      </c>
      <c r="F55" s="48">
        <v>41418</v>
      </c>
      <c r="G55" s="48">
        <v>41417</v>
      </c>
      <c r="H55" s="52">
        <f t="shared" si="5"/>
        <v>-2.7397260273972603E-3</v>
      </c>
      <c r="I55" s="65">
        <f t="shared" si="7"/>
        <v>48.0027397260274</v>
      </c>
      <c r="J55" s="64" t="s">
        <v>140</v>
      </c>
      <c r="K55" s="8" t="s">
        <v>282</v>
      </c>
      <c r="L55" s="8"/>
      <c r="M55" s="8">
        <v>10.7</v>
      </c>
      <c r="N55" s="36" t="s">
        <v>354</v>
      </c>
      <c r="O55" s="10" t="s">
        <v>190</v>
      </c>
      <c r="P55" s="36" t="s">
        <v>354</v>
      </c>
      <c r="Q55" s="36" t="s">
        <v>354</v>
      </c>
      <c r="R55" s="35" t="s">
        <v>356</v>
      </c>
      <c r="S55" s="59" t="s">
        <v>135</v>
      </c>
      <c r="T55" s="36" t="s">
        <v>354</v>
      </c>
      <c r="U55" s="36" t="s">
        <v>354</v>
      </c>
      <c r="V55" s="35" t="s">
        <v>356</v>
      </c>
      <c r="W55" s="56">
        <v>1</v>
      </c>
      <c r="X55" s="36" t="s">
        <v>354</v>
      </c>
      <c r="Y55" s="8">
        <v>3.86</v>
      </c>
      <c r="Z55" s="8">
        <v>0.67</v>
      </c>
      <c r="AA55" s="8">
        <v>1.26</v>
      </c>
      <c r="AB55" s="8">
        <v>2.1800000000000002</v>
      </c>
      <c r="AC55" s="92">
        <v>0.01</v>
      </c>
      <c r="AD55" s="92"/>
      <c r="AE55" s="92">
        <v>0.02</v>
      </c>
      <c r="AF55" s="92">
        <v>0.15</v>
      </c>
      <c r="AG55" s="92"/>
      <c r="AH55" s="92">
        <f t="shared" ref="AH55:AH56" si="9">0.5*(AC55+AE55)+0.5*(AE55+AF55)</f>
        <v>9.9999999999999992E-2</v>
      </c>
      <c r="AI55" s="8">
        <v>74</v>
      </c>
      <c r="AJ55" s="8">
        <v>2.23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8" t="s">
        <v>637</v>
      </c>
      <c r="AT55" s="32"/>
      <c r="AU55" s="32"/>
    </row>
    <row r="56" spans="1:47" s="1" customFormat="1">
      <c r="A56" s="7" t="s">
        <v>283</v>
      </c>
      <c r="B56" s="8" t="s">
        <v>586</v>
      </c>
      <c r="C56" s="8">
        <v>55</v>
      </c>
      <c r="D56" s="8" t="s">
        <v>585</v>
      </c>
      <c r="E56" s="8">
        <v>22.6</v>
      </c>
      <c r="F56" s="48">
        <v>41417</v>
      </c>
      <c r="G56" s="48">
        <v>41418</v>
      </c>
      <c r="H56" s="52">
        <f t="shared" si="5"/>
        <v>2.7397260273972603E-3</v>
      </c>
      <c r="I56" s="65">
        <f t="shared" si="7"/>
        <v>54.9972602739726</v>
      </c>
      <c r="J56" s="64" t="s">
        <v>140</v>
      </c>
      <c r="K56" s="8" t="s">
        <v>284</v>
      </c>
      <c r="L56" s="8">
        <v>22.9</v>
      </c>
      <c r="M56" s="8">
        <v>12.7</v>
      </c>
      <c r="N56" s="36" t="s">
        <v>354</v>
      </c>
      <c r="O56" s="10" t="s">
        <v>192</v>
      </c>
      <c r="P56" s="36" t="s">
        <v>354</v>
      </c>
      <c r="Q56" s="36" t="s">
        <v>354</v>
      </c>
      <c r="R56" s="36" t="s">
        <v>354</v>
      </c>
      <c r="S56" s="59" t="s">
        <v>147</v>
      </c>
      <c r="T56" s="36" t="s">
        <v>354</v>
      </c>
      <c r="U56" s="36" t="s">
        <v>354</v>
      </c>
      <c r="V56" s="36" t="s">
        <v>354</v>
      </c>
      <c r="W56" s="56">
        <v>0</v>
      </c>
      <c r="X56" s="35" t="s">
        <v>356</v>
      </c>
      <c r="Y56" s="8">
        <v>6.93</v>
      </c>
      <c r="Z56" s="8">
        <v>1.1399999999999999</v>
      </c>
      <c r="AA56" s="8">
        <v>1.43</v>
      </c>
      <c r="AB56" s="8">
        <v>3.44</v>
      </c>
      <c r="AC56" s="92">
        <v>0.43</v>
      </c>
      <c r="AD56" s="92"/>
      <c r="AE56" s="92">
        <v>0.64</v>
      </c>
      <c r="AF56" s="92">
        <v>0.62</v>
      </c>
      <c r="AG56" s="92"/>
      <c r="AH56" s="92">
        <f t="shared" si="9"/>
        <v>1.165</v>
      </c>
      <c r="AI56" s="8"/>
      <c r="AJ56" s="8">
        <v>2.67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8" t="s">
        <v>638</v>
      </c>
      <c r="AT56" s="32"/>
      <c r="AU56" s="32"/>
    </row>
    <row r="57" spans="1:47" s="1" customFormat="1">
      <c r="A57" s="7" t="s">
        <v>285</v>
      </c>
      <c r="B57" s="8" t="s">
        <v>584</v>
      </c>
      <c r="C57" s="8">
        <v>20</v>
      </c>
      <c r="D57" s="8" t="s">
        <v>585</v>
      </c>
      <c r="E57" s="8">
        <v>21.16</v>
      </c>
      <c r="F57" s="48">
        <v>41275</v>
      </c>
      <c r="G57" s="48">
        <v>41432</v>
      </c>
      <c r="H57" s="52">
        <f t="shared" si="5"/>
        <v>0.43013698630136987</v>
      </c>
      <c r="I57" s="65">
        <f t="shared" si="7"/>
        <v>19.56986301369863</v>
      </c>
      <c r="J57" s="64" t="s">
        <v>140</v>
      </c>
      <c r="K57" s="8"/>
      <c r="L57" s="8"/>
      <c r="M57" s="8">
        <v>9.65</v>
      </c>
      <c r="N57" s="8"/>
      <c r="O57" s="10" t="s">
        <v>192</v>
      </c>
      <c r="P57" s="36" t="s">
        <v>354</v>
      </c>
      <c r="Q57" s="35" t="s">
        <v>356</v>
      </c>
      <c r="R57" s="36" t="s">
        <v>354</v>
      </c>
      <c r="S57" s="59" t="s">
        <v>135</v>
      </c>
      <c r="T57" s="35" t="s">
        <v>356</v>
      </c>
      <c r="U57" s="36" t="s">
        <v>354</v>
      </c>
      <c r="V57" s="36" t="s">
        <v>354</v>
      </c>
      <c r="W57" s="56">
        <v>1</v>
      </c>
      <c r="X57" s="36" t="s">
        <v>354</v>
      </c>
      <c r="Y57" s="8">
        <v>2.65</v>
      </c>
      <c r="Z57" s="8">
        <v>1.38</v>
      </c>
      <c r="AA57" s="8">
        <v>0.73</v>
      </c>
      <c r="AB57" s="8">
        <v>0.95</v>
      </c>
      <c r="AC57" s="92"/>
      <c r="AD57" s="92"/>
      <c r="AE57" s="92"/>
      <c r="AF57" s="92"/>
      <c r="AG57" s="92"/>
      <c r="AH57" s="86"/>
      <c r="AI57" s="8"/>
      <c r="AJ57" s="8"/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8" t="s">
        <v>639</v>
      </c>
      <c r="AT57" s="32"/>
      <c r="AU57" s="32"/>
    </row>
    <row r="58" spans="1:47" s="1" customFormat="1">
      <c r="A58" s="7" t="s">
        <v>286</v>
      </c>
      <c r="B58" s="8" t="s">
        <v>584</v>
      </c>
      <c r="C58" s="8">
        <v>57</v>
      </c>
      <c r="D58" s="8" t="s">
        <v>585</v>
      </c>
      <c r="E58" s="8">
        <v>21.3</v>
      </c>
      <c r="F58" s="48">
        <v>40909</v>
      </c>
      <c r="G58" s="48">
        <v>41453</v>
      </c>
      <c r="H58" s="52">
        <f t="shared" si="5"/>
        <v>1.4904109589041097</v>
      </c>
      <c r="I58" s="65">
        <f t="shared" si="7"/>
        <v>55.509589041095893</v>
      </c>
      <c r="J58" s="64" t="s">
        <v>140</v>
      </c>
      <c r="K58" s="8" t="s">
        <v>287</v>
      </c>
      <c r="L58" s="8">
        <v>12.9</v>
      </c>
      <c r="M58" s="8">
        <v>12.9</v>
      </c>
      <c r="N58" s="8"/>
      <c r="O58" s="10" t="s">
        <v>190</v>
      </c>
      <c r="P58" s="36" t="s">
        <v>354</v>
      </c>
      <c r="Q58" s="36" t="s">
        <v>354</v>
      </c>
      <c r="R58" s="36" t="s">
        <v>354</v>
      </c>
      <c r="S58" s="59" t="s">
        <v>147</v>
      </c>
      <c r="T58" s="36" t="s">
        <v>354</v>
      </c>
      <c r="U58" s="36" t="s">
        <v>354</v>
      </c>
      <c r="V58" s="35" t="s">
        <v>356</v>
      </c>
      <c r="W58" s="56">
        <v>1</v>
      </c>
      <c r="X58" s="36" t="s">
        <v>354</v>
      </c>
      <c r="Y58" s="8"/>
      <c r="Z58" s="8"/>
      <c r="AA58" s="8"/>
      <c r="AB58" s="8"/>
      <c r="AC58" s="92">
        <v>0.01</v>
      </c>
      <c r="AD58" s="92"/>
      <c r="AE58" s="92">
        <v>0.1</v>
      </c>
      <c r="AF58" s="92">
        <v>0.11</v>
      </c>
      <c r="AG58" s="92"/>
      <c r="AH58" s="92">
        <f t="shared" ref="AH58:AH61" si="10">0.5*(AC58+AE58)+0.5*(AE58+AF58)</f>
        <v>0.16</v>
      </c>
      <c r="AI58" s="8"/>
      <c r="AJ58" s="8">
        <v>2.34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8" t="s">
        <v>640</v>
      </c>
      <c r="AT58" s="32"/>
      <c r="AU58" s="32"/>
    </row>
    <row r="59" spans="1:47" s="1" customFormat="1">
      <c r="A59" s="7" t="s">
        <v>288</v>
      </c>
      <c r="B59" s="8" t="s">
        <v>584</v>
      </c>
      <c r="C59" s="8">
        <v>32</v>
      </c>
      <c r="D59" s="8" t="s">
        <v>585</v>
      </c>
      <c r="E59" s="8">
        <v>22.09</v>
      </c>
      <c r="F59" s="48" t="s">
        <v>641</v>
      </c>
      <c r="G59" s="48">
        <v>41484</v>
      </c>
      <c r="H59" s="52">
        <v>1</v>
      </c>
      <c r="I59" s="65">
        <f t="shared" si="7"/>
        <v>31</v>
      </c>
      <c r="J59" s="64" t="s">
        <v>140</v>
      </c>
      <c r="K59" s="8" t="s">
        <v>289</v>
      </c>
      <c r="L59" s="8">
        <v>10.6</v>
      </c>
      <c r="M59" s="8">
        <v>9.1</v>
      </c>
      <c r="N59" s="35" t="s">
        <v>356</v>
      </c>
      <c r="O59" s="10" t="s">
        <v>192</v>
      </c>
      <c r="P59" s="36" t="s">
        <v>354</v>
      </c>
      <c r="Q59" s="35" t="s">
        <v>356</v>
      </c>
      <c r="R59" s="36" t="s">
        <v>354</v>
      </c>
      <c r="S59" s="59" t="s">
        <v>135</v>
      </c>
      <c r="T59" s="35" t="s">
        <v>356</v>
      </c>
      <c r="U59" s="36" t="s">
        <v>354</v>
      </c>
      <c r="V59" s="36" t="s">
        <v>354</v>
      </c>
      <c r="W59" s="56">
        <v>1</v>
      </c>
      <c r="X59" s="36" t="s">
        <v>354</v>
      </c>
      <c r="Y59" s="8">
        <v>4.0199999999999996</v>
      </c>
      <c r="Z59" s="8">
        <v>0.9</v>
      </c>
      <c r="AA59" s="8">
        <v>1.3</v>
      </c>
      <c r="AB59" s="8">
        <v>1.84</v>
      </c>
      <c r="AC59" s="92">
        <v>0.17</v>
      </c>
      <c r="AD59" s="92"/>
      <c r="AE59" s="92">
        <v>0.28999999999999998</v>
      </c>
      <c r="AF59" s="92">
        <v>0.81</v>
      </c>
      <c r="AG59" s="92"/>
      <c r="AH59" s="92">
        <f t="shared" si="10"/>
        <v>0.78</v>
      </c>
      <c r="AI59" s="8">
        <v>107</v>
      </c>
      <c r="AJ59" s="8">
        <v>2.31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8" t="s">
        <v>642</v>
      </c>
      <c r="AT59" s="32"/>
      <c r="AU59" s="32"/>
    </row>
    <row r="60" spans="1:47" s="1" customFormat="1">
      <c r="A60" s="7" t="s">
        <v>290</v>
      </c>
      <c r="B60" s="8" t="s">
        <v>584</v>
      </c>
      <c r="C60" s="8">
        <v>35</v>
      </c>
      <c r="D60" s="8" t="s">
        <v>585</v>
      </c>
      <c r="E60" s="8">
        <v>20.94</v>
      </c>
      <c r="F60" s="48">
        <v>38718</v>
      </c>
      <c r="G60" s="48">
        <v>41492</v>
      </c>
      <c r="H60" s="52">
        <f t="shared" si="5"/>
        <v>7.6</v>
      </c>
      <c r="I60" s="65">
        <f t="shared" si="7"/>
        <v>27.4</v>
      </c>
      <c r="J60" s="64" t="s">
        <v>140</v>
      </c>
      <c r="K60" s="8" t="s">
        <v>119</v>
      </c>
      <c r="L60" s="8">
        <v>10.8</v>
      </c>
      <c r="M60" s="8">
        <v>6.5</v>
      </c>
      <c r="N60" s="36" t="s">
        <v>354</v>
      </c>
      <c r="O60" s="10" t="s">
        <v>192</v>
      </c>
      <c r="P60" s="36" t="s">
        <v>354</v>
      </c>
      <c r="Q60" s="35" t="s">
        <v>356</v>
      </c>
      <c r="R60" s="36" t="s">
        <v>354</v>
      </c>
      <c r="S60" s="59" t="s">
        <v>135</v>
      </c>
      <c r="T60" s="35" t="s">
        <v>356</v>
      </c>
      <c r="U60" s="35" t="s">
        <v>356</v>
      </c>
      <c r="V60" s="36" t="s">
        <v>354</v>
      </c>
      <c r="W60" s="56">
        <v>2</v>
      </c>
      <c r="X60" s="36" t="s">
        <v>354</v>
      </c>
      <c r="Y60" s="8">
        <v>4.07</v>
      </c>
      <c r="Z60" s="8">
        <v>0.17</v>
      </c>
      <c r="AA60" s="8">
        <v>1.37</v>
      </c>
      <c r="AB60" s="8">
        <v>2.61</v>
      </c>
      <c r="AC60" s="92">
        <v>0.11</v>
      </c>
      <c r="AD60" s="92"/>
      <c r="AE60" s="92">
        <v>0.01</v>
      </c>
      <c r="AF60" s="92">
        <v>0.24</v>
      </c>
      <c r="AG60" s="92"/>
      <c r="AH60" s="92">
        <f t="shared" si="10"/>
        <v>0.185</v>
      </c>
      <c r="AI60" s="8">
        <v>43</v>
      </c>
      <c r="AJ60" s="8">
        <v>2.46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8" t="s">
        <v>643</v>
      </c>
      <c r="AT60" s="32"/>
      <c r="AU60" s="32"/>
    </row>
    <row r="61" spans="1:47" s="1" customFormat="1">
      <c r="A61" s="7" t="s">
        <v>291</v>
      </c>
      <c r="B61" s="8" t="s">
        <v>584</v>
      </c>
      <c r="C61" s="8">
        <v>5</v>
      </c>
      <c r="D61" s="8" t="s">
        <v>585</v>
      </c>
      <c r="E61" s="8">
        <v>24.69</v>
      </c>
      <c r="F61" s="48" t="s">
        <v>641</v>
      </c>
      <c r="G61" s="48">
        <v>41499</v>
      </c>
      <c r="H61" s="52">
        <v>1</v>
      </c>
      <c r="I61" s="65">
        <f t="shared" si="7"/>
        <v>4</v>
      </c>
      <c r="J61" s="64" t="s">
        <v>140</v>
      </c>
      <c r="K61" s="8" t="s">
        <v>292</v>
      </c>
      <c r="L61" s="8">
        <v>29.63</v>
      </c>
      <c r="M61" s="8"/>
      <c r="N61" s="8"/>
      <c r="O61" s="10" t="s">
        <v>201</v>
      </c>
      <c r="P61" s="36" t="s">
        <v>354</v>
      </c>
      <c r="Q61" s="36" t="s">
        <v>354</v>
      </c>
      <c r="R61" s="36" t="s">
        <v>354</v>
      </c>
      <c r="S61" s="59" t="s">
        <v>147</v>
      </c>
      <c r="T61" s="36" t="s">
        <v>354</v>
      </c>
      <c r="U61" s="35" t="s">
        <v>356</v>
      </c>
      <c r="V61" s="35" t="s">
        <v>356</v>
      </c>
      <c r="W61" s="56">
        <v>2</v>
      </c>
      <c r="X61" s="36" t="s">
        <v>354</v>
      </c>
      <c r="Y61" s="8"/>
      <c r="Z61" s="8"/>
      <c r="AA61" s="8"/>
      <c r="AB61" s="8"/>
      <c r="AC61" s="92">
        <v>0.01</v>
      </c>
      <c r="AD61" s="92"/>
      <c r="AE61" s="92">
        <v>0.01</v>
      </c>
      <c r="AF61" s="92">
        <v>0.01</v>
      </c>
      <c r="AG61" s="92"/>
      <c r="AH61" s="92">
        <f t="shared" si="10"/>
        <v>0.02</v>
      </c>
      <c r="AI61" s="8"/>
      <c r="AJ61" s="8"/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8" t="s">
        <v>644</v>
      </c>
      <c r="AT61" s="32"/>
      <c r="AU61" s="32"/>
    </row>
    <row r="62" spans="1:47" s="1" customFormat="1">
      <c r="A62" s="7" t="s">
        <v>293</v>
      </c>
      <c r="B62" s="8" t="s">
        <v>586</v>
      </c>
      <c r="C62" s="8">
        <v>16</v>
      </c>
      <c r="D62" s="8" t="s">
        <v>585</v>
      </c>
      <c r="E62" s="8">
        <v>21.48</v>
      </c>
      <c r="F62" s="48">
        <v>38353</v>
      </c>
      <c r="G62" s="48">
        <v>41498</v>
      </c>
      <c r="H62" s="52">
        <f t="shared" si="5"/>
        <v>8.6164383561643838</v>
      </c>
      <c r="I62" s="65">
        <f t="shared" si="7"/>
        <v>7.3835616438356162</v>
      </c>
      <c r="J62" s="64" t="s">
        <v>140</v>
      </c>
      <c r="K62" s="8" t="s">
        <v>294</v>
      </c>
      <c r="L62" s="8">
        <v>16.36</v>
      </c>
      <c r="M62" s="8">
        <v>12.1</v>
      </c>
      <c r="N62" s="35" t="s">
        <v>356</v>
      </c>
      <c r="O62" s="10"/>
      <c r="P62" s="36" t="s">
        <v>354</v>
      </c>
      <c r="Q62" s="35" t="s">
        <v>356</v>
      </c>
      <c r="R62" s="35" t="s">
        <v>356</v>
      </c>
      <c r="S62" s="59" t="s">
        <v>136</v>
      </c>
      <c r="T62" s="36" t="s">
        <v>354</v>
      </c>
      <c r="U62" s="35" t="s">
        <v>356</v>
      </c>
      <c r="V62" s="36" t="s">
        <v>354</v>
      </c>
      <c r="W62" s="56">
        <v>1</v>
      </c>
      <c r="X62" s="36" t="s">
        <v>354</v>
      </c>
      <c r="Y62" s="8">
        <v>5.77</v>
      </c>
      <c r="Z62" s="8">
        <v>1.43</v>
      </c>
      <c r="AA62" s="8">
        <v>1.26</v>
      </c>
      <c r="AB62" s="8">
        <v>2.37</v>
      </c>
      <c r="AC62" s="92">
        <v>0.01</v>
      </c>
      <c r="AD62" s="92"/>
      <c r="AE62" s="92"/>
      <c r="AF62" s="92">
        <v>0.01</v>
      </c>
      <c r="AG62" s="92"/>
      <c r="AH62" s="86"/>
      <c r="AI62" s="8">
        <v>133</v>
      </c>
      <c r="AJ62" s="8">
        <v>2.42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8" t="s">
        <v>645</v>
      </c>
      <c r="AT62" s="32"/>
      <c r="AU62" s="32"/>
    </row>
    <row r="63" spans="1:47" s="1" customFormat="1">
      <c r="A63" s="7" t="s">
        <v>295</v>
      </c>
      <c r="B63" s="8" t="s">
        <v>586</v>
      </c>
      <c r="C63" s="8">
        <v>20</v>
      </c>
      <c r="D63" s="8" t="s">
        <v>585</v>
      </c>
      <c r="E63" s="8">
        <v>21.26</v>
      </c>
      <c r="F63" s="48">
        <v>40179</v>
      </c>
      <c r="G63" s="48">
        <v>41506</v>
      </c>
      <c r="H63" s="52">
        <f t="shared" si="5"/>
        <v>3.6356164383561644</v>
      </c>
      <c r="I63" s="65">
        <f t="shared" si="7"/>
        <v>16.364383561643834</v>
      </c>
      <c r="J63" s="64" t="s">
        <v>140</v>
      </c>
      <c r="K63" s="8" t="s">
        <v>296</v>
      </c>
      <c r="L63" s="8">
        <v>8</v>
      </c>
      <c r="M63" s="8"/>
      <c r="N63" s="8"/>
      <c r="O63" s="10" t="s">
        <v>190</v>
      </c>
      <c r="P63" s="36" t="s">
        <v>354</v>
      </c>
      <c r="Q63" s="36" t="s">
        <v>354</v>
      </c>
      <c r="R63" s="36" t="s">
        <v>354</v>
      </c>
      <c r="S63" s="59" t="s">
        <v>147</v>
      </c>
      <c r="T63" s="36" t="s">
        <v>354</v>
      </c>
      <c r="U63" s="36" t="s">
        <v>354</v>
      </c>
      <c r="V63" s="36" t="s">
        <v>354</v>
      </c>
      <c r="W63" s="56">
        <v>0</v>
      </c>
      <c r="X63" s="36" t="s">
        <v>354</v>
      </c>
      <c r="Y63" s="8"/>
      <c r="Z63" s="8"/>
      <c r="AA63" s="8"/>
      <c r="AB63" s="8"/>
      <c r="AC63" s="92"/>
      <c r="AD63" s="92"/>
      <c r="AE63" s="92"/>
      <c r="AF63" s="92"/>
      <c r="AG63" s="92"/>
      <c r="AH63" s="86"/>
      <c r="AI63" s="8"/>
      <c r="AJ63" s="8"/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8" t="s">
        <v>646</v>
      </c>
      <c r="AT63" s="32"/>
      <c r="AU63" s="32"/>
    </row>
    <row r="64" spans="1:47" s="32" customFormat="1">
      <c r="A64" s="7" t="s">
        <v>297</v>
      </c>
      <c r="B64" s="8" t="s">
        <v>584</v>
      </c>
      <c r="C64" s="8">
        <v>22</v>
      </c>
      <c r="D64" s="8" t="s">
        <v>585</v>
      </c>
      <c r="E64" s="8">
        <v>18.899999999999999</v>
      </c>
      <c r="F64" s="48">
        <v>41512</v>
      </c>
      <c r="G64" s="48">
        <v>41512</v>
      </c>
      <c r="H64" s="52">
        <f t="shared" si="5"/>
        <v>0</v>
      </c>
      <c r="I64" s="65">
        <f t="shared" si="7"/>
        <v>22</v>
      </c>
      <c r="J64" s="64" t="s">
        <v>140</v>
      </c>
      <c r="K64" s="8" t="s">
        <v>121</v>
      </c>
      <c r="L64" s="8">
        <v>12.17</v>
      </c>
      <c r="M64" s="8">
        <v>10.4</v>
      </c>
      <c r="N64" s="36" t="s">
        <v>354</v>
      </c>
      <c r="O64" s="10" t="s">
        <v>192</v>
      </c>
      <c r="P64" s="36" t="s">
        <v>354</v>
      </c>
      <c r="Q64" s="35" t="s">
        <v>356</v>
      </c>
      <c r="R64" s="35" t="s">
        <v>356</v>
      </c>
      <c r="S64" s="59" t="s">
        <v>136</v>
      </c>
      <c r="T64" s="35" t="s">
        <v>356</v>
      </c>
      <c r="U64" s="36" t="s">
        <v>354</v>
      </c>
      <c r="V64" s="35" t="s">
        <v>356</v>
      </c>
      <c r="W64" s="56">
        <v>2</v>
      </c>
      <c r="X64" s="36" t="s">
        <v>354</v>
      </c>
      <c r="Y64" s="8">
        <v>3.66</v>
      </c>
      <c r="Z64" s="8">
        <v>0.56000000000000005</v>
      </c>
      <c r="AA64" s="8">
        <v>1.45</v>
      </c>
      <c r="AB64" s="8">
        <v>2</v>
      </c>
      <c r="AC64" s="92">
        <v>0.37</v>
      </c>
      <c r="AD64" s="92"/>
      <c r="AE64" s="92">
        <v>0.99</v>
      </c>
      <c r="AF64" s="92">
        <v>1.1299999999999999</v>
      </c>
      <c r="AG64" s="92"/>
      <c r="AH64" s="92">
        <f t="shared" ref="AH64:AH65" si="11">0.5*(AC64+AE64)+0.5*(AE64+AF64)</f>
        <v>1.74</v>
      </c>
      <c r="AI64" s="8">
        <v>53</v>
      </c>
      <c r="AJ64" s="8">
        <v>2.36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8" t="s">
        <v>647</v>
      </c>
    </row>
    <row r="65" spans="1:47" s="32" customFormat="1">
      <c r="A65" s="7" t="s">
        <v>298</v>
      </c>
      <c r="B65" s="8" t="s">
        <v>584</v>
      </c>
      <c r="C65" s="8">
        <v>48</v>
      </c>
      <c r="D65" s="8" t="s">
        <v>585</v>
      </c>
      <c r="E65" s="8">
        <v>25.95</v>
      </c>
      <c r="F65" s="48">
        <v>41153</v>
      </c>
      <c r="G65" s="48">
        <v>41520</v>
      </c>
      <c r="H65" s="52">
        <f t="shared" si="5"/>
        <v>1.0054794520547945</v>
      </c>
      <c r="I65" s="65">
        <f t="shared" si="7"/>
        <v>46.994520547945207</v>
      </c>
      <c r="J65" s="64" t="s">
        <v>140</v>
      </c>
      <c r="K65" s="8" t="s">
        <v>299</v>
      </c>
      <c r="L65" s="8">
        <v>10.76</v>
      </c>
      <c r="M65" s="8"/>
      <c r="N65" s="36" t="s">
        <v>354</v>
      </c>
      <c r="O65" s="10" t="s">
        <v>190</v>
      </c>
      <c r="P65" s="36" t="s">
        <v>354</v>
      </c>
      <c r="Q65" s="36" t="s">
        <v>354</v>
      </c>
      <c r="R65" s="36" t="s">
        <v>354</v>
      </c>
      <c r="S65" s="59" t="s">
        <v>147</v>
      </c>
      <c r="T65" s="36" t="s">
        <v>354</v>
      </c>
      <c r="U65" s="35" t="s">
        <v>356</v>
      </c>
      <c r="V65" s="36" t="s">
        <v>354</v>
      </c>
      <c r="W65" s="56">
        <v>1</v>
      </c>
      <c r="X65" s="36" t="s">
        <v>354</v>
      </c>
      <c r="Y65" s="8">
        <v>3.86</v>
      </c>
      <c r="Z65" s="8">
        <v>0.47</v>
      </c>
      <c r="AA65" s="8">
        <v>1.19</v>
      </c>
      <c r="AB65" s="8">
        <v>1.98</v>
      </c>
      <c r="AC65" s="92">
        <v>0.17</v>
      </c>
      <c r="AD65" s="92"/>
      <c r="AE65" s="92">
        <v>0.98</v>
      </c>
      <c r="AF65" s="92">
        <v>1.49</v>
      </c>
      <c r="AG65" s="92"/>
      <c r="AH65" s="92">
        <f t="shared" si="11"/>
        <v>1.8099999999999998</v>
      </c>
      <c r="AI65" s="8">
        <v>62</v>
      </c>
      <c r="AJ65" s="8">
        <v>2.2799999999999998</v>
      </c>
      <c r="AK65" s="31">
        <v>0</v>
      </c>
      <c r="AL65" s="46">
        <v>1</v>
      </c>
      <c r="AM65" s="46">
        <v>1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8" t="s">
        <v>648</v>
      </c>
    </row>
    <row r="66" spans="1:47" s="32" customFormat="1">
      <c r="A66" s="7" t="s">
        <v>300</v>
      </c>
      <c r="B66" s="8" t="s">
        <v>584</v>
      </c>
      <c r="C66" s="8">
        <v>53</v>
      </c>
      <c r="D66" s="8" t="s">
        <v>585</v>
      </c>
      <c r="E66" s="8">
        <v>22.32</v>
      </c>
      <c r="F66" s="48">
        <v>41334</v>
      </c>
      <c r="G66" s="48">
        <v>41520</v>
      </c>
      <c r="H66" s="52">
        <f t="shared" si="5"/>
        <v>0.50958904109589043</v>
      </c>
      <c r="I66" s="65">
        <f t="shared" si="7"/>
        <v>52.490410958904107</v>
      </c>
      <c r="J66" s="64" t="s">
        <v>140</v>
      </c>
      <c r="K66" s="8" t="s">
        <v>301</v>
      </c>
      <c r="L66" s="8">
        <v>12.37</v>
      </c>
      <c r="M66" s="8">
        <v>11.21</v>
      </c>
      <c r="N66" s="36" t="s">
        <v>354</v>
      </c>
      <c r="O66" s="10" t="s">
        <v>190</v>
      </c>
      <c r="P66" s="36" t="s">
        <v>354</v>
      </c>
      <c r="Q66" s="36" t="s">
        <v>354</v>
      </c>
      <c r="R66" s="36" t="s">
        <v>354</v>
      </c>
      <c r="S66" s="59" t="s">
        <v>147</v>
      </c>
      <c r="T66" s="36" t="s">
        <v>354</v>
      </c>
      <c r="U66" s="35" t="s">
        <v>356</v>
      </c>
      <c r="V66" s="36" t="s">
        <v>354</v>
      </c>
      <c r="W66" s="56">
        <v>1</v>
      </c>
      <c r="X66" s="35" t="s">
        <v>356</v>
      </c>
      <c r="Y66" s="8">
        <v>4.91</v>
      </c>
      <c r="Z66" s="8">
        <v>1.87</v>
      </c>
      <c r="AA66" s="8">
        <v>0.87</v>
      </c>
      <c r="AB66" s="8">
        <v>3.41</v>
      </c>
      <c r="AC66" s="92">
        <v>1.3</v>
      </c>
      <c r="AD66" s="92"/>
      <c r="AE66" s="92"/>
      <c r="AF66" s="92">
        <v>1.33</v>
      </c>
      <c r="AG66" s="92"/>
      <c r="AH66" s="86"/>
      <c r="AI66" s="8">
        <v>96</v>
      </c>
      <c r="AJ66" s="8">
        <v>2.4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8" t="s">
        <v>649</v>
      </c>
    </row>
    <row r="67" spans="1:47" s="32" customFormat="1">
      <c r="A67" s="7" t="s">
        <v>302</v>
      </c>
      <c r="B67" s="8" t="s">
        <v>584</v>
      </c>
      <c r="C67" s="8">
        <v>11</v>
      </c>
      <c r="D67" s="8" t="s">
        <v>585</v>
      </c>
      <c r="E67" s="8">
        <v>12.6</v>
      </c>
      <c r="F67" s="48">
        <v>41639</v>
      </c>
      <c r="G67" s="48">
        <v>41639</v>
      </c>
      <c r="H67" s="52">
        <f t="shared" si="5"/>
        <v>0</v>
      </c>
      <c r="I67" s="65">
        <f t="shared" si="7"/>
        <v>11</v>
      </c>
      <c r="J67" s="64" t="s">
        <v>140</v>
      </c>
      <c r="K67" s="8">
        <v>25.77</v>
      </c>
      <c r="L67" s="8"/>
      <c r="M67" s="8"/>
      <c r="N67" s="36" t="s">
        <v>354</v>
      </c>
      <c r="O67" s="10" t="s">
        <v>192</v>
      </c>
      <c r="P67" s="36" t="s">
        <v>354</v>
      </c>
      <c r="Q67" s="35" t="s">
        <v>356</v>
      </c>
      <c r="R67" s="35" t="s">
        <v>356</v>
      </c>
      <c r="S67" s="59" t="s">
        <v>136</v>
      </c>
      <c r="T67" s="35" t="s">
        <v>356</v>
      </c>
      <c r="U67" s="35" t="s">
        <v>356</v>
      </c>
      <c r="V67" s="35" t="s">
        <v>356</v>
      </c>
      <c r="W67" s="56">
        <v>3</v>
      </c>
      <c r="X67" s="36" t="s">
        <v>354</v>
      </c>
      <c r="Y67" s="8"/>
      <c r="Z67" s="8"/>
      <c r="AA67" s="8"/>
      <c r="AB67" s="8"/>
      <c r="AC67" s="92">
        <v>0.17</v>
      </c>
      <c r="AD67" s="92"/>
      <c r="AE67" s="92">
        <v>0.18</v>
      </c>
      <c r="AF67" s="92">
        <v>5.5</v>
      </c>
      <c r="AG67" s="92"/>
      <c r="AH67" s="92">
        <f>0.5*(AC67+AE67)+0.5*(AE67+AF67)</f>
        <v>3.0149999999999997</v>
      </c>
      <c r="AI67" s="8"/>
      <c r="AJ67" s="8">
        <v>2.68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8" t="s">
        <v>650</v>
      </c>
    </row>
    <row r="68" spans="1:47" s="32" customFormat="1">
      <c r="A68" s="7" t="s">
        <v>303</v>
      </c>
      <c r="B68" s="8" t="s">
        <v>586</v>
      </c>
      <c r="C68" s="8">
        <v>14</v>
      </c>
      <c r="D68" s="8" t="s">
        <v>585</v>
      </c>
      <c r="E68" s="8"/>
      <c r="F68" s="48">
        <v>41661</v>
      </c>
      <c r="G68" s="48">
        <v>41664</v>
      </c>
      <c r="H68" s="52">
        <f t="shared" si="5"/>
        <v>8.21917808219178E-3</v>
      </c>
      <c r="I68" s="65">
        <f t="shared" si="7"/>
        <v>13.991780821917809</v>
      </c>
      <c r="J68" s="64" t="s">
        <v>140</v>
      </c>
      <c r="K68" s="8">
        <v>20.12</v>
      </c>
      <c r="L68" s="8"/>
      <c r="M68" s="8">
        <v>14.5</v>
      </c>
      <c r="N68" s="8"/>
      <c r="O68" s="10" t="s">
        <v>192</v>
      </c>
      <c r="P68" s="36" t="s">
        <v>354</v>
      </c>
      <c r="Q68" s="36" t="s">
        <v>354</v>
      </c>
      <c r="R68" s="35" t="s">
        <v>356</v>
      </c>
      <c r="S68" s="59" t="s">
        <v>135</v>
      </c>
      <c r="T68" s="36" t="s">
        <v>354</v>
      </c>
      <c r="U68" s="36" t="s">
        <v>354</v>
      </c>
      <c r="V68" s="35" t="s">
        <v>356</v>
      </c>
      <c r="W68" s="56">
        <v>1</v>
      </c>
      <c r="X68" s="36" t="s">
        <v>354</v>
      </c>
      <c r="Y68" s="8">
        <v>7.43</v>
      </c>
      <c r="Z68" s="8">
        <v>2.4500000000000002</v>
      </c>
      <c r="AA68" s="8">
        <v>1.34</v>
      </c>
      <c r="AB68" s="8">
        <v>4.9400000000000004</v>
      </c>
      <c r="AC68" s="92">
        <v>0.03</v>
      </c>
      <c r="AD68" s="92"/>
      <c r="AE68" s="92"/>
      <c r="AF68" s="92"/>
      <c r="AG68" s="92"/>
      <c r="AH68" s="86"/>
      <c r="AI68" s="8"/>
      <c r="AJ68" s="8">
        <v>2.44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8" t="s">
        <v>590</v>
      </c>
    </row>
    <row r="69" spans="1:47" s="32" customFormat="1">
      <c r="A69" s="7" t="s">
        <v>304</v>
      </c>
      <c r="B69" s="8" t="s">
        <v>584</v>
      </c>
      <c r="C69" s="8">
        <v>31</v>
      </c>
      <c r="D69" s="8" t="s">
        <v>585</v>
      </c>
      <c r="E69" s="8">
        <v>14.88</v>
      </c>
      <c r="F69" s="48">
        <v>41676</v>
      </c>
      <c r="G69" s="48">
        <v>41676</v>
      </c>
      <c r="H69" s="52">
        <f t="shared" si="5"/>
        <v>0</v>
      </c>
      <c r="I69" s="65">
        <f t="shared" si="7"/>
        <v>31</v>
      </c>
      <c r="J69" s="64" t="s">
        <v>140</v>
      </c>
      <c r="K69" s="8">
        <v>35.54</v>
      </c>
      <c r="L69" s="8"/>
      <c r="M69" s="8"/>
      <c r="N69" s="36" t="s">
        <v>354</v>
      </c>
      <c r="O69" s="10" t="s">
        <v>190</v>
      </c>
      <c r="P69" s="36" t="s">
        <v>354</v>
      </c>
      <c r="Q69" s="36" t="s">
        <v>354</v>
      </c>
      <c r="R69" s="36" t="s">
        <v>354</v>
      </c>
      <c r="S69" s="59" t="s">
        <v>147</v>
      </c>
      <c r="T69" s="35" t="s">
        <v>356</v>
      </c>
      <c r="U69" s="9"/>
      <c r="V69" s="36"/>
      <c r="W69" s="56">
        <v>1</v>
      </c>
      <c r="X69" s="36" t="s">
        <v>354</v>
      </c>
      <c r="Y69" s="8">
        <v>6.62</v>
      </c>
      <c r="Z69" s="8">
        <v>16.34</v>
      </c>
      <c r="AA69" s="8">
        <v>0.88</v>
      </c>
      <c r="AB69" s="8">
        <v>3.6</v>
      </c>
      <c r="AC69" s="92">
        <v>0.01</v>
      </c>
      <c r="AD69" s="92"/>
      <c r="AE69" s="92">
        <v>0.01</v>
      </c>
      <c r="AF69" s="92">
        <v>0.01</v>
      </c>
      <c r="AG69" s="92"/>
      <c r="AH69" s="92">
        <f t="shared" ref="AH69:AH70" si="12">0.5*(AC69+AE69)+0.5*(AE69+AF69)</f>
        <v>0.02</v>
      </c>
      <c r="AI69" s="8">
        <v>124</v>
      </c>
      <c r="AJ69" s="8">
        <v>2.48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8" t="s">
        <v>651</v>
      </c>
    </row>
    <row r="70" spans="1:47" s="32" customFormat="1">
      <c r="A70" s="7" t="s">
        <v>305</v>
      </c>
      <c r="B70" s="8" t="s">
        <v>584</v>
      </c>
      <c r="C70" s="8">
        <v>31</v>
      </c>
      <c r="D70" s="8" t="s">
        <v>585</v>
      </c>
      <c r="E70" s="8">
        <v>20.78</v>
      </c>
      <c r="F70" s="48">
        <v>40179</v>
      </c>
      <c r="G70" s="48">
        <v>41697</v>
      </c>
      <c r="H70" s="52">
        <f t="shared" si="5"/>
        <v>4.1589041095890407</v>
      </c>
      <c r="I70" s="65">
        <f t="shared" si="7"/>
        <v>26.841095890410958</v>
      </c>
      <c r="J70" s="64" t="s">
        <v>140</v>
      </c>
      <c r="K70" s="8">
        <v>15.28</v>
      </c>
      <c r="L70" s="8"/>
      <c r="M70" s="8"/>
      <c r="N70" s="36" t="s">
        <v>354</v>
      </c>
      <c r="O70" s="10" t="s">
        <v>190</v>
      </c>
      <c r="P70" s="36" t="s">
        <v>354</v>
      </c>
      <c r="Q70" s="36" t="s">
        <v>354</v>
      </c>
      <c r="R70" s="36" t="s">
        <v>354</v>
      </c>
      <c r="S70" s="59" t="s">
        <v>147</v>
      </c>
      <c r="T70" s="35" t="s">
        <v>356</v>
      </c>
      <c r="U70" s="36" t="s">
        <v>354</v>
      </c>
      <c r="V70" s="36" t="s">
        <v>354</v>
      </c>
      <c r="W70" s="56">
        <v>1</v>
      </c>
      <c r="X70" s="35" t="s">
        <v>356</v>
      </c>
      <c r="Y70" s="8">
        <v>4.22</v>
      </c>
      <c r="Z70" s="8">
        <v>1.05</v>
      </c>
      <c r="AA70" s="8">
        <v>1</v>
      </c>
      <c r="AB70" s="8">
        <v>2.35</v>
      </c>
      <c r="AC70" s="92">
        <v>0.24</v>
      </c>
      <c r="AD70" s="92"/>
      <c r="AE70" s="92">
        <v>0.32</v>
      </c>
      <c r="AF70" s="92">
        <v>0.15</v>
      </c>
      <c r="AG70" s="92"/>
      <c r="AH70" s="92">
        <f t="shared" si="12"/>
        <v>0.51500000000000001</v>
      </c>
      <c r="AI70" s="8">
        <v>113</v>
      </c>
      <c r="AJ70" s="8">
        <v>2.35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8" t="s">
        <v>652</v>
      </c>
    </row>
    <row r="71" spans="1:47" s="32" customFormat="1">
      <c r="A71" s="7" t="s">
        <v>306</v>
      </c>
      <c r="B71" s="8" t="s">
        <v>586</v>
      </c>
      <c r="C71" s="8">
        <v>62</v>
      </c>
      <c r="D71" s="8" t="s">
        <v>585</v>
      </c>
      <c r="E71" s="8">
        <v>16.440000000000001</v>
      </c>
      <c r="F71" s="48">
        <v>41423</v>
      </c>
      <c r="G71" s="48">
        <v>41423</v>
      </c>
      <c r="H71" s="52">
        <f t="shared" si="5"/>
        <v>0</v>
      </c>
      <c r="I71" s="65">
        <f t="shared" si="7"/>
        <v>62</v>
      </c>
      <c r="J71" s="64" t="s">
        <v>140</v>
      </c>
      <c r="K71" s="8">
        <v>14.34</v>
      </c>
      <c r="L71" s="8"/>
      <c r="M71" s="8"/>
      <c r="N71" s="8"/>
      <c r="O71" s="10"/>
      <c r="P71" s="35" t="s">
        <v>356</v>
      </c>
      <c r="Q71" s="35" t="s">
        <v>356</v>
      </c>
      <c r="R71" s="35" t="s">
        <v>356</v>
      </c>
      <c r="S71" s="59" t="s">
        <v>816</v>
      </c>
      <c r="T71" s="35" t="s">
        <v>356</v>
      </c>
      <c r="U71" s="35" t="s">
        <v>356</v>
      </c>
      <c r="V71" s="36" t="s">
        <v>354</v>
      </c>
      <c r="W71" s="56">
        <v>2</v>
      </c>
      <c r="X71" s="35" t="s">
        <v>356</v>
      </c>
      <c r="Y71" s="8"/>
      <c r="Z71" s="8"/>
      <c r="AA71" s="8"/>
      <c r="AB71" s="8"/>
      <c r="AC71" s="92"/>
      <c r="AD71" s="92"/>
      <c r="AE71" s="92"/>
      <c r="AF71" s="92"/>
      <c r="AG71" s="92"/>
      <c r="AH71" s="86"/>
      <c r="AI71" s="8"/>
      <c r="AJ71" s="8"/>
      <c r="AK71" s="31">
        <v>0</v>
      </c>
      <c r="AL71" s="31">
        <v>0</v>
      </c>
      <c r="AM71" s="31">
        <v>0</v>
      </c>
      <c r="AN71" s="31">
        <v>0</v>
      </c>
      <c r="AO71" s="46">
        <v>1</v>
      </c>
      <c r="AP71" s="33" t="s">
        <v>502</v>
      </c>
      <c r="AQ71" s="31">
        <v>0</v>
      </c>
      <c r="AR71" s="31">
        <v>0</v>
      </c>
      <c r="AS71" s="8"/>
    </row>
    <row r="72" spans="1:47" s="32" customFormat="1">
      <c r="A72" s="7" t="s">
        <v>307</v>
      </c>
      <c r="B72" s="8" t="s">
        <v>584</v>
      </c>
      <c r="C72" s="8">
        <v>32</v>
      </c>
      <c r="D72" s="8" t="s">
        <v>585</v>
      </c>
      <c r="E72" s="8">
        <v>22.53</v>
      </c>
      <c r="F72" s="48">
        <v>36892</v>
      </c>
      <c r="G72" s="48">
        <v>41723</v>
      </c>
      <c r="H72" s="52">
        <f t="shared" si="5"/>
        <v>13.235616438356164</v>
      </c>
      <c r="I72" s="65">
        <f t="shared" si="7"/>
        <v>18.764383561643836</v>
      </c>
      <c r="J72" s="64" t="s">
        <v>140</v>
      </c>
      <c r="K72" s="8">
        <v>25.05</v>
      </c>
      <c r="L72" s="8"/>
      <c r="M72" s="8"/>
      <c r="N72" s="36" t="s">
        <v>354</v>
      </c>
      <c r="O72" s="10" t="s">
        <v>192</v>
      </c>
      <c r="P72" s="36" t="s">
        <v>354</v>
      </c>
      <c r="Q72" s="35" t="s">
        <v>356</v>
      </c>
      <c r="R72" s="36" t="s">
        <v>354</v>
      </c>
      <c r="S72" s="59" t="s">
        <v>135</v>
      </c>
      <c r="T72" s="35" t="s">
        <v>356</v>
      </c>
      <c r="U72" s="35" t="s">
        <v>356</v>
      </c>
      <c r="V72" s="36" t="s">
        <v>354</v>
      </c>
      <c r="W72" s="56">
        <v>2</v>
      </c>
      <c r="X72" s="35" t="s">
        <v>356</v>
      </c>
      <c r="Y72" s="8">
        <v>5.15</v>
      </c>
      <c r="Z72" s="8">
        <v>0.86</v>
      </c>
      <c r="AA72" s="8">
        <v>1.29</v>
      </c>
      <c r="AB72" s="8">
        <v>2.2999999999999998</v>
      </c>
      <c r="AC72" s="92">
        <v>0.08</v>
      </c>
      <c r="AD72" s="92"/>
      <c r="AE72" s="92">
        <v>0.08</v>
      </c>
      <c r="AF72" s="92">
        <v>0.1</v>
      </c>
      <c r="AG72" s="92"/>
      <c r="AH72" s="92">
        <f>0.5*(AC72+AE72)+0.5*(AE72+AF72)</f>
        <v>0.16999999999999998</v>
      </c>
      <c r="AI72" s="8">
        <v>108</v>
      </c>
      <c r="AJ72" s="8">
        <v>2.08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8" t="s">
        <v>653</v>
      </c>
    </row>
    <row r="73" spans="1:47" s="32" customFormat="1">
      <c r="A73" s="7" t="s">
        <v>308</v>
      </c>
      <c r="B73" s="8" t="s">
        <v>584</v>
      </c>
      <c r="C73" s="8">
        <v>20</v>
      </c>
      <c r="D73" s="8" t="s">
        <v>585</v>
      </c>
      <c r="E73" s="8"/>
      <c r="F73" s="48">
        <v>41716</v>
      </c>
      <c r="G73" s="48">
        <v>41720</v>
      </c>
      <c r="H73" s="52">
        <f t="shared" si="5"/>
        <v>1.0958904109589041E-2</v>
      </c>
      <c r="I73" s="65">
        <f t="shared" si="7"/>
        <v>19.989041095890411</v>
      </c>
      <c r="J73" s="64" t="s">
        <v>140</v>
      </c>
      <c r="K73" s="8">
        <v>16.899999999999999</v>
      </c>
      <c r="L73" s="8"/>
      <c r="M73" s="8"/>
      <c r="N73" s="8"/>
      <c r="O73" s="10"/>
      <c r="P73" s="36" t="s">
        <v>354</v>
      </c>
      <c r="Q73" s="36" t="s">
        <v>354</v>
      </c>
      <c r="R73" s="36" t="s">
        <v>354</v>
      </c>
      <c r="S73" s="59" t="s">
        <v>147</v>
      </c>
      <c r="T73" s="35" t="s">
        <v>356</v>
      </c>
      <c r="U73" s="36" t="s">
        <v>354</v>
      </c>
      <c r="V73" s="36" t="s">
        <v>354</v>
      </c>
      <c r="W73" s="56">
        <v>1</v>
      </c>
      <c r="X73" s="36" t="s">
        <v>354</v>
      </c>
      <c r="Y73" s="8">
        <v>7.99</v>
      </c>
      <c r="Z73" s="8">
        <v>4.04</v>
      </c>
      <c r="AA73" s="8">
        <v>1.63</v>
      </c>
      <c r="AB73" s="8">
        <v>4.76</v>
      </c>
      <c r="AC73" s="92">
        <v>0.09</v>
      </c>
      <c r="AD73" s="92"/>
      <c r="AE73" s="92"/>
      <c r="AF73" s="92">
        <v>0.56999999999999995</v>
      </c>
      <c r="AG73" s="92"/>
      <c r="AH73" s="86"/>
      <c r="AI73" s="8">
        <v>52</v>
      </c>
      <c r="AJ73" s="8">
        <v>2.08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1</v>
      </c>
      <c r="AS73" s="8" t="s">
        <v>654</v>
      </c>
    </row>
    <row r="74" spans="1:47" s="32" customFormat="1">
      <c r="A74" s="7" t="s">
        <v>309</v>
      </c>
      <c r="B74" s="8" t="s">
        <v>584</v>
      </c>
      <c r="C74" s="8">
        <v>15</v>
      </c>
      <c r="D74" s="8" t="s">
        <v>585</v>
      </c>
      <c r="E74" s="8">
        <v>17.71</v>
      </c>
      <c r="F74" s="48">
        <v>39508</v>
      </c>
      <c r="G74" s="48">
        <v>41726</v>
      </c>
      <c r="H74" s="52">
        <f t="shared" si="5"/>
        <v>6.0767123287671234</v>
      </c>
      <c r="I74" s="65">
        <f t="shared" si="7"/>
        <v>8.9232876712328775</v>
      </c>
      <c r="J74" s="64" t="s">
        <v>140</v>
      </c>
      <c r="K74" s="8">
        <v>17</v>
      </c>
      <c r="L74" s="8"/>
      <c r="M74" s="8">
        <v>10.26</v>
      </c>
      <c r="N74" s="36" t="s">
        <v>354</v>
      </c>
      <c r="O74" s="10" t="s">
        <v>190</v>
      </c>
      <c r="P74" s="35" t="s">
        <v>356</v>
      </c>
      <c r="Q74" s="36" t="s">
        <v>354</v>
      </c>
      <c r="R74" s="35" t="s">
        <v>356</v>
      </c>
      <c r="S74" s="59" t="s">
        <v>136</v>
      </c>
      <c r="T74" s="35" t="s">
        <v>356</v>
      </c>
      <c r="U74" s="36" t="s">
        <v>354</v>
      </c>
      <c r="V74" s="35" t="s">
        <v>356</v>
      </c>
      <c r="W74" s="56">
        <v>2</v>
      </c>
      <c r="X74" s="36" t="s">
        <v>354</v>
      </c>
      <c r="Y74" s="8">
        <v>5.12</v>
      </c>
      <c r="Z74" s="8">
        <v>1.8</v>
      </c>
      <c r="AA74" s="8">
        <v>1.71</v>
      </c>
      <c r="AB74" s="8">
        <v>2.58</v>
      </c>
      <c r="AC74" s="92">
        <v>0.01</v>
      </c>
      <c r="AD74" s="92"/>
      <c r="AE74" s="92">
        <v>0.01</v>
      </c>
      <c r="AF74" s="92">
        <v>0.01</v>
      </c>
      <c r="AG74" s="92"/>
      <c r="AH74" s="92">
        <f t="shared" ref="AH74:AH76" si="13">0.5*(AC74+AE74)+0.5*(AE74+AF74)</f>
        <v>0.02</v>
      </c>
      <c r="AI74" s="8">
        <v>176</v>
      </c>
      <c r="AJ74" s="8">
        <v>2.37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8" t="s">
        <v>655</v>
      </c>
    </row>
    <row r="75" spans="1:47" s="32" customFormat="1">
      <c r="A75" s="7" t="s">
        <v>310</v>
      </c>
      <c r="B75" s="8" t="s">
        <v>656</v>
      </c>
      <c r="C75" s="8">
        <v>52</v>
      </c>
      <c r="D75" s="8" t="s">
        <v>657</v>
      </c>
      <c r="E75" s="8">
        <v>14.53</v>
      </c>
      <c r="F75" s="48" t="s">
        <v>537</v>
      </c>
      <c r="G75" s="48" t="s">
        <v>537</v>
      </c>
      <c r="H75" s="52">
        <v>0</v>
      </c>
      <c r="I75" s="65">
        <f t="shared" si="7"/>
        <v>52</v>
      </c>
      <c r="J75" s="64" t="s">
        <v>140</v>
      </c>
      <c r="K75" s="8" t="s">
        <v>311</v>
      </c>
      <c r="L75" s="8">
        <v>16.96</v>
      </c>
      <c r="M75" s="8"/>
      <c r="N75" s="8"/>
      <c r="O75" s="10" t="s">
        <v>192</v>
      </c>
      <c r="P75" s="35" t="s">
        <v>356</v>
      </c>
      <c r="Q75" s="35" t="s">
        <v>356</v>
      </c>
      <c r="R75" s="35" t="s">
        <v>356</v>
      </c>
      <c r="S75" s="59" t="s">
        <v>816</v>
      </c>
      <c r="T75" s="35" t="s">
        <v>356</v>
      </c>
      <c r="U75" s="36" t="s">
        <v>354</v>
      </c>
      <c r="V75" s="36" t="s">
        <v>354</v>
      </c>
      <c r="W75" s="56">
        <v>1</v>
      </c>
      <c r="X75" s="36" t="s">
        <v>354</v>
      </c>
      <c r="Y75" s="8" t="s">
        <v>118</v>
      </c>
      <c r="Z75" s="8">
        <v>2.72</v>
      </c>
      <c r="AA75" s="8" t="s">
        <v>118</v>
      </c>
      <c r="AB75" s="8">
        <v>1.0900000000000001</v>
      </c>
      <c r="AC75" s="92">
        <v>0.1</v>
      </c>
      <c r="AD75" s="92"/>
      <c r="AE75" s="92">
        <v>0.1</v>
      </c>
      <c r="AF75" s="92">
        <v>0.1</v>
      </c>
      <c r="AG75" s="92"/>
      <c r="AH75" s="92">
        <f t="shared" si="13"/>
        <v>0.2</v>
      </c>
      <c r="AI75" s="8"/>
      <c r="AJ75" s="8"/>
      <c r="AK75" s="31">
        <v>0</v>
      </c>
      <c r="AL75" s="31">
        <v>0</v>
      </c>
      <c r="AM75" s="31">
        <v>0</v>
      </c>
      <c r="AN75" s="31">
        <v>0</v>
      </c>
      <c r="AO75" s="46">
        <v>1</v>
      </c>
      <c r="AP75" s="33" t="s">
        <v>502</v>
      </c>
      <c r="AQ75" s="31">
        <v>0</v>
      </c>
      <c r="AR75" s="31">
        <v>0</v>
      </c>
      <c r="AS75" s="8" t="s">
        <v>658</v>
      </c>
    </row>
    <row r="76" spans="1:47" s="32" customFormat="1">
      <c r="A76" s="7" t="s">
        <v>312</v>
      </c>
      <c r="B76" s="8" t="s">
        <v>584</v>
      </c>
      <c r="C76" s="8">
        <v>25</v>
      </c>
      <c r="D76" s="8" t="s">
        <v>585</v>
      </c>
      <c r="E76" s="8">
        <v>23.66</v>
      </c>
      <c r="F76" s="48">
        <v>41092</v>
      </c>
      <c r="G76" s="48">
        <v>41092</v>
      </c>
      <c r="H76" s="52">
        <f t="shared" si="5"/>
        <v>0</v>
      </c>
      <c r="I76" s="65">
        <f t="shared" si="7"/>
        <v>25</v>
      </c>
      <c r="J76" s="64" t="s">
        <v>140</v>
      </c>
      <c r="K76" s="8" t="s">
        <v>313</v>
      </c>
      <c r="L76" s="8">
        <v>16.899999999999999</v>
      </c>
      <c r="M76" s="8">
        <v>16.3</v>
      </c>
      <c r="N76" s="8"/>
      <c r="O76" s="10" t="s">
        <v>192</v>
      </c>
      <c r="P76" s="36" t="s">
        <v>354</v>
      </c>
      <c r="Q76" s="35" t="s">
        <v>356</v>
      </c>
      <c r="R76" s="36" t="s">
        <v>354</v>
      </c>
      <c r="S76" s="59" t="s">
        <v>135</v>
      </c>
      <c r="T76" s="35" t="s">
        <v>356</v>
      </c>
      <c r="U76" s="36" t="s">
        <v>354</v>
      </c>
      <c r="V76" s="36" t="s">
        <v>354</v>
      </c>
      <c r="W76" s="56">
        <v>1</v>
      </c>
      <c r="X76" s="35" t="s">
        <v>356</v>
      </c>
      <c r="Y76" s="8">
        <v>1.36</v>
      </c>
      <c r="Z76" s="8">
        <v>6.15</v>
      </c>
      <c r="AA76" s="8">
        <v>0.94</v>
      </c>
      <c r="AB76" s="8">
        <v>4.25</v>
      </c>
      <c r="AC76" s="92">
        <v>0.87</v>
      </c>
      <c r="AD76" s="92"/>
      <c r="AE76" s="92">
        <v>1.02</v>
      </c>
      <c r="AF76" s="92">
        <v>1.1599999999999999</v>
      </c>
      <c r="AG76" s="92"/>
      <c r="AH76" s="92">
        <f t="shared" si="13"/>
        <v>2.0350000000000001</v>
      </c>
      <c r="AI76" s="8">
        <v>100</v>
      </c>
      <c r="AJ76" s="8">
        <v>2.61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1</v>
      </c>
      <c r="AR76" s="31">
        <v>0</v>
      </c>
      <c r="AS76" s="8" t="s">
        <v>659</v>
      </c>
    </row>
    <row r="77" spans="1:47" s="32" customFormat="1">
      <c r="A77" s="7" t="s">
        <v>314</v>
      </c>
      <c r="B77" s="8" t="s">
        <v>584</v>
      </c>
      <c r="C77" s="8">
        <v>35</v>
      </c>
      <c r="D77" s="8" t="s">
        <v>585</v>
      </c>
      <c r="E77" s="8">
        <v>21.22</v>
      </c>
      <c r="F77" s="48">
        <v>41102</v>
      </c>
      <c r="G77" s="48">
        <v>41102</v>
      </c>
      <c r="H77" s="52">
        <f t="shared" si="5"/>
        <v>0</v>
      </c>
      <c r="I77" s="65">
        <f t="shared" si="7"/>
        <v>35</v>
      </c>
      <c r="J77" s="64" t="s">
        <v>140</v>
      </c>
      <c r="K77" s="8" t="s">
        <v>315</v>
      </c>
      <c r="L77" s="8">
        <v>8.8800000000000008</v>
      </c>
      <c r="M77" s="8">
        <v>10.3</v>
      </c>
      <c r="N77" s="8"/>
      <c r="O77" s="10" t="s">
        <v>190</v>
      </c>
      <c r="P77" s="36" t="s">
        <v>354</v>
      </c>
      <c r="Q77" s="35" t="s">
        <v>356</v>
      </c>
      <c r="R77" s="35" t="s">
        <v>356</v>
      </c>
      <c r="S77" s="59" t="s">
        <v>136</v>
      </c>
      <c r="T77" s="35" t="s">
        <v>356</v>
      </c>
      <c r="U77" s="35" t="s">
        <v>356</v>
      </c>
      <c r="V77" s="36" t="s">
        <v>354</v>
      </c>
      <c r="W77" s="56">
        <v>2</v>
      </c>
      <c r="X77" s="36" t="s">
        <v>354</v>
      </c>
      <c r="Y77" s="8">
        <v>4.37</v>
      </c>
      <c r="Z77" s="8">
        <v>1.22</v>
      </c>
      <c r="AA77" s="8">
        <v>1.01</v>
      </c>
      <c r="AB77" s="8">
        <v>3.94</v>
      </c>
      <c r="AC77" s="92">
        <v>0.44</v>
      </c>
      <c r="AD77" s="92"/>
      <c r="AE77" s="92">
        <v>0.97</v>
      </c>
      <c r="AF77" s="92">
        <v>1.27</v>
      </c>
      <c r="AG77" s="92">
        <v>0.97</v>
      </c>
      <c r="AH77" s="92">
        <f>0.5*(AC77+AE77)+0.5*(AE77+AF77)+0.5*(AF77+AG77)</f>
        <v>2.9450000000000003</v>
      </c>
      <c r="AI77" s="8">
        <v>57</v>
      </c>
      <c r="AJ77" s="8">
        <v>2.33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8" t="s">
        <v>660</v>
      </c>
    </row>
    <row r="78" spans="1:47" s="32" customFormat="1">
      <c r="A78" s="7" t="s">
        <v>316</v>
      </c>
      <c r="B78" s="8" t="s">
        <v>586</v>
      </c>
      <c r="C78" s="8">
        <v>37</v>
      </c>
      <c r="D78" s="8" t="s">
        <v>585</v>
      </c>
      <c r="E78" s="8">
        <v>20.43</v>
      </c>
      <c r="F78" s="48">
        <v>41208</v>
      </c>
      <c r="G78" s="48">
        <v>41208</v>
      </c>
      <c r="H78" s="52">
        <f t="shared" si="5"/>
        <v>0</v>
      </c>
      <c r="I78" s="65">
        <f t="shared" si="7"/>
        <v>37</v>
      </c>
      <c r="J78" s="64" t="s">
        <v>140</v>
      </c>
      <c r="K78" s="8" t="s">
        <v>123</v>
      </c>
      <c r="L78" s="8">
        <v>32.81</v>
      </c>
      <c r="M78" s="8">
        <v>8.6999999999999993</v>
      </c>
      <c r="N78" s="8"/>
      <c r="O78" s="10" t="s">
        <v>190</v>
      </c>
      <c r="P78" s="36" t="s">
        <v>354</v>
      </c>
      <c r="Q78" s="35" t="s">
        <v>356</v>
      </c>
      <c r="R78" s="35" t="s">
        <v>356</v>
      </c>
      <c r="S78" s="59" t="s">
        <v>136</v>
      </c>
      <c r="T78" s="35" t="s">
        <v>356</v>
      </c>
      <c r="U78" s="36" t="s">
        <v>354</v>
      </c>
      <c r="V78" s="36" t="s">
        <v>354</v>
      </c>
      <c r="W78" s="56">
        <v>1</v>
      </c>
      <c r="X78" s="36" t="s">
        <v>354</v>
      </c>
      <c r="Y78" s="8">
        <v>6.87</v>
      </c>
      <c r="Z78" s="8">
        <v>5.93</v>
      </c>
      <c r="AA78" s="8">
        <v>1.0900000000000001</v>
      </c>
      <c r="AB78" s="8">
        <v>3.04</v>
      </c>
      <c r="AC78" s="92">
        <v>0.01</v>
      </c>
      <c r="AD78" s="92"/>
      <c r="AE78" s="92"/>
      <c r="AF78" s="92">
        <v>0.01</v>
      </c>
      <c r="AG78" s="92"/>
      <c r="AH78" s="86"/>
      <c r="AI78" s="8">
        <v>72</v>
      </c>
      <c r="AJ78" s="8">
        <v>2.0099999999999998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1</v>
      </c>
      <c r="AR78" s="31">
        <v>0</v>
      </c>
      <c r="AS78" s="8" t="s">
        <v>661</v>
      </c>
    </row>
    <row r="79" spans="1:47" s="32" customFormat="1">
      <c r="A79" s="7" t="s">
        <v>317</v>
      </c>
      <c r="B79" s="8" t="s">
        <v>586</v>
      </c>
      <c r="C79" s="8">
        <v>28</v>
      </c>
      <c r="D79" s="8" t="s">
        <v>585</v>
      </c>
      <c r="E79" s="8">
        <v>18.399999999999999</v>
      </c>
      <c r="F79" s="48">
        <v>41249</v>
      </c>
      <c r="G79" s="48">
        <v>41249</v>
      </c>
      <c r="H79" s="52">
        <f t="shared" si="5"/>
        <v>0</v>
      </c>
      <c r="I79" s="65">
        <f t="shared" si="7"/>
        <v>28</v>
      </c>
      <c r="J79" s="64" t="s">
        <v>140</v>
      </c>
      <c r="K79" s="8" t="s">
        <v>318</v>
      </c>
      <c r="L79" s="8">
        <v>14.61</v>
      </c>
      <c r="M79" s="8"/>
      <c r="N79" s="8"/>
      <c r="O79" s="10"/>
      <c r="P79" s="36" t="s">
        <v>354</v>
      </c>
      <c r="Q79" s="35" t="s">
        <v>356</v>
      </c>
      <c r="R79" s="35" t="s">
        <v>356</v>
      </c>
      <c r="S79" s="59" t="s">
        <v>136</v>
      </c>
      <c r="T79" s="35" t="s">
        <v>356</v>
      </c>
      <c r="U79" s="36" t="s">
        <v>354</v>
      </c>
      <c r="V79" s="36" t="s">
        <v>354</v>
      </c>
      <c r="W79" s="56">
        <v>1</v>
      </c>
      <c r="X79" s="36" t="s">
        <v>354</v>
      </c>
      <c r="Y79" s="8">
        <v>4.4000000000000004</v>
      </c>
      <c r="Z79" s="8">
        <v>0.77</v>
      </c>
      <c r="AA79" s="8">
        <v>0.71</v>
      </c>
      <c r="AB79" s="8">
        <v>3.22</v>
      </c>
      <c r="AC79" s="92"/>
      <c r="AD79" s="92"/>
      <c r="AE79" s="92"/>
      <c r="AF79" s="92"/>
      <c r="AG79" s="92"/>
      <c r="AH79" s="86"/>
      <c r="AI79" s="8">
        <v>46</v>
      </c>
      <c r="AJ79" s="8">
        <v>2.09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8" t="s">
        <v>662</v>
      </c>
    </row>
    <row r="80" spans="1:47" s="1" customFormat="1">
      <c r="A80" s="7" t="s">
        <v>319</v>
      </c>
      <c r="B80" s="8" t="s">
        <v>584</v>
      </c>
      <c r="C80" s="8">
        <v>55</v>
      </c>
      <c r="D80" s="8" t="s">
        <v>585</v>
      </c>
      <c r="E80" s="8">
        <v>62</v>
      </c>
      <c r="F80" s="48">
        <v>41395</v>
      </c>
      <c r="G80" s="48">
        <v>41470</v>
      </c>
      <c r="H80" s="52">
        <f t="shared" si="5"/>
        <v>0.20547945205479451</v>
      </c>
      <c r="I80" s="65">
        <f t="shared" si="7"/>
        <v>54.794520547945204</v>
      </c>
      <c r="J80" s="64" t="s">
        <v>140</v>
      </c>
      <c r="K80" s="8" t="s">
        <v>320</v>
      </c>
      <c r="L80" s="8"/>
      <c r="M80" s="8">
        <v>11.3</v>
      </c>
      <c r="N80" s="35" t="s">
        <v>356</v>
      </c>
      <c r="O80" s="10" t="s">
        <v>192</v>
      </c>
      <c r="P80" s="36" t="s">
        <v>354</v>
      </c>
      <c r="Q80" s="35" t="s">
        <v>356</v>
      </c>
      <c r="R80" s="35" t="s">
        <v>356</v>
      </c>
      <c r="S80" s="59" t="s">
        <v>136</v>
      </c>
      <c r="T80" s="36" t="s">
        <v>354</v>
      </c>
      <c r="U80" s="36" t="s">
        <v>354</v>
      </c>
      <c r="V80" s="36" t="s">
        <v>354</v>
      </c>
      <c r="W80" s="56">
        <v>0</v>
      </c>
      <c r="X80" s="35" t="s">
        <v>356</v>
      </c>
      <c r="Y80" s="8">
        <v>9.7799999999999994</v>
      </c>
      <c r="Z80" s="8">
        <v>10.02</v>
      </c>
      <c r="AA80" s="8">
        <v>1.01</v>
      </c>
      <c r="AB80" s="8">
        <v>2.82</v>
      </c>
      <c r="AC80" s="92">
        <v>0.87</v>
      </c>
      <c r="AD80" s="92"/>
      <c r="AE80" s="92">
        <v>2.08</v>
      </c>
      <c r="AF80" s="92">
        <v>3.61</v>
      </c>
      <c r="AG80" s="92"/>
      <c r="AH80" s="92">
        <f t="shared" ref="AH80:AH82" si="14">0.5*(AC80+AE80)+0.5*(AE80+AF80)</f>
        <v>4.32</v>
      </c>
      <c r="AI80" s="8">
        <v>73</v>
      </c>
      <c r="AJ80" s="8">
        <v>2.5099999999999998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8" t="s">
        <v>663</v>
      </c>
      <c r="AT80" s="32"/>
      <c r="AU80" s="32"/>
    </row>
    <row r="81" spans="1:47" s="1" customFormat="1">
      <c r="A81" s="7" t="s">
        <v>321</v>
      </c>
      <c r="B81" s="8" t="s">
        <v>586</v>
      </c>
      <c r="C81" s="8">
        <v>19</v>
      </c>
      <c r="D81" s="8" t="s">
        <v>585</v>
      </c>
      <c r="E81" s="8">
        <v>24.61</v>
      </c>
      <c r="F81" s="48">
        <v>41426</v>
      </c>
      <c r="G81" s="48">
        <v>41473</v>
      </c>
      <c r="H81" s="52">
        <f t="shared" si="5"/>
        <v>0.12876712328767123</v>
      </c>
      <c r="I81" s="65">
        <f t="shared" si="7"/>
        <v>18.87123287671233</v>
      </c>
      <c r="J81" s="64" t="s">
        <v>140</v>
      </c>
      <c r="K81" s="8" t="s">
        <v>107</v>
      </c>
      <c r="L81" s="8">
        <v>8.61</v>
      </c>
      <c r="M81" s="8">
        <v>10.5</v>
      </c>
      <c r="N81" s="36" t="s">
        <v>354</v>
      </c>
      <c r="O81" s="10" t="s">
        <v>192</v>
      </c>
      <c r="P81" s="36" t="s">
        <v>354</v>
      </c>
      <c r="Q81" s="35" t="s">
        <v>356</v>
      </c>
      <c r="R81" s="36" t="s">
        <v>354</v>
      </c>
      <c r="S81" s="59" t="s">
        <v>135</v>
      </c>
      <c r="T81" s="36" t="s">
        <v>354</v>
      </c>
      <c r="U81" s="36" t="s">
        <v>354</v>
      </c>
      <c r="V81" s="36" t="s">
        <v>354</v>
      </c>
      <c r="W81" s="57">
        <v>0</v>
      </c>
      <c r="X81" s="36" t="s">
        <v>354</v>
      </c>
      <c r="Y81" s="8">
        <v>4.1500000000000004</v>
      </c>
      <c r="Z81" s="8">
        <v>1.96</v>
      </c>
      <c r="AA81" s="8">
        <v>0.83</v>
      </c>
      <c r="AB81" s="8">
        <v>3.09</v>
      </c>
      <c r="AC81" s="92">
        <v>1.03</v>
      </c>
      <c r="AD81" s="92"/>
      <c r="AE81" s="92">
        <v>1.73</v>
      </c>
      <c r="AF81" s="92">
        <v>1.07</v>
      </c>
      <c r="AG81" s="92"/>
      <c r="AH81" s="92">
        <f t="shared" si="14"/>
        <v>2.78</v>
      </c>
      <c r="AI81" s="8">
        <v>75</v>
      </c>
      <c r="AJ81" s="8">
        <v>2.5099999999999998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8" t="s">
        <v>664</v>
      </c>
      <c r="AT81" s="32"/>
      <c r="AU81" s="32"/>
    </row>
    <row r="82" spans="1:47" s="1" customFormat="1">
      <c r="A82" s="7" t="s">
        <v>322</v>
      </c>
      <c r="B82" s="8" t="s">
        <v>584</v>
      </c>
      <c r="C82" s="8">
        <v>27</v>
      </c>
      <c r="D82" s="8" t="s">
        <v>585</v>
      </c>
      <c r="E82" s="8">
        <v>19.91</v>
      </c>
      <c r="F82" s="48">
        <v>41537</v>
      </c>
      <c r="G82" s="48">
        <v>41631</v>
      </c>
      <c r="H82" s="52">
        <f t="shared" si="5"/>
        <v>0.25753424657534246</v>
      </c>
      <c r="I82" s="65">
        <f t="shared" si="7"/>
        <v>26.742465753424657</v>
      </c>
      <c r="J82" s="64" t="s">
        <v>140</v>
      </c>
      <c r="K82" s="8">
        <v>12.21</v>
      </c>
      <c r="L82" s="8">
        <v>20.84</v>
      </c>
      <c r="M82" s="8">
        <v>10.8</v>
      </c>
      <c r="N82" s="36" t="s">
        <v>354</v>
      </c>
      <c r="O82" s="10"/>
      <c r="P82" s="36" t="s">
        <v>354</v>
      </c>
      <c r="Q82" s="35" t="s">
        <v>356</v>
      </c>
      <c r="R82" s="35" t="s">
        <v>356</v>
      </c>
      <c r="S82" s="59" t="s">
        <v>136</v>
      </c>
      <c r="T82" s="35" t="s">
        <v>356</v>
      </c>
      <c r="U82" s="36" t="s">
        <v>354</v>
      </c>
      <c r="V82" s="36" t="s">
        <v>354</v>
      </c>
      <c r="W82" s="56">
        <v>1</v>
      </c>
      <c r="X82" s="36" t="s">
        <v>354</v>
      </c>
      <c r="Y82" s="8">
        <v>4.46</v>
      </c>
      <c r="Z82" s="8">
        <v>1.54</v>
      </c>
      <c r="AA82" s="8">
        <v>1.31</v>
      </c>
      <c r="AB82" s="8">
        <v>2.4700000000000002</v>
      </c>
      <c r="AC82" s="92">
        <v>0.04</v>
      </c>
      <c r="AD82" s="92"/>
      <c r="AE82" s="92">
        <v>0.14000000000000001</v>
      </c>
      <c r="AF82" s="92">
        <v>2.98</v>
      </c>
      <c r="AG82" s="92"/>
      <c r="AH82" s="92">
        <f t="shared" si="14"/>
        <v>1.6500000000000001</v>
      </c>
      <c r="AI82" s="8">
        <v>78</v>
      </c>
      <c r="AJ82" s="8">
        <v>2.11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8" t="s">
        <v>665</v>
      </c>
      <c r="AT82" s="32"/>
      <c r="AU82" s="32"/>
    </row>
    <row r="83" spans="1:47" s="1" customFormat="1">
      <c r="A83" s="7" t="s">
        <v>323</v>
      </c>
      <c r="B83" s="8" t="s">
        <v>586</v>
      </c>
      <c r="C83" s="8">
        <v>12</v>
      </c>
      <c r="D83" s="8" t="s">
        <v>587</v>
      </c>
      <c r="E83" s="8">
        <v>20</v>
      </c>
      <c r="F83" s="48">
        <v>41739</v>
      </c>
      <c r="G83" s="48">
        <v>41748</v>
      </c>
      <c r="H83" s="52">
        <f t="shared" si="5"/>
        <v>2.4657534246575342E-2</v>
      </c>
      <c r="I83" s="65">
        <f t="shared" ref="I83:I114" si="15">C83-H83</f>
        <v>11.975342465753425</v>
      </c>
      <c r="J83" s="64" t="s">
        <v>140</v>
      </c>
      <c r="K83" s="8" t="s">
        <v>324</v>
      </c>
      <c r="L83" s="8"/>
      <c r="M83" s="8"/>
      <c r="N83" s="8"/>
      <c r="O83" s="10"/>
      <c r="P83" s="36" t="s">
        <v>354</v>
      </c>
      <c r="Q83" s="35" t="s">
        <v>356</v>
      </c>
      <c r="R83" s="35" t="s">
        <v>356</v>
      </c>
      <c r="S83" s="59" t="s">
        <v>136</v>
      </c>
      <c r="T83" s="36" t="s">
        <v>354</v>
      </c>
      <c r="U83" s="35" t="s">
        <v>356</v>
      </c>
      <c r="V83" s="35" t="s">
        <v>356</v>
      </c>
      <c r="W83" s="56">
        <v>2</v>
      </c>
      <c r="X83" s="36" t="s">
        <v>354</v>
      </c>
      <c r="Y83" s="8"/>
      <c r="Z83" s="8"/>
      <c r="AA83" s="8"/>
      <c r="AB83" s="8"/>
      <c r="AC83" s="92"/>
      <c r="AD83" s="92"/>
      <c r="AE83" s="92"/>
      <c r="AF83" s="92"/>
      <c r="AG83" s="92"/>
      <c r="AH83" s="86"/>
      <c r="AI83" s="8"/>
      <c r="AJ83" s="8"/>
      <c r="AK83" s="31">
        <v>0</v>
      </c>
      <c r="AL83" s="31">
        <v>0</v>
      </c>
      <c r="AM83" s="31">
        <v>0</v>
      </c>
      <c r="AN83" s="31">
        <v>0</v>
      </c>
      <c r="AO83" s="46">
        <v>1</v>
      </c>
      <c r="AP83" s="33" t="s">
        <v>810</v>
      </c>
      <c r="AQ83" s="31">
        <v>0</v>
      </c>
      <c r="AR83" s="31">
        <v>0</v>
      </c>
      <c r="AS83" s="8" t="s">
        <v>666</v>
      </c>
      <c r="AT83" s="32"/>
      <c r="AU83" s="32"/>
    </row>
    <row r="84" spans="1:47" s="1" customFormat="1">
      <c r="A84" s="7" t="s">
        <v>325</v>
      </c>
      <c r="B84" s="8" t="s">
        <v>586</v>
      </c>
      <c r="C84" s="8">
        <v>14</v>
      </c>
      <c r="D84" s="8" t="s">
        <v>585</v>
      </c>
      <c r="E84" s="8">
        <v>17.22</v>
      </c>
      <c r="F84" s="48">
        <v>41718</v>
      </c>
      <c r="G84" s="48">
        <v>41752</v>
      </c>
      <c r="H84" s="52">
        <f t="shared" si="5"/>
        <v>9.3150684931506855E-2</v>
      </c>
      <c r="I84" s="65">
        <f t="shared" si="15"/>
        <v>13.906849315068493</v>
      </c>
      <c r="J84" s="64" t="s">
        <v>140</v>
      </c>
      <c r="K84" s="8">
        <v>18.899999999999999</v>
      </c>
      <c r="L84" s="8">
        <v>21.19</v>
      </c>
      <c r="M84" s="8">
        <v>13.1</v>
      </c>
      <c r="N84" s="8"/>
      <c r="O84" s="10" t="s">
        <v>192</v>
      </c>
      <c r="P84" s="35" t="s">
        <v>356</v>
      </c>
      <c r="Q84" s="36" t="s">
        <v>354</v>
      </c>
      <c r="R84" s="36" t="s">
        <v>354</v>
      </c>
      <c r="S84" s="59" t="s">
        <v>135</v>
      </c>
      <c r="T84" s="35" t="s">
        <v>356</v>
      </c>
      <c r="U84" s="36" t="s">
        <v>354</v>
      </c>
      <c r="V84" s="36" t="s">
        <v>354</v>
      </c>
      <c r="W84" s="56">
        <v>1</v>
      </c>
      <c r="X84" s="36" t="s">
        <v>354</v>
      </c>
      <c r="Y84" s="8">
        <v>5.09</v>
      </c>
      <c r="Z84" s="8">
        <v>1.03</v>
      </c>
      <c r="AA84" s="8">
        <v>1.32</v>
      </c>
      <c r="AB84" s="8">
        <v>3.41</v>
      </c>
      <c r="AC84" s="92">
        <v>0.43</v>
      </c>
      <c r="AD84" s="92"/>
      <c r="AE84" s="92"/>
      <c r="AF84" s="92">
        <v>0.74</v>
      </c>
      <c r="AG84" s="92"/>
      <c r="AH84" s="86"/>
      <c r="AI84" s="8"/>
      <c r="AJ84" s="8"/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8" t="s">
        <v>667</v>
      </c>
      <c r="AT84" s="32"/>
      <c r="AU84" s="32"/>
    </row>
    <row r="85" spans="1:47" s="1" customFormat="1">
      <c r="A85" s="7" t="s">
        <v>326</v>
      </c>
      <c r="B85" s="8" t="s">
        <v>586</v>
      </c>
      <c r="C85" s="8">
        <v>51</v>
      </c>
      <c r="D85" s="8" t="s">
        <v>585</v>
      </c>
      <c r="E85" s="8">
        <v>20.81</v>
      </c>
      <c r="F85" s="48">
        <v>41748</v>
      </c>
      <c r="G85" s="48">
        <v>41752</v>
      </c>
      <c r="H85" s="52">
        <f t="shared" si="5"/>
        <v>1.0958904109589041E-2</v>
      </c>
      <c r="I85" s="65">
        <f t="shared" si="15"/>
        <v>50.989041095890414</v>
      </c>
      <c r="J85" s="64" t="s">
        <v>140</v>
      </c>
      <c r="K85" s="8">
        <v>18.82</v>
      </c>
      <c r="L85" s="8">
        <v>24.22</v>
      </c>
      <c r="M85" s="8">
        <v>12.7</v>
      </c>
      <c r="N85" s="35" t="s">
        <v>356</v>
      </c>
      <c r="O85" s="10" t="s">
        <v>190</v>
      </c>
      <c r="P85" s="36" t="s">
        <v>354</v>
      </c>
      <c r="Q85" s="36" t="s">
        <v>354</v>
      </c>
      <c r="R85" s="36" t="s">
        <v>354</v>
      </c>
      <c r="S85" s="59" t="s">
        <v>147</v>
      </c>
      <c r="T85" s="36" t="s">
        <v>354</v>
      </c>
      <c r="U85" s="36" t="s">
        <v>354</v>
      </c>
      <c r="V85" s="36" t="s">
        <v>354</v>
      </c>
      <c r="W85" s="56">
        <v>0</v>
      </c>
      <c r="X85" s="36" t="s">
        <v>354</v>
      </c>
      <c r="Y85" s="8">
        <v>5.79</v>
      </c>
      <c r="Z85" s="8">
        <v>1.32</v>
      </c>
      <c r="AA85" s="8">
        <v>1.35</v>
      </c>
      <c r="AB85" s="8">
        <v>3.45</v>
      </c>
      <c r="AC85" s="92">
        <v>1.01</v>
      </c>
      <c r="AD85" s="92"/>
      <c r="AE85" s="92">
        <v>2.88</v>
      </c>
      <c r="AF85" s="92">
        <v>3.47</v>
      </c>
      <c r="AG85" s="92"/>
      <c r="AH85" s="92">
        <f>0.5*(AC85+AE85)+0.5*(AE85+AF85)</f>
        <v>5.1199999999999992</v>
      </c>
      <c r="AI85" s="8">
        <v>74</v>
      </c>
      <c r="AJ85" s="8">
        <v>2.31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8" t="s">
        <v>668</v>
      </c>
      <c r="AT85" s="32"/>
      <c r="AU85" s="32"/>
    </row>
    <row r="86" spans="1:47" s="1" customFormat="1">
      <c r="A86" s="7" t="s">
        <v>327</v>
      </c>
      <c r="B86" s="8" t="s">
        <v>584</v>
      </c>
      <c r="C86" s="8">
        <v>24</v>
      </c>
      <c r="D86" s="8" t="s">
        <v>585</v>
      </c>
      <c r="E86" s="8">
        <v>17.37</v>
      </c>
      <c r="F86" s="48">
        <v>41771</v>
      </c>
      <c r="G86" s="48">
        <v>41785</v>
      </c>
      <c r="H86" s="52">
        <f t="shared" si="5"/>
        <v>3.8356164383561646E-2</v>
      </c>
      <c r="I86" s="65">
        <f t="shared" si="15"/>
        <v>23.961643835616439</v>
      </c>
      <c r="J86" s="64" t="s">
        <v>140</v>
      </c>
      <c r="K86" s="8">
        <v>23.91</v>
      </c>
      <c r="L86" s="8"/>
      <c r="M86" s="8">
        <v>15.5</v>
      </c>
      <c r="N86" s="35" t="s">
        <v>356</v>
      </c>
      <c r="O86" s="10"/>
      <c r="P86" s="36" t="s">
        <v>354</v>
      </c>
      <c r="Q86" s="36" t="s">
        <v>354</v>
      </c>
      <c r="R86" s="36" t="s">
        <v>354</v>
      </c>
      <c r="S86" s="59" t="s">
        <v>147</v>
      </c>
      <c r="T86" s="35" t="s">
        <v>356</v>
      </c>
      <c r="U86" s="36" t="s">
        <v>354</v>
      </c>
      <c r="V86" s="36" t="s">
        <v>354</v>
      </c>
      <c r="W86" s="56">
        <v>1</v>
      </c>
      <c r="X86" s="36" t="s">
        <v>354</v>
      </c>
      <c r="Y86" s="8">
        <v>5.56</v>
      </c>
      <c r="Z86" s="8">
        <v>1.04</v>
      </c>
      <c r="AA86" s="8">
        <v>1.05</v>
      </c>
      <c r="AB86" s="8">
        <v>2.74</v>
      </c>
      <c r="AC86" s="92"/>
      <c r="AD86" s="92"/>
      <c r="AE86" s="92"/>
      <c r="AF86" s="92"/>
      <c r="AG86" s="92"/>
      <c r="AH86" s="86"/>
      <c r="AI86" s="8">
        <v>58</v>
      </c>
      <c r="AJ86" s="8">
        <v>2.41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8" t="s">
        <v>669</v>
      </c>
      <c r="AT86" s="32"/>
      <c r="AU86" s="32"/>
    </row>
    <row r="87" spans="1:47" s="1" customFormat="1">
      <c r="A87" s="7" t="s">
        <v>328</v>
      </c>
      <c r="B87" s="8" t="s">
        <v>586</v>
      </c>
      <c r="C87" s="8">
        <v>21</v>
      </c>
      <c r="D87" s="8" t="s">
        <v>585</v>
      </c>
      <c r="E87" s="8">
        <v>18.93</v>
      </c>
      <c r="F87" s="48">
        <v>41775</v>
      </c>
      <c r="G87" s="48">
        <v>41778</v>
      </c>
      <c r="H87" s="52">
        <f t="shared" si="5"/>
        <v>8.21917808219178E-3</v>
      </c>
      <c r="I87" s="65">
        <f t="shared" si="15"/>
        <v>20.991780821917807</v>
      </c>
      <c r="J87" s="64" t="s">
        <v>140</v>
      </c>
      <c r="K87" s="8">
        <v>13.02</v>
      </c>
      <c r="L87" s="8"/>
      <c r="M87" s="8">
        <v>19.93</v>
      </c>
      <c r="N87" s="36" t="s">
        <v>354</v>
      </c>
      <c r="O87" s="10" t="s">
        <v>192</v>
      </c>
      <c r="P87" s="36" t="s">
        <v>354</v>
      </c>
      <c r="Q87" s="36" t="s">
        <v>354</v>
      </c>
      <c r="R87" s="35" t="s">
        <v>356</v>
      </c>
      <c r="S87" s="59" t="s">
        <v>135</v>
      </c>
      <c r="T87" s="36" t="s">
        <v>354</v>
      </c>
      <c r="U87" s="36" t="s">
        <v>354</v>
      </c>
      <c r="V87" s="35" t="s">
        <v>356</v>
      </c>
      <c r="W87" s="56">
        <v>1</v>
      </c>
      <c r="X87" s="36" t="s">
        <v>354</v>
      </c>
      <c r="Y87" s="8">
        <v>11.57</v>
      </c>
      <c r="Z87" s="8">
        <v>0.49</v>
      </c>
      <c r="AA87" s="8">
        <v>1.56</v>
      </c>
      <c r="AB87" s="8">
        <v>5.23</v>
      </c>
      <c r="AC87" s="92">
        <v>0.1</v>
      </c>
      <c r="AD87" s="92"/>
      <c r="AE87" s="92">
        <v>1.1399999999999999</v>
      </c>
      <c r="AF87" s="92">
        <v>1.1299999999999999</v>
      </c>
      <c r="AG87" s="92"/>
      <c r="AH87" s="92">
        <f>0.5*(AC87+AE87)+0.5*(AE87+AF87)</f>
        <v>1.7549999999999999</v>
      </c>
      <c r="AI87" s="8">
        <v>73</v>
      </c>
      <c r="AJ87" s="8">
        <v>2.59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8" t="s">
        <v>670</v>
      </c>
      <c r="AT87" s="32"/>
      <c r="AU87" s="32"/>
    </row>
    <row r="88" spans="1:47" s="1" customFormat="1">
      <c r="A88" s="7" t="s">
        <v>329</v>
      </c>
      <c r="B88" s="8" t="s">
        <v>586</v>
      </c>
      <c r="C88" s="8">
        <v>15</v>
      </c>
      <c r="D88" s="8" t="s">
        <v>585</v>
      </c>
      <c r="E88" s="8">
        <v>19.2</v>
      </c>
      <c r="F88" s="48">
        <v>40664</v>
      </c>
      <c r="G88" s="48">
        <v>41785</v>
      </c>
      <c r="H88" s="52">
        <f t="shared" si="5"/>
        <v>3.0712328767123287</v>
      </c>
      <c r="I88" s="65">
        <f t="shared" si="15"/>
        <v>11.92876712328767</v>
      </c>
      <c r="J88" s="64" t="s">
        <v>140</v>
      </c>
      <c r="K88" s="8">
        <v>16.14</v>
      </c>
      <c r="L88" s="8"/>
      <c r="M88" s="8">
        <v>11.8</v>
      </c>
      <c r="N88" s="36" t="s">
        <v>354</v>
      </c>
      <c r="O88" s="10"/>
      <c r="P88" s="36" t="s">
        <v>354</v>
      </c>
      <c r="Q88" s="36" t="s">
        <v>354</v>
      </c>
      <c r="R88" s="36" t="s">
        <v>354</v>
      </c>
      <c r="S88" s="59" t="s">
        <v>147</v>
      </c>
      <c r="T88" s="35" t="s">
        <v>356</v>
      </c>
      <c r="U88" s="36" t="s">
        <v>354</v>
      </c>
      <c r="V88" s="36" t="s">
        <v>354</v>
      </c>
      <c r="W88" s="56">
        <v>1</v>
      </c>
      <c r="X88" s="36" t="s">
        <v>354</v>
      </c>
      <c r="Y88" s="8">
        <v>4.3499999999999996</v>
      </c>
      <c r="Z88" s="8">
        <v>0.86</v>
      </c>
      <c r="AA88" s="8">
        <v>1.33</v>
      </c>
      <c r="AB88" s="8">
        <v>1.92</v>
      </c>
      <c r="AC88" s="92"/>
      <c r="AD88" s="92"/>
      <c r="AE88" s="92"/>
      <c r="AF88" s="92"/>
      <c r="AG88" s="92"/>
      <c r="AH88" s="86"/>
      <c r="AI88" s="8">
        <v>101</v>
      </c>
      <c r="AJ88" s="8">
        <v>2.83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8" t="s">
        <v>671</v>
      </c>
      <c r="AT88" s="32"/>
      <c r="AU88" s="32"/>
    </row>
    <row r="89" spans="1:47" s="1" customFormat="1">
      <c r="A89" s="7" t="s">
        <v>330</v>
      </c>
      <c r="B89" s="8" t="s">
        <v>584</v>
      </c>
      <c r="C89" s="8">
        <v>14</v>
      </c>
      <c r="D89" s="8" t="s">
        <v>585</v>
      </c>
      <c r="E89" s="8">
        <v>20.420000000000002</v>
      </c>
      <c r="F89" s="48">
        <v>41769</v>
      </c>
      <c r="G89" s="48">
        <v>41773</v>
      </c>
      <c r="H89" s="52">
        <f t="shared" si="5"/>
        <v>1.0958904109589041E-2</v>
      </c>
      <c r="I89" s="65">
        <f t="shared" si="15"/>
        <v>13.989041095890411</v>
      </c>
      <c r="J89" s="64" t="s">
        <v>140</v>
      </c>
      <c r="K89" s="8">
        <v>16.32</v>
      </c>
      <c r="L89" s="8"/>
      <c r="M89" s="8">
        <v>11.5</v>
      </c>
      <c r="N89" s="36" t="s">
        <v>354</v>
      </c>
      <c r="O89" s="10"/>
      <c r="P89" s="36" t="s">
        <v>354</v>
      </c>
      <c r="Q89" s="36" t="s">
        <v>354</v>
      </c>
      <c r="R89" s="36" t="s">
        <v>354</v>
      </c>
      <c r="S89" s="59" t="s">
        <v>147</v>
      </c>
      <c r="T89" s="36" t="s">
        <v>354</v>
      </c>
      <c r="U89" s="36" t="s">
        <v>354</v>
      </c>
      <c r="V89" s="36" t="s">
        <v>354</v>
      </c>
      <c r="W89" s="56">
        <v>0</v>
      </c>
      <c r="X89" s="36" t="s">
        <v>354</v>
      </c>
      <c r="Y89" s="8">
        <v>4.66</v>
      </c>
      <c r="Z89" s="8">
        <v>0.94</v>
      </c>
      <c r="AA89" s="8">
        <v>0.85</v>
      </c>
      <c r="AB89" s="8">
        <v>2.44</v>
      </c>
      <c r="AC89" s="92">
        <v>0.86</v>
      </c>
      <c r="AD89" s="92"/>
      <c r="AE89" s="92">
        <v>3.05</v>
      </c>
      <c r="AF89" s="92">
        <v>1.86</v>
      </c>
      <c r="AG89" s="92"/>
      <c r="AH89" s="92">
        <f>0.5*(AC89+AE89)+0.5*(AE89+AF89)</f>
        <v>4.41</v>
      </c>
      <c r="AI89" s="8">
        <v>378</v>
      </c>
      <c r="AJ89" s="8">
        <v>2.84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8" t="s">
        <v>672</v>
      </c>
      <c r="AT89" s="32"/>
      <c r="AU89" s="32"/>
    </row>
    <row r="90" spans="1:47" s="1" customFormat="1">
      <c r="A90" s="7" t="s">
        <v>331</v>
      </c>
      <c r="B90" s="8" t="s">
        <v>586</v>
      </c>
      <c r="C90" s="8">
        <v>16</v>
      </c>
      <c r="D90" s="8" t="s">
        <v>585</v>
      </c>
      <c r="E90" s="8">
        <v>16.850000000000001</v>
      </c>
      <c r="F90" s="48">
        <v>41786</v>
      </c>
      <c r="G90" s="48">
        <v>41794</v>
      </c>
      <c r="H90" s="52">
        <f t="shared" si="5"/>
        <v>2.1917808219178082E-2</v>
      </c>
      <c r="I90" s="65">
        <f t="shared" si="15"/>
        <v>15.978082191780821</v>
      </c>
      <c r="J90" s="64" t="s">
        <v>140</v>
      </c>
      <c r="K90" s="8">
        <v>16.72</v>
      </c>
      <c r="L90" s="8">
        <v>34.020000000000003</v>
      </c>
      <c r="M90" s="8">
        <v>12.7</v>
      </c>
      <c r="N90" s="8"/>
      <c r="O90" s="10"/>
      <c r="P90" s="36" t="s">
        <v>354</v>
      </c>
      <c r="Q90" s="36" t="s">
        <v>354</v>
      </c>
      <c r="R90" s="36" t="s">
        <v>354</v>
      </c>
      <c r="S90" s="59" t="s">
        <v>147</v>
      </c>
      <c r="T90" s="36" t="s">
        <v>354</v>
      </c>
      <c r="U90" s="36" t="s">
        <v>354</v>
      </c>
      <c r="V90" s="36" t="s">
        <v>354</v>
      </c>
      <c r="W90" s="56">
        <v>0</v>
      </c>
      <c r="X90" s="36" t="s">
        <v>354</v>
      </c>
      <c r="Y90" s="8">
        <v>3.2</v>
      </c>
      <c r="Z90" s="8">
        <v>0.48</v>
      </c>
      <c r="AA90" s="8">
        <v>0.69</v>
      </c>
      <c r="AB90" s="8">
        <v>1.55</v>
      </c>
      <c r="AC90" s="92"/>
      <c r="AD90" s="92"/>
      <c r="AE90" s="92"/>
      <c r="AF90" s="92"/>
      <c r="AG90" s="92"/>
      <c r="AH90" s="86"/>
      <c r="AI90" s="8">
        <v>98</v>
      </c>
      <c r="AJ90" s="8">
        <v>2.34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8" t="s">
        <v>673</v>
      </c>
      <c r="AT90" s="32"/>
      <c r="AU90" s="32"/>
    </row>
    <row r="91" spans="1:47" s="1" customFormat="1">
      <c r="A91" s="7" t="s">
        <v>332</v>
      </c>
      <c r="B91" s="8" t="s">
        <v>586</v>
      </c>
      <c r="C91" s="8">
        <v>24</v>
      </c>
      <c r="D91" s="8" t="s">
        <v>585</v>
      </c>
      <c r="E91" s="8"/>
      <c r="F91" s="48">
        <v>41548</v>
      </c>
      <c r="G91" s="48">
        <v>41799</v>
      </c>
      <c r="H91" s="52">
        <f t="shared" si="5"/>
        <v>0.68767123287671228</v>
      </c>
      <c r="I91" s="65">
        <f t="shared" si="15"/>
        <v>23.312328767123287</v>
      </c>
      <c r="J91" s="64" t="s">
        <v>140</v>
      </c>
      <c r="K91" s="8">
        <v>17</v>
      </c>
      <c r="L91" s="8"/>
      <c r="M91" s="8"/>
      <c r="N91" s="8"/>
      <c r="O91" s="10"/>
      <c r="P91" s="36" t="s">
        <v>354</v>
      </c>
      <c r="Q91" s="36" t="s">
        <v>354</v>
      </c>
      <c r="R91" s="35" t="s">
        <v>356</v>
      </c>
      <c r="S91" s="59" t="s">
        <v>135</v>
      </c>
      <c r="T91" s="36" t="s">
        <v>354</v>
      </c>
      <c r="U91" s="36" t="s">
        <v>354</v>
      </c>
      <c r="V91" s="35" t="s">
        <v>356</v>
      </c>
      <c r="W91" s="56">
        <v>1</v>
      </c>
      <c r="X91" s="36" t="s">
        <v>354</v>
      </c>
      <c r="Y91" s="8">
        <v>4.2300000000000004</v>
      </c>
      <c r="Z91" s="8">
        <v>2.2200000000000002</v>
      </c>
      <c r="AA91" s="8">
        <v>1.28</v>
      </c>
      <c r="AB91" s="8">
        <v>2.8</v>
      </c>
      <c r="AC91" s="92"/>
      <c r="AD91" s="92"/>
      <c r="AE91" s="92"/>
      <c r="AF91" s="92"/>
      <c r="AG91" s="92"/>
      <c r="AH91" s="86"/>
      <c r="AI91" s="8">
        <v>78</v>
      </c>
      <c r="AJ91" s="8">
        <v>2.69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8" t="s">
        <v>674</v>
      </c>
      <c r="AT91" s="32"/>
      <c r="AU91" s="32"/>
    </row>
    <row r="92" spans="1:47" s="1" customFormat="1">
      <c r="A92" s="7" t="s">
        <v>333</v>
      </c>
      <c r="B92" s="8" t="s">
        <v>584</v>
      </c>
      <c r="C92" s="8">
        <v>33</v>
      </c>
      <c r="D92" s="8" t="s">
        <v>585</v>
      </c>
      <c r="E92" s="8">
        <v>18.38</v>
      </c>
      <c r="F92" s="48">
        <v>41779</v>
      </c>
      <c r="G92" s="48">
        <v>41799</v>
      </c>
      <c r="H92" s="52">
        <f t="shared" si="5"/>
        <v>5.4794520547945202E-2</v>
      </c>
      <c r="I92" s="65">
        <f t="shared" si="15"/>
        <v>32.945205479452056</v>
      </c>
      <c r="J92" s="64" t="s">
        <v>140</v>
      </c>
      <c r="K92" s="8">
        <v>13.54</v>
      </c>
      <c r="L92" s="8"/>
      <c r="M92" s="8">
        <v>8.8000000000000007</v>
      </c>
      <c r="N92" s="36" t="s">
        <v>354</v>
      </c>
      <c r="O92" s="10"/>
      <c r="P92" s="36" t="s">
        <v>354</v>
      </c>
      <c r="Q92" s="35" t="s">
        <v>356</v>
      </c>
      <c r="R92" s="35" t="s">
        <v>356</v>
      </c>
      <c r="S92" s="59" t="s">
        <v>136</v>
      </c>
      <c r="T92" s="35" t="s">
        <v>356</v>
      </c>
      <c r="U92" s="35" t="s">
        <v>356</v>
      </c>
      <c r="V92" s="36" t="s">
        <v>354</v>
      </c>
      <c r="W92" s="56">
        <v>2</v>
      </c>
      <c r="X92" s="36" t="s">
        <v>354</v>
      </c>
      <c r="Y92" s="8">
        <v>2.71</v>
      </c>
      <c r="Z92" s="8">
        <v>0.87</v>
      </c>
      <c r="AA92" s="8">
        <v>0.94</v>
      </c>
      <c r="AB92" s="8">
        <v>1.02</v>
      </c>
      <c r="AC92" s="92">
        <v>0</v>
      </c>
      <c r="AD92" s="92"/>
      <c r="AE92" s="92">
        <v>0</v>
      </c>
      <c r="AF92" s="92">
        <v>0</v>
      </c>
      <c r="AG92" s="92"/>
      <c r="AH92" s="92">
        <f t="shared" ref="AH92:AH93" si="16">0.5*(AC92+AE92)+0.5*(AE92+AF92)</f>
        <v>0</v>
      </c>
      <c r="AI92" s="8">
        <v>140</v>
      </c>
      <c r="AJ92" s="8">
        <v>2.61</v>
      </c>
      <c r="AK92" s="31">
        <v>0</v>
      </c>
      <c r="AL92" s="31">
        <v>0</v>
      </c>
      <c r="AM92" s="31">
        <v>0</v>
      </c>
      <c r="AN92" s="31">
        <v>0</v>
      </c>
      <c r="AO92" s="46">
        <v>1</v>
      </c>
      <c r="AP92" s="33" t="s">
        <v>811</v>
      </c>
      <c r="AQ92" s="31">
        <v>0</v>
      </c>
      <c r="AR92" s="31">
        <v>0</v>
      </c>
      <c r="AS92" s="8" t="s">
        <v>675</v>
      </c>
      <c r="AT92" s="32"/>
      <c r="AU92" s="32"/>
    </row>
    <row r="93" spans="1:47" s="1" customFormat="1">
      <c r="A93" s="7" t="s">
        <v>334</v>
      </c>
      <c r="B93" s="8" t="s">
        <v>586</v>
      </c>
      <c r="C93" s="8">
        <v>19</v>
      </c>
      <c r="D93" s="8" t="s">
        <v>585</v>
      </c>
      <c r="E93" s="8">
        <v>24.03</v>
      </c>
      <c r="F93" s="48">
        <v>41791</v>
      </c>
      <c r="G93" s="48">
        <v>41834</v>
      </c>
      <c r="H93" s="52">
        <f t="shared" si="5"/>
        <v>0.11780821917808219</v>
      </c>
      <c r="I93" s="65">
        <f t="shared" si="15"/>
        <v>18.882191780821916</v>
      </c>
      <c r="J93" s="64" t="s">
        <v>140</v>
      </c>
      <c r="K93" s="8">
        <v>22.6</v>
      </c>
      <c r="L93" s="8"/>
      <c r="M93" s="8">
        <v>11.4</v>
      </c>
      <c r="N93" s="36" t="s">
        <v>354</v>
      </c>
      <c r="O93" s="10"/>
      <c r="P93" s="36" t="s">
        <v>354</v>
      </c>
      <c r="Q93" s="36" t="s">
        <v>354</v>
      </c>
      <c r="R93" s="36" t="s">
        <v>354</v>
      </c>
      <c r="S93" s="59" t="s">
        <v>147</v>
      </c>
      <c r="T93" s="36" t="s">
        <v>354</v>
      </c>
      <c r="U93" s="35" t="s">
        <v>356</v>
      </c>
      <c r="V93" s="36" t="s">
        <v>354</v>
      </c>
      <c r="W93" s="56">
        <v>1</v>
      </c>
      <c r="X93" s="36" t="s">
        <v>354</v>
      </c>
      <c r="Y93" s="8">
        <v>4.33</v>
      </c>
      <c r="Z93" s="8">
        <v>0.81</v>
      </c>
      <c r="AA93" s="8">
        <v>1.02</v>
      </c>
      <c r="AB93" s="8">
        <v>2.99</v>
      </c>
      <c r="AC93" s="92">
        <v>0.1</v>
      </c>
      <c r="AD93" s="92"/>
      <c r="AE93" s="92">
        <v>0.06</v>
      </c>
      <c r="AF93" s="92">
        <v>0.02</v>
      </c>
      <c r="AG93" s="92"/>
      <c r="AH93" s="92">
        <f t="shared" si="16"/>
        <v>0.12</v>
      </c>
      <c r="AI93" s="8">
        <v>70</v>
      </c>
      <c r="AJ93" s="8">
        <v>2.63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8" t="s">
        <v>676</v>
      </c>
      <c r="AT93" s="32"/>
      <c r="AU93" s="32"/>
    </row>
    <row r="94" spans="1:47" s="1" customFormat="1">
      <c r="A94" s="7" t="s">
        <v>335</v>
      </c>
      <c r="B94" s="8" t="s">
        <v>584</v>
      </c>
      <c r="C94" s="8">
        <v>12</v>
      </c>
      <c r="D94" s="8" t="s">
        <v>677</v>
      </c>
      <c r="E94" s="8">
        <v>15.79</v>
      </c>
      <c r="F94" s="48">
        <v>41830</v>
      </c>
      <c r="G94" s="48">
        <v>41835</v>
      </c>
      <c r="H94" s="52">
        <f t="shared" si="5"/>
        <v>1.3698630136986301E-2</v>
      </c>
      <c r="I94" s="65">
        <f t="shared" si="15"/>
        <v>11.986301369863014</v>
      </c>
      <c r="J94" s="64" t="s">
        <v>140</v>
      </c>
      <c r="K94" s="8">
        <v>19</v>
      </c>
      <c r="L94" s="8">
        <v>20</v>
      </c>
      <c r="M94" s="8">
        <v>12.3</v>
      </c>
      <c r="N94" s="8"/>
      <c r="O94" s="10"/>
      <c r="P94" s="36" t="s">
        <v>354</v>
      </c>
      <c r="Q94" s="35" t="s">
        <v>356</v>
      </c>
      <c r="R94" s="35" t="s">
        <v>356</v>
      </c>
      <c r="S94" s="59" t="s">
        <v>136</v>
      </c>
      <c r="T94" s="35" t="s">
        <v>356</v>
      </c>
      <c r="U94" s="35" t="s">
        <v>356</v>
      </c>
      <c r="V94" s="35" t="s">
        <v>356</v>
      </c>
      <c r="W94" s="56">
        <v>3</v>
      </c>
      <c r="X94" s="36" t="s">
        <v>354</v>
      </c>
      <c r="Y94" s="8">
        <v>3.03</v>
      </c>
      <c r="Z94" s="8">
        <v>0.74</v>
      </c>
      <c r="AA94" s="8">
        <v>0.98</v>
      </c>
      <c r="AB94" s="8">
        <v>2.57</v>
      </c>
      <c r="AC94" s="92">
        <v>0.04</v>
      </c>
      <c r="AD94" s="92"/>
      <c r="AE94" s="92"/>
      <c r="AF94" s="92"/>
      <c r="AG94" s="92"/>
      <c r="AH94" s="86"/>
      <c r="AI94" s="8"/>
      <c r="AJ94" s="8">
        <v>2.42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8" t="s">
        <v>678</v>
      </c>
      <c r="AT94" s="32"/>
      <c r="AU94" s="32"/>
    </row>
    <row r="95" spans="1:47" s="1" customFormat="1">
      <c r="A95" s="7" t="s">
        <v>336</v>
      </c>
      <c r="B95" s="8" t="s">
        <v>586</v>
      </c>
      <c r="C95" s="8">
        <v>12</v>
      </c>
      <c r="D95" s="8" t="s">
        <v>585</v>
      </c>
      <c r="E95" s="8">
        <v>18</v>
      </c>
      <c r="F95" s="48">
        <v>41802</v>
      </c>
      <c r="G95" s="48">
        <v>41841</v>
      </c>
      <c r="H95" s="52">
        <f t="shared" si="5"/>
        <v>0.10684931506849316</v>
      </c>
      <c r="I95" s="65">
        <f t="shared" si="15"/>
        <v>11.893150684931507</v>
      </c>
      <c r="J95" s="64" t="s">
        <v>140</v>
      </c>
      <c r="K95" s="8">
        <v>14.44</v>
      </c>
      <c r="L95" s="8"/>
      <c r="M95" s="8">
        <v>10.9</v>
      </c>
      <c r="N95" s="8"/>
      <c r="O95" s="10"/>
      <c r="P95" s="36" t="s">
        <v>354</v>
      </c>
      <c r="Q95" s="36" t="s">
        <v>354</v>
      </c>
      <c r="R95" s="36" t="s">
        <v>354</v>
      </c>
      <c r="S95" s="59" t="s">
        <v>147</v>
      </c>
      <c r="T95" s="36" t="s">
        <v>354</v>
      </c>
      <c r="U95" s="35" t="s">
        <v>356</v>
      </c>
      <c r="V95" s="36" t="s">
        <v>354</v>
      </c>
      <c r="W95" s="56">
        <v>1</v>
      </c>
      <c r="X95" s="35" t="s">
        <v>356</v>
      </c>
      <c r="Y95" s="8">
        <v>5.0999999999999996</v>
      </c>
      <c r="Z95" s="8">
        <v>1.04</v>
      </c>
      <c r="AA95" s="8">
        <v>1.1499999999999999</v>
      </c>
      <c r="AB95" s="8">
        <v>3.83</v>
      </c>
      <c r="AC95" s="92"/>
      <c r="AD95" s="92"/>
      <c r="AE95" s="92"/>
      <c r="AF95" s="92"/>
      <c r="AG95" s="92"/>
      <c r="AH95" s="86"/>
      <c r="AI95" s="8"/>
      <c r="AJ95" s="8"/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8" t="s">
        <v>679</v>
      </c>
      <c r="AT95" s="32"/>
      <c r="AU95" s="32"/>
    </row>
    <row r="96" spans="1:47" s="1" customFormat="1">
      <c r="A96" s="7" t="s">
        <v>337</v>
      </c>
      <c r="B96" s="8" t="s">
        <v>584</v>
      </c>
      <c r="C96" s="8">
        <v>10</v>
      </c>
      <c r="D96" s="8" t="s">
        <v>585</v>
      </c>
      <c r="E96" s="8">
        <v>19.170000000000002</v>
      </c>
      <c r="F96" s="48">
        <v>41699</v>
      </c>
      <c r="G96" s="48">
        <v>41902</v>
      </c>
      <c r="H96" s="52">
        <f t="shared" si="5"/>
        <v>0.55616438356164388</v>
      </c>
      <c r="I96" s="65">
        <f t="shared" si="15"/>
        <v>9.4438356164383563</v>
      </c>
      <c r="J96" s="64" t="s">
        <v>140</v>
      </c>
      <c r="K96" s="8"/>
      <c r="L96" s="8"/>
      <c r="M96" s="8"/>
      <c r="N96" s="8"/>
      <c r="O96" s="10"/>
      <c r="P96" s="36" t="s">
        <v>354</v>
      </c>
      <c r="Q96" s="35" t="s">
        <v>356</v>
      </c>
      <c r="R96" s="36" t="s">
        <v>354</v>
      </c>
      <c r="S96" s="59" t="s">
        <v>135</v>
      </c>
      <c r="T96" s="35" t="s">
        <v>356</v>
      </c>
      <c r="U96" s="36" t="s">
        <v>354</v>
      </c>
      <c r="V96" s="35" t="s">
        <v>356</v>
      </c>
      <c r="W96" s="56">
        <v>2</v>
      </c>
      <c r="X96" s="36" t="s">
        <v>354</v>
      </c>
      <c r="Y96" s="8"/>
      <c r="Z96" s="8"/>
      <c r="AA96" s="8"/>
      <c r="AB96" s="8"/>
      <c r="AC96" s="92"/>
      <c r="AD96" s="92"/>
      <c r="AE96" s="92"/>
      <c r="AF96" s="92"/>
      <c r="AG96" s="92"/>
      <c r="AH96" s="86"/>
      <c r="AI96" s="8"/>
      <c r="AJ96" s="8"/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8" t="s">
        <v>680</v>
      </c>
      <c r="AT96" s="32"/>
      <c r="AU96" s="32"/>
    </row>
    <row r="97" spans="1:47" s="1" customFormat="1">
      <c r="A97" s="7" t="s">
        <v>338</v>
      </c>
      <c r="B97" s="8" t="s">
        <v>586</v>
      </c>
      <c r="C97" s="8">
        <v>15</v>
      </c>
      <c r="D97" s="8" t="s">
        <v>585</v>
      </c>
      <c r="E97" s="8">
        <v>23.44</v>
      </c>
      <c r="F97" s="48">
        <v>41977</v>
      </c>
      <c r="G97" s="48">
        <v>41988</v>
      </c>
      <c r="H97" s="52">
        <f t="shared" si="5"/>
        <v>3.0136986301369864E-2</v>
      </c>
      <c r="I97" s="65">
        <f t="shared" si="15"/>
        <v>14.96986301369863</v>
      </c>
      <c r="J97" s="64" t="s">
        <v>140</v>
      </c>
      <c r="K97" s="8">
        <v>7.37</v>
      </c>
      <c r="L97" s="8"/>
      <c r="M97" s="8"/>
      <c r="N97" s="8"/>
      <c r="O97" s="10"/>
      <c r="P97" s="36" t="s">
        <v>354</v>
      </c>
      <c r="Q97" s="36" t="s">
        <v>354</v>
      </c>
      <c r="R97" s="35" t="s">
        <v>356</v>
      </c>
      <c r="S97" s="59" t="s">
        <v>135</v>
      </c>
      <c r="T97" s="36" t="s">
        <v>354</v>
      </c>
      <c r="U97" s="36" t="s">
        <v>354</v>
      </c>
      <c r="V97" s="36" t="s">
        <v>354</v>
      </c>
      <c r="W97" s="56">
        <v>0</v>
      </c>
      <c r="X97" s="36" t="s">
        <v>354</v>
      </c>
      <c r="Y97" s="8">
        <v>3.05</v>
      </c>
      <c r="Z97" s="8">
        <v>0.73</v>
      </c>
      <c r="AA97" s="8">
        <v>0.79</v>
      </c>
      <c r="AB97" s="8">
        <v>1.62</v>
      </c>
      <c r="AC97" s="92">
        <v>1.34</v>
      </c>
      <c r="AD97" s="92"/>
      <c r="AE97" s="92">
        <v>3.82</v>
      </c>
      <c r="AF97" s="92">
        <v>3.32</v>
      </c>
      <c r="AG97" s="92"/>
      <c r="AH97" s="92">
        <f t="shared" ref="AH97:AH98" si="17">0.5*(AC97+AE97)+0.5*(AE97+AF97)</f>
        <v>6.15</v>
      </c>
      <c r="AI97" s="8">
        <v>142</v>
      </c>
      <c r="AJ97" s="8">
        <v>2.2400000000000002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8" t="s">
        <v>681</v>
      </c>
      <c r="AT97" s="32"/>
      <c r="AU97" s="32"/>
    </row>
    <row r="98" spans="1:47" s="1" customFormat="1">
      <c r="A98" s="7" t="s">
        <v>339</v>
      </c>
      <c r="B98" s="8" t="s">
        <v>586</v>
      </c>
      <c r="C98" s="8">
        <v>35</v>
      </c>
      <c r="D98" s="8" t="s">
        <v>585</v>
      </c>
      <c r="E98" s="8">
        <v>20.98</v>
      </c>
      <c r="F98" s="48">
        <v>39448</v>
      </c>
      <c r="G98" s="48">
        <v>41978</v>
      </c>
      <c r="H98" s="52">
        <f t="shared" si="5"/>
        <v>6.9315068493150687</v>
      </c>
      <c r="I98" s="65">
        <f t="shared" si="15"/>
        <v>28.06849315068493</v>
      </c>
      <c r="J98" s="64" t="s">
        <v>140</v>
      </c>
      <c r="K98" s="8">
        <v>3.23</v>
      </c>
      <c r="L98" s="8"/>
      <c r="M98" s="8">
        <v>5.8</v>
      </c>
      <c r="N98" s="8"/>
      <c r="O98" s="10"/>
      <c r="P98" s="35" t="s">
        <v>356</v>
      </c>
      <c r="Q98" s="35" t="s">
        <v>356</v>
      </c>
      <c r="R98" s="35" t="s">
        <v>356</v>
      </c>
      <c r="S98" s="59" t="s">
        <v>816</v>
      </c>
      <c r="T98" s="35" t="s">
        <v>356</v>
      </c>
      <c r="U98" s="35" t="s">
        <v>356</v>
      </c>
      <c r="V98" s="35" t="s">
        <v>356</v>
      </c>
      <c r="W98" s="56">
        <v>3</v>
      </c>
      <c r="X98" s="35" t="s">
        <v>356</v>
      </c>
      <c r="Y98" s="8">
        <v>3.97</v>
      </c>
      <c r="Z98" s="8">
        <v>0.45</v>
      </c>
      <c r="AA98" s="8">
        <v>1.7</v>
      </c>
      <c r="AB98" s="8">
        <v>1.57</v>
      </c>
      <c r="AC98" s="92">
        <v>0.08</v>
      </c>
      <c r="AD98" s="92"/>
      <c r="AE98" s="92">
        <v>0.1</v>
      </c>
      <c r="AF98" s="92">
        <v>0.14000000000000001</v>
      </c>
      <c r="AG98" s="92"/>
      <c r="AH98" s="92">
        <f t="shared" si="17"/>
        <v>0.21000000000000002</v>
      </c>
      <c r="AI98" s="8">
        <v>40</v>
      </c>
      <c r="AJ98" s="8">
        <v>2.25</v>
      </c>
      <c r="AK98" s="31">
        <v>0</v>
      </c>
      <c r="AL98" s="31">
        <v>0</v>
      </c>
      <c r="AM98" s="31">
        <v>0</v>
      </c>
      <c r="AN98" s="31">
        <v>0</v>
      </c>
      <c r="AO98" s="46">
        <v>1</v>
      </c>
      <c r="AP98" s="33" t="s">
        <v>502</v>
      </c>
      <c r="AQ98" s="31">
        <v>0</v>
      </c>
      <c r="AR98" s="31">
        <v>0</v>
      </c>
      <c r="AS98" s="8" t="s">
        <v>682</v>
      </c>
      <c r="AT98" s="32"/>
      <c r="AU98" s="32"/>
    </row>
    <row r="99" spans="1:47" s="1" customFormat="1">
      <c r="A99" s="7" t="s">
        <v>340</v>
      </c>
      <c r="B99" s="8" t="s">
        <v>586</v>
      </c>
      <c r="C99" s="8">
        <v>25</v>
      </c>
      <c r="D99" s="8" t="s">
        <v>585</v>
      </c>
      <c r="E99" s="8">
        <v>26.22</v>
      </c>
      <c r="F99" s="48">
        <v>41640</v>
      </c>
      <c r="G99" s="48">
        <v>42012</v>
      </c>
      <c r="H99" s="52">
        <f t="shared" si="5"/>
        <v>1.0191780821917809</v>
      </c>
      <c r="I99" s="65">
        <f t="shared" si="15"/>
        <v>23.980821917808218</v>
      </c>
      <c r="J99" s="64" t="s">
        <v>140</v>
      </c>
      <c r="K99" s="8">
        <v>21.37</v>
      </c>
      <c r="L99" s="8">
        <v>18.89</v>
      </c>
      <c r="M99" s="8">
        <v>11.6</v>
      </c>
      <c r="N99" s="8"/>
      <c r="O99" s="10"/>
      <c r="P99" s="35" t="s">
        <v>356</v>
      </c>
      <c r="Q99" s="36" t="s">
        <v>354</v>
      </c>
      <c r="R99" s="35" t="s">
        <v>356</v>
      </c>
      <c r="S99" s="59" t="s">
        <v>136</v>
      </c>
      <c r="T99" s="35" t="s">
        <v>356</v>
      </c>
      <c r="U99" s="35" t="s">
        <v>356</v>
      </c>
      <c r="V99" s="36" t="s">
        <v>354</v>
      </c>
      <c r="W99" s="56">
        <v>2</v>
      </c>
      <c r="X99" s="36" t="s">
        <v>354</v>
      </c>
      <c r="Y99" s="8">
        <v>4.17</v>
      </c>
      <c r="Z99" s="8">
        <v>0.74</v>
      </c>
      <c r="AA99" s="8">
        <v>1.33</v>
      </c>
      <c r="AB99" s="8">
        <v>1.99</v>
      </c>
      <c r="AC99" s="92">
        <v>0.04</v>
      </c>
      <c r="AD99" s="92"/>
      <c r="AE99" s="92"/>
      <c r="AF99" s="92"/>
      <c r="AG99" s="92"/>
      <c r="AH99" s="86"/>
      <c r="AI99" s="8">
        <v>60</v>
      </c>
      <c r="AJ99" s="8">
        <v>2.35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8" t="s">
        <v>683</v>
      </c>
      <c r="AT99" s="32"/>
      <c r="AU99" s="32"/>
    </row>
    <row r="100" spans="1:47" s="1" customFormat="1">
      <c r="A100" s="7" t="s">
        <v>341</v>
      </c>
      <c r="B100" s="8" t="s">
        <v>586</v>
      </c>
      <c r="C100" s="8">
        <v>12</v>
      </c>
      <c r="D100" s="8" t="s">
        <v>585</v>
      </c>
      <c r="E100" s="8">
        <v>19.53</v>
      </c>
      <c r="F100" s="48">
        <v>42013</v>
      </c>
      <c r="G100" s="48">
        <v>42017</v>
      </c>
      <c r="H100" s="52">
        <f t="shared" si="5"/>
        <v>1.0958904109589041E-2</v>
      </c>
      <c r="I100" s="65">
        <f t="shared" si="15"/>
        <v>11.989041095890411</v>
      </c>
      <c r="J100" s="64" t="s">
        <v>140</v>
      </c>
      <c r="K100" s="8">
        <v>33.380000000000003</v>
      </c>
      <c r="L100" s="8">
        <v>23.11</v>
      </c>
      <c r="M100" s="8">
        <v>11.5</v>
      </c>
      <c r="N100" s="8"/>
      <c r="O100" s="10"/>
      <c r="P100" s="36" t="s">
        <v>354</v>
      </c>
      <c r="Q100" s="36" t="s">
        <v>354</v>
      </c>
      <c r="R100" s="35" t="s">
        <v>356</v>
      </c>
      <c r="S100" s="59" t="s">
        <v>135</v>
      </c>
      <c r="T100" s="35" t="s">
        <v>356</v>
      </c>
      <c r="U100" s="35" t="s">
        <v>356</v>
      </c>
      <c r="V100" s="36" t="s">
        <v>354</v>
      </c>
      <c r="W100" s="56">
        <v>2</v>
      </c>
      <c r="X100" s="36" t="s">
        <v>354</v>
      </c>
      <c r="Y100" s="8">
        <v>6.24</v>
      </c>
      <c r="Z100" s="8">
        <v>3.08</v>
      </c>
      <c r="AA100" s="8">
        <v>2.33</v>
      </c>
      <c r="AB100" s="8">
        <v>1.97</v>
      </c>
      <c r="AC100" s="92">
        <v>0.01</v>
      </c>
      <c r="AD100" s="92"/>
      <c r="AE100" s="92">
        <v>0.01</v>
      </c>
      <c r="AF100" s="92">
        <v>0.01</v>
      </c>
      <c r="AG100" s="92"/>
      <c r="AH100" s="92">
        <f t="shared" ref="AH100:AH102" si="18">0.5*(AC100+AE100)+0.5*(AE100+AF100)</f>
        <v>0.02</v>
      </c>
      <c r="AI100" s="8">
        <v>306</v>
      </c>
      <c r="AJ100" s="8">
        <v>2.4900000000000002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8" t="s">
        <v>684</v>
      </c>
      <c r="AT100" s="32"/>
      <c r="AU100" s="32"/>
    </row>
    <row r="101" spans="1:47" s="1" customFormat="1">
      <c r="A101" s="7" t="s">
        <v>342</v>
      </c>
      <c r="B101" s="8" t="s">
        <v>586</v>
      </c>
      <c r="C101" s="8">
        <v>15</v>
      </c>
      <c r="D101" s="8" t="s">
        <v>585</v>
      </c>
      <c r="E101" s="8">
        <v>16.190000000000001</v>
      </c>
      <c r="F101" s="48">
        <v>42028</v>
      </c>
      <c r="G101" s="48">
        <v>42044</v>
      </c>
      <c r="H101" s="52">
        <f t="shared" si="5"/>
        <v>4.3835616438356165E-2</v>
      </c>
      <c r="I101" s="65">
        <f t="shared" si="15"/>
        <v>14.956164383561644</v>
      </c>
      <c r="J101" s="64" t="s">
        <v>140</v>
      </c>
      <c r="K101" s="8">
        <v>7.64</v>
      </c>
      <c r="L101" s="8">
        <v>21.71</v>
      </c>
      <c r="M101" s="8"/>
      <c r="N101" s="8"/>
      <c r="O101" s="10"/>
      <c r="P101" s="35" t="s">
        <v>356</v>
      </c>
      <c r="Q101" s="36" t="s">
        <v>354</v>
      </c>
      <c r="R101" s="36" t="s">
        <v>354</v>
      </c>
      <c r="S101" s="59" t="s">
        <v>135</v>
      </c>
      <c r="T101" s="35" t="s">
        <v>356</v>
      </c>
      <c r="U101" s="36" t="s">
        <v>354</v>
      </c>
      <c r="V101" s="36" t="s">
        <v>354</v>
      </c>
      <c r="W101" s="56">
        <v>1</v>
      </c>
      <c r="X101" s="36" t="s">
        <v>354</v>
      </c>
      <c r="Y101" s="8">
        <v>5.0599999999999996</v>
      </c>
      <c r="Z101" s="8">
        <v>0.64</v>
      </c>
      <c r="AA101" s="8">
        <v>1.38</v>
      </c>
      <c r="AB101" s="8">
        <v>3.39</v>
      </c>
      <c r="AC101" s="92">
        <v>7.0000000000000007E-2</v>
      </c>
      <c r="AD101" s="92"/>
      <c r="AE101" s="92">
        <v>0.12</v>
      </c>
      <c r="AF101" s="92">
        <v>0.26</v>
      </c>
      <c r="AG101" s="92"/>
      <c r="AH101" s="92">
        <f t="shared" si="18"/>
        <v>0.28500000000000003</v>
      </c>
      <c r="AI101" s="8"/>
      <c r="AJ101" s="8">
        <v>1.99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8" t="s">
        <v>685</v>
      </c>
      <c r="AT101" s="32"/>
      <c r="AU101" s="32"/>
    </row>
    <row r="102" spans="1:47" s="1" customFormat="1">
      <c r="A102" s="7" t="s">
        <v>343</v>
      </c>
      <c r="B102" s="8" t="s">
        <v>586</v>
      </c>
      <c r="C102" s="8">
        <v>20</v>
      </c>
      <c r="D102" s="8" t="s">
        <v>585</v>
      </c>
      <c r="E102" s="8">
        <v>22.22</v>
      </c>
      <c r="F102" s="48">
        <v>37257</v>
      </c>
      <c r="G102" s="48">
        <v>42075</v>
      </c>
      <c r="H102" s="52">
        <f t="shared" si="5"/>
        <v>13.2</v>
      </c>
      <c r="I102" s="65">
        <f t="shared" si="15"/>
        <v>6.8000000000000007</v>
      </c>
      <c r="J102" s="64" t="s">
        <v>140</v>
      </c>
      <c r="K102" s="8">
        <v>21.2</v>
      </c>
      <c r="L102" s="8"/>
      <c r="M102" s="8">
        <v>8.9</v>
      </c>
      <c r="N102" s="36" t="s">
        <v>354</v>
      </c>
      <c r="O102" s="10"/>
      <c r="P102" s="36" t="s">
        <v>354</v>
      </c>
      <c r="Q102" s="36" t="s">
        <v>354</v>
      </c>
      <c r="R102" s="35" t="s">
        <v>356</v>
      </c>
      <c r="S102" s="59" t="s">
        <v>135</v>
      </c>
      <c r="T102" s="35" t="s">
        <v>356</v>
      </c>
      <c r="U102" s="35" t="s">
        <v>356</v>
      </c>
      <c r="V102" s="35" t="s">
        <v>356</v>
      </c>
      <c r="W102" s="56">
        <v>3</v>
      </c>
      <c r="X102" s="36" t="s">
        <v>354</v>
      </c>
      <c r="Y102" s="8">
        <v>4.0999999999999996</v>
      </c>
      <c r="Z102" s="8">
        <v>0.66</v>
      </c>
      <c r="AA102" s="8">
        <v>1.19</v>
      </c>
      <c r="AB102" s="8">
        <v>2.25</v>
      </c>
      <c r="AC102" s="92">
        <v>0</v>
      </c>
      <c r="AD102" s="92"/>
      <c r="AE102" s="92">
        <v>0</v>
      </c>
      <c r="AF102" s="92">
        <v>0</v>
      </c>
      <c r="AG102" s="92"/>
      <c r="AH102" s="92">
        <f t="shared" si="18"/>
        <v>0</v>
      </c>
      <c r="AI102" s="8">
        <v>122</v>
      </c>
      <c r="AJ102" s="8">
        <v>2.72</v>
      </c>
      <c r="AK102" s="31">
        <v>0</v>
      </c>
      <c r="AL102" s="31">
        <v>0</v>
      </c>
      <c r="AM102" s="31">
        <v>0</v>
      </c>
      <c r="AN102" s="31">
        <v>0</v>
      </c>
      <c r="AO102" s="46">
        <v>1</v>
      </c>
      <c r="AP102" s="33" t="s">
        <v>502</v>
      </c>
      <c r="AQ102" s="31">
        <v>0</v>
      </c>
      <c r="AR102" s="31">
        <v>0</v>
      </c>
      <c r="AS102" s="8" t="s">
        <v>686</v>
      </c>
      <c r="AT102" s="32"/>
      <c r="AU102" s="32"/>
    </row>
    <row r="103" spans="1:47" s="1" customFormat="1">
      <c r="A103" s="7" t="s">
        <v>344</v>
      </c>
      <c r="B103" s="8" t="s">
        <v>586</v>
      </c>
      <c r="C103" s="8">
        <v>26</v>
      </c>
      <c r="D103" s="8" t="s">
        <v>585</v>
      </c>
      <c r="E103" s="8">
        <v>21.08</v>
      </c>
      <c r="F103" s="48">
        <v>38258</v>
      </c>
      <c r="G103" s="48">
        <v>42111</v>
      </c>
      <c r="H103" s="52">
        <f t="shared" si="5"/>
        <v>10.556164383561644</v>
      </c>
      <c r="I103" s="65">
        <f t="shared" si="15"/>
        <v>15.443835616438356</v>
      </c>
      <c r="J103" s="64" t="s">
        <v>140</v>
      </c>
      <c r="K103" s="112" t="s">
        <v>541</v>
      </c>
      <c r="L103" s="8"/>
      <c r="M103" s="8"/>
      <c r="N103" s="8"/>
      <c r="O103" s="10"/>
      <c r="P103" s="36" t="s">
        <v>354</v>
      </c>
      <c r="Q103" s="35" t="s">
        <v>356</v>
      </c>
      <c r="R103" s="36" t="s">
        <v>354</v>
      </c>
      <c r="S103" s="59" t="s">
        <v>135</v>
      </c>
      <c r="T103" s="35" t="s">
        <v>356</v>
      </c>
      <c r="U103" s="35" t="s">
        <v>356</v>
      </c>
      <c r="V103" s="36" t="s">
        <v>354</v>
      </c>
      <c r="W103" s="56">
        <v>2</v>
      </c>
      <c r="X103" s="36" t="s">
        <v>354</v>
      </c>
      <c r="Y103" s="8">
        <v>3.44</v>
      </c>
      <c r="Z103" s="8">
        <v>0.39</v>
      </c>
      <c r="AA103" s="8">
        <v>0.96</v>
      </c>
      <c r="AB103" s="8">
        <v>2.04</v>
      </c>
      <c r="AC103" s="92"/>
      <c r="AD103" s="92"/>
      <c r="AE103" s="92"/>
      <c r="AF103" s="92"/>
      <c r="AG103" s="92"/>
      <c r="AH103" s="86"/>
      <c r="AI103" s="8"/>
      <c r="AJ103" s="8"/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8" t="s">
        <v>687</v>
      </c>
      <c r="AT103" s="32"/>
      <c r="AU103" s="32"/>
    </row>
    <row r="104" spans="1:47" s="1" customFormat="1">
      <c r="A104" s="7" t="s">
        <v>345</v>
      </c>
      <c r="B104" s="8" t="s">
        <v>586</v>
      </c>
      <c r="C104" s="8">
        <v>55</v>
      </c>
      <c r="D104" s="8" t="s">
        <v>585</v>
      </c>
      <c r="E104" s="8">
        <v>21.45</v>
      </c>
      <c r="F104" s="48">
        <v>41925</v>
      </c>
      <c r="G104" s="48">
        <v>42111</v>
      </c>
      <c r="H104" s="52">
        <f t="shared" ref="H104:H167" si="19">(G104-F104)/365</f>
        <v>0.50958904109589043</v>
      </c>
      <c r="I104" s="65">
        <f t="shared" si="15"/>
        <v>54.490410958904107</v>
      </c>
      <c r="J104" s="64" t="s">
        <v>140</v>
      </c>
      <c r="K104" s="112" t="s">
        <v>542</v>
      </c>
      <c r="L104" s="8"/>
      <c r="M104" s="8"/>
      <c r="N104" s="8"/>
      <c r="O104" s="10"/>
      <c r="P104" s="36" t="s">
        <v>354</v>
      </c>
      <c r="Q104" s="36" t="s">
        <v>354</v>
      </c>
      <c r="R104" s="35" t="s">
        <v>356</v>
      </c>
      <c r="S104" s="59" t="s">
        <v>135</v>
      </c>
      <c r="T104" s="36" t="s">
        <v>354</v>
      </c>
      <c r="U104" s="35" t="s">
        <v>356</v>
      </c>
      <c r="V104" s="36" t="s">
        <v>354</v>
      </c>
      <c r="W104" s="56">
        <v>1</v>
      </c>
      <c r="X104" s="36" t="s">
        <v>354</v>
      </c>
      <c r="Y104" s="8">
        <v>4.4400000000000004</v>
      </c>
      <c r="Z104" s="8">
        <v>0.57999999999999996</v>
      </c>
      <c r="AA104" s="8">
        <v>1.66</v>
      </c>
      <c r="AB104" s="8">
        <v>2.3199999999999998</v>
      </c>
      <c r="AC104" s="92">
        <v>0.25</v>
      </c>
      <c r="AD104" s="92"/>
      <c r="AE104" s="92">
        <v>0.51</v>
      </c>
      <c r="AF104" s="92">
        <v>0.72</v>
      </c>
      <c r="AG104" s="92"/>
      <c r="AH104" s="92">
        <f>0.5*(AC104+AE104)+0.5*(AE104+AF104)</f>
        <v>0.995</v>
      </c>
      <c r="AI104" s="8"/>
      <c r="AJ104" s="8"/>
      <c r="AK104" s="31">
        <v>0</v>
      </c>
      <c r="AL104" s="31">
        <v>0</v>
      </c>
      <c r="AM104" s="31">
        <v>0</v>
      </c>
      <c r="AN104" s="31">
        <v>0</v>
      </c>
      <c r="AO104" s="46">
        <v>1</v>
      </c>
      <c r="AP104" s="33" t="s">
        <v>812</v>
      </c>
      <c r="AQ104" s="31">
        <v>0</v>
      </c>
      <c r="AR104" s="31">
        <v>0</v>
      </c>
      <c r="AS104" s="8" t="s">
        <v>688</v>
      </c>
      <c r="AT104" s="32"/>
      <c r="AU104" s="32"/>
    </row>
    <row r="105" spans="1:47" s="1" customFormat="1">
      <c r="A105" s="7" t="s">
        <v>346</v>
      </c>
      <c r="B105" s="8" t="s">
        <v>584</v>
      </c>
      <c r="C105" s="8">
        <v>19</v>
      </c>
      <c r="D105" s="8" t="s">
        <v>585</v>
      </c>
      <c r="E105" s="8">
        <v>19.48</v>
      </c>
      <c r="F105" s="48">
        <v>39083</v>
      </c>
      <c r="G105" s="48">
        <v>42180</v>
      </c>
      <c r="H105" s="52">
        <f t="shared" si="19"/>
        <v>8.4849315068493159</v>
      </c>
      <c r="I105" s="65">
        <f t="shared" si="15"/>
        <v>10.515068493150684</v>
      </c>
      <c r="J105" s="64" t="s">
        <v>140</v>
      </c>
      <c r="K105" s="8">
        <v>19.07</v>
      </c>
      <c r="L105" s="8"/>
      <c r="M105" s="8">
        <v>14.3</v>
      </c>
      <c r="N105" s="36" t="s">
        <v>354</v>
      </c>
      <c r="O105" s="10"/>
      <c r="P105" s="10"/>
      <c r="Q105" s="36" t="s">
        <v>354</v>
      </c>
      <c r="R105" s="36" t="s">
        <v>354</v>
      </c>
      <c r="S105" s="60">
        <v>0</v>
      </c>
      <c r="T105" s="36" t="s">
        <v>354</v>
      </c>
      <c r="U105" s="36" t="s">
        <v>354</v>
      </c>
      <c r="V105" s="36" t="s">
        <v>354</v>
      </c>
      <c r="W105" s="56">
        <v>0</v>
      </c>
      <c r="X105" s="10"/>
      <c r="Y105" s="8">
        <v>2.82</v>
      </c>
      <c r="Z105" s="8">
        <v>1.08</v>
      </c>
      <c r="AA105" s="8">
        <v>1.64</v>
      </c>
      <c r="AB105" s="8">
        <v>0.83</v>
      </c>
      <c r="AC105" s="92"/>
      <c r="AD105" s="92"/>
      <c r="AE105" s="92"/>
      <c r="AF105" s="92"/>
      <c r="AG105" s="92"/>
      <c r="AH105" s="86"/>
      <c r="AI105" s="8">
        <v>57</v>
      </c>
      <c r="AJ105" s="8">
        <v>2.1800000000000002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8" t="s">
        <v>689</v>
      </c>
      <c r="AT105" s="32"/>
      <c r="AU105" s="32"/>
    </row>
    <row r="106" spans="1:47" s="1" customFormat="1">
      <c r="A106" s="7" t="s">
        <v>347</v>
      </c>
      <c r="B106" s="8" t="s">
        <v>584</v>
      </c>
      <c r="C106" s="8">
        <v>26</v>
      </c>
      <c r="D106" s="8" t="s">
        <v>585</v>
      </c>
      <c r="E106" s="8">
        <v>18.309999999999999</v>
      </c>
      <c r="F106" s="48">
        <v>42173</v>
      </c>
      <c r="G106" s="48">
        <v>42180</v>
      </c>
      <c r="H106" s="52">
        <f t="shared" si="19"/>
        <v>1.9178082191780823E-2</v>
      </c>
      <c r="I106" s="65">
        <f t="shared" si="15"/>
        <v>25.980821917808218</v>
      </c>
      <c r="J106" s="64" t="s">
        <v>140</v>
      </c>
      <c r="K106" s="8">
        <v>16.920000000000002</v>
      </c>
      <c r="L106" s="8">
        <v>23.06</v>
      </c>
      <c r="M106" s="8">
        <v>16.3</v>
      </c>
      <c r="N106" s="36" t="s">
        <v>354</v>
      </c>
      <c r="O106" s="10"/>
      <c r="P106" s="10"/>
      <c r="Q106" s="36" t="s">
        <v>354</v>
      </c>
      <c r="R106" s="36" t="s">
        <v>354</v>
      </c>
      <c r="S106" s="60">
        <v>0</v>
      </c>
      <c r="T106" s="36" t="s">
        <v>354</v>
      </c>
      <c r="U106" s="36" t="s">
        <v>354</v>
      </c>
      <c r="V106" s="36" t="s">
        <v>354</v>
      </c>
      <c r="W106" s="56">
        <v>0</v>
      </c>
      <c r="X106" s="10"/>
      <c r="Y106" s="8">
        <v>5.19</v>
      </c>
      <c r="Z106" s="8">
        <v>0.85</v>
      </c>
      <c r="AA106" s="8">
        <v>1.71</v>
      </c>
      <c r="AB106" s="8">
        <v>2.86</v>
      </c>
      <c r="AC106" s="92">
        <v>0.13</v>
      </c>
      <c r="AD106" s="92"/>
      <c r="AE106" s="92">
        <v>0.16</v>
      </c>
      <c r="AF106" s="92">
        <v>0.15</v>
      </c>
      <c r="AG106" s="92"/>
      <c r="AH106" s="92">
        <f t="shared" ref="AH106:AH111" si="20">0.5*(AC106+AE106)+0.5*(AE106+AF106)</f>
        <v>0.30000000000000004</v>
      </c>
      <c r="AI106" s="8" t="s">
        <v>849</v>
      </c>
      <c r="AJ106" s="8">
        <v>2.4300000000000002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8" t="s">
        <v>690</v>
      </c>
      <c r="AT106" s="32"/>
      <c r="AU106" s="32"/>
    </row>
    <row r="107" spans="1:47" s="1" customFormat="1">
      <c r="A107" s="7" t="s">
        <v>348</v>
      </c>
      <c r="B107" s="8" t="s">
        <v>586</v>
      </c>
      <c r="C107" s="8">
        <v>44</v>
      </c>
      <c r="D107" s="8" t="s">
        <v>585</v>
      </c>
      <c r="E107" s="8">
        <v>22.48</v>
      </c>
      <c r="F107" s="48">
        <v>40179</v>
      </c>
      <c r="G107" s="48">
        <v>42185</v>
      </c>
      <c r="H107" s="52">
        <f t="shared" si="19"/>
        <v>5.4958904109589044</v>
      </c>
      <c r="I107" s="65">
        <f t="shared" si="15"/>
        <v>38.504109589041093</v>
      </c>
      <c r="J107" s="64" t="s">
        <v>140</v>
      </c>
      <c r="K107" s="8">
        <v>17.829999999999998</v>
      </c>
      <c r="L107" s="8"/>
      <c r="M107" s="8">
        <v>9.4</v>
      </c>
      <c r="N107" s="36" t="s">
        <v>354</v>
      </c>
      <c r="O107" s="10"/>
      <c r="P107" s="10"/>
      <c r="Q107" s="35" t="s">
        <v>356</v>
      </c>
      <c r="R107" s="35" t="s">
        <v>356</v>
      </c>
      <c r="S107" s="60">
        <v>2</v>
      </c>
      <c r="T107" s="36" t="s">
        <v>354</v>
      </c>
      <c r="U107" s="35" t="s">
        <v>356</v>
      </c>
      <c r="V107" s="35" t="s">
        <v>356</v>
      </c>
      <c r="W107" s="56">
        <v>2</v>
      </c>
      <c r="X107" s="10"/>
      <c r="Y107" s="8">
        <v>4.76</v>
      </c>
      <c r="Z107" s="8">
        <v>2.15</v>
      </c>
      <c r="AA107" s="8">
        <v>1.84</v>
      </c>
      <c r="AB107" s="8">
        <v>2.21</v>
      </c>
      <c r="AC107" s="92">
        <v>0</v>
      </c>
      <c r="AD107" s="92"/>
      <c r="AE107" s="92">
        <v>0</v>
      </c>
      <c r="AF107" s="92">
        <v>0</v>
      </c>
      <c r="AG107" s="92"/>
      <c r="AH107" s="92">
        <f t="shared" si="20"/>
        <v>0</v>
      </c>
      <c r="AI107" s="8">
        <v>73</v>
      </c>
      <c r="AJ107" s="8">
        <v>2.83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8" t="s">
        <v>691</v>
      </c>
      <c r="AT107" s="32"/>
      <c r="AU107" s="32"/>
    </row>
    <row r="108" spans="1:47" s="1" customFormat="1">
      <c r="A108" s="7" t="s">
        <v>349</v>
      </c>
      <c r="B108" s="8" t="s">
        <v>586</v>
      </c>
      <c r="C108" s="8">
        <v>69</v>
      </c>
      <c r="D108" s="8" t="s">
        <v>585</v>
      </c>
      <c r="E108" s="8">
        <v>22.66</v>
      </c>
      <c r="F108" s="48">
        <v>42156</v>
      </c>
      <c r="G108" s="48">
        <v>42248</v>
      </c>
      <c r="H108" s="52">
        <f t="shared" si="19"/>
        <v>0.25205479452054796</v>
      </c>
      <c r="I108" s="65">
        <f t="shared" si="15"/>
        <v>68.747945205479454</v>
      </c>
      <c r="J108" s="64" t="s">
        <v>140</v>
      </c>
      <c r="K108" s="8">
        <v>18.559999999999999</v>
      </c>
      <c r="L108" s="8"/>
      <c r="M108" s="8">
        <v>8.9</v>
      </c>
      <c r="N108" s="36" t="s">
        <v>354</v>
      </c>
      <c r="O108" s="10"/>
      <c r="P108" s="10"/>
      <c r="Q108" s="36" t="s">
        <v>354</v>
      </c>
      <c r="R108" s="36" t="s">
        <v>354</v>
      </c>
      <c r="S108" s="60">
        <v>0</v>
      </c>
      <c r="T108" s="36" t="s">
        <v>354</v>
      </c>
      <c r="U108" s="35" t="s">
        <v>356</v>
      </c>
      <c r="V108" s="36" t="s">
        <v>354</v>
      </c>
      <c r="W108" s="56">
        <v>1</v>
      </c>
      <c r="X108" s="10"/>
      <c r="Y108" s="8">
        <v>4.84</v>
      </c>
      <c r="Z108" s="8">
        <v>0.93</v>
      </c>
      <c r="AA108" s="8">
        <v>2.1</v>
      </c>
      <c r="AB108" s="8">
        <v>1.92</v>
      </c>
      <c r="AC108" s="92">
        <v>0</v>
      </c>
      <c r="AD108" s="92"/>
      <c r="AE108" s="92">
        <v>0.03</v>
      </c>
      <c r="AF108" s="92">
        <v>0</v>
      </c>
      <c r="AG108" s="92"/>
      <c r="AH108" s="92">
        <f t="shared" si="20"/>
        <v>0.03</v>
      </c>
      <c r="AI108" s="8">
        <v>97</v>
      </c>
      <c r="AJ108" s="8">
        <v>2.37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8" t="s">
        <v>692</v>
      </c>
      <c r="AT108" s="32"/>
      <c r="AU108" s="32"/>
    </row>
    <row r="109" spans="1:47" s="1" customFormat="1">
      <c r="A109" s="7" t="s">
        <v>350</v>
      </c>
      <c r="B109" s="8" t="s">
        <v>584</v>
      </c>
      <c r="C109" s="8">
        <v>39</v>
      </c>
      <c r="D109" s="8" t="s">
        <v>585</v>
      </c>
      <c r="E109" s="8">
        <v>26.06</v>
      </c>
      <c r="F109" s="48">
        <v>42156</v>
      </c>
      <c r="G109" s="48">
        <v>42192</v>
      </c>
      <c r="H109" s="52">
        <f t="shared" si="19"/>
        <v>9.8630136986301367E-2</v>
      </c>
      <c r="I109" s="65">
        <f t="shared" si="15"/>
        <v>38.901369863013699</v>
      </c>
      <c r="J109" s="64" t="s">
        <v>140</v>
      </c>
      <c r="K109" s="8">
        <v>5.97</v>
      </c>
      <c r="L109" s="8"/>
      <c r="M109" s="8">
        <v>7.8</v>
      </c>
      <c r="N109" s="36" t="s">
        <v>354</v>
      </c>
      <c r="O109" s="10"/>
      <c r="P109" s="35" t="s">
        <v>356</v>
      </c>
      <c r="Q109" s="36" t="s">
        <v>354</v>
      </c>
      <c r="R109" s="36" t="s">
        <v>354</v>
      </c>
      <c r="S109" s="59" t="s">
        <v>135</v>
      </c>
      <c r="T109" s="36" t="s">
        <v>354</v>
      </c>
      <c r="U109" s="36" t="s">
        <v>354</v>
      </c>
      <c r="V109" s="36" t="s">
        <v>354</v>
      </c>
      <c r="W109" s="56">
        <v>0</v>
      </c>
      <c r="X109" s="36" t="s">
        <v>354</v>
      </c>
      <c r="Y109" s="8">
        <v>4.0599999999999996</v>
      </c>
      <c r="Z109" s="8">
        <v>0.6</v>
      </c>
      <c r="AA109" s="8">
        <v>1.31</v>
      </c>
      <c r="AB109" s="8">
        <v>1.9</v>
      </c>
      <c r="AC109" s="92">
        <v>0</v>
      </c>
      <c r="AD109" s="92"/>
      <c r="AE109" s="92">
        <v>0</v>
      </c>
      <c r="AF109" s="92">
        <v>0</v>
      </c>
      <c r="AG109" s="92"/>
      <c r="AH109" s="92">
        <f t="shared" si="20"/>
        <v>0</v>
      </c>
      <c r="AI109" s="8">
        <v>59</v>
      </c>
      <c r="AJ109" s="8">
        <v>2.39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8" t="s">
        <v>664</v>
      </c>
      <c r="AT109" s="32"/>
      <c r="AU109" s="32"/>
    </row>
    <row r="110" spans="1:47" s="1" customFormat="1">
      <c r="A110" s="7" t="s">
        <v>351</v>
      </c>
      <c r="B110" s="8" t="s">
        <v>584</v>
      </c>
      <c r="C110" s="8">
        <v>36</v>
      </c>
      <c r="D110" s="8" t="s">
        <v>585</v>
      </c>
      <c r="E110" s="8">
        <v>17.96</v>
      </c>
      <c r="F110" s="48">
        <v>36892</v>
      </c>
      <c r="G110" s="48">
        <v>42201</v>
      </c>
      <c r="H110" s="52">
        <f t="shared" si="19"/>
        <v>14.545205479452054</v>
      </c>
      <c r="I110" s="65">
        <f t="shared" si="15"/>
        <v>21.454794520547946</v>
      </c>
      <c r="J110" s="64" t="s">
        <v>140</v>
      </c>
      <c r="K110" s="8">
        <v>12.69</v>
      </c>
      <c r="L110" s="8"/>
      <c r="M110" s="8">
        <v>9</v>
      </c>
      <c r="N110" s="35" t="s">
        <v>356</v>
      </c>
      <c r="O110" s="10"/>
      <c r="P110" s="10"/>
      <c r="Q110" s="36" t="s">
        <v>354</v>
      </c>
      <c r="R110" s="36" t="s">
        <v>354</v>
      </c>
      <c r="S110" s="60">
        <v>0</v>
      </c>
      <c r="T110" s="36" t="s">
        <v>354</v>
      </c>
      <c r="U110" s="36" t="s">
        <v>354</v>
      </c>
      <c r="V110" s="36" t="s">
        <v>354</v>
      </c>
      <c r="W110" s="56">
        <v>0</v>
      </c>
      <c r="X110" s="10"/>
      <c r="Y110" s="8">
        <v>4.67</v>
      </c>
      <c r="Z110" s="8">
        <v>1.1200000000000001</v>
      </c>
      <c r="AA110" s="8">
        <v>1.23</v>
      </c>
      <c r="AB110" s="8">
        <v>2.4500000000000002</v>
      </c>
      <c r="AC110" s="92">
        <v>0</v>
      </c>
      <c r="AD110" s="92"/>
      <c r="AE110" s="92">
        <v>0.33</v>
      </c>
      <c r="AF110" s="92">
        <v>0.52</v>
      </c>
      <c r="AG110" s="92"/>
      <c r="AH110" s="92">
        <f t="shared" si="20"/>
        <v>0.59000000000000008</v>
      </c>
      <c r="AI110" s="8">
        <v>78</v>
      </c>
      <c r="AJ110" s="8">
        <v>2.14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8" t="s">
        <v>693</v>
      </c>
      <c r="AT110" s="32"/>
      <c r="AU110" s="32"/>
    </row>
    <row r="111" spans="1:47" s="1" customFormat="1">
      <c r="A111" s="7" t="s">
        <v>352</v>
      </c>
      <c r="B111" s="8" t="s">
        <v>584</v>
      </c>
      <c r="C111" s="8">
        <v>18</v>
      </c>
      <c r="D111" s="8" t="s">
        <v>585</v>
      </c>
      <c r="E111" s="8">
        <v>19.03</v>
      </c>
      <c r="F111" s="48">
        <v>40544</v>
      </c>
      <c r="G111" s="48">
        <v>42208</v>
      </c>
      <c r="H111" s="52">
        <f t="shared" si="19"/>
        <v>4.558904109589041</v>
      </c>
      <c r="I111" s="65">
        <f t="shared" si="15"/>
        <v>13.44109589041096</v>
      </c>
      <c r="J111" s="64" t="s">
        <v>140</v>
      </c>
      <c r="K111" s="8">
        <v>20.22</v>
      </c>
      <c r="L111" s="8"/>
      <c r="M111" s="8">
        <v>6.8</v>
      </c>
      <c r="N111" s="36" t="s">
        <v>354</v>
      </c>
      <c r="O111" s="10"/>
      <c r="P111" s="10"/>
      <c r="Q111" s="36" t="s">
        <v>354</v>
      </c>
      <c r="R111" s="35" t="s">
        <v>356</v>
      </c>
      <c r="S111" s="60">
        <v>1</v>
      </c>
      <c r="T111" s="36" t="s">
        <v>354</v>
      </c>
      <c r="U111" s="35" t="s">
        <v>356</v>
      </c>
      <c r="V111" s="35" t="s">
        <v>356</v>
      </c>
      <c r="W111" s="56">
        <v>2</v>
      </c>
      <c r="X111" s="10"/>
      <c r="Y111" s="8">
        <v>5.49</v>
      </c>
      <c r="Z111" s="8">
        <v>1.44</v>
      </c>
      <c r="AA111" s="8">
        <v>2.0499999999999998</v>
      </c>
      <c r="AB111" s="8">
        <v>2.29</v>
      </c>
      <c r="AC111" s="92">
        <v>0</v>
      </c>
      <c r="AD111" s="92"/>
      <c r="AE111" s="92">
        <v>0</v>
      </c>
      <c r="AF111" s="92">
        <v>0</v>
      </c>
      <c r="AG111" s="92"/>
      <c r="AH111" s="92">
        <f t="shared" si="20"/>
        <v>0</v>
      </c>
      <c r="AI111" s="8">
        <v>136</v>
      </c>
      <c r="AJ111" s="8">
        <v>2.3199999999999998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8" t="s">
        <v>694</v>
      </c>
      <c r="AT111" s="32"/>
      <c r="AU111" s="32"/>
    </row>
    <row r="112" spans="1:47" s="1" customFormat="1">
      <c r="A112" s="7" t="s">
        <v>353</v>
      </c>
      <c r="B112" s="8" t="s">
        <v>586</v>
      </c>
      <c r="C112" s="8">
        <v>16</v>
      </c>
      <c r="D112" s="8" t="s">
        <v>585</v>
      </c>
      <c r="E112" s="8">
        <v>20.2</v>
      </c>
      <c r="F112" s="48">
        <v>42064</v>
      </c>
      <c r="G112" s="48">
        <v>42218</v>
      </c>
      <c r="H112" s="52">
        <f t="shared" si="19"/>
        <v>0.42191780821917807</v>
      </c>
      <c r="I112" s="65">
        <f t="shared" si="15"/>
        <v>15.578082191780823</v>
      </c>
      <c r="J112" s="64" t="s">
        <v>140</v>
      </c>
      <c r="K112" s="8"/>
      <c r="L112" s="8"/>
      <c r="M112" s="8">
        <v>5.7</v>
      </c>
      <c r="N112" s="36" t="s">
        <v>354</v>
      </c>
      <c r="O112" s="10"/>
      <c r="P112" s="36" t="s">
        <v>354</v>
      </c>
      <c r="Q112" s="36" t="s">
        <v>354</v>
      </c>
      <c r="R112" s="36" t="s">
        <v>354</v>
      </c>
      <c r="S112" s="59" t="s">
        <v>147</v>
      </c>
      <c r="T112" s="36" t="s">
        <v>354</v>
      </c>
      <c r="U112" s="35" t="s">
        <v>356</v>
      </c>
      <c r="V112" s="36" t="s">
        <v>354</v>
      </c>
      <c r="W112" s="56">
        <v>1</v>
      </c>
      <c r="X112" s="36" t="s">
        <v>354</v>
      </c>
      <c r="Y112" s="8"/>
      <c r="Z112" s="8"/>
      <c r="AA112" s="8"/>
      <c r="AB112" s="8"/>
      <c r="AC112" s="92"/>
      <c r="AD112" s="92"/>
      <c r="AE112" s="92"/>
      <c r="AF112" s="92"/>
      <c r="AG112" s="92"/>
      <c r="AH112" s="86"/>
      <c r="AI112" s="8"/>
      <c r="AJ112" s="8"/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8" t="s">
        <v>695</v>
      </c>
      <c r="AT112" s="32"/>
      <c r="AU112" s="32"/>
    </row>
    <row r="113" spans="1:47" s="1" customFormat="1">
      <c r="A113" s="7" t="s">
        <v>355</v>
      </c>
      <c r="B113" s="8" t="s">
        <v>584</v>
      </c>
      <c r="C113" s="8">
        <v>35</v>
      </c>
      <c r="D113" s="8" t="s">
        <v>585</v>
      </c>
      <c r="E113" s="8">
        <v>28.73</v>
      </c>
      <c r="F113" s="48">
        <v>38353</v>
      </c>
      <c r="G113" s="48">
        <v>42218</v>
      </c>
      <c r="H113" s="52">
        <f t="shared" si="19"/>
        <v>10.58904109589041</v>
      </c>
      <c r="I113" s="65">
        <f t="shared" si="15"/>
        <v>24.410958904109592</v>
      </c>
      <c r="J113" s="64" t="s">
        <v>140</v>
      </c>
      <c r="K113" s="112" t="s">
        <v>543</v>
      </c>
      <c r="L113" s="8"/>
      <c r="M113" s="8">
        <v>8.5</v>
      </c>
      <c r="N113" s="35" t="s">
        <v>356</v>
      </c>
      <c r="O113" s="10"/>
      <c r="P113" s="36" t="s">
        <v>354</v>
      </c>
      <c r="Q113" s="35" t="s">
        <v>356</v>
      </c>
      <c r="R113" s="36" t="s">
        <v>354</v>
      </c>
      <c r="S113" s="59" t="s">
        <v>135</v>
      </c>
      <c r="T113" s="35" t="s">
        <v>356</v>
      </c>
      <c r="U113" s="36" t="s">
        <v>354</v>
      </c>
      <c r="V113" s="36" t="s">
        <v>354</v>
      </c>
      <c r="W113" s="56">
        <v>1</v>
      </c>
      <c r="X113" s="36" t="s">
        <v>354</v>
      </c>
      <c r="Y113" s="8"/>
      <c r="Z113" s="8"/>
      <c r="AA113" s="8"/>
      <c r="AB113" s="8"/>
      <c r="AC113" s="92"/>
      <c r="AD113" s="92"/>
      <c r="AE113" s="92"/>
      <c r="AF113" s="92"/>
      <c r="AG113" s="92"/>
      <c r="AH113" s="86"/>
      <c r="AI113" s="8"/>
      <c r="AJ113" s="8"/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8" t="s">
        <v>696</v>
      </c>
      <c r="AT113" s="32"/>
      <c r="AU113" s="32"/>
    </row>
    <row r="114" spans="1:47" s="1" customFormat="1">
      <c r="A114" s="7" t="s">
        <v>357</v>
      </c>
      <c r="B114" s="8" t="s">
        <v>586</v>
      </c>
      <c r="C114" s="8">
        <v>6</v>
      </c>
      <c r="D114" s="8" t="s">
        <v>585</v>
      </c>
      <c r="E114" s="8">
        <v>15.27</v>
      </c>
      <c r="F114" s="48">
        <v>41395</v>
      </c>
      <c r="G114" s="48">
        <v>42218</v>
      </c>
      <c r="H114" s="52">
        <f t="shared" si="19"/>
        <v>2.2547945205479452</v>
      </c>
      <c r="I114" s="65">
        <f t="shared" si="15"/>
        <v>3.7452054794520548</v>
      </c>
      <c r="J114" s="64" t="s">
        <v>140</v>
      </c>
      <c r="K114" s="112" t="s">
        <v>517</v>
      </c>
      <c r="L114" s="8"/>
      <c r="M114" s="8">
        <v>8</v>
      </c>
      <c r="N114" s="36" t="s">
        <v>354</v>
      </c>
      <c r="O114" s="10"/>
      <c r="P114" s="36" t="s">
        <v>354</v>
      </c>
      <c r="Q114" s="35" t="s">
        <v>356</v>
      </c>
      <c r="R114" s="36" t="s">
        <v>354</v>
      </c>
      <c r="S114" s="59" t="s">
        <v>135</v>
      </c>
      <c r="T114" s="35" t="s">
        <v>356</v>
      </c>
      <c r="U114" s="35" t="s">
        <v>356</v>
      </c>
      <c r="V114" s="36" t="s">
        <v>354</v>
      </c>
      <c r="W114" s="56">
        <v>2</v>
      </c>
      <c r="X114" s="35" t="s">
        <v>356</v>
      </c>
      <c r="Y114" s="8"/>
      <c r="Z114" s="8"/>
      <c r="AA114" s="8"/>
      <c r="AB114" s="8"/>
      <c r="AC114" s="92"/>
      <c r="AD114" s="92"/>
      <c r="AE114" s="92"/>
      <c r="AF114" s="92"/>
      <c r="AG114" s="92"/>
      <c r="AH114" s="86"/>
      <c r="AI114" s="8"/>
      <c r="AJ114" s="8"/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8" t="s">
        <v>697</v>
      </c>
      <c r="AT114" s="32"/>
      <c r="AU114" s="32"/>
    </row>
    <row r="115" spans="1:47" s="1" customFormat="1">
      <c r="A115" s="7" t="s">
        <v>358</v>
      </c>
      <c r="B115" s="8" t="s">
        <v>586</v>
      </c>
      <c r="C115" s="8">
        <v>10</v>
      </c>
      <c r="D115" s="8" t="s">
        <v>585</v>
      </c>
      <c r="E115" s="8">
        <v>16.190000000000001</v>
      </c>
      <c r="F115" s="48">
        <v>39814</v>
      </c>
      <c r="G115" s="48">
        <v>42218</v>
      </c>
      <c r="H115" s="52">
        <f t="shared" si="19"/>
        <v>6.5863013698630137</v>
      </c>
      <c r="I115" s="65">
        <f t="shared" ref="I115:I116" si="21">C115-H115</f>
        <v>3.4136986301369863</v>
      </c>
      <c r="J115" s="64" t="s">
        <v>140</v>
      </c>
      <c r="K115" s="112" t="s">
        <v>544</v>
      </c>
      <c r="L115" s="8"/>
      <c r="M115" s="8">
        <v>6.4</v>
      </c>
      <c r="N115" s="36" t="s">
        <v>354</v>
      </c>
      <c r="O115" s="10"/>
      <c r="P115" s="36" t="s">
        <v>354</v>
      </c>
      <c r="Q115" s="36" t="s">
        <v>354</v>
      </c>
      <c r="R115" s="36" t="s">
        <v>354</v>
      </c>
      <c r="S115" s="59" t="s">
        <v>147</v>
      </c>
      <c r="T115" s="36" t="s">
        <v>354</v>
      </c>
      <c r="U115" s="35" t="s">
        <v>356</v>
      </c>
      <c r="V115" s="36" t="s">
        <v>354</v>
      </c>
      <c r="W115" s="56">
        <v>1</v>
      </c>
      <c r="X115" s="36" t="s">
        <v>354</v>
      </c>
      <c r="Y115" s="8"/>
      <c r="Z115" s="8"/>
      <c r="AA115" s="8"/>
      <c r="AB115" s="8"/>
      <c r="AC115" s="92"/>
      <c r="AD115" s="92"/>
      <c r="AE115" s="92"/>
      <c r="AF115" s="92"/>
      <c r="AG115" s="92"/>
      <c r="AH115" s="86"/>
      <c r="AI115" s="8"/>
      <c r="AJ115" s="8"/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8" t="s">
        <v>698</v>
      </c>
      <c r="AT115" s="32"/>
      <c r="AU115" s="32"/>
    </row>
    <row r="116" spans="1:47" s="1" customFormat="1">
      <c r="A116" s="7" t="s">
        <v>359</v>
      </c>
      <c r="B116" s="8" t="s">
        <v>586</v>
      </c>
      <c r="C116" s="8">
        <v>26</v>
      </c>
      <c r="D116" s="8" t="s">
        <v>585</v>
      </c>
      <c r="E116" s="8">
        <v>17.260000000000002</v>
      </c>
      <c r="F116" s="48">
        <v>36130</v>
      </c>
      <c r="G116" s="48">
        <v>42218</v>
      </c>
      <c r="H116" s="52">
        <f t="shared" si="19"/>
        <v>16.67945205479452</v>
      </c>
      <c r="I116" s="65">
        <f t="shared" si="21"/>
        <v>9.3205479452054796</v>
      </c>
      <c r="J116" s="64" t="s">
        <v>140</v>
      </c>
      <c r="K116" s="112" t="s">
        <v>545</v>
      </c>
      <c r="L116" s="8"/>
      <c r="M116" s="8">
        <v>10.5</v>
      </c>
      <c r="N116" s="35" t="s">
        <v>356</v>
      </c>
      <c r="O116" s="10"/>
      <c r="P116" s="36" t="s">
        <v>354</v>
      </c>
      <c r="Q116" s="35" t="s">
        <v>356</v>
      </c>
      <c r="R116" s="36" t="s">
        <v>354</v>
      </c>
      <c r="S116" s="59" t="s">
        <v>135</v>
      </c>
      <c r="T116" s="35" t="s">
        <v>356</v>
      </c>
      <c r="U116" s="36" t="s">
        <v>354</v>
      </c>
      <c r="V116" s="36" t="s">
        <v>354</v>
      </c>
      <c r="W116" s="56">
        <v>1</v>
      </c>
      <c r="X116" s="36" t="s">
        <v>354</v>
      </c>
      <c r="Y116" s="8"/>
      <c r="Z116" s="8"/>
      <c r="AA116" s="8"/>
      <c r="AB116" s="8"/>
      <c r="AC116" s="92"/>
      <c r="AD116" s="92"/>
      <c r="AE116" s="92"/>
      <c r="AF116" s="92"/>
      <c r="AG116" s="92"/>
      <c r="AH116" s="86"/>
      <c r="AI116" s="8"/>
      <c r="AJ116" s="8"/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8" t="s">
        <v>699</v>
      </c>
      <c r="AT116" s="32"/>
      <c r="AU116" s="32"/>
    </row>
    <row r="117" spans="1:47" s="1" customFormat="1">
      <c r="A117" s="7" t="s">
        <v>538</v>
      </c>
      <c r="B117" s="8"/>
      <c r="C117" s="8"/>
      <c r="D117" s="8" t="s">
        <v>585</v>
      </c>
      <c r="E117" s="8"/>
      <c r="F117" s="48"/>
      <c r="G117" s="48"/>
      <c r="H117" s="52"/>
      <c r="I117" s="65"/>
      <c r="J117" s="64" t="s">
        <v>140</v>
      </c>
      <c r="K117" s="112" t="s">
        <v>546</v>
      </c>
      <c r="L117" s="8"/>
      <c r="M117" s="8"/>
      <c r="N117" s="8"/>
      <c r="O117" s="10"/>
      <c r="P117" s="36" t="s">
        <v>354</v>
      </c>
      <c r="Q117" s="10"/>
      <c r="R117" s="10"/>
      <c r="S117" s="60">
        <v>0</v>
      </c>
      <c r="T117" s="36" t="s">
        <v>354</v>
      </c>
      <c r="U117" s="36" t="s">
        <v>354</v>
      </c>
      <c r="V117" s="36" t="s">
        <v>354</v>
      </c>
      <c r="W117" s="56">
        <v>0</v>
      </c>
      <c r="X117" s="10"/>
      <c r="Y117" s="8"/>
      <c r="Z117" s="8"/>
      <c r="AA117" s="8"/>
      <c r="AB117" s="8"/>
      <c r="AC117" s="92"/>
      <c r="AD117" s="92"/>
      <c r="AE117" s="92"/>
      <c r="AF117" s="92"/>
      <c r="AG117" s="92"/>
      <c r="AH117" s="86"/>
      <c r="AI117" s="8"/>
      <c r="AJ117" s="8"/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8"/>
      <c r="AT117" s="32"/>
      <c r="AU117" s="32"/>
    </row>
    <row r="118" spans="1:47" s="1" customFormat="1">
      <c r="A118" s="7" t="s">
        <v>360</v>
      </c>
      <c r="B118" s="8" t="s">
        <v>586</v>
      </c>
      <c r="C118" s="8">
        <v>28</v>
      </c>
      <c r="D118" s="8" t="s">
        <v>585</v>
      </c>
      <c r="E118" s="8">
        <v>25.71</v>
      </c>
      <c r="F118" s="48">
        <v>38742</v>
      </c>
      <c r="G118" s="48">
        <v>42218</v>
      </c>
      <c r="H118" s="52">
        <f t="shared" si="19"/>
        <v>9.5232876712328771</v>
      </c>
      <c r="I118" s="65">
        <f t="shared" ref="I118:I139" si="22">C118-H118</f>
        <v>18.476712328767121</v>
      </c>
      <c r="J118" s="64" t="s">
        <v>140</v>
      </c>
      <c r="K118" s="112"/>
      <c r="L118" s="8"/>
      <c r="M118" s="8">
        <v>10.8</v>
      </c>
      <c r="N118" s="36" t="s">
        <v>354</v>
      </c>
      <c r="O118" s="10"/>
      <c r="P118" s="36" t="s">
        <v>354</v>
      </c>
      <c r="Q118" s="36" t="s">
        <v>354</v>
      </c>
      <c r="R118" s="36" t="s">
        <v>354</v>
      </c>
      <c r="S118" s="59" t="s">
        <v>147</v>
      </c>
      <c r="T118" s="36" t="s">
        <v>354</v>
      </c>
      <c r="U118" s="36" t="s">
        <v>354</v>
      </c>
      <c r="V118" s="35" t="s">
        <v>356</v>
      </c>
      <c r="W118" s="56">
        <v>1</v>
      </c>
      <c r="X118" s="36" t="s">
        <v>354</v>
      </c>
      <c r="Y118" s="8"/>
      <c r="Z118" s="8"/>
      <c r="AA118" s="8"/>
      <c r="AB118" s="8"/>
      <c r="AC118" s="92"/>
      <c r="AD118" s="92"/>
      <c r="AE118" s="92"/>
      <c r="AF118" s="92"/>
      <c r="AG118" s="92"/>
      <c r="AH118" s="86"/>
      <c r="AI118" s="8"/>
      <c r="AJ118" s="8"/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8" t="s">
        <v>700</v>
      </c>
      <c r="AT118" s="32"/>
      <c r="AU118" s="32"/>
    </row>
    <row r="119" spans="1:47" s="1" customFormat="1">
      <c r="A119" s="7" t="s">
        <v>361</v>
      </c>
      <c r="B119" s="8" t="s">
        <v>586</v>
      </c>
      <c r="C119" s="8">
        <v>5</v>
      </c>
      <c r="D119" s="8" t="s">
        <v>585</v>
      </c>
      <c r="E119" s="8">
        <v>14.88</v>
      </c>
      <c r="F119" s="48">
        <v>41852</v>
      </c>
      <c r="G119" s="48">
        <v>42218</v>
      </c>
      <c r="H119" s="52">
        <f t="shared" si="19"/>
        <v>1.0027397260273974</v>
      </c>
      <c r="I119" s="65">
        <f t="shared" si="22"/>
        <v>3.9972602739726026</v>
      </c>
      <c r="J119" s="64" t="s">
        <v>140</v>
      </c>
      <c r="K119" s="112" t="s">
        <v>547</v>
      </c>
      <c r="L119" s="8"/>
      <c r="M119" s="8">
        <v>14.4</v>
      </c>
      <c r="N119" s="36" t="s">
        <v>354</v>
      </c>
      <c r="O119" s="10"/>
      <c r="P119" s="35" t="s">
        <v>356</v>
      </c>
      <c r="Q119" s="35" t="s">
        <v>356</v>
      </c>
      <c r="R119" s="36" t="s">
        <v>354</v>
      </c>
      <c r="S119" s="59" t="s">
        <v>136</v>
      </c>
      <c r="T119" s="36" t="s">
        <v>354</v>
      </c>
      <c r="U119" s="35" t="s">
        <v>356</v>
      </c>
      <c r="V119" s="36" t="s">
        <v>354</v>
      </c>
      <c r="W119" s="56">
        <v>1</v>
      </c>
      <c r="X119" s="36" t="s">
        <v>354</v>
      </c>
      <c r="Y119" s="8">
        <v>6.88</v>
      </c>
      <c r="Z119" s="8">
        <v>1.1000000000000001</v>
      </c>
      <c r="AA119" s="8">
        <v>0.97</v>
      </c>
      <c r="AB119" s="8">
        <v>4.84</v>
      </c>
      <c r="AC119" s="92"/>
      <c r="AD119" s="92"/>
      <c r="AE119" s="92"/>
      <c r="AF119" s="92"/>
      <c r="AG119" s="92"/>
      <c r="AH119" s="86"/>
      <c r="AI119" s="8"/>
      <c r="AJ119" s="8"/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8" t="s">
        <v>701</v>
      </c>
      <c r="AT119" s="32"/>
      <c r="AU119" s="32"/>
    </row>
    <row r="120" spans="1:47" s="1" customFormat="1">
      <c r="A120" s="7" t="s">
        <v>362</v>
      </c>
      <c r="B120" s="8" t="s">
        <v>586</v>
      </c>
      <c r="C120" s="8">
        <v>5</v>
      </c>
      <c r="D120" s="8" t="s">
        <v>585</v>
      </c>
      <c r="E120" s="8">
        <v>14.74</v>
      </c>
      <c r="F120" s="48">
        <v>41871</v>
      </c>
      <c r="G120" s="48">
        <v>42218</v>
      </c>
      <c r="H120" s="52">
        <f t="shared" si="19"/>
        <v>0.9506849315068493</v>
      </c>
      <c r="I120" s="65">
        <f t="shared" si="22"/>
        <v>4.0493150684931507</v>
      </c>
      <c r="J120" s="64" t="s">
        <v>140</v>
      </c>
      <c r="K120" s="112"/>
      <c r="L120" s="8"/>
      <c r="M120" s="8">
        <v>8.9</v>
      </c>
      <c r="N120" s="36" t="s">
        <v>354</v>
      </c>
      <c r="O120" s="10"/>
      <c r="P120" s="36" t="s">
        <v>354</v>
      </c>
      <c r="Q120" s="35" t="s">
        <v>356</v>
      </c>
      <c r="R120" s="36" t="s">
        <v>354</v>
      </c>
      <c r="S120" s="59" t="s">
        <v>135</v>
      </c>
      <c r="T120" s="35" t="s">
        <v>356</v>
      </c>
      <c r="U120" s="35" t="s">
        <v>356</v>
      </c>
      <c r="V120" s="36" t="s">
        <v>354</v>
      </c>
      <c r="W120" s="56">
        <v>2</v>
      </c>
      <c r="X120" s="35" t="s">
        <v>356</v>
      </c>
      <c r="Y120" s="8">
        <v>3.65</v>
      </c>
      <c r="Z120" s="8">
        <v>1.17</v>
      </c>
      <c r="AA120" s="8">
        <v>1.08</v>
      </c>
      <c r="AB120" s="8">
        <v>2.4300000000000002</v>
      </c>
      <c r="AC120" s="92">
        <v>0.11</v>
      </c>
      <c r="AD120" s="92"/>
      <c r="AE120" s="92"/>
      <c r="AF120" s="92"/>
      <c r="AG120" s="92"/>
      <c r="AH120" s="86"/>
      <c r="AI120" s="8"/>
      <c r="AJ120" s="8"/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8" t="s">
        <v>702</v>
      </c>
      <c r="AT120" s="32"/>
      <c r="AU120" s="32"/>
    </row>
    <row r="121" spans="1:47" s="1" customFormat="1">
      <c r="A121" s="7" t="s">
        <v>363</v>
      </c>
      <c r="B121" s="8" t="s">
        <v>586</v>
      </c>
      <c r="C121" s="8">
        <v>17</v>
      </c>
      <c r="D121" s="8" t="s">
        <v>585</v>
      </c>
      <c r="E121" s="8">
        <v>13.92</v>
      </c>
      <c r="F121" s="48">
        <v>42125</v>
      </c>
      <c r="G121" s="48">
        <v>42218</v>
      </c>
      <c r="H121" s="52">
        <f t="shared" si="19"/>
        <v>0.25479452054794521</v>
      </c>
      <c r="I121" s="65">
        <f t="shared" si="22"/>
        <v>16.745205479452054</v>
      </c>
      <c r="J121" s="64" t="s">
        <v>140</v>
      </c>
      <c r="K121" s="112" t="s">
        <v>548</v>
      </c>
      <c r="L121" s="8"/>
      <c r="M121" s="8">
        <v>6.6</v>
      </c>
      <c r="N121" s="36" t="s">
        <v>354</v>
      </c>
      <c r="O121" s="10"/>
      <c r="P121" s="35" t="s">
        <v>356</v>
      </c>
      <c r="Q121" s="35" t="s">
        <v>356</v>
      </c>
      <c r="R121" s="35" t="s">
        <v>356</v>
      </c>
      <c r="S121" s="59" t="s">
        <v>816</v>
      </c>
      <c r="T121" s="35" t="s">
        <v>356</v>
      </c>
      <c r="U121" s="35" t="s">
        <v>356</v>
      </c>
      <c r="V121" s="35" t="s">
        <v>356</v>
      </c>
      <c r="W121" s="56">
        <v>3</v>
      </c>
      <c r="X121" s="36" t="s">
        <v>354</v>
      </c>
      <c r="Y121" s="8"/>
      <c r="Z121" s="8"/>
      <c r="AA121" s="8"/>
      <c r="AB121" s="8"/>
      <c r="AC121" s="92">
        <v>0.53</v>
      </c>
      <c r="AD121" s="92"/>
      <c r="AE121" s="92"/>
      <c r="AF121" s="92"/>
      <c r="AG121" s="92"/>
      <c r="AH121" s="86"/>
      <c r="AI121" s="8"/>
      <c r="AJ121" s="8"/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8" t="s">
        <v>703</v>
      </c>
      <c r="AT121" s="32"/>
      <c r="AU121" s="32"/>
    </row>
    <row r="122" spans="1:47" s="1" customFormat="1">
      <c r="A122" s="7" t="s">
        <v>364</v>
      </c>
      <c r="B122" s="8" t="s">
        <v>584</v>
      </c>
      <c r="C122" s="8">
        <v>14</v>
      </c>
      <c r="D122" s="8" t="s">
        <v>585</v>
      </c>
      <c r="E122" s="8">
        <v>16.649999999999999</v>
      </c>
      <c r="F122" s="48">
        <v>41487</v>
      </c>
      <c r="G122" s="48">
        <v>42218</v>
      </c>
      <c r="H122" s="52">
        <f t="shared" si="19"/>
        <v>2.0027397260273974</v>
      </c>
      <c r="I122" s="65">
        <f t="shared" si="22"/>
        <v>11.997260273972604</v>
      </c>
      <c r="J122" s="64" t="s">
        <v>140</v>
      </c>
      <c r="K122" s="112" t="s">
        <v>545</v>
      </c>
      <c r="L122" s="8"/>
      <c r="M122" s="8">
        <v>6.4</v>
      </c>
      <c r="N122" s="35" t="s">
        <v>356</v>
      </c>
      <c r="O122" s="10"/>
      <c r="P122" s="36" t="s">
        <v>354</v>
      </c>
      <c r="Q122" s="35" t="s">
        <v>356</v>
      </c>
      <c r="R122" s="35" t="s">
        <v>356</v>
      </c>
      <c r="S122" s="59" t="s">
        <v>136</v>
      </c>
      <c r="T122" s="35" t="s">
        <v>356</v>
      </c>
      <c r="U122" s="35" t="s">
        <v>356</v>
      </c>
      <c r="V122" s="35" t="s">
        <v>356</v>
      </c>
      <c r="W122" s="56">
        <v>3</v>
      </c>
      <c r="X122" s="36" t="s">
        <v>354</v>
      </c>
      <c r="Y122" s="8"/>
      <c r="Z122" s="8"/>
      <c r="AA122" s="8"/>
      <c r="AB122" s="8"/>
      <c r="AC122" s="92"/>
      <c r="AD122" s="92"/>
      <c r="AE122" s="92"/>
      <c r="AF122" s="92"/>
      <c r="AG122" s="92"/>
      <c r="AH122" s="86"/>
      <c r="AI122" s="8"/>
      <c r="AJ122" s="8"/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8" t="s">
        <v>704</v>
      </c>
      <c r="AT122" s="32"/>
      <c r="AU122" s="32"/>
    </row>
    <row r="123" spans="1:47" s="1" customFormat="1">
      <c r="A123" s="7" t="s">
        <v>365</v>
      </c>
      <c r="B123" s="8" t="s">
        <v>586</v>
      </c>
      <c r="C123" s="8">
        <v>4</v>
      </c>
      <c r="D123" s="8" t="s">
        <v>585</v>
      </c>
      <c r="E123" s="8">
        <v>15.15</v>
      </c>
      <c r="F123" s="48">
        <v>41609</v>
      </c>
      <c r="G123" s="48">
        <v>42218</v>
      </c>
      <c r="H123" s="52">
        <f t="shared" si="19"/>
        <v>1.6684931506849314</v>
      </c>
      <c r="I123" s="65">
        <f t="shared" si="22"/>
        <v>2.3315068493150686</v>
      </c>
      <c r="J123" s="64" t="s">
        <v>140</v>
      </c>
      <c r="K123" s="112" t="s">
        <v>549</v>
      </c>
      <c r="L123" s="8"/>
      <c r="M123" s="8">
        <v>7.2</v>
      </c>
      <c r="N123" s="36" t="s">
        <v>354</v>
      </c>
      <c r="O123" s="10"/>
      <c r="P123" s="35" t="s">
        <v>356</v>
      </c>
      <c r="Q123" s="35" t="s">
        <v>356</v>
      </c>
      <c r="R123" s="35" t="s">
        <v>356</v>
      </c>
      <c r="S123" s="59" t="s">
        <v>816</v>
      </c>
      <c r="T123" s="35" t="s">
        <v>356</v>
      </c>
      <c r="U123" s="35" t="s">
        <v>356</v>
      </c>
      <c r="V123" s="35" t="s">
        <v>356</v>
      </c>
      <c r="W123" s="56">
        <v>3</v>
      </c>
      <c r="X123" s="36" t="s">
        <v>354</v>
      </c>
      <c r="Y123" s="8"/>
      <c r="Z123" s="8"/>
      <c r="AA123" s="8"/>
      <c r="AB123" s="8"/>
      <c r="AC123" s="92">
        <v>0.1</v>
      </c>
      <c r="AD123" s="92"/>
      <c r="AE123" s="92"/>
      <c r="AF123" s="92"/>
      <c r="AG123" s="92"/>
      <c r="AH123" s="86"/>
      <c r="AI123" s="8"/>
      <c r="AJ123" s="8"/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8" t="s">
        <v>705</v>
      </c>
      <c r="AT123" s="32"/>
      <c r="AU123" s="32"/>
    </row>
    <row r="124" spans="1:47" s="1" customFormat="1">
      <c r="A124" s="7" t="s">
        <v>366</v>
      </c>
      <c r="B124" s="8" t="s">
        <v>586</v>
      </c>
      <c r="C124" s="8">
        <v>11</v>
      </c>
      <c r="D124" s="8" t="s">
        <v>585</v>
      </c>
      <c r="E124" s="8">
        <v>33.33</v>
      </c>
      <c r="F124" s="48">
        <v>41696</v>
      </c>
      <c r="G124" s="48">
        <v>42218</v>
      </c>
      <c r="H124" s="52">
        <f t="shared" si="19"/>
        <v>1.4301369863013698</v>
      </c>
      <c r="I124" s="65">
        <f t="shared" si="22"/>
        <v>9.5698630136986296</v>
      </c>
      <c r="J124" s="64" t="s">
        <v>140</v>
      </c>
      <c r="K124" s="112"/>
      <c r="L124" s="8"/>
      <c r="M124" s="8">
        <v>12</v>
      </c>
      <c r="N124" s="36" t="s">
        <v>354</v>
      </c>
      <c r="O124" s="10"/>
      <c r="P124" s="36" t="s">
        <v>354</v>
      </c>
      <c r="Q124" s="35" t="s">
        <v>356</v>
      </c>
      <c r="R124" s="35" t="s">
        <v>356</v>
      </c>
      <c r="S124" s="59" t="s">
        <v>136</v>
      </c>
      <c r="T124" s="35" t="s">
        <v>356</v>
      </c>
      <c r="U124" s="35" t="s">
        <v>356</v>
      </c>
      <c r="V124" s="35" t="s">
        <v>356</v>
      </c>
      <c r="W124" s="56">
        <v>3</v>
      </c>
      <c r="X124" s="36" t="s">
        <v>354</v>
      </c>
      <c r="Y124" s="8"/>
      <c r="Z124" s="8"/>
      <c r="AA124" s="8"/>
      <c r="AB124" s="8"/>
      <c r="AC124" s="92">
        <v>0.2</v>
      </c>
      <c r="AD124" s="92"/>
      <c r="AE124" s="92"/>
      <c r="AF124" s="92"/>
      <c r="AG124" s="92"/>
      <c r="AH124" s="86"/>
      <c r="AI124" s="8"/>
      <c r="AJ124" s="8"/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8" t="s">
        <v>706</v>
      </c>
      <c r="AT124" s="32"/>
      <c r="AU124" s="32"/>
    </row>
    <row r="125" spans="1:47" s="1" customFormat="1">
      <c r="A125" s="7" t="s">
        <v>367</v>
      </c>
      <c r="B125" s="8" t="s">
        <v>586</v>
      </c>
      <c r="C125" s="8">
        <v>10</v>
      </c>
      <c r="D125" s="8" t="s">
        <v>585</v>
      </c>
      <c r="E125" s="8">
        <v>13.33</v>
      </c>
      <c r="F125" s="48">
        <v>41579</v>
      </c>
      <c r="G125" s="48">
        <v>42218</v>
      </c>
      <c r="H125" s="52">
        <f t="shared" si="19"/>
        <v>1.7506849315068493</v>
      </c>
      <c r="I125" s="65">
        <f t="shared" si="22"/>
        <v>8.24931506849315</v>
      </c>
      <c r="J125" s="64" t="s">
        <v>140</v>
      </c>
      <c r="K125" s="112" t="s">
        <v>428</v>
      </c>
      <c r="L125" s="8"/>
      <c r="M125" s="8">
        <v>7.9</v>
      </c>
      <c r="N125" s="36" t="s">
        <v>354</v>
      </c>
      <c r="O125" s="10"/>
      <c r="P125" s="35" t="s">
        <v>356</v>
      </c>
      <c r="Q125" s="35" t="s">
        <v>356</v>
      </c>
      <c r="R125" s="35" t="s">
        <v>356</v>
      </c>
      <c r="S125" s="59" t="s">
        <v>816</v>
      </c>
      <c r="T125" s="35" t="s">
        <v>356</v>
      </c>
      <c r="U125" s="35" t="s">
        <v>356</v>
      </c>
      <c r="V125" s="36" t="s">
        <v>354</v>
      </c>
      <c r="W125" s="56">
        <v>2</v>
      </c>
      <c r="X125" s="36" t="s">
        <v>354</v>
      </c>
      <c r="Y125" s="8"/>
      <c r="Z125" s="8"/>
      <c r="AA125" s="8"/>
      <c r="AB125" s="8"/>
      <c r="AC125" s="92"/>
      <c r="AD125" s="92"/>
      <c r="AE125" s="92"/>
      <c r="AF125" s="92"/>
      <c r="AG125" s="92"/>
      <c r="AH125" s="86"/>
      <c r="AI125" s="8"/>
      <c r="AJ125" s="8"/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8" t="s">
        <v>707</v>
      </c>
      <c r="AT125" s="32"/>
      <c r="AU125" s="32"/>
    </row>
    <row r="126" spans="1:47" s="1" customFormat="1">
      <c r="A126" s="7" t="s">
        <v>368</v>
      </c>
      <c r="B126" s="8" t="s">
        <v>586</v>
      </c>
      <c r="C126" s="8">
        <v>9</v>
      </c>
      <c r="D126" s="8" t="s">
        <v>585</v>
      </c>
      <c r="E126" s="8">
        <v>14.81</v>
      </c>
      <c r="F126" s="48">
        <v>41640</v>
      </c>
      <c r="G126" s="48">
        <v>42218</v>
      </c>
      <c r="H126" s="52">
        <f t="shared" si="19"/>
        <v>1.5835616438356164</v>
      </c>
      <c r="I126" s="65">
        <f t="shared" si="22"/>
        <v>7.4164383561643836</v>
      </c>
      <c r="J126" s="64" t="s">
        <v>140</v>
      </c>
      <c r="K126" s="8">
        <v>8.3000000000000007</v>
      </c>
      <c r="L126" s="8"/>
      <c r="M126" s="8">
        <v>6.9</v>
      </c>
      <c r="N126" s="36" t="s">
        <v>354</v>
      </c>
      <c r="O126" s="10"/>
      <c r="P126" s="36" t="s">
        <v>354</v>
      </c>
      <c r="Q126" s="35" t="s">
        <v>356</v>
      </c>
      <c r="R126" s="36" t="s">
        <v>354</v>
      </c>
      <c r="S126" s="59" t="s">
        <v>135</v>
      </c>
      <c r="T126" s="36" t="s">
        <v>354</v>
      </c>
      <c r="U126" s="35" t="s">
        <v>356</v>
      </c>
      <c r="V126" s="35" t="s">
        <v>356</v>
      </c>
      <c r="W126" s="56">
        <v>2</v>
      </c>
      <c r="X126" s="35" t="s">
        <v>356</v>
      </c>
      <c r="Y126" s="8"/>
      <c r="Z126" s="8"/>
      <c r="AA126" s="8"/>
      <c r="AB126" s="8"/>
      <c r="AC126" s="92"/>
      <c r="AD126" s="92"/>
      <c r="AE126" s="92"/>
      <c r="AF126" s="92"/>
      <c r="AG126" s="92"/>
      <c r="AH126" s="86"/>
      <c r="AI126" s="8"/>
      <c r="AJ126" s="8"/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8" t="s">
        <v>708</v>
      </c>
      <c r="AT126" s="32"/>
      <c r="AU126" s="32"/>
    </row>
    <row r="127" spans="1:47" s="1" customFormat="1">
      <c r="A127" s="7" t="s">
        <v>369</v>
      </c>
      <c r="B127" s="8" t="s">
        <v>584</v>
      </c>
      <c r="C127" s="8">
        <v>22</v>
      </c>
      <c r="D127" s="8" t="s">
        <v>585</v>
      </c>
      <c r="E127" s="8">
        <v>18.52</v>
      </c>
      <c r="F127" s="48">
        <v>36342</v>
      </c>
      <c r="G127" s="48">
        <v>42218</v>
      </c>
      <c r="H127" s="52">
        <f t="shared" si="19"/>
        <v>16.098630136986301</v>
      </c>
      <c r="I127" s="65">
        <f t="shared" si="22"/>
        <v>5.9013698630136986</v>
      </c>
      <c r="J127" s="64" t="s">
        <v>140</v>
      </c>
      <c r="K127" s="8">
        <v>9.5</v>
      </c>
      <c r="L127" s="8"/>
      <c r="M127" s="8">
        <v>8</v>
      </c>
      <c r="N127" s="35" t="s">
        <v>356</v>
      </c>
      <c r="O127" s="10"/>
      <c r="P127" s="36" t="s">
        <v>354</v>
      </c>
      <c r="Q127" s="36" t="s">
        <v>354</v>
      </c>
      <c r="R127" s="36" t="s">
        <v>354</v>
      </c>
      <c r="S127" s="59" t="s">
        <v>147</v>
      </c>
      <c r="T127" s="36" t="s">
        <v>354</v>
      </c>
      <c r="U127" s="35" t="s">
        <v>356</v>
      </c>
      <c r="V127" s="36" t="s">
        <v>354</v>
      </c>
      <c r="W127" s="56">
        <v>1</v>
      </c>
      <c r="X127" s="36" t="s">
        <v>354</v>
      </c>
      <c r="Y127" s="8"/>
      <c r="Z127" s="8"/>
      <c r="AA127" s="8"/>
      <c r="AB127" s="8"/>
      <c r="AC127" s="92"/>
      <c r="AD127" s="92"/>
      <c r="AE127" s="92"/>
      <c r="AF127" s="92"/>
      <c r="AG127" s="92"/>
      <c r="AH127" s="86"/>
      <c r="AI127" s="8"/>
      <c r="AJ127" s="8"/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8" t="s">
        <v>709</v>
      </c>
      <c r="AT127" s="32"/>
      <c r="AU127" s="32"/>
    </row>
    <row r="128" spans="1:47" s="1" customFormat="1">
      <c r="A128" s="7" t="s">
        <v>370</v>
      </c>
      <c r="B128" s="8" t="s">
        <v>586</v>
      </c>
      <c r="C128" s="8">
        <v>18</v>
      </c>
      <c r="D128" s="8" t="s">
        <v>585</v>
      </c>
      <c r="E128" s="8">
        <v>19.36</v>
      </c>
      <c r="F128" s="48">
        <v>41640</v>
      </c>
      <c r="G128" s="48">
        <v>42218</v>
      </c>
      <c r="H128" s="52">
        <f t="shared" si="19"/>
        <v>1.5835616438356164</v>
      </c>
      <c r="I128" s="65">
        <f t="shared" si="22"/>
        <v>16.416438356164385</v>
      </c>
      <c r="J128" s="64" t="s">
        <v>140</v>
      </c>
      <c r="K128" s="8">
        <v>3.1</v>
      </c>
      <c r="L128" s="8">
        <v>6.8</v>
      </c>
      <c r="M128" s="8">
        <v>8</v>
      </c>
      <c r="N128" s="36" t="s">
        <v>354</v>
      </c>
      <c r="O128" s="10"/>
      <c r="P128" s="36" t="s">
        <v>354</v>
      </c>
      <c r="Q128" s="36" t="s">
        <v>354</v>
      </c>
      <c r="R128" s="36" t="s">
        <v>354</v>
      </c>
      <c r="S128" s="59" t="s">
        <v>147</v>
      </c>
      <c r="T128" s="36" t="s">
        <v>354</v>
      </c>
      <c r="U128" s="35" t="s">
        <v>356</v>
      </c>
      <c r="V128" s="36" t="s">
        <v>354</v>
      </c>
      <c r="W128" s="56">
        <v>1</v>
      </c>
      <c r="X128" s="36" t="s">
        <v>354</v>
      </c>
      <c r="Y128" s="8">
        <v>5.0199999999999996</v>
      </c>
      <c r="Z128" s="8">
        <v>0.86</v>
      </c>
      <c r="AA128" s="8">
        <v>1.45</v>
      </c>
      <c r="AB128" s="8">
        <v>3.37</v>
      </c>
      <c r="AC128" s="93" t="s">
        <v>468</v>
      </c>
      <c r="AD128" s="92"/>
      <c r="AE128" s="93" t="s">
        <v>468</v>
      </c>
      <c r="AF128" s="93" t="s">
        <v>468</v>
      </c>
      <c r="AG128" s="92"/>
      <c r="AH128" s="92">
        <f>0.5*(AC128+AE128)+0.5*(AE128+AF128)</f>
        <v>6.0000000000000001E-3</v>
      </c>
      <c r="AI128" s="8"/>
      <c r="AJ128" s="8"/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8" t="s">
        <v>710</v>
      </c>
      <c r="AT128" s="32"/>
      <c r="AU128" s="32"/>
    </row>
    <row r="129" spans="1:47" s="1" customFormat="1">
      <c r="A129" s="7" t="s">
        <v>371</v>
      </c>
      <c r="B129" s="8" t="s">
        <v>586</v>
      </c>
      <c r="C129" s="8">
        <v>4</v>
      </c>
      <c r="D129" s="8" t="s">
        <v>585</v>
      </c>
      <c r="E129" s="8">
        <v>14.9</v>
      </c>
      <c r="F129" s="48">
        <v>41753</v>
      </c>
      <c r="G129" s="48">
        <v>42218</v>
      </c>
      <c r="H129" s="52">
        <f t="shared" si="19"/>
        <v>1.273972602739726</v>
      </c>
      <c r="I129" s="65">
        <f t="shared" si="22"/>
        <v>2.7260273972602738</v>
      </c>
      <c r="J129" s="64" t="s">
        <v>140</v>
      </c>
      <c r="K129" s="112" t="s">
        <v>550</v>
      </c>
      <c r="L129" s="8"/>
      <c r="M129" s="8">
        <v>6.4</v>
      </c>
      <c r="N129" s="36" t="s">
        <v>354</v>
      </c>
      <c r="O129" s="10"/>
      <c r="P129" s="36" t="s">
        <v>354</v>
      </c>
      <c r="Q129" s="35" t="s">
        <v>356</v>
      </c>
      <c r="R129" s="35" t="s">
        <v>356</v>
      </c>
      <c r="S129" s="59" t="s">
        <v>136</v>
      </c>
      <c r="T129" s="35" t="s">
        <v>356</v>
      </c>
      <c r="U129" s="35" t="s">
        <v>356</v>
      </c>
      <c r="V129" s="35" t="s">
        <v>356</v>
      </c>
      <c r="W129" s="56">
        <v>3</v>
      </c>
      <c r="X129" s="36" t="s">
        <v>354</v>
      </c>
      <c r="Y129" s="8"/>
      <c r="Z129" s="8"/>
      <c r="AA129" s="8"/>
      <c r="AB129" s="8"/>
      <c r="AC129" s="92"/>
      <c r="AD129" s="92"/>
      <c r="AE129" s="92"/>
      <c r="AF129" s="92"/>
      <c r="AG129" s="92"/>
      <c r="AH129" s="86"/>
      <c r="AI129" s="8"/>
      <c r="AJ129" s="8"/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8" t="s">
        <v>711</v>
      </c>
      <c r="AT129" s="32"/>
      <c r="AU129" s="32"/>
    </row>
    <row r="130" spans="1:47" s="1" customFormat="1">
      <c r="A130" s="7" t="s">
        <v>372</v>
      </c>
      <c r="B130" s="8" t="s">
        <v>586</v>
      </c>
      <c r="C130" s="8">
        <v>16</v>
      </c>
      <c r="D130" s="8" t="s">
        <v>585</v>
      </c>
      <c r="E130" s="8">
        <v>20.96</v>
      </c>
      <c r="F130" s="48">
        <v>40170</v>
      </c>
      <c r="G130" s="48">
        <v>42218</v>
      </c>
      <c r="H130" s="52">
        <f t="shared" si="19"/>
        <v>5.6109589041095891</v>
      </c>
      <c r="I130" s="65">
        <f t="shared" si="22"/>
        <v>10.389041095890411</v>
      </c>
      <c r="J130" s="64" t="s">
        <v>140</v>
      </c>
      <c r="K130" s="112"/>
      <c r="L130" s="8"/>
      <c r="M130" s="8"/>
      <c r="N130" s="36" t="s">
        <v>354</v>
      </c>
      <c r="O130" s="10"/>
      <c r="P130" s="36" t="s">
        <v>354</v>
      </c>
      <c r="Q130" s="35" t="s">
        <v>356</v>
      </c>
      <c r="R130" s="35" t="s">
        <v>356</v>
      </c>
      <c r="S130" s="59" t="s">
        <v>136</v>
      </c>
      <c r="T130" s="36" t="s">
        <v>354</v>
      </c>
      <c r="U130" s="36" t="s">
        <v>354</v>
      </c>
      <c r="V130" s="35" t="s">
        <v>356</v>
      </c>
      <c r="W130" s="56">
        <v>1</v>
      </c>
      <c r="X130" s="36" t="s">
        <v>354</v>
      </c>
      <c r="Y130" s="8"/>
      <c r="Z130" s="8"/>
      <c r="AA130" s="8"/>
      <c r="AB130" s="8"/>
      <c r="AC130" s="92">
        <v>0.08</v>
      </c>
      <c r="AD130" s="92"/>
      <c r="AE130" s="92">
        <v>7.0000000000000007E-2</v>
      </c>
      <c r="AF130" s="92">
        <v>0.05</v>
      </c>
      <c r="AG130" s="92">
        <v>0.03</v>
      </c>
      <c r="AH130" s="92">
        <f>0.5*(AC130+AE130)+0.5*(AE130+AF130)+0.5*(AF130+AG130)</f>
        <v>0.17500000000000002</v>
      </c>
      <c r="AI130" s="8"/>
      <c r="AJ130" s="8"/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8" t="s">
        <v>712</v>
      </c>
      <c r="AT130" s="32"/>
      <c r="AU130" s="32"/>
    </row>
    <row r="131" spans="1:47" s="1" customFormat="1">
      <c r="A131" s="7" t="s">
        <v>373</v>
      </c>
      <c r="B131" s="8" t="s">
        <v>586</v>
      </c>
      <c r="C131" s="8">
        <v>46</v>
      </c>
      <c r="D131" s="8" t="s">
        <v>585</v>
      </c>
      <c r="E131" s="8">
        <v>25.71</v>
      </c>
      <c r="F131" s="48">
        <v>31048</v>
      </c>
      <c r="G131" s="48">
        <v>42218</v>
      </c>
      <c r="H131" s="52">
        <f t="shared" si="19"/>
        <v>30.602739726027398</v>
      </c>
      <c r="I131" s="65">
        <f t="shared" si="22"/>
        <v>15.397260273972602</v>
      </c>
      <c r="J131" s="64" t="s">
        <v>140</v>
      </c>
      <c r="K131" s="112"/>
      <c r="L131" s="8"/>
      <c r="M131" s="8">
        <v>7.8</v>
      </c>
      <c r="N131" s="36" t="s">
        <v>354</v>
      </c>
      <c r="O131" s="10"/>
      <c r="P131" s="35" t="s">
        <v>356</v>
      </c>
      <c r="Q131" s="36" t="s">
        <v>354</v>
      </c>
      <c r="R131" s="36" t="s">
        <v>354</v>
      </c>
      <c r="S131" s="59" t="s">
        <v>135</v>
      </c>
      <c r="T131" s="36" t="s">
        <v>354</v>
      </c>
      <c r="U131" s="35" t="s">
        <v>356</v>
      </c>
      <c r="V131" s="36" t="s">
        <v>354</v>
      </c>
      <c r="W131" s="56">
        <v>1</v>
      </c>
      <c r="X131" s="36" t="s">
        <v>354</v>
      </c>
      <c r="Y131" s="8"/>
      <c r="Z131" s="8"/>
      <c r="AA131" s="8"/>
      <c r="AB131" s="8"/>
      <c r="AC131" s="92"/>
      <c r="AD131" s="92"/>
      <c r="AE131" s="92"/>
      <c r="AF131" s="92"/>
      <c r="AG131" s="92"/>
      <c r="AH131" s="86"/>
      <c r="AI131" s="8"/>
      <c r="AJ131" s="8"/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8" t="s">
        <v>713</v>
      </c>
      <c r="AT131" s="32"/>
      <c r="AU131" s="32"/>
    </row>
    <row r="132" spans="1:47" s="1" customFormat="1">
      <c r="A132" s="7" t="s">
        <v>374</v>
      </c>
      <c r="B132" s="8" t="s">
        <v>586</v>
      </c>
      <c r="C132" s="8">
        <v>27</v>
      </c>
      <c r="D132" s="8" t="s">
        <v>585</v>
      </c>
      <c r="E132" s="8">
        <v>22.22</v>
      </c>
      <c r="F132" s="48">
        <v>34700</v>
      </c>
      <c r="G132" s="48">
        <v>42218</v>
      </c>
      <c r="H132" s="52">
        <f t="shared" si="19"/>
        <v>20.597260273972601</v>
      </c>
      <c r="I132" s="65">
        <f t="shared" si="22"/>
        <v>6.4027397260273986</v>
      </c>
      <c r="J132" s="64" t="s">
        <v>140</v>
      </c>
      <c r="K132" s="112" t="s">
        <v>551</v>
      </c>
      <c r="L132" s="8"/>
      <c r="M132" s="8">
        <v>7.6</v>
      </c>
      <c r="N132" s="36" t="s">
        <v>354</v>
      </c>
      <c r="O132" s="10"/>
      <c r="P132" s="36" t="s">
        <v>354</v>
      </c>
      <c r="Q132" s="36" t="s">
        <v>354</v>
      </c>
      <c r="R132" s="36" t="s">
        <v>354</v>
      </c>
      <c r="S132" s="59" t="s">
        <v>147</v>
      </c>
      <c r="T132" s="36" t="s">
        <v>354</v>
      </c>
      <c r="U132" s="35" t="s">
        <v>356</v>
      </c>
      <c r="V132" s="36" t="s">
        <v>354</v>
      </c>
      <c r="W132" s="56">
        <v>1</v>
      </c>
      <c r="X132" s="36" t="s">
        <v>354</v>
      </c>
      <c r="Y132" s="8"/>
      <c r="Z132" s="8"/>
      <c r="AA132" s="8"/>
      <c r="AB132" s="8"/>
      <c r="AC132" s="92"/>
      <c r="AD132" s="92"/>
      <c r="AE132" s="92"/>
      <c r="AF132" s="92"/>
      <c r="AG132" s="92"/>
      <c r="AH132" s="86"/>
      <c r="AI132" s="8"/>
      <c r="AJ132" s="8"/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8" t="s">
        <v>714</v>
      </c>
      <c r="AT132" s="32"/>
      <c r="AU132" s="32"/>
    </row>
    <row r="133" spans="1:47" s="1" customFormat="1">
      <c r="A133" s="7" t="s">
        <v>375</v>
      </c>
      <c r="B133" s="8" t="s">
        <v>584</v>
      </c>
      <c r="C133" s="8">
        <v>13</v>
      </c>
      <c r="D133" s="8" t="s">
        <v>585</v>
      </c>
      <c r="E133" s="8">
        <v>19.920000000000002</v>
      </c>
      <c r="F133" s="48">
        <v>38353</v>
      </c>
      <c r="G133" s="48">
        <v>42218</v>
      </c>
      <c r="H133" s="52">
        <f t="shared" si="19"/>
        <v>10.58904109589041</v>
      </c>
      <c r="I133" s="65">
        <f t="shared" si="22"/>
        <v>2.4109589041095898</v>
      </c>
      <c r="J133" s="64" t="s">
        <v>140</v>
      </c>
      <c r="K133" s="112" t="s">
        <v>552</v>
      </c>
      <c r="L133" s="8"/>
      <c r="M133" s="8">
        <v>9</v>
      </c>
      <c r="N133" s="35" t="s">
        <v>356</v>
      </c>
      <c r="O133" s="10"/>
      <c r="P133" s="36" t="s">
        <v>354</v>
      </c>
      <c r="Q133" s="35" t="s">
        <v>356</v>
      </c>
      <c r="R133" s="36" t="s">
        <v>354</v>
      </c>
      <c r="S133" s="59" t="s">
        <v>135</v>
      </c>
      <c r="T133" s="35" t="s">
        <v>356</v>
      </c>
      <c r="U133" s="35" t="s">
        <v>356</v>
      </c>
      <c r="V133" s="36" t="s">
        <v>354</v>
      </c>
      <c r="W133" s="56">
        <v>2</v>
      </c>
      <c r="X133" s="35" t="s">
        <v>356</v>
      </c>
      <c r="Y133" s="8"/>
      <c r="Z133" s="8"/>
      <c r="AA133" s="8"/>
      <c r="AB133" s="8"/>
      <c r="AC133" s="92"/>
      <c r="AD133" s="92"/>
      <c r="AE133" s="92"/>
      <c r="AF133" s="92"/>
      <c r="AG133" s="92"/>
      <c r="AH133" s="86"/>
      <c r="AI133" s="8"/>
      <c r="AJ133" s="8"/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8" t="s">
        <v>715</v>
      </c>
      <c r="AT133" s="32"/>
      <c r="AU133" s="32"/>
    </row>
    <row r="134" spans="1:47" s="1" customFormat="1">
      <c r="A134" s="7" t="s">
        <v>376</v>
      </c>
      <c r="B134" s="8" t="s">
        <v>584</v>
      </c>
      <c r="C134" s="8">
        <v>13</v>
      </c>
      <c r="D134" s="8" t="s">
        <v>585</v>
      </c>
      <c r="E134" s="8">
        <v>15.63</v>
      </c>
      <c r="F134" s="48">
        <v>40087</v>
      </c>
      <c r="G134" s="48">
        <v>42218</v>
      </c>
      <c r="H134" s="52">
        <f t="shared" si="19"/>
        <v>5.838356164383562</v>
      </c>
      <c r="I134" s="65">
        <f t="shared" si="22"/>
        <v>7.161643835616438</v>
      </c>
      <c r="J134" s="64" t="s">
        <v>140</v>
      </c>
      <c r="K134" s="112"/>
      <c r="L134" s="8"/>
      <c r="M134" s="8">
        <v>8</v>
      </c>
      <c r="N134" s="36" t="s">
        <v>354</v>
      </c>
      <c r="O134" s="10"/>
      <c r="P134" s="36" t="s">
        <v>354</v>
      </c>
      <c r="Q134" s="36" t="s">
        <v>354</v>
      </c>
      <c r="R134" s="36" t="s">
        <v>354</v>
      </c>
      <c r="S134" s="59" t="s">
        <v>147</v>
      </c>
      <c r="T134" s="36" t="s">
        <v>354</v>
      </c>
      <c r="U134" s="35" t="s">
        <v>356</v>
      </c>
      <c r="V134" s="36" t="s">
        <v>354</v>
      </c>
      <c r="W134" s="56">
        <v>1</v>
      </c>
      <c r="X134" s="36" t="s">
        <v>354</v>
      </c>
      <c r="Y134" s="8"/>
      <c r="Z134" s="8"/>
      <c r="AA134" s="8"/>
      <c r="AB134" s="8"/>
      <c r="AC134" s="92"/>
      <c r="AD134" s="92"/>
      <c r="AE134" s="92"/>
      <c r="AF134" s="92"/>
      <c r="AG134" s="92"/>
      <c r="AH134" s="86"/>
      <c r="AI134" s="8"/>
      <c r="AJ134" s="8"/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8" t="s">
        <v>716</v>
      </c>
      <c r="AT134" s="32"/>
      <c r="AU134" s="32"/>
    </row>
    <row r="135" spans="1:47" s="1" customFormat="1">
      <c r="A135" s="7" t="s">
        <v>377</v>
      </c>
      <c r="B135" s="8" t="s">
        <v>586</v>
      </c>
      <c r="C135" s="8">
        <v>17</v>
      </c>
      <c r="D135" s="8" t="s">
        <v>585</v>
      </c>
      <c r="E135" s="8">
        <v>20.32</v>
      </c>
      <c r="F135" s="48">
        <v>41244</v>
      </c>
      <c r="G135" s="48">
        <v>42218</v>
      </c>
      <c r="H135" s="52">
        <f t="shared" si="19"/>
        <v>2.6684931506849314</v>
      </c>
      <c r="I135" s="65">
        <f t="shared" si="22"/>
        <v>14.331506849315069</v>
      </c>
      <c r="J135" s="64" t="s">
        <v>140</v>
      </c>
      <c r="K135" s="112" t="s">
        <v>553</v>
      </c>
      <c r="L135" s="8"/>
      <c r="M135" s="8">
        <v>14.8</v>
      </c>
      <c r="N135" s="35" t="s">
        <v>356</v>
      </c>
      <c r="O135" s="10"/>
      <c r="P135" s="36" t="s">
        <v>354</v>
      </c>
      <c r="Q135" s="36" t="s">
        <v>354</v>
      </c>
      <c r="R135" s="35" t="s">
        <v>356</v>
      </c>
      <c r="S135" s="59" t="s">
        <v>135</v>
      </c>
      <c r="T135" s="36" t="s">
        <v>354</v>
      </c>
      <c r="U135" s="35" t="s">
        <v>356</v>
      </c>
      <c r="V135" s="35" t="s">
        <v>356</v>
      </c>
      <c r="W135" s="56">
        <v>2</v>
      </c>
      <c r="X135" s="36" t="s">
        <v>354</v>
      </c>
      <c r="Y135" s="8"/>
      <c r="Z135" s="8"/>
      <c r="AA135" s="8"/>
      <c r="AB135" s="8"/>
      <c r="AC135" s="92"/>
      <c r="AD135" s="92"/>
      <c r="AE135" s="92"/>
      <c r="AF135" s="92"/>
      <c r="AG135" s="92"/>
      <c r="AH135" s="86"/>
      <c r="AI135" s="8"/>
      <c r="AJ135" s="8"/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8" t="s">
        <v>717</v>
      </c>
      <c r="AT135" s="32"/>
      <c r="AU135" s="32"/>
    </row>
    <row r="136" spans="1:47" s="1" customFormat="1">
      <c r="A136" s="7" t="s">
        <v>378</v>
      </c>
      <c r="B136" s="8" t="s">
        <v>586</v>
      </c>
      <c r="C136" s="8">
        <v>18</v>
      </c>
      <c r="D136" s="8" t="s">
        <v>585</v>
      </c>
      <c r="E136" s="8">
        <v>16.82</v>
      </c>
      <c r="F136" s="48">
        <v>38353</v>
      </c>
      <c r="G136" s="48">
        <v>42218</v>
      </c>
      <c r="H136" s="52">
        <f t="shared" si="19"/>
        <v>10.58904109589041</v>
      </c>
      <c r="I136" s="65">
        <f t="shared" si="22"/>
        <v>7.4109589041095898</v>
      </c>
      <c r="J136" s="64" t="s">
        <v>140</v>
      </c>
      <c r="K136" s="112" t="s">
        <v>554</v>
      </c>
      <c r="L136" s="8"/>
      <c r="M136" s="8">
        <v>7</v>
      </c>
      <c r="N136" s="36" t="s">
        <v>354</v>
      </c>
      <c r="O136" s="10"/>
      <c r="P136" s="36" t="s">
        <v>354</v>
      </c>
      <c r="Q136" s="36" t="s">
        <v>354</v>
      </c>
      <c r="R136" s="36" t="s">
        <v>354</v>
      </c>
      <c r="S136" s="59" t="s">
        <v>147</v>
      </c>
      <c r="T136" s="36" t="s">
        <v>354</v>
      </c>
      <c r="U136" s="35" t="s">
        <v>356</v>
      </c>
      <c r="V136" s="36" t="s">
        <v>354</v>
      </c>
      <c r="W136" s="56">
        <v>1</v>
      </c>
      <c r="X136" s="36" t="s">
        <v>354</v>
      </c>
      <c r="Y136" s="8"/>
      <c r="Z136" s="8"/>
      <c r="AA136" s="8"/>
      <c r="AB136" s="8"/>
      <c r="AC136" s="92"/>
      <c r="AD136" s="92"/>
      <c r="AE136" s="92"/>
      <c r="AF136" s="92"/>
      <c r="AG136" s="92"/>
      <c r="AH136" s="86"/>
      <c r="AI136" s="8"/>
      <c r="AJ136" s="8"/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8" t="s">
        <v>718</v>
      </c>
      <c r="AT136" s="32"/>
      <c r="AU136" s="32"/>
    </row>
    <row r="137" spans="1:47" s="1" customFormat="1">
      <c r="A137" s="7" t="s">
        <v>379</v>
      </c>
      <c r="B137" s="8" t="s">
        <v>586</v>
      </c>
      <c r="C137" s="8">
        <v>31</v>
      </c>
      <c r="D137" s="8" t="s">
        <v>585</v>
      </c>
      <c r="E137" s="8">
        <v>22.13</v>
      </c>
      <c r="F137" s="48">
        <v>39083</v>
      </c>
      <c r="G137" s="48">
        <v>42218</v>
      </c>
      <c r="H137" s="52">
        <f t="shared" si="19"/>
        <v>8.5890410958904102</v>
      </c>
      <c r="I137" s="65">
        <f t="shared" si="22"/>
        <v>22.410958904109592</v>
      </c>
      <c r="J137" s="64" t="s">
        <v>140</v>
      </c>
      <c r="K137" s="112" t="s">
        <v>546</v>
      </c>
      <c r="L137" s="8"/>
      <c r="M137" s="8">
        <v>7.1</v>
      </c>
      <c r="N137" s="36" t="s">
        <v>354</v>
      </c>
      <c r="O137" s="10"/>
      <c r="P137" s="36" t="s">
        <v>354</v>
      </c>
      <c r="Q137" s="36" t="s">
        <v>354</v>
      </c>
      <c r="R137" s="36" t="s">
        <v>354</v>
      </c>
      <c r="S137" s="59" t="s">
        <v>147</v>
      </c>
      <c r="T137" s="36" t="s">
        <v>354</v>
      </c>
      <c r="U137" s="35" t="s">
        <v>356</v>
      </c>
      <c r="V137" s="36" t="s">
        <v>354</v>
      </c>
      <c r="W137" s="56">
        <v>1</v>
      </c>
      <c r="X137" s="36" t="s">
        <v>354</v>
      </c>
      <c r="Y137" s="8"/>
      <c r="Z137" s="8"/>
      <c r="AA137" s="8"/>
      <c r="AB137" s="8"/>
      <c r="AC137" s="92"/>
      <c r="AD137" s="92"/>
      <c r="AE137" s="92"/>
      <c r="AF137" s="92"/>
      <c r="AG137" s="92"/>
      <c r="AH137" s="86"/>
      <c r="AI137" s="8"/>
      <c r="AJ137" s="8"/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8" t="s">
        <v>719</v>
      </c>
      <c r="AT137" s="32"/>
      <c r="AU137" s="32"/>
    </row>
    <row r="138" spans="1:47" s="1" customFormat="1">
      <c r="A138" s="7" t="s">
        <v>380</v>
      </c>
      <c r="B138" s="8" t="s">
        <v>584</v>
      </c>
      <c r="C138" s="8">
        <v>15</v>
      </c>
      <c r="D138" s="8" t="s">
        <v>585</v>
      </c>
      <c r="E138" s="8">
        <v>16.96</v>
      </c>
      <c r="F138" s="48">
        <v>39322</v>
      </c>
      <c r="G138" s="48">
        <v>42218</v>
      </c>
      <c r="H138" s="52">
        <f t="shared" si="19"/>
        <v>7.934246575342466</v>
      </c>
      <c r="I138" s="65">
        <f t="shared" si="22"/>
        <v>7.065753424657534</v>
      </c>
      <c r="J138" s="64" t="s">
        <v>140</v>
      </c>
      <c r="K138" s="8"/>
      <c r="L138" s="112" t="s">
        <v>555</v>
      </c>
      <c r="M138" s="8">
        <v>8.8000000000000007</v>
      </c>
      <c r="N138" s="36" t="s">
        <v>354</v>
      </c>
      <c r="O138" s="10"/>
      <c r="P138" s="36" t="s">
        <v>354</v>
      </c>
      <c r="Q138" s="36" t="s">
        <v>354</v>
      </c>
      <c r="R138" s="36" t="s">
        <v>354</v>
      </c>
      <c r="S138" s="59" t="s">
        <v>147</v>
      </c>
      <c r="T138" s="36" t="s">
        <v>354</v>
      </c>
      <c r="U138" s="35" t="s">
        <v>356</v>
      </c>
      <c r="V138" s="36" t="s">
        <v>354</v>
      </c>
      <c r="W138" s="56">
        <v>1</v>
      </c>
      <c r="X138" s="36" t="s">
        <v>354</v>
      </c>
      <c r="Y138" s="8"/>
      <c r="Z138" s="8"/>
      <c r="AA138" s="8"/>
      <c r="AB138" s="8"/>
      <c r="AC138" s="92">
        <v>1.45</v>
      </c>
      <c r="AD138" s="92"/>
      <c r="AE138" s="92"/>
      <c r="AF138" s="92">
        <v>3.89</v>
      </c>
      <c r="AG138" s="92"/>
      <c r="AH138" s="86"/>
      <c r="AI138" s="8"/>
      <c r="AJ138" s="8"/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1">
        <v>0</v>
      </c>
      <c r="AS138" s="8" t="s">
        <v>720</v>
      </c>
      <c r="AT138" s="32"/>
      <c r="AU138" s="32"/>
    </row>
    <row r="139" spans="1:47" s="1" customFormat="1">
      <c r="A139" s="7" t="s">
        <v>381</v>
      </c>
      <c r="B139" s="8" t="s">
        <v>586</v>
      </c>
      <c r="C139" s="8">
        <v>40</v>
      </c>
      <c r="D139" s="8" t="s">
        <v>585</v>
      </c>
      <c r="E139" s="8">
        <v>18.82</v>
      </c>
      <c r="F139" s="48">
        <v>39508</v>
      </c>
      <c r="G139" s="48">
        <v>42218</v>
      </c>
      <c r="H139" s="52">
        <f t="shared" si="19"/>
        <v>7.4246575342465757</v>
      </c>
      <c r="I139" s="65">
        <f t="shared" si="22"/>
        <v>32.575342465753423</v>
      </c>
      <c r="J139" s="64" t="s">
        <v>140</v>
      </c>
      <c r="K139" s="112" t="s">
        <v>556</v>
      </c>
      <c r="L139" s="8"/>
      <c r="M139" s="8">
        <v>12.6</v>
      </c>
      <c r="N139" s="36" t="s">
        <v>354</v>
      </c>
      <c r="O139" s="10"/>
      <c r="P139" s="36" t="s">
        <v>354</v>
      </c>
      <c r="Q139" s="35" t="s">
        <v>356</v>
      </c>
      <c r="R139" s="36" t="s">
        <v>354</v>
      </c>
      <c r="S139" s="59" t="s">
        <v>135</v>
      </c>
      <c r="T139" s="36" t="s">
        <v>354</v>
      </c>
      <c r="U139" s="36" t="s">
        <v>354</v>
      </c>
      <c r="V139" s="36" t="s">
        <v>354</v>
      </c>
      <c r="W139" s="56">
        <v>0</v>
      </c>
      <c r="X139" s="35" t="s">
        <v>356</v>
      </c>
      <c r="Y139" s="8"/>
      <c r="Z139" s="8"/>
      <c r="AA139" s="8"/>
      <c r="AB139" s="8"/>
      <c r="AC139" s="92"/>
      <c r="AD139" s="92"/>
      <c r="AE139" s="92"/>
      <c r="AF139" s="92"/>
      <c r="AG139" s="92"/>
      <c r="AH139" s="86"/>
      <c r="AI139" s="8"/>
      <c r="AJ139" s="8"/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8" t="s">
        <v>721</v>
      </c>
      <c r="AT139" s="32"/>
      <c r="AU139" s="32"/>
    </row>
    <row r="140" spans="1:47" s="1" customFormat="1">
      <c r="A140" s="7" t="s">
        <v>382</v>
      </c>
      <c r="B140" s="8" t="s">
        <v>584</v>
      </c>
      <c r="C140" s="8"/>
      <c r="D140" s="8" t="s">
        <v>585</v>
      </c>
      <c r="E140" s="8">
        <v>21.48</v>
      </c>
      <c r="F140" s="48">
        <v>40941</v>
      </c>
      <c r="G140" s="48">
        <v>42218</v>
      </c>
      <c r="H140" s="52">
        <f t="shared" si="19"/>
        <v>3.4986301369863013</v>
      </c>
      <c r="I140" s="65"/>
      <c r="J140" s="64" t="s">
        <v>140</v>
      </c>
      <c r="K140" s="112" t="s">
        <v>157</v>
      </c>
      <c r="L140" s="8"/>
      <c r="M140" s="8">
        <v>21.8</v>
      </c>
      <c r="N140" s="36" t="s">
        <v>354</v>
      </c>
      <c r="O140" s="10"/>
      <c r="P140" s="36" t="s">
        <v>354</v>
      </c>
      <c r="Q140" s="35" t="s">
        <v>356</v>
      </c>
      <c r="R140" s="36" t="s">
        <v>354</v>
      </c>
      <c r="S140" s="59" t="s">
        <v>135</v>
      </c>
      <c r="T140" s="35" t="s">
        <v>356</v>
      </c>
      <c r="U140" s="36" t="s">
        <v>354</v>
      </c>
      <c r="V140" s="36" t="s">
        <v>354</v>
      </c>
      <c r="W140" s="56">
        <v>1</v>
      </c>
      <c r="X140" s="36" t="s">
        <v>354</v>
      </c>
      <c r="Y140" s="8"/>
      <c r="Z140" s="8"/>
      <c r="AA140" s="8"/>
      <c r="AB140" s="8"/>
      <c r="AC140" s="92"/>
      <c r="AD140" s="92"/>
      <c r="AE140" s="92"/>
      <c r="AF140" s="92"/>
      <c r="AG140" s="92"/>
      <c r="AH140" s="86"/>
      <c r="AI140" s="8"/>
      <c r="AJ140" s="8"/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1">
        <v>0</v>
      </c>
      <c r="AS140" s="8" t="s">
        <v>722</v>
      </c>
      <c r="AT140" s="32"/>
      <c r="AU140" s="32"/>
    </row>
    <row r="141" spans="1:47" s="1" customFormat="1">
      <c r="A141" s="7" t="s">
        <v>383</v>
      </c>
      <c r="B141" s="8" t="s">
        <v>586</v>
      </c>
      <c r="C141" s="8">
        <v>48</v>
      </c>
      <c r="D141" s="8" t="s">
        <v>585</v>
      </c>
      <c r="E141" s="8">
        <v>22.5</v>
      </c>
      <c r="F141" s="48">
        <v>35796</v>
      </c>
      <c r="G141" s="48">
        <v>42218</v>
      </c>
      <c r="H141" s="52">
        <f t="shared" si="19"/>
        <v>17.594520547945205</v>
      </c>
      <c r="I141" s="65">
        <f t="shared" ref="I141:I157" si="23">C141-H141</f>
        <v>30.405479452054795</v>
      </c>
      <c r="J141" s="64" t="s">
        <v>140</v>
      </c>
      <c r="K141" s="8"/>
      <c r="L141" s="112" t="s">
        <v>557</v>
      </c>
      <c r="M141" s="8">
        <v>8.6999999999999993</v>
      </c>
      <c r="N141" s="36" t="s">
        <v>354</v>
      </c>
      <c r="O141" s="10"/>
      <c r="P141" s="36" t="s">
        <v>354</v>
      </c>
      <c r="Q141" s="35" t="s">
        <v>356</v>
      </c>
      <c r="R141" s="36" t="s">
        <v>354</v>
      </c>
      <c r="S141" s="59" t="s">
        <v>135</v>
      </c>
      <c r="T141" s="36" t="s">
        <v>354</v>
      </c>
      <c r="U141" s="36" t="s">
        <v>354</v>
      </c>
      <c r="V141" s="36" t="s">
        <v>354</v>
      </c>
      <c r="W141" s="56">
        <v>0</v>
      </c>
      <c r="X141" s="36" t="s">
        <v>354</v>
      </c>
      <c r="Y141" s="8"/>
      <c r="Z141" s="8"/>
      <c r="AA141" s="8"/>
      <c r="AB141" s="8"/>
      <c r="AC141" s="92"/>
      <c r="AD141" s="92"/>
      <c r="AE141" s="92"/>
      <c r="AF141" s="92"/>
      <c r="AG141" s="92"/>
      <c r="AH141" s="86"/>
      <c r="AI141" s="8"/>
      <c r="AJ141" s="8"/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8" t="s">
        <v>723</v>
      </c>
      <c r="AT141" s="32"/>
      <c r="AU141" s="32"/>
    </row>
    <row r="142" spans="1:47" s="1" customFormat="1">
      <c r="A142" s="7" t="s">
        <v>384</v>
      </c>
      <c r="B142" s="8" t="s">
        <v>586</v>
      </c>
      <c r="C142" s="8">
        <v>42</v>
      </c>
      <c r="D142" s="8" t="s">
        <v>585</v>
      </c>
      <c r="E142" s="8">
        <v>19.28</v>
      </c>
      <c r="F142" s="48">
        <v>38292</v>
      </c>
      <c r="G142" s="48">
        <v>42218</v>
      </c>
      <c r="H142" s="52">
        <f t="shared" si="19"/>
        <v>10.756164383561643</v>
      </c>
      <c r="I142" s="65">
        <f t="shared" si="23"/>
        <v>31.243835616438357</v>
      </c>
      <c r="J142" s="64" t="s">
        <v>140</v>
      </c>
      <c r="K142" s="8"/>
      <c r="L142" s="112"/>
      <c r="M142" s="8">
        <v>9.5</v>
      </c>
      <c r="N142" s="36" t="s">
        <v>354</v>
      </c>
      <c r="O142" s="10"/>
      <c r="P142" s="36" t="s">
        <v>354</v>
      </c>
      <c r="Q142" s="35" t="s">
        <v>356</v>
      </c>
      <c r="R142" s="36" t="s">
        <v>354</v>
      </c>
      <c r="S142" s="59" t="s">
        <v>135</v>
      </c>
      <c r="T142" s="35" t="s">
        <v>356</v>
      </c>
      <c r="U142" s="35" t="s">
        <v>356</v>
      </c>
      <c r="V142" s="36" t="s">
        <v>354</v>
      </c>
      <c r="W142" s="56">
        <v>2</v>
      </c>
      <c r="X142" s="36" t="s">
        <v>354</v>
      </c>
      <c r="Y142" s="8"/>
      <c r="Z142" s="8"/>
      <c r="AA142" s="8"/>
      <c r="AB142" s="8"/>
      <c r="AC142" s="92"/>
      <c r="AD142" s="92"/>
      <c r="AE142" s="92"/>
      <c r="AF142" s="92"/>
      <c r="AG142" s="92"/>
      <c r="AH142" s="86"/>
      <c r="AI142" s="8"/>
      <c r="AJ142" s="8"/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8" t="s">
        <v>711</v>
      </c>
      <c r="AT142" s="32"/>
      <c r="AU142" s="32"/>
    </row>
    <row r="143" spans="1:47" s="1" customFormat="1">
      <c r="A143" s="7" t="s">
        <v>385</v>
      </c>
      <c r="B143" s="8" t="s">
        <v>584</v>
      </c>
      <c r="C143" s="8">
        <v>26</v>
      </c>
      <c r="D143" s="8" t="s">
        <v>585</v>
      </c>
      <c r="E143" s="8">
        <v>20.76</v>
      </c>
      <c r="F143" s="48">
        <v>40695</v>
      </c>
      <c r="G143" s="48">
        <v>42218</v>
      </c>
      <c r="H143" s="52">
        <f t="shared" si="19"/>
        <v>4.1726027397260275</v>
      </c>
      <c r="I143" s="65">
        <f t="shared" si="23"/>
        <v>21.827397260273973</v>
      </c>
      <c r="J143" s="64" t="s">
        <v>140</v>
      </c>
      <c r="K143" s="8"/>
      <c r="L143" s="112" t="s">
        <v>558</v>
      </c>
      <c r="M143" s="8">
        <v>14.8</v>
      </c>
      <c r="N143" s="35" t="s">
        <v>356</v>
      </c>
      <c r="O143" s="10"/>
      <c r="P143" s="36" t="s">
        <v>354</v>
      </c>
      <c r="Q143" s="35" t="s">
        <v>356</v>
      </c>
      <c r="R143" s="36" t="s">
        <v>354</v>
      </c>
      <c r="S143" s="59" t="s">
        <v>135</v>
      </c>
      <c r="T143" s="35" t="s">
        <v>356</v>
      </c>
      <c r="U143" s="35" t="s">
        <v>356</v>
      </c>
      <c r="V143" s="36" t="s">
        <v>354</v>
      </c>
      <c r="W143" s="56">
        <v>2</v>
      </c>
      <c r="X143" s="36" t="s">
        <v>354</v>
      </c>
      <c r="Y143" s="8"/>
      <c r="Z143" s="8"/>
      <c r="AA143" s="8"/>
      <c r="AB143" s="8"/>
      <c r="AC143" s="92"/>
      <c r="AD143" s="92"/>
      <c r="AE143" s="92"/>
      <c r="AF143" s="92"/>
      <c r="AG143" s="92"/>
      <c r="AH143" s="86"/>
      <c r="AI143" s="8"/>
      <c r="AJ143" s="8"/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8" t="s">
        <v>724</v>
      </c>
      <c r="AT143" s="32"/>
      <c r="AU143" s="32"/>
    </row>
    <row r="144" spans="1:47" s="1" customFormat="1">
      <c r="A144" s="7" t="s">
        <v>386</v>
      </c>
      <c r="B144" s="8" t="s">
        <v>584</v>
      </c>
      <c r="C144" s="8">
        <v>25</v>
      </c>
      <c r="D144" s="8" t="s">
        <v>585</v>
      </c>
      <c r="E144" s="8">
        <v>19.59</v>
      </c>
      <c r="F144" s="48">
        <v>40179</v>
      </c>
      <c r="G144" s="48">
        <v>42218</v>
      </c>
      <c r="H144" s="52">
        <f t="shared" si="19"/>
        <v>5.5863013698630137</v>
      </c>
      <c r="I144" s="65">
        <f t="shared" si="23"/>
        <v>19.413698630136984</v>
      </c>
      <c r="J144" s="64" t="s">
        <v>140</v>
      </c>
      <c r="K144" s="112" t="s">
        <v>559</v>
      </c>
      <c r="L144" s="8"/>
      <c r="M144" s="8">
        <v>9.6999999999999993</v>
      </c>
      <c r="N144" s="36" t="s">
        <v>354</v>
      </c>
      <c r="O144" s="10"/>
      <c r="P144" s="36" t="s">
        <v>354</v>
      </c>
      <c r="Q144" s="35" t="s">
        <v>356</v>
      </c>
      <c r="R144" s="36" t="s">
        <v>354</v>
      </c>
      <c r="S144" s="59" t="s">
        <v>135</v>
      </c>
      <c r="T144" s="36" t="s">
        <v>354</v>
      </c>
      <c r="U144" s="35" t="s">
        <v>356</v>
      </c>
      <c r="V144" s="36" t="s">
        <v>354</v>
      </c>
      <c r="W144" s="56">
        <v>1</v>
      </c>
      <c r="X144" s="36" t="s">
        <v>354</v>
      </c>
      <c r="Y144" s="8"/>
      <c r="Z144" s="8"/>
      <c r="AA144" s="8"/>
      <c r="AB144" s="8"/>
      <c r="AC144" s="92"/>
      <c r="AD144" s="92"/>
      <c r="AE144" s="92"/>
      <c r="AF144" s="92"/>
      <c r="AG144" s="92"/>
      <c r="AH144" s="86"/>
      <c r="AI144" s="8"/>
      <c r="AJ144" s="8"/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8" t="s">
        <v>725</v>
      </c>
      <c r="AT144" s="32"/>
      <c r="AU144" s="32"/>
    </row>
    <row r="145" spans="1:47" s="1" customFormat="1">
      <c r="A145" s="7" t="s">
        <v>387</v>
      </c>
      <c r="B145" s="8" t="s">
        <v>584</v>
      </c>
      <c r="C145" s="8">
        <v>35</v>
      </c>
      <c r="D145" s="8" t="s">
        <v>585</v>
      </c>
      <c r="E145" s="8">
        <v>22.49</v>
      </c>
      <c r="F145" s="48">
        <v>35065</v>
      </c>
      <c r="G145" s="48">
        <v>42218</v>
      </c>
      <c r="H145" s="52">
        <f t="shared" si="19"/>
        <v>19.597260273972601</v>
      </c>
      <c r="I145" s="65">
        <f t="shared" si="23"/>
        <v>15.402739726027399</v>
      </c>
      <c r="J145" s="64" t="s">
        <v>140</v>
      </c>
      <c r="K145" s="112" t="s">
        <v>439</v>
      </c>
      <c r="L145" s="8"/>
      <c r="M145" s="8">
        <v>8.8000000000000007</v>
      </c>
      <c r="N145" s="36" t="s">
        <v>354</v>
      </c>
      <c r="O145" s="10"/>
      <c r="P145" s="36" t="s">
        <v>354</v>
      </c>
      <c r="Q145" s="36" t="s">
        <v>354</v>
      </c>
      <c r="R145" s="36" t="s">
        <v>354</v>
      </c>
      <c r="S145" s="59" t="s">
        <v>147</v>
      </c>
      <c r="T145" s="36" t="s">
        <v>354</v>
      </c>
      <c r="U145" s="36" t="s">
        <v>354</v>
      </c>
      <c r="V145" s="36" t="s">
        <v>354</v>
      </c>
      <c r="W145" s="56">
        <v>0</v>
      </c>
      <c r="X145" s="36" t="s">
        <v>354</v>
      </c>
      <c r="Y145" s="8"/>
      <c r="Z145" s="8"/>
      <c r="AA145" s="8"/>
      <c r="AB145" s="8"/>
      <c r="AC145" s="92"/>
      <c r="AD145" s="92"/>
      <c r="AE145" s="92"/>
      <c r="AF145" s="92"/>
      <c r="AG145" s="92"/>
      <c r="AH145" s="86"/>
      <c r="AI145" s="8"/>
      <c r="AJ145" s="8"/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8" t="s">
        <v>726</v>
      </c>
      <c r="AT145" s="32"/>
      <c r="AU145" s="32"/>
    </row>
    <row r="146" spans="1:47" s="1" customFormat="1">
      <c r="A146" s="7" t="s">
        <v>388</v>
      </c>
      <c r="B146" s="8" t="s">
        <v>584</v>
      </c>
      <c r="C146" s="8">
        <v>23</v>
      </c>
      <c r="D146" s="8" t="s">
        <v>585</v>
      </c>
      <c r="E146" s="8">
        <v>18.52</v>
      </c>
      <c r="F146" s="48">
        <v>37289</v>
      </c>
      <c r="G146" s="48">
        <v>42218</v>
      </c>
      <c r="H146" s="52">
        <f t="shared" si="19"/>
        <v>13.504109589041096</v>
      </c>
      <c r="I146" s="65">
        <f t="shared" si="23"/>
        <v>9.4958904109589035</v>
      </c>
      <c r="J146" s="64" t="s">
        <v>140</v>
      </c>
      <c r="K146" s="112" t="s">
        <v>560</v>
      </c>
      <c r="L146" s="8"/>
      <c r="M146" s="8">
        <v>9.9</v>
      </c>
      <c r="N146" s="35" t="s">
        <v>356</v>
      </c>
      <c r="O146" s="10"/>
      <c r="P146" s="36" t="s">
        <v>354</v>
      </c>
      <c r="Q146" s="36" t="s">
        <v>354</v>
      </c>
      <c r="R146" s="36" t="s">
        <v>354</v>
      </c>
      <c r="S146" s="59" t="s">
        <v>147</v>
      </c>
      <c r="T146" s="36" t="s">
        <v>354</v>
      </c>
      <c r="U146" s="35" t="s">
        <v>356</v>
      </c>
      <c r="V146" s="36" t="s">
        <v>354</v>
      </c>
      <c r="W146" s="56">
        <v>1</v>
      </c>
      <c r="X146" s="36" t="s">
        <v>354</v>
      </c>
      <c r="Y146" s="8"/>
      <c r="Z146" s="8"/>
      <c r="AA146" s="8"/>
      <c r="AB146" s="8"/>
      <c r="AC146" s="92"/>
      <c r="AD146" s="92"/>
      <c r="AE146" s="92"/>
      <c r="AF146" s="92"/>
      <c r="AG146" s="92"/>
      <c r="AH146" s="86"/>
      <c r="AI146" s="8"/>
      <c r="AJ146" s="8"/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8" t="s">
        <v>727</v>
      </c>
      <c r="AT146" s="32"/>
      <c r="AU146" s="32"/>
    </row>
    <row r="147" spans="1:47" s="1" customFormat="1">
      <c r="A147" s="7" t="s">
        <v>389</v>
      </c>
      <c r="B147" s="8" t="s">
        <v>586</v>
      </c>
      <c r="C147" s="8">
        <v>26</v>
      </c>
      <c r="D147" s="8" t="s">
        <v>585</v>
      </c>
      <c r="E147" s="8">
        <v>19.649999999999999</v>
      </c>
      <c r="F147" s="48">
        <v>40544</v>
      </c>
      <c r="G147" s="48">
        <v>42218</v>
      </c>
      <c r="H147" s="52">
        <f t="shared" si="19"/>
        <v>4.5863013698630137</v>
      </c>
      <c r="I147" s="65">
        <f t="shared" si="23"/>
        <v>21.413698630136984</v>
      </c>
      <c r="J147" s="64" t="s">
        <v>140</v>
      </c>
      <c r="K147" s="8"/>
      <c r="L147" s="112" t="s">
        <v>561</v>
      </c>
      <c r="M147" s="8">
        <v>11.5</v>
      </c>
      <c r="N147" s="36" t="s">
        <v>354</v>
      </c>
      <c r="O147" s="10"/>
      <c r="P147" s="36" t="s">
        <v>354</v>
      </c>
      <c r="Q147" s="36" t="s">
        <v>354</v>
      </c>
      <c r="R147" s="36" t="s">
        <v>354</v>
      </c>
      <c r="S147" s="59" t="s">
        <v>147</v>
      </c>
      <c r="T147" s="36" t="s">
        <v>354</v>
      </c>
      <c r="U147" s="35" t="s">
        <v>356</v>
      </c>
      <c r="V147" s="36" t="s">
        <v>354</v>
      </c>
      <c r="W147" s="56">
        <v>1</v>
      </c>
      <c r="X147" s="36" t="s">
        <v>354</v>
      </c>
      <c r="Y147" s="8"/>
      <c r="Z147" s="8"/>
      <c r="AA147" s="8"/>
      <c r="AB147" s="8"/>
      <c r="AC147" s="92"/>
      <c r="AD147" s="92"/>
      <c r="AE147" s="92"/>
      <c r="AF147" s="92"/>
      <c r="AG147" s="92"/>
      <c r="AH147" s="86"/>
      <c r="AI147" s="8"/>
      <c r="AJ147" s="8"/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1">
        <v>0</v>
      </c>
      <c r="AS147" s="8" t="s">
        <v>728</v>
      </c>
      <c r="AT147" s="32"/>
      <c r="AU147" s="32"/>
    </row>
    <row r="148" spans="1:47" s="1" customFormat="1">
      <c r="A148" s="7" t="s">
        <v>390</v>
      </c>
      <c r="B148" s="8" t="s">
        <v>586</v>
      </c>
      <c r="C148" s="8">
        <v>12</v>
      </c>
      <c r="D148" s="8" t="s">
        <v>585</v>
      </c>
      <c r="E148" s="8">
        <v>16</v>
      </c>
      <c r="F148" s="48">
        <v>41369</v>
      </c>
      <c r="G148" s="48">
        <v>42218</v>
      </c>
      <c r="H148" s="52">
        <f t="shared" si="19"/>
        <v>2.3260273972602739</v>
      </c>
      <c r="I148" s="65">
        <f t="shared" si="23"/>
        <v>9.6739726027397257</v>
      </c>
      <c r="J148" s="64" t="s">
        <v>140</v>
      </c>
      <c r="K148" s="8">
        <v>13.6</v>
      </c>
      <c r="L148" s="8"/>
      <c r="M148" s="8">
        <v>14.7</v>
      </c>
      <c r="N148" s="36" t="s">
        <v>354</v>
      </c>
      <c r="O148" s="10"/>
      <c r="P148" s="35" t="s">
        <v>356</v>
      </c>
      <c r="Q148" s="36" t="s">
        <v>354</v>
      </c>
      <c r="R148" s="36" t="s">
        <v>354</v>
      </c>
      <c r="S148" s="59" t="s">
        <v>135</v>
      </c>
      <c r="T148" s="35" t="s">
        <v>356</v>
      </c>
      <c r="U148" s="36" t="s">
        <v>354</v>
      </c>
      <c r="V148" s="36" t="s">
        <v>354</v>
      </c>
      <c r="W148" s="56">
        <v>1</v>
      </c>
      <c r="X148" s="36" t="s">
        <v>354</v>
      </c>
      <c r="Y148" s="8"/>
      <c r="Z148" s="8"/>
      <c r="AA148" s="8"/>
      <c r="AB148" s="8"/>
      <c r="AC148" s="92">
        <v>0.56000000000000005</v>
      </c>
      <c r="AD148" s="92"/>
      <c r="AE148" s="92"/>
      <c r="AF148" s="92"/>
      <c r="AG148" s="92"/>
      <c r="AH148" s="86"/>
      <c r="AI148" s="8"/>
      <c r="AJ148" s="8"/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8" t="s">
        <v>729</v>
      </c>
      <c r="AT148" s="32"/>
      <c r="AU148" s="32"/>
    </row>
    <row r="149" spans="1:47" s="1" customFormat="1">
      <c r="A149" s="7" t="s">
        <v>391</v>
      </c>
      <c r="B149" s="8" t="s">
        <v>586</v>
      </c>
      <c r="C149" s="8">
        <v>15</v>
      </c>
      <c r="D149" s="8" t="s">
        <v>585</v>
      </c>
      <c r="E149" s="8">
        <v>23.15</v>
      </c>
      <c r="F149" s="48">
        <v>41000</v>
      </c>
      <c r="G149" s="48">
        <v>42218</v>
      </c>
      <c r="H149" s="52">
        <f t="shared" si="19"/>
        <v>3.3369863013698629</v>
      </c>
      <c r="I149" s="65">
        <f t="shared" si="23"/>
        <v>11.663013698630138</v>
      </c>
      <c r="J149" s="64" t="s">
        <v>140</v>
      </c>
      <c r="K149" s="112" t="s">
        <v>562</v>
      </c>
      <c r="L149" s="8"/>
      <c r="M149" s="8">
        <v>7.4</v>
      </c>
      <c r="N149" s="36" t="s">
        <v>354</v>
      </c>
      <c r="O149" s="10"/>
      <c r="P149" s="36" t="s">
        <v>354</v>
      </c>
      <c r="Q149" s="36" t="s">
        <v>354</v>
      </c>
      <c r="R149" s="36" t="s">
        <v>354</v>
      </c>
      <c r="S149" s="59" t="s">
        <v>147</v>
      </c>
      <c r="T149" s="36" t="s">
        <v>354</v>
      </c>
      <c r="U149" s="35" t="s">
        <v>356</v>
      </c>
      <c r="V149" s="36" t="s">
        <v>354</v>
      </c>
      <c r="W149" s="56">
        <v>1</v>
      </c>
      <c r="X149" s="36" t="s">
        <v>354</v>
      </c>
      <c r="Y149" s="8"/>
      <c r="Z149" s="8"/>
      <c r="AA149" s="8"/>
      <c r="AB149" s="8"/>
      <c r="AC149" s="92"/>
      <c r="AD149" s="92"/>
      <c r="AE149" s="92"/>
      <c r="AF149" s="92"/>
      <c r="AG149" s="92"/>
      <c r="AH149" s="86"/>
      <c r="AI149" s="8"/>
      <c r="AJ149" s="8"/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8" t="s">
        <v>730</v>
      </c>
      <c r="AT149" s="32"/>
      <c r="AU149" s="32"/>
    </row>
    <row r="150" spans="1:47" s="1" customFormat="1">
      <c r="A150" s="7" t="s">
        <v>392</v>
      </c>
      <c r="B150" s="8" t="s">
        <v>586</v>
      </c>
      <c r="C150" s="8">
        <v>15</v>
      </c>
      <c r="D150" s="8" t="s">
        <v>585</v>
      </c>
      <c r="E150" s="8">
        <v>20.2</v>
      </c>
      <c r="F150" s="48">
        <v>39814</v>
      </c>
      <c r="G150" s="48">
        <v>42218</v>
      </c>
      <c r="H150" s="52">
        <f t="shared" si="19"/>
        <v>6.5863013698630137</v>
      </c>
      <c r="I150" s="65">
        <f t="shared" si="23"/>
        <v>8.4136986301369863</v>
      </c>
      <c r="J150" s="64" t="s">
        <v>140</v>
      </c>
      <c r="K150" s="112" t="s">
        <v>563</v>
      </c>
      <c r="L150" s="8"/>
      <c r="M150" s="8">
        <v>16.5</v>
      </c>
      <c r="N150" s="35" t="s">
        <v>356</v>
      </c>
      <c r="O150" s="10"/>
      <c r="P150" s="36" t="s">
        <v>354</v>
      </c>
      <c r="Q150" s="36" t="s">
        <v>354</v>
      </c>
      <c r="R150" s="35" t="s">
        <v>356</v>
      </c>
      <c r="S150" s="59" t="s">
        <v>135</v>
      </c>
      <c r="T150" s="36" t="s">
        <v>354</v>
      </c>
      <c r="U150" s="35" t="s">
        <v>356</v>
      </c>
      <c r="V150" s="35" t="s">
        <v>356</v>
      </c>
      <c r="W150" s="56">
        <v>2</v>
      </c>
      <c r="X150" s="36" t="s">
        <v>354</v>
      </c>
      <c r="Y150" s="8"/>
      <c r="Z150" s="8"/>
      <c r="AA150" s="8"/>
      <c r="AB150" s="8"/>
      <c r="AC150" s="92"/>
      <c r="AD150" s="92"/>
      <c r="AE150" s="92"/>
      <c r="AF150" s="92"/>
      <c r="AG150" s="92"/>
      <c r="AH150" s="86"/>
      <c r="AI150" s="8"/>
      <c r="AJ150" s="8"/>
      <c r="AK150" s="31">
        <v>0</v>
      </c>
      <c r="AL150" s="31">
        <v>0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8" t="s">
        <v>731</v>
      </c>
      <c r="AT150" s="32"/>
      <c r="AU150" s="32"/>
    </row>
    <row r="151" spans="1:47" s="1" customFormat="1">
      <c r="A151" s="7" t="s">
        <v>393</v>
      </c>
      <c r="B151" s="8" t="s">
        <v>586</v>
      </c>
      <c r="C151" s="8">
        <v>15</v>
      </c>
      <c r="D151" s="8" t="s">
        <v>585</v>
      </c>
      <c r="E151" s="8">
        <v>20</v>
      </c>
      <c r="F151" s="48">
        <v>41000</v>
      </c>
      <c r="G151" s="48">
        <v>42218</v>
      </c>
      <c r="H151" s="52">
        <f t="shared" si="19"/>
        <v>3.3369863013698629</v>
      </c>
      <c r="I151" s="65">
        <f t="shared" si="23"/>
        <v>11.663013698630138</v>
      </c>
      <c r="J151" s="64" t="s">
        <v>140</v>
      </c>
      <c r="K151" s="112" t="s">
        <v>564</v>
      </c>
      <c r="L151" s="8"/>
      <c r="M151" s="8">
        <v>7.5</v>
      </c>
      <c r="N151" s="35" t="s">
        <v>356</v>
      </c>
      <c r="O151" s="10"/>
      <c r="P151" s="36" t="s">
        <v>354</v>
      </c>
      <c r="Q151" s="36" t="s">
        <v>354</v>
      </c>
      <c r="R151" s="36" t="s">
        <v>354</v>
      </c>
      <c r="S151" s="59" t="s">
        <v>147</v>
      </c>
      <c r="T151" s="36" t="s">
        <v>354</v>
      </c>
      <c r="U151" s="36" t="s">
        <v>354</v>
      </c>
      <c r="V151" s="36" t="s">
        <v>354</v>
      </c>
      <c r="W151" s="56">
        <v>0</v>
      </c>
      <c r="X151" s="36" t="s">
        <v>354</v>
      </c>
      <c r="Y151" s="8"/>
      <c r="Z151" s="8"/>
      <c r="AA151" s="8"/>
      <c r="AB151" s="8"/>
      <c r="AC151" s="92"/>
      <c r="AD151" s="92"/>
      <c r="AE151" s="92"/>
      <c r="AF151" s="92"/>
      <c r="AG151" s="92"/>
      <c r="AH151" s="86"/>
      <c r="AI151" s="8"/>
      <c r="AJ151" s="8"/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8" t="s">
        <v>732</v>
      </c>
      <c r="AT151" s="32"/>
      <c r="AU151" s="32"/>
    </row>
    <row r="152" spans="1:47" s="1" customFormat="1">
      <c r="A152" s="7" t="s">
        <v>394</v>
      </c>
      <c r="B152" s="8" t="s">
        <v>586</v>
      </c>
      <c r="C152" s="8">
        <v>2</v>
      </c>
      <c r="D152" s="8" t="s">
        <v>585</v>
      </c>
      <c r="E152" s="8">
        <v>17.190000000000001</v>
      </c>
      <c r="F152" s="48">
        <v>42132</v>
      </c>
      <c r="G152" s="48">
        <v>42218</v>
      </c>
      <c r="H152" s="52">
        <f t="shared" si="19"/>
        <v>0.23561643835616439</v>
      </c>
      <c r="I152" s="65">
        <f t="shared" si="23"/>
        <v>1.7643835616438357</v>
      </c>
      <c r="J152" s="64" t="s">
        <v>140</v>
      </c>
      <c r="K152" s="112" t="s">
        <v>544</v>
      </c>
      <c r="L152" s="8"/>
      <c r="M152" s="8">
        <v>8.4</v>
      </c>
      <c r="N152" s="36" t="s">
        <v>354</v>
      </c>
      <c r="O152" s="10"/>
      <c r="P152" s="36" t="s">
        <v>354</v>
      </c>
      <c r="Q152" s="35" t="s">
        <v>356</v>
      </c>
      <c r="R152" s="36" t="s">
        <v>354</v>
      </c>
      <c r="S152" s="59" t="s">
        <v>135</v>
      </c>
      <c r="T152" s="35" t="s">
        <v>356</v>
      </c>
      <c r="U152" s="35" t="s">
        <v>356</v>
      </c>
      <c r="V152" s="36" t="s">
        <v>354</v>
      </c>
      <c r="W152" s="56">
        <v>2</v>
      </c>
      <c r="X152" s="36" t="s">
        <v>354</v>
      </c>
      <c r="Y152" s="8"/>
      <c r="Z152" s="8"/>
      <c r="AA152" s="8"/>
      <c r="AB152" s="8"/>
      <c r="AC152" s="92">
        <v>0.1</v>
      </c>
      <c r="AD152" s="92"/>
      <c r="AE152" s="92"/>
      <c r="AF152" s="92"/>
      <c r="AG152" s="92"/>
      <c r="AH152" s="86"/>
      <c r="AI152" s="8"/>
      <c r="AJ152" s="8"/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8" t="s">
        <v>733</v>
      </c>
      <c r="AT152" s="32"/>
      <c r="AU152" s="32"/>
    </row>
    <row r="153" spans="1:47" s="1" customFormat="1">
      <c r="A153" s="7" t="s">
        <v>395</v>
      </c>
      <c r="B153" s="8" t="s">
        <v>586</v>
      </c>
      <c r="C153" s="8">
        <v>25</v>
      </c>
      <c r="D153" s="8" t="s">
        <v>585</v>
      </c>
      <c r="E153" s="8">
        <v>19.23</v>
      </c>
      <c r="F153" s="48">
        <v>42211</v>
      </c>
      <c r="G153" s="48">
        <v>42218</v>
      </c>
      <c r="H153" s="52">
        <f t="shared" si="19"/>
        <v>1.9178082191780823E-2</v>
      </c>
      <c r="I153" s="65">
        <f t="shared" si="23"/>
        <v>24.980821917808218</v>
      </c>
      <c r="J153" s="64" t="s">
        <v>140</v>
      </c>
      <c r="K153" s="8">
        <v>15.4</v>
      </c>
      <c r="L153" s="8"/>
      <c r="M153" s="8">
        <v>14.2</v>
      </c>
      <c r="N153" s="36" t="s">
        <v>354</v>
      </c>
      <c r="O153" s="10"/>
      <c r="P153" s="36" t="s">
        <v>354</v>
      </c>
      <c r="Q153" s="36" t="s">
        <v>354</v>
      </c>
      <c r="R153" s="35" t="s">
        <v>356</v>
      </c>
      <c r="S153" s="59" t="s">
        <v>135</v>
      </c>
      <c r="T153" s="36" t="s">
        <v>354</v>
      </c>
      <c r="U153" s="36" t="s">
        <v>354</v>
      </c>
      <c r="V153" s="35" t="s">
        <v>356</v>
      </c>
      <c r="W153" s="56">
        <v>1</v>
      </c>
      <c r="X153" s="36" t="s">
        <v>354</v>
      </c>
      <c r="Y153" s="8"/>
      <c r="Z153" s="8"/>
      <c r="AA153" s="8"/>
      <c r="AB153" s="8"/>
      <c r="AC153" s="92">
        <v>0.17</v>
      </c>
      <c r="AD153" s="92"/>
      <c r="AE153" s="92"/>
      <c r="AF153" s="92">
        <v>0.39</v>
      </c>
      <c r="AG153" s="92"/>
      <c r="AH153" s="86"/>
      <c r="AI153" s="8"/>
      <c r="AJ153" s="8"/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8" t="s">
        <v>734</v>
      </c>
      <c r="AT153" s="32"/>
      <c r="AU153" s="32"/>
    </row>
    <row r="154" spans="1:47" s="1" customFormat="1">
      <c r="A154" s="7" t="s">
        <v>396</v>
      </c>
      <c r="B154" s="8" t="s">
        <v>586</v>
      </c>
      <c r="C154" s="8">
        <v>13</v>
      </c>
      <c r="D154" s="8" t="s">
        <v>585</v>
      </c>
      <c r="E154" s="8">
        <v>29.27</v>
      </c>
      <c r="F154" s="48">
        <v>40544</v>
      </c>
      <c r="G154" s="48">
        <v>42218</v>
      </c>
      <c r="H154" s="52">
        <f t="shared" si="19"/>
        <v>4.5863013698630137</v>
      </c>
      <c r="I154" s="65">
        <f t="shared" si="23"/>
        <v>8.4136986301369863</v>
      </c>
      <c r="J154" s="64" t="s">
        <v>140</v>
      </c>
      <c r="K154" s="8">
        <v>6</v>
      </c>
      <c r="L154" s="8"/>
      <c r="M154" s="8">
        <v>10.5</v>
      </c>
      <c r="N154" s="36" t="s">
        <v>354</v>
      </c>
      <c r="O154" s="10"/>
      <c r="P154" s="36" t="s">
        <v>354</v>
      </c>
      <c r="Q154" s="35" t="s">
        <v>356</v>
      </c>
      <c r="R154" s="36" t="s">
        <v>354</v>
      </c>
      <c r="S154" s="59" t="s">
        <v>135</v>
      </c>
      <c r="T154" s="35" t="s">
        <v>356</v>
      </c>
      <c r="U154" s="35" t="s">
        <v>356</v>
      </c>
      <c r="V154" s="36" t="s">
        <v>354</v>
      </c>
      <c r="W154" s="56">
        <v>2</v>
      </c>
      <c r="X154" s="36" t="s">
        <v>354</v>
      </c>
      <c r="Y154" s="8">
        <v>5.78</v>
      </c>
      <c r="Z154" s="8">
        <v>1.38</v>
      </c>
      <c r="AA154" s="8">
        <v>1.25</v>
      </c>
      <c r="AB154" s="8">
        <v>3.99</v>
      </c>
      <c r="AC154" s="92"/>
      <c r="AD154" s="92"/>
      <c r="AE154" s="92"/>
      <c r="AF154" s="92"/>
      <c r="AG154" s="92"/>
      <c r="AH154" s="86"/>
      <c r="AI154" s="8"/>
      <c r="AJ154" s="8"/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8" t="s">
        <v>735</v>
      </c>
      <c r="AT154" s="32"/>
      <c r="AU154" s="32"/>
    </row>
    <row r="155" spans="1:47" s="1" customFormat="1">
      <c r="A155" s="7" t="s">
        <v>397</v>
      </c>
      <c r="B155" s="8" t="s">
        <v>586</v>
      </c>
      <c r="C155" s="8">
        <v>17</v>
      </c>
      <c r="D155" s="8" t="s">
        <v>585</v>
      </c>
      <c r="E155" s="8">
        <v>23.62</v>
      </c>
      <c r="F155" s="48">
        <v>38353</v>
      </c>
      <c r="G155" s="48">
        <v>42220</v>
      </c>
      <c r="H155" s="52">
        <f t="shared" si="19"/>
        <v>10.594520547945205</v>
      </c>
      <c r="I155" s="65">
        <f t="shared" si="23"/>
        <v>6.4054794520547951</v>
      </c>
      <c r="J155" s="64" t="s">
        <v>140</v>
      </c>
      <c r="K155" s="8">
        <v>7.02</v>
      </c>
      <c r="L155" s="8"/>
      <c r="M155" s="8">
        <v>7.8</v>
      </c>
      <c r="N155" s="35" t="s">
        <v>814</v>
      </c>
      <c r="O155" s="10"/>
      <c r="P155" s="36" t="s">
        <v>354</v>
      </c>
      <c r="Q155" s="36" t="s">
        <v>354</v>
      </c>
      <c r="R155" s="36" t="s">
        <v>354</v>
      </c>
      <c r="S155" s="59" t="s">
        <v>147</v>
      </c>
      <c r="T155" s="36" t="s">
        <v>354</v>
      </c>
      <c r="U155" s="35" t="s">
        <v>356</v>
      </c>
      <c r="V155" s="36" t="s">
        <v>354</v>
      </c>
      <c r="W155" s="56">
        <v>1</v>
      </c>
      <c r="X155" s="36" t="s">
        <v>354</v>
      </c>
      <c r="Y155" s="8">
        <v>4.29</v>
      </c>
      <c r="Z155" s="8"/>
      <c r="AA155" s="8">
        <v>1.33</v>
      </c>
      <c r="AB155" s="8">
        <v>3.74</v>
      </c>
      <c r="AC155" s="92">
        <v>0</v>
      </c>
      <c r="AD155" s="92"/>
      <c r="AE155" s="92">
        <v>0</v>
      </c>
      <c r="AF155" s="92">
        <v>0</v>
      </c>
      <c r="AG155" s="92"/>
      <c r="AH155" s="92">
        <f>0.5*(AC155+AE155)+0.5*(AE155+AF155)</f>
        <v>0</v>
      </c>
      <c r="AI155" s="8"/>
      <c r="AJ155" s="8"/>
      <c r="AK155" s="31">
        <v>0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8" t="s">
        <v>736</v>
      </c>
      <c r="AT155" s="32"/>
      <c r="AU155" s="32"/>
    </row>
    <row r="156" spans="1:47" s="1" customFormat="1">
      <c r="A156" s="7" t="s">
        <v>398</v>
      </c>
      <c r="B156" s="8" t="s">
        <v>584</v>
      </c>
      <c r="C156" s="8">
        <v>13</v>
      </c>
      <c r="D156" s="8" t="s">
        <v>585</v>
      </c>
      <c r="E156" s="8">
        <v>26.01</v>
      </c>
      <c r="F156" s="48">
        <v>40544</v>
      </c>
      <c r="G156" s="48">
        <v>40941</v>
      </c>
      <c r="H156" s="52">
        <f t="shared" si="19"/>
        <v>1.0876712328767124</v>
      </c>
      <c r="I156" s="65">
        <f t="shared" si="23"/>
        <v>11.912328767123288</v>
      </c>
      <c r="J156" s="64" t="s">
        <v>140</v>
      </c>
      <c r="K156" s="8" t="s">
        <v>399</v>
      </c>
      <c r="L156" s="8">
        <v>19.91</v>
      </c>
      <c r="M156" s="8">
        <v>14.3</v>
      </c>
      <c r="N156" s="8"/>
      <c r="O156" s="10"/>
      <c r="P156" s="35" t="s">
        <v>356</v>
      </c>
      <c r="Q156" s="36" t="s">
        <v>354</v>
      </c>
      <c r="R156" s="35" t="s">
        <v>356</v>
      </c>
      <c r="S156" s="59" t="s">
        <v>136</v>
      </c>
      <c r="T156" s="36" t="s">
        <v>354</v>
      </c>
      <c r="U156" s="35" t="s">
        <v>356</v>
      </c>
      <c r="V156" s="35" t="s">
        <v>356</v>
      </c>
      <c r="W156" s="56">
        <v>2</v>
      </c>
      <c r="X156" s="35" t="s">
        <v>356</v>
      </c>
      <c r="Y156" s="8"/>
      <c r="Z156" s="8"/>
      <c r="AA156" s="8"/>
      <c r="AB156" s="8"/>
      <c r="AC156" s="92">
        <v>3.17</v>
      </c>
      <c r="AD156" s="92"/>
      <c r="AE156" s="92">
        <v>6.1</v>
      </c>
      <c r="AF156" s="92">
        <v>5.59</v>
      </c>
      <c r="AG156" s="92">
        <v>5.4</v>
      </c>
      <c r="AH156" s="92">
        <f>0.5*(AC156+AE156)+0.5*(AE156+AF156)+0.5*(AF156+AG156)</f>
        <v>15.975000000000001</v>
      </c>
      <c r="AI156" s="8"/>
      <c r="AJ156" s="8"/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8" t="s">
        <v>737</v>
      </c>
      <c r="AT156" s="32"/>
      <c r="AU156" s="32"/>
    </row>
    <row r="157" spans="1:47" s="1" customFormat="1">
      <c r="A157" s="7" t="s">
        <v>400</v>
      </c>
      <c r="B157" s="8" t="s">
        <v>584</v>
      </c>
      <c r="C157" s="8">
        <v>20</v>
      </c>
      <c r="D157" s="8" t="s">
        <v>585</v>
      </c>
      <c r="E157" s="8">
        <v>19.899999999999999</v>
      </c>
      <c r="F157" s="48">
        <v>41093</v>
      </c>
      <c r="G157" s="48">
        <v>41093</v>
      </c>
      <c r="H157" s="52">
        <f t="shared" si="19"/>
        <v>0</v>
      </c>
      <c r="I157" s="65">
        <f t="shared" si="23"/>
        <v>20</v>
      </c>
      <c r="J157" s="64" t="s">
        <v>140</v>
      </c>
      <c r="K157" s="8" t="s">
        <v>208</v>
      </c>
      <c r="L157" s="8">
        <v>15.5</v>
      </c>
      <c r="M157" s="8"/>
      <c r="N157" s="8"/>
      <c r="O157" s="10"/>
      <c r="P157" s="36" t="s">
        <v>354</v>
      </c>
      <c r="Q157" s="35" t="s">
        <v>356</v>
      </c>
      <c r="R157" s="36" t="s">
        <v>354</v>
      </c>
      <c r="S157" s="59" t="s">
        <v>135</v>
      </c>
      <c r="T157" s="35" t="s">
        <v>356</v>
      </c>
      <c r="U157" s="35" t="s">
        <v>356</v>
      </c>
      <c r="V157" s="36" t="s">
        <v>354</v>
      </c>
      <c r="W157" s="56">
        <v>2</v>
      </c>
      <c r="X157" s="36" t="s">
        <v>354</v>
      </c>
      <c r="Y157" s="8"/>
      <c r="Z157" s="8"/>
      <c r="AA157" s="8"/>
      <c r="AB157" s="8"/>
      <c r="AC157" s="92"/>
      <c r="AD157" s="92"/>
      <c r="AE157" s="92">
        <v>2.0299999999999998</v>
      </c>
      <c r="AF157" s="92">
        <v>4.03</v>
      </c>
      <c r="AG157" s="92"/>
      <c r="AH157" s="86"/>
      <c r="AI157" s="8"/>
      <c r="AJ157" s="8"/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8"/>
      <c r="AT157" s="32"/>
      <c r="AU157" s="32"/>
    </row>
    <row r="158" spans="1:47" s="1" customFormat="1">
      <c r="A158" s="7" t="s">
        <v>401</v>
      </c>
      <c r="B158" s="8" t="s">
        <v>584</v>
      </c>
      <c r="C158" s="8">
        <v>33</v>
      </c>
      <c r="D158" s="8" t="s">
        <v>585</v>
      </c>
      <c r="E158" s="8"/>
      <c r="F158" s="48"/>
      <c r="G158" s="48">
        <v>41629</v>
      </c>
      <c r="H158" s="52"/>
      <c r="I158" s="65"/>
      <c r="J158" s="64" t="s">
        <v>140</v>
      </c>
      <c r="K158" s="8"/>
      <c r="L158" s="8"/>
      <c r="M158" s="8"/>
      <c r="N158" s="8"/>
      <c r="O158" s="10"/>
      <c r="P158" s="36" t="s">
        <v>354</v>
      </c>
      <c r="Q158" s="35" t="s">
        <v>356</v>
      </c>
      <c r="R158" s="36" t="s">
        <v>354</v>
      </c>
      <c r="S158" s="59" t="s">
        <v>135</v>
      </c>
      <c r="T158" s="35" t="s">
        <v>356</v>
      </c>
      <c r="U158" s="36" t="s">
        <v>354</v>
      </c>
      <c r="V158" s="36" t="s">
        <v>354</v>
      </c>
      <c r="W158" s="56">
        <v>1</v>
      </c>
      <c r="X158" s="36" t="s">
        <v>354</v>
      </c>
      <c r="Y158" s="8">
        <v>4.4800000000000004</v>
      </c>
      <c r="Z158" s="8">
        <v>0.45</v>
      </c>
      <c r="AA158" s="8">
        <v>1.1599999999999999</v>
      </c>
      <c r="AB158" s="8">
        <v>3.01</v>
      </c>
      <c r="AC158" s="92">
        <v>0.01</v>
      </c>
      <c r="AD158" s="92"/>
      <c r="AE158" s="92">
        <v>0.69</v>
      </c>
      <c r="AF158" s="92">
        <v>0.73</v>
      </c>
      <c r="AG158" s="92">
        <v>0.56000000000000005</v>
      </c>
      <c r="AH158" s="92">
        <f>0.5*(AC158+AE158)+0.5*(AE158+AF158)+0.5*(AF158+AG158)</f>
        <v>1.7050000000000001</v>
      </c>
      <c r="AI158" s="8"/>
      <c r="AJ158" s="8"/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8"/>
      <c r="AT158" s="32"/>
      <c r="AU158" s="32"/>
    </row>
    <row r="159" spans="1:47" s="1" customFormat="1">
      <c r="A159" s="7" t="s">
        <v>402</v>
      </c>
      <c r="B159" s="8" t="s">
        <v>586</v>
      </c>
      <c r="C159" s="8">
        <v>55</v>
      </c>
      <c r="D159" s="8" t="s">
        <v>585</v>
      </c>
      <c r="E159" s="8">
        <v>19.98</v>
      </c>
      <c r="F159" s="48">
        <v>41372</v>
      </c>
      <c r="G159" s="48">
        <v>41372</v>
      </c>
      <c r="H159" s="52">
        <f t="shared" si="19"/>
        <v>0</v>
      </c>
      <c r="I159" s="65">
        <f>C159-H159</f>
        <v>55</v>
      </c>
      <c r="J159" s="64" t="s">
        <v>140</v>
      </c>
      <c r="K159" s="8"/>
      <c r="L159" s="8"/>
      <c r="M159" s="8"/>
      <c r="N159" s="8"/>
      <c r="O159" s="10"/>
      <c r="P159" s="36" t="s">
        <v>354</v>
      </c>
      <c r="Q159" s="35" t="s">
        <v>356</v>
      </c>
      <c r="R159" s="35" t="s">
        <v>356</v>
      </c>
      <c r="S159" s="59" t="s">
        <v>136</v>
      </c>
      <c r="T159" s="36" t="s">
        <v>354</v>
      </c>
      <c r="U159" s="35" t="s">
        <v>356</v>
      </c>
      <c r="V159" s="35" t="s">
        <v>356</v>
      </c>
      <c r="W159" s="56">
        <v>2</v>
      </c>
      <c r="X159" s="36" t="s">
        <v>354</v>
      </c>
      <c r="Y159" s="8"/>
      <c r="Z159" s="8"/>
      <c r="AA159" s="8"/>
      <c r="AB159" s="8"/>
      <c r="AC159" s="92"/>
      <c r="AD159" s="92"/>
      <c r="AE159" s="92"/>
      <c r="AF159" s="92"/>
      <c r="AG159" s="92"/>
      <c r="AH159" s="86"/>
      <c r="AI159" s="8"/>
      <c r="AJ159" s="8"/>
      <c r="AK159" s="31">
        <v>0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1">
        <v>0</v>
      </c>
      <c r="AS159" s="8" t="s">
        <v>738</v>
      </c>
      <c r="AT159" s="32"/>
      <c r="AU159" s="32"/>
    </row>
    <row r="160" spans="1:47" s="1" customFormat="1">
      <c r="A160" s="7" t="s">
        <v>403</v>
      </c>
      <c r="B160" s="8" t="s">
        <v>586</v>
      </c>
      <c r="C160" s="8">
        <v>24</v>
      </c>
      <c r="D160" s="8" t="s">
        <v>585</v>
      </c>
      <c r="E160" s="8">
        <v>20.32</v>
      </c>
      <c r="F160" s="48">
        <v>41372</v>
      </c>
      <c r="G160" s="48">
        <v>41372</v>
      </c>
      <c r="H160" s="52">
        <f t="shared" si="19"/>
        <v>0</v>
      </c>
      <c r="I160" s="65">
        <f>C160-H160</f>
        <v>24</v>
      </c>
      <c r="J160" s="64" t="s">
        <v>140</v>
      </c>
      <c r="K160" s="8" t="s">
        <v>404</v>
      </c>
      <c r="L160" s="8"/>
      <c r="M160" s="8">
        <v>7.9</v>
      </c>
      <c r="N160" s="8"/>
      <c r="O160" s="10"/>
      <c r="P160" s="36" t="s">
        <v>354</v>
      </c>
      <c r="Q160" s="35" t="s">
        <v>356</v>
      </c>
      <c r="R160" s="35" t="s">
        <v>356</v>
      </c>
      <c r="S160" s="59" t="s">
        <v>136</v>
      </c>
      <c r="T160" s="35" t="s">
        <v>356</v>
      </c>
      <c r="U160" s="36" t="s">
        <v>354</v>
      </c>
      <c r="V160" s="36" t="s">
        <v>354</v>
      </c>
      <c r="W160" s="56">
        <v>1</v>
      </c>
      <c r="X160" s="36" t="s">
        <v>354</v>
      </c>
      <c r="Y160" s="8"/>
      <c r="Z160" s="8"/>
      <c r="AA160" s="8"/>
      <c r="AB160" s="8"/>
      <c r="AC160" s="92">
        <v>2.08</v>
      </c>
      <c r="AD160" s="92"/>
      <c r="AE160" s="92"/>
      <c r="AF160" s="92"/>
      <c r="AG160" s="92"/>
      <c r="AH160" s="86"/>
      <c r="AI160" s="8"/>
      <c r="AJ160" s="8"/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8" t="s">
        <v>739</v>
      </c>
      <c r="AT160" s="32"/>
      <c r="AU160" s="32"/>
    </row>
    <row r="161" spans="1:47" s="1" customFormat="1">
      <c r="A161" s="7" t="s">
        <v>405</v>
      </c>
      <c r="B161" s="8" t="s">
        <v>584</v>
      </c>
      <c r="C161" s="8">
        <v>59</v>
      </c>
      <c r="D161" s="8" t="s">
        <v>585</v>
      </c>
      <c r="E161" s="8">
        <v>20.76</v>
      </c>
      <c r="F161" s="48">
        <v>41426</v>
      </c>
      <c r="G161" s="48">
        <v>41470</v>
      </c>
      <c r="H161" s="52">
        <f t="shared" si="19"/>
        <v>0.12054794520547946</v>
      </c>
      <c r="I161" s="65">
        <f>C161-H161</f>
        <v>58.87945205479452</v>
      </c>
      <c r="J161" s="64" t="s">
        <v>140</v>
      </c>
      <c r="K161" s="8" t="s">
        <v>406</v>
      </c>
      <c r="L161" s="8">
        <v>11.2</v>
      </c>
      <c r="M161" s="8">
        <v>11.6</v>
      </c>
      <c r="N161" s="35" t="s">
        <v>814</v>
      </c>
      <c r="O161" s="10"/>
      <c r="P161" s="36" t="s">
        <v>354</v>
      </c>
      <c r="Q161" s="35" t="s">
        <v>356</v>
      </c>
      <c r="R161" s="36" t="s">
        <v>354</v>
      </c>
      <c r="S161" s="59" t="s">
        <v>135</v>
      </c>
      <c r="T161" s="36" t="s">
        <v>354</v>
      </c>
      <c r="U161" s="36" t="s">
        <v>354</v>
      </c>
      <c r="V161" s="36" t="s">
        <v>354</v>
      </c>
      <c r="W161" s="56">
        <v>0</v>
      </c>
      <c r="X161" s="36" t="s">
        <v>354</v>
      </c>
      <c r="Y161" s="8"/>
      <c r="Z161" s="8"/>
      <c r="AA161" s="8"/>
      <c r="AB161" s="8"/>
      <c r="AC161" s="92">
        <v>0.89</v>
      </c>
      <c r="AD161" s="92"/>
      <c r="AE161" s="92">
        <v>2.2200000000000002</v>
      </c>
      <c r="AF161" s="92">
        <v>4.79</v>
      </c>
      <c r="AG161" s="92"/>
      <c r="AH161" s="92">
        <f>0.5*(AC161+AE161)+0.5*(AE161+AF161)</f>
        <v>5.0600000000000005</v>
      </c>
      <c r="AI161" s="8"/>
      <c r="AJ161" s="8">
        <v>2.19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1</v>
      </c>
      <c r="AR161" s="31">
        <v>0</v>
      </c>
      <c r="AS161" s="8" t="s">
        <v>740</v>
      </c>
      <c r="AT161" s="32"/>
      <c r="AU161" s="32"/>
    </row>
    <row r="162" spans="1:47" s="79" customFormat="1">
      <c r="A162" s="67" t="s">
        <v>407</v>
      </c>
      <c r="B162" s="67" t="s">
        <v>741</v>
      </c>
      <c r="C162" s="67">
        <v>30</v>
      </c>
      <c r="D162" s="67" t="s">
        <v>742</v>
      </c>
      <c r="E162" s="67"/>
      <c r="F162" s="68"/>
      <c r="G162" s="68"/>
      <c r="H162" s="69"/>
      <c r="I162" s="70"/>
      <c r="J162" s="71" t="s">
        <v>140</v>
      </c>
      <c r="K162" s="67"/>
      <c r="L162" s="67"/>
      <c r="M162" s="67"/>
      <c r="N162" s="67"/>
      <c r="O162" s="67"/>
      <c r="P162" s="72" t="s">
        <v>354</v>
      </c>
      <c r="Q162" s="73" t="s">
        <v>356</v>
      </c>
      <c r="R162" s="73" t="s">
        <v>356</v>
      </c>
      <c r="S162" s="74" t="s">
        <v>136</v>
      </c>
      <c r="T162" s="109" t="s">
        <v>356</v>
      </c>
      <c r="U162" s="35" t="s">
        <v>356</v>
      </c>
      <c r="V162" s="35" t="s">
        <v>356</v>
      </c>
      <c r="W162" s="75">
        <v>3</v>
      </c>
      <c r="X162" s="72" t="s">
        <v>354</v>
      </c>
      <c r="Y162" s="67"/>
      <c r="Z162" s="67"/>
      <c r="AA162" s="67"/>
      <c r="AB162" s="67"/>
      <c r="AC162" s="94"/>
      <c r="AD162" s="94"/>
      <c r="AE162" s="94"/>
      <c r="AF162" s="94"/>
      <c r="AG162" s="94"/>
      <c r="AH162" s="87"/>
      <c r="AI162" s="67"/>
      <c r="AJ162" s="67"/>
      <c r="AK162" s="76">
        <v>0</v>
      </c>
      <c r="AL162" s="76">
        <v>0</v>
      </c>
      <c r="AM162" s="76">
        <v>0</v>
      </c>
      <c r="AN162" s="76">
        <v>0</v>
      </c>
      <c r="AO162" s="77">
        <v>1</v>
      </c>
      <c r="AP162" s="78" t="s">
        <v>502</v>
      </c>
      <c r="AQ162" s="76">
        <v>0</v>
      </c>
      <c r="AR162" s="76">
        <v>0</v>
      </c>
      <c r="AS162" s="67"/>
    </row>
    <row r="163" spans="1:47" s="39" customFormat="1">
      <c r="A163" s="37" t="s">
        <v>408</v>
      </c>
      <c r="B163" s="37" t="s">
        <v>741</v>
      </c>
      <c r="C163" s="37" t="s">
        <v>171</v>
      </c>
      <c r="D163" s="37" t="s">
        <v>742</v>
      </c>
      <c r="E163" s="37" t="s">
        <v>425</v>
      </c>
      <c r="F163" s="49" t="s">
        <v>426</v>
      </c>
      <c r="G163" s="49">
        <v>42270</v>
      </c>
      <c r="H163" s="52">
        <f t="shared" si="19"/>
        <v>2.7397260273972601E-2</v>
      </c>
      <c r="I163" s="65">
        <f>C163-H163</f>
        <v>13.972602739726028</v>
      </c>
      <c r="J163" s="64" t="s">
        <v>140</v>
      </c>
      <c r="K163" s="37"/>
      <c r="L163" s="37" t="s">
        <v>427</v>
      </c>
      <c r="M163" s="37" t="s">
        <v>428</v>
      </c>
      <c r="N163" s="40" t="s">
        <v>814</v>
      </c>
      <c r="O163" s="37"/>
      <c r="P163" s="35" t="s">
        <v>356</v>
      </c>
      <c r="Q163" s="35" t="s">
        <v>356</v>
      </c>
      <c r="R163" s="35" t="s">
        <v>356</v>
      </c>
      <c r="S163" s="59" t="s">
        <v>816</v>
      </c>
      <c r="T163" s="109" t="s">
        <v>356</v>
      </c>
      <c r="U163" s="36" t="s">
        <v>354</v>
      </c>
      <c r="V163" s="35" t="s">
        <v>356</v>
      </c>
      <c r="W163" s="56">
        <v>2</v>
      </c>
      <c r="X163" s="36" t="s">
        <v>354</v>
      </c>
      <c r="Y163" s="37"/>
      <c r="Z163" s="37"/>
      <c r="AA163" s="37"/>
      <c r="AB163" s="37"/>
      <c r="AC163" s="95" t="s">
        <v>177</v>
      </c>
      <c r="AD163" s="95"/>
      <c r="AE163" s="95" t="s">
        <v>430</v>
      </c>
      <c r="AF163" s="95" t="s">
        <v>431</v>
      </c>
      <c r="AG163" s="95"/>
      <c r="AH163" s="92">
        <f>0.5*(AC163+AE163)+0.5*(AE163+AF163)</f>
        <v>0.81</v>
      </c>
      <c r="AI163" s="37" t="s">
        <v>433</v>
      </c>
      <c r="AJ163" s="37" t="s">
        <v>434</v>
      </c>
      <c r="AK163" s="37">
        <v>0</v>
      </c>
      <c r="AL163" s="38">
        <v>0</v>
      </c>
      <c r="AM163" s="38">
        <v>0</v>
      </c>
      <c r="AN163" s="37">
        <v>0</v>
      </c>
      <c r="AO163" s="37">
        <v>0</v>
      </c>
      <c r="AP163" s="37" t="s">
        <v>147</v>
      </c>
      <c r="AQ163" s="37">
        <v>1</v>
      </c>
      <c r="AR163" s="37">
        <v>0</v>
      </c>
      <c r="AS163" s="37" t="s">
        <v>743</v>
      </c>
    </row>
    <row r="164" spans="1:47" s="39" customFormat="1">
      <c r="A164" s="37" t="s">
        <v>409</v>
      </c>
      <c r="B164" s="37" t="s">
        <v>744</v>
      </c>
      <c r="C164" s="37" t="s">
        <v>435</v>
      </c>
      <c r="D164" s="37" t="s">
        <v>742</v>
      </c>
      <c r="E164" s="37" t="s">
        <v>436</v>
      </c>
      <c r="F164" s="49">
        <v>42285</v>
      </c>
      <c r="G164" s="49">
        <v>42289</v>
      </c>
      <c r="H164" s="52">
        <f t="shared" si="19"/>
        <v>1.0958904109589041E-2</v>
      </c>
      <c r="I164" s="65">
        <f>C164-H164</f>
        <v>37.989041095890414</v>
      </c>
      <c r="J164" s="64" t="s">
        <v>140</v>
      </c>
      <c r="K164" s="37" t="s">
        <v>437</v>
      </c>
      <c r="L164" s="37" t="s">
        <v>438</v>
      </c>
      <c r="M164" s="37" t="s">
        <v>439</v>
      </c>
      <c r="N164" s="40" t="s">
        <v>814</v>
      </c>
      <c r="O164" s="37"/>
      <c r="P164" s="36" t="s">
        <v>354</v>
      </c>
      <c r="Q164" s="36" t="s">
        <v>354</v>
      </c>
      <c r="R164" s="36" t="s">
        <v>354</v>
      </c>
      <c r="S164" s="59" t="s">
        <v>147</v>
      </c>
      <c r="T164" s="36" t="s">
        <v>354</v>
      </c>
      <c r="U164" s="36" t="s">
        <v>354</v>
      </c>
      <c r="V164" s="36" t="s">
        <v>354</v>
      </c>
      <c r="W164" s="56">
        <v>0</v>
      </c>
      <c r="X164" s="36" t="s">
        <v>354</v>
      </c>
      <c r="Y164" s="37" t="s">
        <v>440</v>
      </c>
      <c r="Z164" s="37" t="s">
        <v>441</v>
      </c>
      <c r="AA164" s="37" t="s">
        <v>442</v>
      </c>
      <c r="AB164" s="37" t="s">
        <v>443</v>
      </c>
      <c r="AC164" s="95"/>
      <c r="AD164" s="95"/>
      <c r="AE164" s="95"/>
      <c r="AF164" s="95"/>
      <c r="AG164" s="95"/>
      <c r="AH164" s="88"/>
      <c r="AI164" s="37" t="s">
        <v>445</v>
      </c>
      <c r="AJ164" s="37"/>
      <c r="AK164" s="37">
        <v>0</v>
      </c>
      <c r="AL164" s="38">
        <v>0</v>
      </c>
      <c r="AM164" s="38">
        <v>0</v>
      </c>
      <c r="AN164" s="37">
        <v>0</v>
      </c>
      <c r="AO164" s="37">
        <v>0</v>
      </c>
      <c r="AP164" s="37" t="s">
        <v>147</v>
      </c>
      <c r="AQ164" s="37">
        <v>1</v>
      </c>
      <c r="AR164" s="37">
        <v>0</v>
      </c>
      <c r="AS164" s="37" t="s">
        <v>745</v>
      </c>
    </row>
    <row r="165" spans="1:47" s="39" customFormat="1">
      <c r="A165" s="37" t="s">
        <v>410</v>
      </c>
      <c r="B165" s="37" t="s">
        <v>741</v>
      </c>
      <c r="C165" s="37"/>
      <c r="D165" s="37" t="s">
        <v>742</v>
      </c>
      <c r="E165" s="37"/>
      <c r="F165" s="49"/>
      <c r="G165" s="49">
        <v>42297</v>
      </c>
      <c r="H165" s="52"/>
      <c r="I165" s="65"/>
      <c r="J165" s="64" t="s">
        <v>140</v>
      </c>
      <c r="K165" s="37"/>
      <c r="L165" s="37"/>
      <c r="M165" s="37"/>
      <c r="N165" s="37"/>
      <c r="O165" s="41"/>
      <c r="P165" s="36" t="s">
        <v>354</v>
      </c>
      <c r="Q165" s="36" t="s">
        <v>354</v>
      </c>
      <c r="R165" s="36" t="s">
        <v>354</v>
      </c>
      <c r="S165" s="59" t="s">
        <v>147</v>
      </c>
      <c r="T165" s="109" t="s">
        <v>356</v>
      </c>
      <c r="U165" s="36" t="s">
        <v>354</v>
      </c>
      <c r="V165" s="35" t="s">
        <v>356</v>
      </c>
      <c r="W165" s="56">
        <v>2</v>
      </c>
      <c r="X165" s="35" t="s">
        <v>356</v>
      </c>
      <c r="Y165" s="37"/>
      <c r="Z165" s="37"/>
      <c r="AA165" s="37"/>
      <c r="AB165" s="37"/>
      <c r="AC165" s="95"/>
      <c r="AD165" s="95"/>
      <c r="AE165" s="95"/>
      <c r="AF165" s="95"/>
      <c r="AG165" s="95"/>
      <c r="AH165" s="88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</row>
    <row r="166" spans="1:47" s="39" customFormat="1">
      <c r="A166" s="37" t="s">
        <v>411</v>
      </c>
      <c r="B166" s="37" t="s">
        <v>744</v>
      </c>
      <c r="C166" s="37" t="s">
        <v>172</v>
      </c>
      <c r="D166" s="37" t="s">
        <v>742</v>
      </c>
      <c r="E166" s="37" t="s">
        <v>446</v>
      </c>
      <c r="F166" s="49">
        <v>42005</v>
      </c>
      <c r="G166" s="49">
        <v>42297</v>
      </c>
      <c r="H166" s="52">
        <f t="shared" si="19"/>
        <v>0.8</v>
      </c>
      <c r="I166" s="65">
        <f>C166-H166</f>
        <v>33.200000000000003</v>
      </c>
      <c r="J166" s="64" t="s">
        <v>140</v>
      </c>
      <c r="K166" s="37" t="s">
        <v>447</v>
      </c>
      <c r="L166" s="37" t="s">
        <v>448</v>
      </c>
      <c r="M166" s="37" t="s">
        <v>449</v>
      </c>
      <c r="N166" s="40" t="s">
        <v>814</v>
      </c>
      <c r="O166" s="37"/>
      <c r="P166" s="36" t="s">
        <v>354</v>
      </c>
      <c r="Q166" s="44" t="s">
        <v>354</v>
      </c>
      <c r="R166" s="36" t="s">
        <v>354</v>
      </c>
      <c r="S166" s="59" t="s">
        <v>147</v>
      </c>
      <c r="T166" s="36" t="s">
        <v>354</v>
      </c>
      <c r="U166" s="36" t="s">
        <v>354</v>
      </c>
      <c r="V166" s="35" t="s">
        <v>356</v>
      </c>
      <c r="W166" s="56">
        <v>1</v>
      </c>
      <c r="X166" s="36" t="s">
        <v>354</v>
      </c>
      <c r="Y166" s="37" t="s">
        <v>451</v>
      </c>
      <c r="Z166" s="37" t="s">
        <v>452</v>
      </c>
      <c r="AA166" s="37" t="s">
        <v>453</v>
      </c>
      <c r="AB166" s="37" t="s">
        <v>454</v>
      </c>
      <c r="AC166" s="95" t="s">
        <v>455</v>
      </c>
      <c r="AD166" s="95"/>
      <c r="AE166" s="95" t="s">
        <v>183</v>
      </c>
      <c r="AF166" s="95" t="s">
        <v>456</v>
      </c>
      <c r="AG166" s="95"/>
      <c r="AH166" s="92">
        <f t="shared" ref="AH166:AH167" si="24">0.5*(AC166+AE166)+0.5*(AE166+AF166)</f>
        <v>0.83499999999999996</v>
      </c>
      <c r="AI166" s="37" t="s">
        <v>444</v>
      </c>
      <c r="AJ166" s="37" t="s">
        <v>153</v>
      </c>
      <c r="AK166" s="37">
        <v>0</v>
      </c>
      <c r="AL166" s="37">
        <v>0</v>
      </c>
      <c r="AM166" s="37">
        <v>0</v>
      </c>
      <c r="AN166" s="37">
        <v>0</v>
      </c>
      <c r="AO166" s="37">
        <v>0</v>
      </c>
      <c r="AP166" s="37" t="s">
        <v>147</v>
      </c>
      <c r="AQ166" s="37">
        <v>1</v>
      </c>
      <c r="AR166" s="37">
        <v>0</v>
      </c>
      <c r="AS166" s="37" t="s">
        <v>746</v>
      </c>
    </row>
    <row r="167" spans="1:47" s="39" customFormat="1">
      <c r="A167" s="37" t="s">
        <v>412</v>
      </c>
      <c r="B167" s="37" t="s">
        <v>744</v>
      </c>
      <c r="C167" s="37" t="s">
        <v>457</v>
      </c>
      <c r="D167" s="37" t="s">
        <v>742</v>
      </c>
      <c r="E167" s="37" t="s">
        <v>458</v>
      </c>
      <c r="F167" s="49">
        <v>41275</v>
      </c>
      <c r="G167" s="49">
        <v>42328</v>
      </c>
      <c r="H167" s="52">
        <f t="shared" si="19"/>
        <v>2.8849315068493149</v>
      </c>
      <c r="I167" s="65">
        <f>C167-H167</f>
        <v>52.115068493150687</v>
      </c>
      <c r="J167" s="64" t="s">
        <v>140</v>
      </c>
      <c r="K167" s="37" t="s">
        <v>459</v>
      </c>
      <c r="L167" s="37"/>
      <c r="M167" s="37" t="s">
        <v>134</v>
      </c>
      <c r="N167" s="40" t="s">
        <v>356</v>
      </c>
      <c r="O167" s="37"/>
      <c r="P167" s="36" t="s">
        <v>354</v>
      </c>
      <c r="Q167" s="44" t="s">
        <v>354</v>
      </c>
      <c r="R167" s="36" t="s">
        <v>354</v>
      </c>
      <c r="S167" s="59" t="s">
        <v>147</v>
      </c>
      <c r="T167" s="36"/>
      <c r="U167" s="36" t="s">
        <v>354</v>
      </c>
      <c r="V167" s="35" t="s">
        <v>356</v>
      </c>
      <c r="W167" s="56">
        <v>1</v>
      </c>
      <c r="X167" s="36" t="s">
        <v>354</v>
      </c>
      <c r="Y167" s="37" t="s">
        <v>462</v>
      </c>
      <c r="Z167" s="37" t="s">
        <v>463</v>
      </c>
      <c r="AA167" s="37" t="s">
        <v>464</v>
      </c>
      <c r="AB167" s="37" t="s">
        <v>136</v>
      </c>
      <c r="AC167" s="95" t="s">
        <v>465</v>
      </c>
      <c r="AD167" s="95"/>
      <c r="AE167" s="95" t="s">
        <v>466</v>
      </c>
      <c r="AF167" s="95" t="s">
        <v>467</v>
      </c>
      <c r="AG167" s="95"/>
      <c r="AH167" s="92">
        <f t="shared" si="24"/>
        <v>6.17</v>
      </c>
      <c r="AI167" s="37" t="s">
        <v>469</v>
      </c>
      <c r="AJ167" s="37" t="s">
        <v>470</v>
      </c>
      <c r="AK167" s="37">
        <v>0</v>
      </c>
      <c r="AL167" s="37">
        <v>0</v>
      </c>
      <c r="AM167" s="41">
        <v>1</v>
      </c>
      <c r="AN167" s="37">
        <v>0</v>
      </c>
      <c r="AO167" s="41" t="s">
        <v>135</v>
      </c>
      <c r="AP167" s="42" t="s">
        <v>502</v>
      </c>
      <c r="AQ167" s="37">
        <v>1</v>
      </c>
      <c r="AR167" s="37">
        <v>0</v>
      </c>
      <c r="AS167" s="37" t="s">
        <v>747</v>
      </c>
    </row>
    <row r="168" spans="1:47" s="39" customFormat="1">
      <c r="A168" s="37" t="s">
        <v>413</v>
      </c>
      <c r="B168" s="37" t="s">
        <v>741</v>
      </c>
      <c r="C168" s="37"/>
      <c r="D168" s="37" t="s">
        <v>742</v>
      </c>
      <c r="E168" s="37"/>
      <c r="F168" s="49"/>
      <c r="G168" s="49">
        <v>42348</v>
      </c>
      <c r="H168" s="52"/>
      <c r="I168" s="65"/>
      <c r="J168" s="64" t="s">
        <v>140</v>
      </c>
      <c r="K168" s="37"/>
      <c r="L168" s="37"/>
      <c r="M168" s="37"/>
      <c r="N168" s="37"/>
      <c r="O168" s="37"/>
      <c r="P168" s="35" t="s">
        <v>356</v>
      </c>
      <c r="Q168" s="40" t="s">
        <v>356</v>
      </c>
      <c r="R168" s="36" t="s">
        <v>354</v>
      </c>
      <c r="S168" s="59" t="s">
        <v>136</v>
      </c>
      <c r="T168" s="36" t="s">
        <v>354</v>
      </c>
      <c r="U168" s="36" t="s">
        <v>354</v>
      </c>
      <c r="V168" s="35" t="s">
        <v>356</v>
      </c>
      <c r="W168" s="56">
        <v>1</v>
      </c>
      <c r="X168" s="36" t="s">
        <v>354</v>
      </c>
      <c r="Y168" s="37"/>
      <c r="Z168" s="37"/>
      <c r="AA168" s="37"/>
      <c r="AB168" s="37"/>
      <c r="AC168" s="95"/>
      <c r="AD168" s="95"/>
      <c r="AE168" s="95"/>
      <c r="AF168" s="95"/>
      <c r="AG168" s="95"/>
      <c r="AH168" s="88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</row>
    <row r="169" spans="1:47" s="39" customFormat="1">
      <c r="A169" s="37" t="s">
        <v>414</v>
      </c>
      <c r="B169" s="37" t="s">
        <v>741</v>
      </c>
      <c r="C169" s="37" t="s">
        <v>471</v>
      </c>
      <c r="D169" s="37" t="s">
        <v>742</v>
      </c>
      <c r="E169" s="37" t="s">
        <v>472</v>
      </c>
      <c r="F169" s="49">
        <v>40179</v>
      </c>
      <c r="G169" s="49">
        <v>42350</v>
      </c>
      <c r="H169" s="52">
        <f t="shared" ref="H169:H198" si="25">(G169-F169)/365</f>
        <v>5.9479452054794519</v>
      </c>
      <c r="I169" s="65">
        <f>C169-H169</f>
        <v>17.052054794520547</v>
      </c>
      <c r="J169" s="64" t="s">
        <v>140</v>
      </c>
      <c r="K169" s="37" t="s">
        <v>473</v>
      </c>
      <c r="L169" s="37"/>
      <c r="M169" s="37" t="s">
        <v>474</v>
      </c>
      <c r="N169" s="40" t="s">
        <v>814</v>
      </c>
      <c r="O169" s="41"/>
      <c r="P169" s="36" t="s">
        <v>354</v>
      </c>
      <c r="Q169" s="40" t="s">
        <v>356</v>
      </c>
      <c r="R169" s="36" t="s">
        <v>354</v>
      </c>
      <c r="S169" s="59" t="s">
        <v>135</v>
      </c>
      <c r="T169" s="109" t="s">
        <v>356</v>
      </c>
      <c r="U169" s="36" t="s">
        <v>354</v>
      </c>
      <c r="V169" s="36" t="s">
        <v>354</v>
      </c>
      <c r="W169" s="56">
        <v>1</v>
      </c>
      <c r="X169" s="35" t="s">
        <v>356</v>
      </c>
      <c r="Y169" s="37" t="s">
        <v>475</v>
      </c>
      <c r="Z169" s="37" t="s">
        <v>476</v>
      </c>
      <c r="AA169" s="37" t="s">
        <v>477</v>
      </c>
      <c r="AB169" s="37" t="s">
        <v>478</v>
      </c>
      <c r="AC169" s="95" t="s">
        <v>147</v>
      </c>
      <c r="AD169" s="95"/>
      <c r="AE169" s="95" t="s">
        <v>479</v>
      </c>
      <c r="AF169" s="95" t="s">
        <v>148</v>
      </c>
      <c r="AG169" s="95"/>
      <c r="AH169" s="92">
        <f>0.5*(AC169+AE169)+0.5*(AE169+AF169)</f>
        <v>3.5000000000000003E-2</v>
      </c>
      <c r="AI169" s="37" t="s">
        <v>175</v>
      </c>
      <c r="AJ169" s="37" t="s">
        <v>480</v>
      </c>
      <c r="AK169" s="37">
        <v>0</v>
      </c>
      <c r="AL169" s="37">
        <v>0</v>
      </c>
      <c r="AM169" s="37">
        <v>0</v>
      </c>
      <c r="AN169" s="37">
        <v>0</v>
      </c>
      <c r="AO169" s="37">
        <v>0</v>
      </c>
      <c r="AP169" s="37" t="s">
        <v>147</v>
      </c>
      <c r="AQ169" s="37">
        <v>1</v>
      </c>
      <c r="AR169" s="37">
        <v>0</v>
      </c>
      <c r="AS169" s="37" t="s">
        <v>748</v>
      </c>
    </row>
    <row r="170" spans="1:47" s="39" customFormat="1">
      <c r="A170" s="37" t="s">
        <v>415</v>
      </c>
      <c r="B170" s="37" t="s">
        <v>744</v>
      </c>
      <c r="C170" s="37" t="s">
        <v>151</v>
      </c>
      <c r="D170" s="37" t="s">
        <v>742</v>
      </c>
      <c r="E170" s="37"/>
      <c r="F170" s="49"/>
      <c r="G170" s="49">
        <v>42333</v>
      </c>
      <c r="H170" s="52"/>
      <c r="I170" s="65"/>
      <c r="J170" s="64" t="s">
        <v>140</v>
      </c>
      <c r="K170" s="37"/>
      <c r="L170" s="37"/>
      <c r="M170" s="37"/>
      <c r="N170" s="37"/>
      <c r="O170" s="37"/>
      <c r="P170" s="35" t="s">
        <v>356</v>
      </c>
      <c r="Q170" s="40" t="s">
        <v>356</v>
      </c>
      <c r="R170" s="35" t="s">
        <v>356</v>
      </c>
      <c r="S170" s="59" t="s">
        <v>816</v>
      </c>
      <c r="T170" s="109" t="s">
        <v>356</v>
      </c>
      <c r="U170" s="35" t="s">
        <v>356</v>
      </c>
      <c r="V170" s="36" t="s">
        <v>354</v>
      </c>
      <c r="W170" s="56">
        <v>2</v>
      </c>
      <c r="X170" s="36" t="s">
        <v>354</v>
      </c>
      <c r="Y170" s="37"/>
      <c r="Z170" s="37"/>
      <c r="AA170" s="37"/>
      <c r="AB170" s="37"/>
      <c r="AC170" s="95"/>
      <c r="AD170" s="95"/>
      <c r="AE170" s="95"/>
      <c r="AF170" s="95"/>
      <c r="AG170" s="95"/>
      <c r="AH170" s="88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</row>
    <row r="171" spans="1:47" s="39" customFormat="1">
      <c r="A171" s="37" t="s">
        <v>416</v>
      </c>
      <c r="B171" s="37" t="s">
        <v>744</v>
      </c>
      <c r="C171" s="37" t="s">
        <v>151</v>
      </c>
      <c r="D171" s="37" t="s">
        <v>742</v>
      </c>
      <c r="E171" s="37" t="s">
        <v>481</v>
      </c>
      <c r="F171" s="49" t="s">
        <v>482</v>
      </c>
      <c r="G171" s="49">
        <v>42360</v>
      </c>
      <c r="H171" s="52">
        <f t="shared" si="25"/>
        <v>0</v>
      </c>
      <c r="I171" s="65">
        <f t="shared" ref="I171:I178" si="26">C171-H171</f>
        <v>17</v>
      </c>
      <c r="J171" s="64" t="s">
        <v>140</v>
      </c>
      <c r="K171" s="37" t="s">
        <v>483</v>
      </c>
      <c r="L171" s="37" t="s">
        <v>484</v>
      </c>
      <c r="M171" s="37" t="s">
        <v>485</v>
      </c>
      <c r="N171" s="40" t="s">
        <v>814</v>
      </c>
      <c r="O171" s="37"/>
      <c r="P171" s="36" t="s">
        <v>354</v>
      </c>
      <c r="Q171" s="29"/>
      <c r="R171" s="36" t="s">
        <v>354</v>
      </c>
      <c r="S171" s="59" t="s">
        <v>147</v>
      </c>
      <c r="T171" s="109" t="s">
        <v>356</v>
      </c>
      <c r="U171" s="35" t="s">
        <v>356</v>
      </c>
      <c r="V171" s="36" t="s">
        <v>354</v>
      </c>
      <c r="W171" s="56">
        <v>2</v>
      </c>
      <c r="X171" s="36" t="s">
        <v>354</v>
      </c>
      <c r="Y171" s="37" t="s">
        <v>488</v>
      </c>
      <c r="Z171" s="37" t="s">
        <v>489</v>
      </c>
      <c r="AA171" s="37" t="s">
        <v>490</v>
      </c>
      <c r="AB171" s="37" t="s">
        <v>491</v>
      </c>
      <c r="AC171" s="95" t="s">
        <v>177</v>
      </c>
      <c r="AD171" s="95"/>
      <c r="AE171" s="95" t="s">
        <v>460</v>
      </c>
      <c r="AF171" s="95" t="s">
        <v>492</v>
      </c>
      <c r="AG171" s="95"/>
      <c r="AH171" s="92">
        <f t="shared" ref="AH171:AH178" si="27">0.5*(AC171+AE171)+0.5*(AE171+AF171)</f>
        <v>0.91500000000000004</v>
      </c>
      <c r="AI171" s="37" t="s">
        <v>493</v>
      </c>
      <c r="AJ171" s="37" t="s">
        <v>494</v>
      </c>
      <c r="AK171" s="37">
        <v>0</v>
      </c>
      <c r="AL171" s="37">
        <v>0</v>
      </c>
      <c r="AM171" s="37">
        <v>0</v>
      </c>
      <c r="AN171" s="37">
        <v>0</v>
      </c>
      <c r="AO171" s="37">
        <v>0</v>
      </c>
      <c r="AP171" s="37" t="s">
        <v>147</v>
      </c>
      <c r="AQ171" s="37">
        <v>1</v>
      </c>
      <c r="AR171" s="37">
        <v>0</v>
      </c>
      <c r="AS171" s="37" t="s">
        <v>749</v>
      </c>
    </row>
    <row r="172" spans="1:47" s="39" customFormat="1">
      <c r="A172" s="37" t="s">
        <v>417</v>
      </c>
      <c r="B172" s="37" t="s">
        <v>744</v>
      </c>
      <c r="C172" s="37" t="s">
        <v>495</v>
      </c>
      <c r="D172" s="37" t="s">
        <v>742</v>
      </c>
      <c r="E172" s="37" t="s">
        <v>496</v>
      </c>
      <c r="F172" s="49">
        <v>39083</v>
      </c>
      <c r="G172" s="49">
        <v>42370</v>
      </c>
      <c r="H172" s="52">
        <f t="shared" si="25"/>
        <v>9.0054794520547947</v>
      </c>
      <c r="I172" s="65">
        <f t="shared" si="26"/>
        <v>36.994520547945207</v>
      </c>
      <c r="J172" s="64" t="s">
        <v>140</v>
      </c>
      <c r="K172" s="37" t="s">
        <v>497</v>
      </c>
      <c r="L172" s="37"/>
      <c r="M172" s="37"/>
      <c r="N172" s="40" t="s">
        <v>814</v>
      </c>
      <c r="O172" s="37"/>
      <c r="P172" s="36" t="s">
        <v>354</v>
      </c>
      <c r="Q172" s="29"/>
      <c r="R172" s="36" t="s">
        <v>354</v>
      </c>
      <c r="S172" s="59" t="s">
        <v>147</v>
      </c>
      <c r="T172" s="36" t="s">
        <v>354</v>
      </c>
      <c r="U172" s="36" t="s">
        <v>354</v>
      </c>
      <c r="V172" s="35" t="s">
        <v>356</v>
      </c>
      <c r="W172" s="56">
        <v>1</v>
      </c>
      <c r="X172" s="36" t="s">
        <v>354</v>
      </c>
      <c r="Y172" s="37" t="s">
        <v>498</v>
      </c>
      <c r="Z172" s="37" t="s">
        <v>499</v>
      </c>
      <c r="AA172" s="37" t="s">
        <v>500</v>
      </c>
      <c r="AB172" s="37" t="s">
        <v>501</v>
      </c>
      <c r="AC172" s="95" t="s">
        <v>147</v>
      </c>
      <c r="AD172" s="95"/>
      <c r="AE172" s="95" t="s">
        <v>147</v>
      </c>
      <c r="AF172" s="95" t="s">
        <v>147</v>
      </c>
      <c r="AG172" s="95"/>
      <c r="AH172" s="92">
        <f t="shared" si="27"/>
        <v>0</v>
      </c>
      <c r="AI172" s="37" t="s">
        <v>156</v>
      </c>
      <c r="AJ172" s="37" t="s">
        <v>465</v>
      </c>
      <c r="AK172" s="37">
        <v>0</v>
      </c>
      <c r="AL172" s="37">
        <v>0</v>
      </c>
      <c r="AM172" s="41">
        <v>1</v>
      </c>
      <c r="AN172" s="37">
        <v>0</v>
      </c>
      <c r="AO172" s="41">
        <v>1</v>
      </c>
      <c r="AP172" s="37" t="s">
        <v>750</v>
      </c>
      <c r="AQ172" s="37">
        <v>1</v>
      </c>
      <c r="AR172" s="37">
        <v>0</v>
      </c>
      <c r="AS172" s="37" t="s">
        <v>751</v>
      </c>
    </row>
    <row r="173" spans="1:47" s="39" customFormat="1">
      <c r="A173" s="37" t="s">
        <v>418</v>
      </c>
      <c r="B173" s="37" t="s">
        <v>741</v>
      </c>
      <c r="C173" s="43">
        <v>26</v>
      </c>
      <c r="D173" s="37" t="s">
        <v>742</v>
      </c>
      <c r="E173" s="37" t="s">
        <v>503</v>
      </c>
      <c r="F173" s="49">
        <v>42339</v>
      </c>
      <c r="G173" s="49">
        <v>42376</v>
      </c>
      <c r="H173" s="52">
        <f t="shared" si="25"/>
        <v>0.10136986301369863</v>
      </c>
      <c r="I173" s="65">
        <f t="shared" si="26"/>
        <v>25.898630136986302</v>
      </c>
      <c r="J173" s="64" t="s">
        <v>140</v>
      </c>
      <c r="K173" s="37" t="s">
        <v>506</v>
      </c>
      <c r="L173" s="37"/>
      <c r="M173" s="37" t="s">
        <v>507</v>
      </c>
      <c r="N173" s="40" t="s">
        <v>814</v>
      </c>
      <c r="O173" s="37"/>
      <c r="P173" s="36" t="s">
        <v>354</v>
      </c>
      <c r="Q173" s="29"/>
      <c r="R173" s="36" t="s">
        <v>354</v>
      </c>
      <c r="S173" s="59" t="s">
        <v>147</v>
      </c>
      <c r="T173" s="109" t="s">
        <v>356</v>
      </c>
      <c r="U173" s="36" t="s">
        <v>354</v>
      </c>
      <c r="V173" s="36" t="s">
        <v>354</v>
      </c>
      <c r="W173" s="56">
        <v>1</v>
      </c>
      <c r="X173" s="36" t="s">
        <v>354</v>
      </c>
      <c r="Y173" s="37" t="s">
        <v>508</v>
      </c>
      <c r="Z173" s="37" t="s">
        <v>509</v>
      </c>
      <c r="AA173" s="37" t="s">
        <v>510</v>
      </c>
      <c r="AB173" s="37" t="s">
        <v>511</v>
      </c>
      <c r="AC173" s="95" t="s">
        <v>512</v>
      </c>
      <c r="AD173" s="95"/>
      <c r="AE173" s="95" t="s">
        <v>513</v>
      </c>
      <c r="AF173" s="95" t="s">
        <v>514</v>
      </c>
      <c r="AG173" s="95"/>
      <c r="AH173" s="92">
        <f t="shared" si="27"/>
        <v>1.0149999999999999</v>
      </c>
      <c r="AI173" s="37" t="s">
        <v>504</v>
      </c>
      <c r="AJ173" s="37" t="s">
        <v>176</v>
      </c>
      <c r="AK173" s="37">
        <v>0</v>
      </c>
      <c r="AL173" s="37">
        <v>0</v>
      </c>
      <c r="AM173" s="37">
        <v>0</v>
      </c>
      <c r="AN173" s="37">
        <v>0</v>
      </c>
      <c r="AO173" s="41">
        <v>1</v>
      </c>
      <c r="AP173" s="37" t="s">
        <v>752</v>
      </c>
      <c r="AQ173" s="37">
        <v>1</v>
      </c>
      <c r="AR173" s="37">
        <v>0</v>
      </c>
      <c r="AS173" s="37" t="s">
        <v>753</v>
      </c>
    </row>
    <row r="174" spans="1:47" s="39" customFormat="1">
      <c r="A174" s="37" t="s">
        <v>419</v>
      </c>
      <c r="B174" s="37" t="s">
        <v>744</v>
      </c>
      <c r="C174" s="43">
        <v>27</v>
      </c>
      <c r="D174" s="37" t="s">
        <v>742</v>
      </c>
      <c r="E174" s="37" t="s">
        <v>427</v>
      </c>
      <c r="F174" s="49">
        <v>42370</v>
      </c>
      <c r="G174" s="49">
        <v>42383</v>
      </c>
      <c r="H174" s="52">
        <f t="shared" si="25"/>
        <v>3.5616438356164383E-2</v>
      </c>
      <c r="I174" s="65">
        <f t="shared" si="26"/>
        <v>26.964383561643835</v>
      </c>
      <c r="J174" s="64" t="s">
        <v>140</v>
      </c>
      <c r="K174" s="37"/>
      <c r="L174" s="37" t="s">
        <v>516</v>
      </c>
      <c r="M174" s="37" t="s">
        <v>517</v>
      </c>
      <c r="N174" s="40" t="s">
        <v>814</v>
      </c>
      <c r="O174" s="37"/>
      <c r="P174" s="36" t="s">
        <v>354</v>
      </c>
      <c r="Q174" s="29"/>
      <c r="R174" s="36" t="s">
        <v>354</v>
      </c>
      <c r="S174" s="59" t="s">
        <v>147</v>
      </c>
      <c r="T174" s="36" t="s">
        <v>354</v>
      </c>
      <c r="U174" s="36" t="s">
        <v>354</v>
      </c>
      <c r="V174" s="36" t="s">
        <v>354</v>
      </c>
      <c r="W174" s="56">
        <v>0</v>
      </c>
      <c r="X174" s="36" t="s">
        <v>354</v>
      </c>
      <c r="Y174" s="37" t="s">
        <v>518</v>
      </c>
      <c r="Z174" s="37" t="s">
        <v>509</v>
      </c>
      <c r="AA174" s="37" t="s">
        <v>519</v>
      </c>
      <c r="AB174" s="37" t="s">
        <v>520</v>
      </c>
      <c r="AC174" s="95" t="s">
        <v>521</v>
      </c>
      <c r="AD174" s="95"/>
      <c r="AE174" s="95" t="s">
        <v>521</v>
      </c>
      <c r="AF174" s="95" t="s">
        <v>521</v>
      </c>
      <c r="AG174" s="95"/>
      <c r="AH174" s="92">
        <f t="shared" si="27"/>
        <v>0</v>
      </c>
      <c r="AI174" s="37" t="s">
        <v>522</v>
      </c>
      <c r="AJ174" s="37" t="s">
        <v>523</v>
      </c>
      <c r="AK174" s="37">
        <v>0</v>
      </c>
      <c r="AL174" s="37">
        <v>0</v>
      </c>
      <c r="AM174" s="37">
        <v>0</v>
      </c>
      <c r="AN174" s="37">
        <v>0</v>
      </c>
      <c r="AO174" s="37">
        <v>0</v>
      </c>
      <c r="AP174" s="37" t="s">
        <v>147</v>
      </c>
      <c r="AQ174" s="37">
        <v>1</v>
      </c>
      <c r="AR174" s="37">
        <v>0</v>
      </c>
      <c r="AS174" s="37" t="s">
        <v>754</v>
      </c>
    </row>
    <row r="175" spans="1:47" s="39" customFormat="1">
      <c r="A175" s="37" t="s">
        <v>420</v>
      </c>
      <c r="B175" s="37" t="s">
        <v>741</v>
      </c>
      <c r="C175" s="37" t="s">
        <v>171</v>
      </c>
      <c r="D175" s="37" t="s">
        <v>742</v>
      </c>
      <c r="E175" s="37" t="s">
        <v>525</v>
      </c>
      <c r="F175" s="49">
        <v>42426</v>
      </c>
      <c r="G175" s="49">
        <v>42429</v>
      </c>
      <c r="H175" s="52">
        <f t="shared" si="25"/>
        <v>8.21917808219178E-3</v>
      </c>
      <c r="I175" s="65">
        <f t="shared" si="26"/>
        <v>13.991780821917809</v>
      </c>
      <c r="J175" s="64" t="s">
        <v>140</v>
      </c>
      <c r="K175" s="37" t="s">
        <v>526</v>
      </c>
      <c r="L175" s="37"/>
      <c r="M175" s="37"/>
      <c r="N175" s="44" t="s">
        <v>354</v>
      </c>
      <c r="O175" s="37"/>
      <c r="P175" s="36" t="s">
        <v>354</v>
      </c>
      <c r="Q175" s="44" t="s">
        <v>354</v>
      </c>
      <c r="R175" s="36" t="s">
        <v>354</v>
      </c>
      <c r="S175" s="59" t="s">
        <v>147</v>
      </c>
      <c r="T175" s="36" t="s">
        <v>354</v>
      </c>
      <c r="U175" s="36" t="s">
        <v>354</v>
      </c>
      <c r="V175" s="36" t="s">
        <v>354</v>
      </c>
      <c r="W175" s="56">
        <v>0</v>
      </c>
      <c r="X175" s="36" t="s">
        <v>354</v>
      </c>
      <c r="Y175" s="37" t="s">
        <v>143</v>
      </c>
      <c r="Z175" s="37" t="s">
        <v>527</v>
      </c>
      <c r="AA175" s="37" t="s">
        <v>154</v>
      </c>
      <c r="AB175" s="37" t="s">
        <v>515</v>
      </c>
      <c r="AC175" s="95" t="s">
        <v>152</v>
      </c>
      <c r="AD175" s="95"/>
      <c r="AE175" s="95" t="s">
        <v>487</v>
      </c>
      <c r="AF175" s="95" t="s">
        <v>528</v>
      </c>
      <c r="AG175" s="95"/>
      <c r="AH175" s="92">
        <f t="shared" si="27"/>
        <v>5.0200000000000005</v>
      </c>
      <c r="AI175" s="37" t="s">
        <v>529</v>
      </c>
      <c r="AJ175" s="37"/>
      <c r="AK175" s="37">
        <v>0</v>
      </c>
      <c r="AL175" s="37">
        <v>0</v>
      </c>
      <c r="AM175" s="37">
        <v>0</v>
      </c>
      <c r="AN175" s="37">
        <v>0</v>
      </c>
      <c r="AO175" s="41">
        <v>1</v>
      </c>
      <c r="AP175" s="37" t="s">
        <v>755</v>
      </c>
      <c r="AQ175" s="37">
        <v>1</v>
      </c>
      <c r="AR175" s="37">
        <v>0</v>
      </c>
      <c r="AS175" s="37" t="s">
        <v>756</v>
      </c>
    </row>
    <row r="176" spans="1:47" s="39" customFormat="1">
      <c r="A176" s="37" t="s">
        <v>421</v>
      </c>
      <c r="B176" s="37" t="s">
        <v>741</v>
      </c>
      <c r="C176" s="37" t="s">
        <v>429</v>
      </c>
      <c r="D176" s="37" t="s">
        <v>742</v>
      </c>
      <c r="E176" s="37" t="s">
        <v>565</v>
      </c>
      <c r="F176" s="49">
        <v>42436</v>
      </c>
      <c r="G176" s="49">
        <v>42438</v>
      </c>
      <c r="H176" s="52">
        <f t="shared" si="25"/>
        <v>5.4794520547945206E-3</v>
      </c>
      <c r="I176" s="65">
        <f t="shared" si="26"/>
        <v>12.994520547945205</v>
      </c>
      <c r="J176" s="64" t="s">
        <v>140</v>
      </c>
      <c r="K176" s="37" t="s">
        <v>566</v>
      </c>
      <c r="L176" s="37"/>
      <c r="M176" s="37" t="s">
        <v>567</v>
      </c>
      <c r="N176" s="37"/>
      <c r="O176" s="37"/>
      <c r="P176" s="36" t="s">
        <v>354</v>
      </c>
      <c r="Q176" s="44" t="s">
        <v>354</v>
      </c>
      <c r="R176" s="35" t="s">
        <v>356</v>
      </c>
      <c r="S176" s="59" t="s">
        <v>135</v>
      </c>
      <c r="T176" s="36" t="s">
        <v>354</v>
      </c>
      <c r="U176" s="36" t="s">
        <v>354</v>
      </c>
      <c r="V176" s="36" t="s">
        <v>354</v>
      </c>
      <c r="W176" s="56">
        <v>0</v>
      </c>
      <c r="X176" s="36" t="s">
        <v>354</v>
      </c>
      <c r="Y176" s="37" t="s">
        <v>568</v>
      </c>
      <c r="Z176" s="37" t="s">
        <v>569</v>
      </c>
      <c r="AA176" s="37" t="s">
        <v>570</v>
      </c>
      <c r="AB176" s="37" t="s">
        <v>571</v>
      </c>
      <c r="AC176" s="95" t="s">
        <v>460</v>
      </c>
      <c r="AD176" s="95"/>
      <c r="AE176" s="95" t="s">
        <v>572</v>
      </c>
      <c r="AF176" s="95" t="s">
        <v>450</v>
      </c>
      <c r="AG176" s="95"/>
      <c r="AH176" s="92">
        <f t="shared" si="27"/>
        <v>1.1950000000000001</v>
      </c>
      <c r="AI176" s="37" t="s">
        <v>505</v>
      </c>
      <c r="AJ176" s="37" t="s">
        <v>432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 t="s">
        <v>147</v>
      </c>
      <c r="AQ176" s="37">
        <v>0</v>
      </c>
      <c r="AR176" s="37">
        <v>0</v>
      </c>
      <c r="AS176" s="37" t="s">
        <v>757</v>
      </c>
    </row>
    <row r="177" spans="1:45" s="39" customFormat="1">
      <c r="A177" s="37" t="s">
        <v>422</v>
      </c>
      <c r="B177" s="37" t="s">
        <v>741</v>
      </c>
      <c r="C177" s="37" t="s">
        <v>155</v>
      </c>
      <c r="D177" s="37" t="s">
        <v>742</v>
      </c>
      <c r="E177" s="37" t="s">
        <v>573</v>
      </c>
      <c r="F177" s="49">
        <v>42441</v>
      </c>
      <c r="G177" s="49">
        <v>42445</v>
      </c>
      <c r="H177" s="52">
        <f t="shared" si="25"/>
        <v>1.0958904109589041E-2</v>
      </c>
      <c r="I177" s="65">
        <f t="shared" si="26"/>
        <v>47.989041095890414</v>
      </c>
      <c r="J177" s="64" t="s">
        <v>140</v>
      </c>
      <c r="K177" s="37" t="s">
        <v>574</v>
      </c>
      <c r="L177" s="37"/>
      <c r="M177" s="37" t="s">
        <v>575</v>
      </c>
      <c r="N177" s="37"/>
      <c r="O177" s="37"/>
      <c r="P177" s="36" t="s">
        <v>354</v>
      </c>
      <c r="Q177" s="40" t="s">
        <v>356</v>
      </c>
      <c r="R177" s="35" t="s">
        <v>356</v>
      </c>
      <c r="S177" s="59" t="s">
        <v>136</v>
      </c>
      <c r="T177" s="109" t="s">
        <v>356</v>
      </c>
      <c r="U177" s="36"/>
      <c r="V177" s="110"/>
      <c r="W177" s="56">
        <v>1</v>
      </c>
      <c r="X177" s="36" t="s">
        <v>354</v>
      </c>
      <c r="Y177" s="37" t="s">
        <v>576</v>
      </c>
      <c r="Z177" s="37" t="s">
        <v>577</v>
      </c>
      <c r="AA177" s="37" t="s">
        <v>158</v>
      </c>
      <c r="AB177" s="37" t="s">
        <v>578</v>
      </c>
      <c r="AC177" s="95" t="s">
        <v>461</v>
      </c>
      <c r="AD177" s="95"/>
      <c r="AE177" s="95" t="s">
        <v>579</v>
      </c>
      <c r="AF177" s="95" t="s">
        <v>460</v>
      </c>
      <c r="AG177" s="95"/>
      <c r="AH177" s="92">
        <f t="shared" si="27"/>
        <v>0.80500000000000005</v>
      </c>
      <c r="AI177" s="37" t="s">
        <v>163</v>
      </c>
      <c r="AJ177" s="37" t="s">
        <v>524</v>
      </c>
      <c r="AK177" s="37">
        <v>0</v>
      </c>
      <c r="AL177" s="37">
        <v>0</v>
      </c>
      <c r="AM177" s="41">
        <v>1</v>
      </c>
      <c r="AN177" s="37">
        <v>0</v>
      </c>
      <c r="AO177" s="37">
        <v>0</v>
      </c>
      <c r="AP177" s="37" t="s">
        <v>147</v>
      </c>
      <c r="AQ177" s="37">
        <v>1</v>
      </c>
      <c r="AR177" s="37">
        <v>0</v>
      </c>
      <c r="AS177" s="37" t="s">
        <v>758</v>
      </c>
    </row>
    <row r="178" spans="1:45" s="39" customFormat="1">
      <c r="A178" s="37" t="s">
        <v>423</v>
      </c>
      <c r="B178" s="37" t="s">
        <v>744</v>
      </c>
      <c r="C178" s="37" t="s">
        <v>530</v>
      </c>
      <c r="D178" s="37" t="s">
        <v>742</v>
      </c>
      <c r="E178" s="37" t="s">
        <v>531</v>
      </c>
      <c r="F178" s="49">
        <v>36892</v>
      </c>
      <c r="G178" s="49">
        <v>42452</v>
      </c>
      <c r="H178" s="52">
        <f t="shared" si="25"/>
        <v>15.232876712328768</v>
      </c>
      <c r="I178" s="65">
        <f t="shared" si="26"/>
        <v>47.767123287671232</v>
      </c>
      <c r="J178" s="64" t="s">
        <v>140</v>
      </c>
      <c r="K178" s="37" t="s">
        <v>532</v>
      </c>
      <c r="L178" s="37"/>
      <c r="M178" s="37" t="s">
        <v>166</v>
      </c>
      <c r="N178" s="40" t="s">
        <v>814</v>
      </c>
      <c r="O178" s="37"/>
      <c r="P178" s="36" t="s">
        <v>354</v>
      </c>
      <c r="Q178" s="44" t="s">
        <v>354</v>
      </c>
      <c r="R178" s="36" t="s">
        <v>354</v>
      </c>
      <c r="S178" s="59" t="s">
        <v>147</v>
      </c>
      <c r="T178" s="36" t="s">
        <v>354</v>
      </c>
      <c r="U178" s="36" t="s">
        <v>354</v>
      </c>
      <c r="V178" s="35" t="s">
        <v>356</v>
      </c>
      <c r="W178" s="56">
        <v>1</v>
      </c>
      <c r="X178" s="36" t="s">
        <v>354</v>
      </c>
      <c r="Y178" s="37" t="s">
        <v>533</v>
      </c>
      <c r="Z178" s="37" t="s">
        <v>534</v>
      </c>
      <c r="AA178" s="37" t="s">
        <v>150</v>
      </c>
      <c r="AB178" s="37" t="s">
        <v>535</v>
      </c>
      <c r="AC178" s="95" t="s">
        <v>486</v>
      </c>
      <c r="AD178" s="95"/>
      <c r="AE178" s="95" t="s">
        <v>581</v>
      </c>
      <c r="AF178" s="95" t="s">
        <v>582</v>
      </c>
      <c r="AG178" s="95"/>
      <c r="AH178" s="92">
        <f t="shared" si="27"/>
        <v>1.6099999999999999</v>
      </c>
      <c r="AI178" s="37" t="s">
        <v>159</v>
      </c>
      <c r="AJ178" s="37" t="s">
        <v>583</v>
      </c>
      <c r="AK178" s="37">
        <v>0</v>
      </c>
      <c r="AL178" s="41">
        <v>1</v>
      </c>
      <c r="AM178" s="41">
        <v>1</v>
      </c>
      <c r="AN178" s="41">
        <v>1</v>
      </c>
      <c r="AO178" s="37">
        <v>0</v>
      </c>
      <c r="AP178" s="37" t="s">
        <v>147</v>
      </c>
      <c r="AQ178" s="37">
        <v>0</v>
      </c>
      <c r="AR178" s="37">
        <v>0</v>
      </c>
      <c r="AS178" s="37" t="s">
        <v>759</v>
      </c>
    </row>
    <row r="179" spans="1:45" s="39" customFormat="1">
      <c r="A179" s="37" t="s">
        <v>424</v>
      </c>
      <c r="B179" s="37" t="s">
        <v>744</v>
      </c>
      <c r="C179" s="37" t="s">
        <v>536</v>
      </c>
      <c r="D179" s="37"/>
      <c r="E179" s="37"/>
      <c r="F179" s="49"/>
      <c r="G179" s="49">
        <v>42460</v>
      </c>
      <c r="H179" s="52"/>
      <c r="I179" s="65"/>
      <c r="J179" s="64" t="s">
        <v>140</v>
      </c>
      <c r="K179" s="37"/>
      <c r="L179" s="37"/>
      <c r="M179" s="37"/>
      <c r="N179" s="37"/>
      <c r="O179" s="41"/>
      <c r="P179" s="36" t="s">
        <v>354</v>
      </c>
      <c r="Q179" s="44" t="s">
        <v>354</v>
      </c>
      <c r="R179" s="36" t="s">
        <v>354</v>
      </c>
      <c r="S179" s="59" t="s">
        <v>147</v>
      </c>
      <c r="T179" s="63"/>
      <c r="U179" s="63"/>
      <c r="V179" s="63"/>
      <c r="W179" s="56"/>
      <c r="X179" s="35" t="s">
        <v>356</v>
      </c>
      <c r="Y179" s="37"/>
      <c r="Z179" s="37"/>
      <c r="AA179" s="37"/>
      <c r="AB179" s="37"/>
      <c r="AC179" s="95"/>
      <c r="AD179" s="95"/>
      <c r="AE179" s="95"/>
      <c r="AF179" s="95"/>
      <c r="AG179" s="95"/>
      <c r="AH179" s="88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45"/>
    </row>
    <row r="180" spans="1:45" s="39" customFormat="1">
      <c r="A180" s="37" t="s">
        <v>137</v>
      </c>
      <c r="B180" s="37" t="s">
        <v>744</v>
      </c>
      <c r="C180" s="37" t="s">
        <v>134</v>
      </c>
      <c r="D180" s="37" t="s">
        <v>742</v>
      </c>
      <c r="E180" s="37" t="s">
        <v>138</v>
      </c>
      <c r="F180" s="49" t="s">
        <v>817</v>
      </c>
      <c r="G180" s="49" t="s">
        <v>139</v>
      </c>
      <c r="H180" s="52">
        <f t="shared" si="25"/>
        <v>3.4547945205479453</v>
      </c>
      <c r="I180" s="65">
        <f t="shared" ref="I180:I193" si="28">C180-H180</f>
        <v>6.5452054794520542</v>
      </c>
      <c r="J180" s="64" t="s">
        <v>140</v>
      </c>
      <c r="K180" s="37" t="s">
        <v>141</v>
      </c>
      <c r="L180" s="37"/>
      <c r="M180" s="37" t="s">
        <v>142</v>
      </c>
      <c r="N180" s="44" t="s">
        <v>354</v>
      </c>
      <c r="O180" s="37"/>
      <c r="P180" s="29"/>
      <c r="Q180" s="29"/>
      <c r="R180" s="29"/>
      <c r="S180" s="53"/>
      <c r="T180" s="29"/>
      <c r="U180" s="29"/>
      <c r="V180" s="29"/>
      <c r="W180" s="56"/>
      <c r="X180" s="29"/>
      <c r="Y180" s="37" t="s">
        <v>143</v>
      </c>
      <c r="Z180" s="37" t="s">
        <v>144</v>
      </c>
      <c r="AA180" s="37" t="s">
        <v>145</v>
      </c>
      <c r="AB180" s="37" t="s">
        <v>146</v>
      </c>
      <c r="AC180" s="95" t="s">
        <v>147</v>
      </c>
      <c r="AD180" s="95"/>
      <c r="AE180" s="95"/>
      <c r="AF180" s="95" t="s">
        <v>148</v>
      </c>
      <c r="AG180" s="95"/>
      <c r="AH180" s="88"/>
      <c r="AI180" s="37"/>
      <c r="AJ180" s="37" t="s">
        <v>149</v>
      </c>
      <c r="AK180" s="37">
        <v>0</v>
      </c>
      <c r="AL180" s="37"/>
      <c r="AM180" s="37"/>
      <c r="AN180" s="37"/>
      <c r="AO180" s="37">
        <v>0</v>
      </c>
      <c r="AP180" s="37" t="s">
        <v>147</v>
      </c>
      <c r="AQ180" s="37">
        <v>1</v>
      </c>
      <c r="AR180" s="37">
        <v>0</v>
      </c>
      <c r="AS180" s="37" t="s">
        <v>760</v>
      </c>
    </row>
    <row r="181" spans="1:45" s="39" customFormat="1">
      <c r="A181" s="37" t="s">
        <v>160</v>
      </c>
      <c r="B181" s="37" t="s">
        <v>741</v>
      </c>
      <c r="C181" s="37" t="s">
        <v>161</v>
      </c>
      <c r="D181" s="37" t="s">
        <v>742</v>
      </c>
      <c r="E181" s="37" t="s">
        <v>162</v>
      </c>
      <c r="F181" s="49" t="s">
        <v>818</v>
      </c>
      <c r="G181" s="49" t="s">
        <v>164</v>
      </c>
      <c r="H181" s="52">
        <f t="shared" si="25"/>
        <v>5.4904109589041097</v>
      </c>
      <c r="I181" s="65">
        <f t="shared" si="28"/>
        <v>5.5095890410958903</v>
      </c>
      <c r="J181" s="64" t="s">
        <v>140</v>
      </c>
      <c r="K181" s="37" t="s">
        <v>165</v>
      </c>
      <c r="L181" s="37"/>
      <c r="M181" s="37" t="s">
        <v>166</v>
      </c>
      <c r="N181" s="44" t="s">
        <v>354</v>
      </c>
      <c r="O181" s="37"/>
      <c r="P181" s="29"/>
      <c r="Q181" s="29"/>
      <c r="R181" s="29"/>
      <c r="S181" s="53"/>
      <c r="T181" s="29"/>
      <c r="U181" s="29"/>
      <c r="V181" s="29"/>
      <c r="W181" s="56"/>
      <c r="X181" s="29"/>
      <c r="Y181" s="37" t="s">
        <v>167</v>
      </c>
      <c r="Z181" s="37" t="s">
        <v>168</v>
      </c>
      <c r="AA181" s="37" t="s">
        <v>169</v>
      </c>
      <c r="AB181" s="37" t="s">
        <v>170</v>
      </c>
      <c r="AC181" s="95" t="s">
        <v>147</v>
      </c>
      <c r="AD181" s="95"/>
      <c r="AE181" s="95" t="s">
        <v>147</v>
      </c>
      <c r="AF181" s="95" t="s">
        <v>147</v>
      </c>
      <c r="AG181" s="95"/>
      <c r="AH181" s="92">
        <f>0.5*(AC181+AE181)+0.5*(AE181+AF181)</f>
        <v>0</v>
      </c>
      <c r="AI181" s="37" t="s">
        <v>173</v>
      </c>
      <c r="AJ181" s="37" t="s">
        <v>174</v>
      </c>
      <c r="AK181" s="37">
        <v>0</v>
      </c>
      <c r="AL181" s="37">
        <v>0</v>
      </c>
      <c r="AM181" s="37">
        <v>0</v>
      </c>
      <c r="AN181" s="37">
        <v>0</v>
      </c>
      <c r="AO181" s="37">
        <v>0</v>
      </c>
      <c r="AP181" s="37" t="s">
        <v>147</v>
      </c>
      <c r="AQ181" s="37">
        <v>1</v>
      </c>
      <c r="AR181" s="37">
        <v>0</v>
      </c>
      <c r="AS181" s="37" t="s">
        <v>761</v>
      </c>
    </row>
    <row r="182" spans="1:45" s="39" customFormat="1">
      <c r="A182" s="37" t="s">
        <v>178</v>
      </c>
      <c r="B182" s="37" t="s">
        <v>741</v>
      </c>
      <c r="C182" s="37" t="s">
        <v>821</v>
      </c>
      <c r="D182" s="37" t="s">
        <v>762</v>
      </c>
      <c r="E182" s="37"/>
      <c r="F182" s="49" t="s">
        <v>179</v>
      </c>
      <c r="G182" s="49" t="s">
        <v>180</v>
      </c>
      <c r="H182" s="52">
        <f t="shared" si="25"/>
        <v>5.4794520547945206E-3</v>
      </c>
      <c r="I182" s="65">
        <f t="shared" si="28"/>
        <v>1.4945205479452055</v>
      </c>
      <c r="J182" s="64" t="s">
        <v>140</v>
      </c>
      <c r="K182" s="37"/>
      <c r="L182" s="37" t="s">
        <v>181</v>
      </c>
      <c r="M182" s="37" t="s">
        <v>182</v>
      </c>
      <c r="N182" s="37"/>
      <c r="O182" s="37"/>
      <c r="P182" s="29"/>
      <c r="Q182" s="29"/>
      <c r="R182" s="29"/>
      <c r="S182" s="53"/>
      <c r="T182" s="108"/>
      <c r="U182" s="108"/>
      <c r="V182" s="108"/>
      <c r="W182" s="56"/>
      <c r="X182" s="29"/>
      <c r="Y182" s="37"/>
      <c r="Z182" s="37"/>
      <c r="AA182" s="37"/>
      <c r="AB182" s="37"/>
      <c r="AC182" s="95" t="s">
        <v>184</v>
      </c>
      <c r="AD182" s="95"/>
      <c r="AE182" s="95" t="s">
        <v>185</v>
      </c>
      <c r="AF182" s="95" t="s">
        <v>186</v>
      </c>
      <c r="AG182" s="95" t="s">
        <v>185</v>
      </c>
      <c r="AH182" s="92">
        <f>0.5*(AC182+AE182)+0.5*(AE182+AF182)+0.5*(AF182+AG182)</f>
        <v>0.28000000000000003</v>
      </c>
      <c r="AI182" s="37"/>
      <c r="AJ182" s="37" t="s">
        <v>187</v>
      </c>
      <c r="AK182" s="37">
        <v>0</v>
      </c>
      <c r="AL182" s="37">
        <v>0</v>
      </c>
      <c r="AM182" s="37">
        <v>0</v>
      </c>
      <c r="AN182" s="37">
        <v>0</v>
      </c>
      <c r="AO182" s="37">
        <v>0</v>
      </c>
      <c r="AP182" s="37" t="s">
        <v>147</v>
      </c>
      <c r="AQ182" s="37">
        <v>1</v>
      </c>
      <c r="AR182" s="37">
        <v>0</v>
      </c>
      <c r="AS182" s="37" t="s">
        <v>763</v>
      </c>
    </row>
    <row r="183" spans="1:45" s="79" customFormat="1" ht="18">
      <c r="A183" s="80" t="s">
        <v>764</v>
      </c>
      <c r="B183" s="80" t="s">
        <v>765</v>
      </c>
      <c r="C183" s="81">
        <v>36</v>
      </c>
      <c r="D183" s="80" t="s">
        <v>766</v>
      </c>
      <c r="E183" s="82"/>
      <c r="F183" s="83" t="s">
        <v>767</v>
      </c>
      <c r="G183" s="83" t="s">
        <v>768</v>
      </c>
      <c r="H183" s="84">
        <f t="shared" si="25"/>
        <v>3.4904109589041097</v>
      </c>
      <c r="I183" s="70">
        <f t="shared" si="28"/>
        <v>32.509589041095893</v>
      </c>
      <c r="J183" s="71" t="s">
        <v>140</v>
      </c>
      <c r="K183" s="82"/>
      <c r="L183" s="82"/>
      <c r="M183" s="82"/>
      <c r="N183" s="82"/>
      <c r="O183" s="82"/>
      <c r="P183" s="72" t="s">
        <v>354</v>
      </c>
      <c r="Q183" s="73" t="s">
        <v>814</v>
      </c>
      <c r="R183" s="73" t="s">
        <v>356</v>
      </c>
      <c r="S183" s="85">
        <v>2</v>
      </c>
      <c r="T183" s="35" t="s">
        <v>356</v>
      </c>
      <c r="U183" s="35" t="s">
        <v>356</v>
      </c>
      <c r="V183" s="35" t="s">
        <v>356</v>
      </c>
      <c r="W183" s="75">
        <v>3</v>
      </c>
      <c r="X183" s="72" t="s">
        <v>354</v>
      </c>
      <c r="Y183" s="82"/>
      <c r="Z183" s="82"/>
      <c r="AA183" s="82"/>
      <c r="AB183" s="82"/>
      <c r="AC183" s="96"/>
      <c r="AD183" s="96"/>
      <c r="AE183" s="96"/>
      <c r="AF183" s="96"/>
      <c r="AG183" s="96"/>
      <c r="AH183" s="89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</row>
    <row r="184" spans="1:45" ht="18">
      <c r="A184" s="12" t="s">
        <v>770</v>
      </c>
      <c r="B184" s="12" t="s">
        <v>765</v>
      </c>
      <c r="C184" s="13">
        <v>20</v>
      </c>
      <c r="D184" s="12" t="s">
        <v>766</v>
      </c>
      <c r="E184" s="13">
        <v>26.7</v>
      </c>
      <c r="F184" s="50" t="s">
        <v>6</v>
      </c>
      <c r="G184" s="50" t="s">
        <v>7</v>
      </c>
      <c r="H184" s="52">
        <f t="shared" si="25"/>
        <v>7.0054794520547947</v>
      </c>
      <c r="I184" s="65">
        <f t="shared" si="28"/>
        <v>12.994520547945205</v>
      </c>
      <c r="J184" s="64" t="s">
        <v>140</v>
      </c>
      <c r="K184" s="16">
        <v>14.51</v>
      </c>
      <c r="L184" s="16">
        <v>19.48</v>
      </c>
      <c r="M184" s="16">
        <v>12</v>
      </c>
      <c r="N184" s="35" t="s">
        <v>814</v>
      </c>
      <c r="O184" s="11"/>
      <c r="P184" s="36" t="s">
        <v>354</v>
      </c>
      <c r="Q184" s="35" t="s">
        <v>814</v>
      </c>
      <c r="R184" s="36" t="s">
        <v>354</v>
      </c>
      <c r="S184" s="61">
        <v>1</v>
      </c>
      <c r="T184" s="36" t="s">
        <v>354</v>
      </c>
      <c r="U184" s="35" t="s">
        <v>356</v>
      </c>
      <c r="V184" s="36" t="s">
        <v>354</v>
      </c>
      <c r="W184" s="56">
        <v>1</v>
      </c>
      <c r="X184" s="36" t="s">
        <v>354</v>
      </c>
      <c r="Y184" s="13">
        <v>4.7</v>
      </c>
      <c r="Z184" s="13">
        <v>1.1599999999999999</v>
      </c>
      <c r="AA184" s="13">
        <v>1.04</v>
      </c>
      <c r="AB184" s="13">
        <v>3.18</v>
      </c>
      <c r="AC184" s="97">
        <v>0.01</v>
      </c>
      <c r="AD184" s="98"/>
      <c r="AE184" s="98"/>
      <c r="AF184" s="98">
        <v>0.01</v>
      </c>
      <c r="AG184" s="98"/>
      <c r="AH184" s="34"/>
      <c r="AI184" s="13">
        <v>72</v>
      </c>
      <c r="AJ184" s="13">
        <v>2.15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2" t="s">
        <v>147</v>
      </c>
      <c r="AQ184" s="13">
        <v>1</v>
      </c>
      <c r="AR184" s="13">
        <v>0</v>
      </c>
      <c r="AS184" s="12" t="s">
        <v>771</v>
      </c>
    </row>
    <row r="185" spans="1:45" ht="18">
      <c r="A185" s="12" t="s">
        <v>8</v>
      </c>
      <c r="B185" s="12" t="s">
        <v>765</v>
      </c>
      <c r="C185" s="13">
        <v>16</v>
      </c>
      <c r="D185" s="12" t="s">
        <v>766</v>
      </c>
      <c r="E185" s="13">
        <v>19.100000000000001</v>
      </c>
      <c r="F185" s="50" t="s">
        <v>9</v>
      </c>
      <c r="G185" s="50" t="s">
        <v>10</v>
      </c>
      <c r="H185" s="52">
        <f t="shared" si="25"/>
        <v>3.0054794520547947</v>
      </c>
      <c r="I185" s="65">
        <f t="shared" si="28"/>
        <v>12.994520547945205</v>
      </c>
      <c r="J185" s="64" t="s">
        <v>140</v>
      </c>
      <c r="K185" s="18" t="s">
        <v>11</v>
      </c>
      <c r="L185" s="11"/>
      <c r="M185" s="16">
        <v>9.4</v>
      </c>
      <c r="N185" s="36" t="s">
        <v>354</v>
      </c>
      <c r="O185" s="11"/>
      <c r="P185" s="36" t="s">
        <v>354</v>
      </c>
      <c r="Q185" s="35" t="s">
        <v>814</v>
      </c>
      <c r="R185" s="35" t="s">
        <v>356</v>
      </c>
      <c r="S185" s="61">
        <v>2</v>
      </c>
      <c r="T185" s="35" t="s">
        <v>356</v>
      </c>
      <c r="U185" s="35" t="s">
        <v>356</v>
      </c>
      <c r="V185" s="36" t="s">
        <v>356</v>
      </c>
      <c r="W185" s="56">
        <v>3</v>
      </c>
      <c r="X185" s="35" t="s">
        <v>814</v>
      </c>
      <c r="Y185" s="17">
        <v>2.6</v>
      </c>
      <c r="Z185" s="13">
        <v>0.59</v>
      </c>
      <c r="AA185" s="17">
        <v>0.89</v>
      </c>
      <c r="AB185" s="17">
        <v>1.33</v>
      </c>
      <c r="AC185" s="97">
        <v>0.01</v>
      </c>
      <c r="AD185" s="99">
        <v>0.01</v>
      </c>
      <c r="AE185" s="99">
        <v>0.01</v>
      </c>
      <c r="AF185" s="99">
        <v>0.01</v>
      </c>
      <c r="AG185" s="98">
        <v>1.4999999999999999E-2</v>
      </c>
      <c r="AH185" s="92">
        <f>0.25*(AC185+AD185)+0.25*(AD185+AE185)+0.5*(AE185+AF185)+0.5*(AF185+AG185)</f>
        <v>3.2500000000000001E-2</v>
      </c>
      <c r="AI185" s="13">
        <v>72</v>
      </c>
      <c r="AJ185" s="19">
        <v>1.87</v>
      </c>
      <c r="AK185" s="13">
        <v>0</v>
      </c>
      <c r="AL185" s="27">
        <v>1</v>
      </c>
      <c r="AM185" s="13">
        <v>0</v>
      </c>
      <c r="AN185" s="13">
        <v>0</v>
      </c>
      <c r="AO185" s="13">
        <v>0</v>
      </c>
      <c r="AP185" s="12" t="s">
        <v>147</v>
      </c>
      <c r="AQ185" s="13">
        <v>1</v>
      </c>
      <c r="AR185" s="13">
        <v>0</v>
      </c>
      <c r="AS185" s="12" t="s">
        <v>772</v>
      </c>
    </row>
    <row r="186" spans="1:45" ht="18">
      <c r="A186" s="12" t="s">
        <v>12</v>
      </c>
      <c r="B186" s="12" t="s">
        <v>765</v>
      </c>
      <c r="C186" s="13">
        <v>21</v>
      </c>
      <c r="D186" s="12" t="s">
        <v>766</v>
      </c>
      <c r="E186" s="13">
        <v>19.399999999999999</v>
      </c>
      <c r="F186" s="50" t="s">
        <v>773</v>
      </c>
      <c r="G186" s="50" t="s">
        <v>13</v>
      </c>
      <c r="H186" s="52">
        <f t="shared" si="25"/>
        <v>8.21917808219178E-3</v>
      </c>
      <c r="I186" s="65">
        <f t="shared" si="28"/>
        <v>20.991780821917807</v>
      </c>
      <c r="J186" s="64" t="s">
        <v>140</v>
      </c>
      <c r="K186" s="18" t="s">
        <v>11</v>
      </c>
      <c r="L186" s="11"/>
      <c r="M186" s="16">
        <v>13.4</v>
      </c>
      <c r="N186" s="36" t="s">
        <v>354</v>
      </c>
      <c r="O186" s="11"/>
      <c r="P186" s="35" t="s">
        <v>814</v>
      </c>
      <c r="Q186" s="35" t="s">
        <v>814</v>
      </c>
      <c r="R186" s="35" t="s">
        <v>356</v>
      </c>
      <c r="S186" s="61">
        <v>3</v>
      </c>
      <c r="T186" s="36" t="s">
        <v>354</v>
      </c>
      <c r="U186" s="36" t="s">
        <v>354</v>
      </c>
      <c r="V186" s="36" t="s">
        <v>356</v>
      </c>
      <c r="W186" s="56">
        <v>1</v>
      </c>
      <c r="X186" s="35" t="s">
        <v>814</v>
      </c>
      <c r="Y186" s="17">
        <v>2.2999999999999998</v>
      </c>
      <c r="Z186" s="13">
        <v>1.98</v>
      </c>
      <c r="AA186" s="17">
        <v>0.7</v>
      </c>
      <c r="AB186" s="17">
        <v>1.05</v>
      </c>
      <c r="AC186" s="97">
        <v>0.29599999999999999</v>
      </c>
      <c r="AD186" s="98">
        <v>0.23300000000000001</v>
      </c>
      <c r="AE186" s="98">
        <v>0.28100000000000003</v>
      </c>
      <c r="AF186" s="98">
        <v>0.308</v>
      </c>
      <c r="AG186" s="98">
        <v>0.36499999999999999</v>
      </c>
      <c r="AH186" s="92">
        <f>0.25*(AC186+AD186)+0.25*(AD186+AE186)+0.5*(AE186+AF186)+0.5*(AF186+AG186)</f>
        <v>0.89175000000000004</v>
      </c>
      <c r="AI186" s="13">
        <v>52</v>
      </c>
      <c r="AJ186" s="19">
        <v>2.11</v>
      </c>
      <c r="AK186" s="13">
        <v>0</v>
      </c>
      <c r="AL186" s="27">
        <v>1</v>
      </c>
      <c r="AM186" s="13">
        <v>0</v>
      </c>
      <c r="AN186" s="13">
        <v>0</v>
      </c>
      <c r="AO186" s="13">
        <v>0</v>
      </c>
      <c r="AP186" s="12" t="s">
        <v>813</v>
      </c>
      <c r="AQ186" s="13">
        <v>1</v>
      </c>
      <c r="AR186" s="13">
        <v>0</v>
      </c>
      <c r="AS186" s="12" t="s">
        <v>774</v>
      </c>
    </row>
    <row r="187" spans="1:45" ht="18">
      <c r="A187" s="12" t="s">
        <v>14</v>
      </c>
      <c r="B187" s="12" t="s">
        <v>769</v>
      </c>
      <c r="C187" s="13">
        <v>35</v>
      </c>
      <c r="D187" s="12" t="s">
        <v>766</v>
      </c>
      <c r="E187" s="13">
        <v>21.95</v>
      </c>
      <c r="F187" s="50" t="s">
        <v>16</v>
      </c>
      <c r="G187" s="50" t="s">
        <v>15</v>
      </c>
      <c r="H187" s="52">
        <f t="shared" si="25"/>
        <v>1</v>
      </c>
      <c r="I187" s="65">
        <f t="shared" si="28"/>
        <v>34</v>
      </c>
      <c r="J187" s="64" t="s">
        <v>140</v>
      </c>
      <c r="K187" s="16">
        <v>9.26</v>
      </c>
      <c r="L187" s="11"/>
      <c r="M187" s="16">
        <v>7</v>
      </c>
      <c r="N187" s="11"/>
      <c r="O187" s="11"/>
      <c r="P187" s="35" t="s">
        <v>814</v>
      </c>
      <c r="Q187" s="35" t="s">
        <v>814</v>
      </c>
      <c r="R187" s="35" t="s">
        <v>356</v>
      </c>
      <c r="S187" s="61">
        <v>3</v>
      </c>
      <c r="T187" s="36" t="s">
        <v>354</v>
      </c>
      <c r="U187" s="35" t="s">
        <v>356</v>
      </c>
      <c r="V187" s="36" t="s">
        <v>356</v>
      </c>
      <c r="W187" s="56">
        <v>2</v>
      </c>
      <c r="X187" s="36" t="s">
        <v>354</v>
      </c>
      <c r="Y187" s="13">
        <v>4.2</v>
      </c>
      <c r="Z187" s="13">
        <v>0.67</v>
      </c>
      <c r="AA187" s="13">
        <v>1.54</v>
      </c>
      <c r="AB187" s="13">
        <v>2.56</v>
      </c>
      <c r="AC187" s="100">
        <v>9.1999999999999998E-2</v>
      </c>
      <c r="AD187" s="98"/>
      <c r="AE187" s="98"/>
      <c r="AF187" s="98"/>
      <c r="AG187" s="98"/>
      <c r="AH187" s="34"/>
      <c r="AI187" s="13">
        <v>51</v>
      </c>
      <c r="AJ187" s="13">
        <v>2.38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2" t="s">
        <v>813</v>
      </c>
      <c r="AQ187" s="13">
        <v>1</v>
      </c>
      <c r="AR187" s="13">
        <v>0</v>
      </c>
      <c r="AS187" s="12" t="s">
        <v>775</v>
      </c>
    </row>
    <row r="188" spans="1:45" ht="18">
      <c r="A188" s="12" t="s">
        <v>17</v>
      </c>
      <c r="B188" s="12" t="s">
        <v>765</v>
      </c>
      <c r="C188" s="13">
        <v>49</v>
      </c>
      <c r="D188" s="12" t="s">
        <v>766</v>
      </c>
      <c r="E188" s="13">
        <v>22.3</v>
      </c>
      <c r="F188" s="50" t="s">
        <v>16</v>
      </c>
      <c r="G188" s="50" t="s">
        <v>18</v>
      </c>
      <c r="H188" s="52">
        <f t="shared" si="25"/>
        <v>1.0136986301369864</v>
      </c>
      <c r="I188" s="65">
        <f t="shared" si="28"/>
        <v>47.986301369863014</v>
      </c>
      <c r="J188" s="64" t="s">
        <v>140</v>
      </c>
      <c r="K188" s="13">
        <v>4.62</v>
      </c>
      <c r="L188" s="11"/>
      <c r="M188" s="11"/>
      <c r="N188" s="11"/>
      <c r="O188" s="11"/>
      <c r="P188" s="35" t="s">
        <v>814</v>
      </c>
      <c r="Q188" s="35" t="s">
        <v>814</v>
      </c>
      <c r="R188" s="35" t="s">
        <v>356</v>
      </c>
      <c r="S188" s="61">
        <v>3</v>
      </c>
      <c r="T188" s="35" t="s">
        <v>356</v>
      </c>
      <c r="U188" s="35" t="s">
        <v>356</v>
      </c>
      <c r="V188" s="36" t="s">
        <v>354</v>
      </c>
      <c r="W188" s="56">
        <v>2</v>
      </c>
      <c r="X188" s="36" t="s">
        <v>354</v>
      </c>
      <c r="Y188" s="13">
        <v>3.3</v>
      </c>
      <c r="Z188" s="20">
        <v>0.55000000000000004</v>
      </c>
      <c r="AA188" s="13">
        <v>1.55</v>
      </c>
      <c r="AB188" s="20">
        <v>1.71</v>
      </c>
      <c r="AC188" s="98"/>
      <c r="AD188" s="98"/>
      <c r="AE188" s="98"/>
      <c r="AF188" s="98"/>
      <c r="AG188" s="98"/>
      <c r="AH188" s="34"/>
      <c r="AI188" s="21"/>
      <c r="AJ188" s="21"/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2" t="s">
        <v>813</v>
      </c>
      <c r="AQ188" s="13">
        <v>0</v>
      </c>
      <c r="AR188" s="12"/>
      <c r="AS188" s="12" t="s">
        <v>776</v>
      </c>
    </row>
    <row r="189" spans="1:45" ht="18">
      <c r="A189" s="12" t="s">
        <v>19</v>
      </c>
      <c r="B189" s="12" t="s">
        <v>769</v>
      </c>
      <c r="C189" s="13">
        <v>43</v>
      </c>
      <c r="D189" s="12" t="s">
        <v>766</v>
      </c>
      <c r="E189" s="13">
        <v>23.1</v>
      </c>
      <c r="F189" s="50" t="s">
        <v>20</v>
      </c>
      <c r="G189" s="50" t="s">
        <v>21</v>
      </c>
      <c r="H189" s="52">
        <f t="shared" si="25"/>
        <v>9.0191780821917806</v>
      </c>
      <c r="I189" s="65">
        <f t="shared" si="28"/>
        <v>33.980821917808221</v>
      </c>
      <c r="J189" s="64" t="s">
        <v>140</v>
      </c>
      <c r="K189" s="16">
        <v>8.06</v>
      </c>
      <c r="L189" s="11"/>
      <c r="M189" s="16">
        <v>8.3000000000000007</v>
      </c>
      <c r="N189" s="11"/>
      <c r="O189" s="11"/>
      <c r="P189" s="30"/>
      <c r="Q189" s="30"/>
      <c r="R189" s="30"/>
      <c r="S189" s="61"/>
      <c r="T189" s="36" t="s">
        <v>354</v>
      </c>
      <c r="U189" s="36" t="s">
        <v>354</v>
      </c>
      <c r="V189" s="36" t="s">
        <v>354</v>
      </c>
      <c r="W189" s="56">
        <v>0</v>
      </c>
      <c r="X189" s="36" t="s">
        <v>354</v>
      </c>
      <c r="Y189" s="13">
        <v>3.4</v>
      </c>
      <c r="Z189" s="20">
        <v>0.4</v>
      </c>
      <c r="AA189" s="13">
        <v>1.43</v>
      </c>
      <c r="AB189" s="13">
        <v>1.99</v>
      </c>
      <c r="AC189" s="100">
        <v>0.622</v>
      </c>
      <c r="AD189" s="98">
        <v>0.68100000000000005</v>
      </c>
      <c r="AE189" s="98">
        <v>0.73699999999999999</v>
      </c>
      <c r="AF189" s="98">
        <v>0.82399999999999995</v>
      </c>
      <c r="AG189" s="98">
        <v>0.86799999999999999</v>
      </c>
      <c r="AH189" s="92">
        <f>0.25*(AC189+AD189)+0.25*(AD189+AE189)+0.5*(AE189+AF189)+0.5*(AF189+AG189)</f>
        <v>2.3067500000000001</v>
      </c>
      <c r="AI189" s="13">
        <v>80</v>
      </c>
      <c r="AJ189" s="13">
        <v>2.2400000000000002</v>
      </c>
      <c r="AK189" s="13">
        <v>0</v>
      </c>
      <c r="AL189" s="27">
        <v>1</v>
      </c>
      <c r="AM189" s="13">
        <v>0</v>
      </c>
      <c r="AN189" s="13">
        <v>0</v>
      </c>
      <c r="AO189" s="13">
        <v>0</v>
      </c>
      <c r="AP189" s="12" t="s">
        <v>813</v>
      </c>
      <c r="AQ189" s="13">
        <v>0</v>
      </c>
      <c r="AR189" s="12"/>
      <c r="AS189" s="12" t="s">
        <v>777</v>
      </c>
    </row>
    <row r="190" spans="1:45" ht="18">
      <c r="A190" s="12" t="s">
        <v>22</v>
      </c>
      <c r="B190" s="12" t="s">
        <v>769</v>
      </c>
      <c r="C190" s="13">
        <v>20</v>
      </c>
      <c r="D190" s="12" t="s">
        <v>766</v>
      </c>
      <c r="E190" s="13">
        <v>18.420000000000002</v>
      </c>
      <c r="F190" s="50" t="s">
        <v>23</v>
      </c>
      <c r="G190" s="50" t="s">
        <v>24</v>
      </c>
      <c r="H190" s="52">
        <f t="shared" si="25"/>
        <v>12.013698630136986</v>
      </c>
      <c r="I190" s="65">
        <f t="shared" si="28"/>
        <v>7.9863013698630141</v>
      </c>
      <c r="J190" s="64" t="s">
        <v>140</v>
      </c>
      <c r="K190" s="16">
        <v>7.48</v>
      </c>
      <c r="L190" s="11"/>
      <c r="M190" s="16">
        <v>14.2</v>
      </c>
      <c r="N190" s="36" t="s">
        <v>354</v>
      </c>
      <c r="O190" s="11"/>
      <c r="P190" s="36" t="s">
        <v>354</v>
      </c>
      <c r="Q190" s="36" t="s">
        <v>354</v>
      </c>
      <c r="R190" s="36" t="s">
        <v>354</v>
      </c>
      <c r="S190" s="61">
        <v>0</v>
      </c>
      <c r="T190" s="36" t="s">
        <v>354</v>
      </c>
      <c r="U190" s="36" t="s">
        <v>354</v>
      </c>
      <c r="V190" s="36" t="s">
        <v>354</v>
      </c>
      <c r="W190" s="56">
        <v>0</v>
      </c>
      <c r="X190" s="36" t="s">
        <v>354</v>
      </c>
      <c r="Y190" s="13">
        <v>4.0999999999999996</v>
      </c>
      <c r="Z190" s="13">
        <v>1.91</v>
      </c>
      <c r="AA190" s="20">
        <v>0.88</v>
      </c>
      <c r="AB190" s="13">
        <v>2.56</v>
      </c>
      <c r="AC190" s="100"/>
      <c r="AD190" s="98"/>
      <c r="AE190" s="98"/>
      <c r="AF190" s="98"/>
      <c r="AG190" s="98"/>
      <c r="AH190" s="34"/>
      <c r="AI190" s="11"/>
      <c r="AJ190" s="11"/>
      <c r="AK190" s="13">
        <v>0</v>
      </c>
      <c r="AL190" s="27">
        <v>1</v>
      </c>
      <c r="AM190" s="27">
        <v>1</v>
      </c>
      <c r="AN190" s="13">
        <v>0</v>
      </c>
      <c r="AO190" s="13">
        <v>0</v>
      </c>
      <c r="AP190" s="12" t="s">
        <v>813</v>
      </c>
      <c r="AQ190" s="13">
        <v>1</v>
      </c>
      <c r="AR190" s="13">
        <v>0</v>
      </c>
      <c r="AS190" s="12" t="s">
        <v>778</v>
      </c>
    </row>
    <row r="191" spans="1:45" ht="18">
      <c r="A191" s="12" t="s">
        <v>25</v>
      </c>
      <c r="B191" s="12" t="s">
        <v>769</v>
      </c>
      <c r="C191" s="13">
        <v>29</v>
      </c>
      <c r="D191" s="12" t="s">
        <v>766</v>
      </c>
      <c r="E191" s="13">
        <v>19.5</v>
      </c>
      <c r="F191" s="50" t="s">
        <v>779</v>
      </c>
      <c r="G191" s="50" t="s">
        <v>26</v>
      </c>
      <c r="H191" s="52">
        <f t="shared" si="25"/>
        <v>8.0109589041095894</v>
      </c>
      <c r="I191" s="65">
        <f t="shared" si="28"/>
        <v>20.989041095890411</v>
      </c>
      <c r="J191" s="64" t="s">
        <v>140</v>
      </c>
      <c r="K191" s="16">
        <v>12.41</v>
      </c>
      <c r="L191" s="11"/>
      <c r="M191" s="16">
        <v>11</v>
      </c>
      <c r="N191" s="35" t="s">
        <v>814</v>
      </c>
      <c r="O191" s="11"/>
      <c r="P191" s="35" t="s">
        <v>814</v>
      </c>
      <c r="Q191" s="36" t="s">
        <v>354</v>
      </c>
      <c r="R191" s="36" t="s">
        <v>354</v>
      </c>
      <c r="S191" s="61">
        <v>1</v>
      </c>
      <c r="T191" s="36" t="s">
        <v>354</v>
      </c>
      <c r="U191" s="35" t="s">
        <v>356</v>
      </c>
      <c r="V191" s="36" t="s">
        <v>354</v>
      </c>
      <c r="W191" s="56">
        <v>1</v>
      </c>
      <c r="X191" s="35" t="s">
        <v>814</v>
      </c>
      <c r="Y191" s="13">
        <v>3.9</v>
      </c>
      <c r="Z191" s="13">
        <v>1.2</v>
      </c>
      <c r="AA191" s="13">
        <v>2.14</v>
      </c>
      <c r="AB191" s="20">
        <v>1.62</v>
      </c>
      <c r="AC191" s="100">
        <v>0.13700000000000001</v>
      </c>
      <c r="AD191" s="98">
        <v>9.6000000000000002E-2</v>
      </c>
      <c r="AE191" s="98">
        <v>0.106</v>
      </c>
      <c r="AF191" s="98">
        <v>0.18099999999999999</v>
      </c>
      <c r="AG191" s="98">
        <v>0.23699999999999999</v>
      </c>
      <c r="AH191" s="92">
        <f t="shared" ref="AH191:AH193" si="29">0.25*(AC191+AD191)+0.25*(AD191+AE191)+0.5*(AE191+AF191)+0.5*(AF191+AG191)</f>
        <v>0.46124999999999994</v>
      </c>
      <c r="AI191" s="13">
        <v>100</v>
      </c>
      <c r="AJ191" s="13">
        <v>2.29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2" t="s">
        <v>813</v>
      </c>
      <c r="AQ191" s="13">
        <v>0</v>
      </c>
      <c r="AR191" s="13">
        <v>0</v>
      </c>
      <c r="AS191" s="12" t="s">
        <v>780</v>
      </c>
    </row>
    <row r="192" spans="1:45" ht="18">
      <c r="A192" s="12" t="s">
        <v>27</v>
      </c>
      <c r="B192" s="12" t="s">
        <v>765</v>
      </c>
      <c r="C192" s="13">
        <v>40</v>
      </c>
      <c r="D192" s="12" t="s">
        <v>766</v>
      </c>
      <c r="E192" s="13">
        <v>16.64</v>
      </c>
      <c r="F192" s="50" t="s">
        <v>29</v>
      </c>
      <c r="G192" s="50" t="s">
        <v>28</v>
      </c>
      <c r="H192" s="52">
        <f t="shared" si="25"/>
        <v>4.5616438356164384</v>
      </c>
      <c r="I192" s="65">
        <f t="shared" si="28"/>
        <v>35.438356164383563</v>
      </c>
      <c r="J192" s="64" t="s">
        <v>140</v>
      </c>
      <c r="K192" s="22">
        <v>20.11</v>
      </c>
      <c r="L192" s="11"/>
      <c r="M192" s="11"/>
      <c r="N192" s="36" t="s">
        <v>354</v>
      </c>
      <c r="O192" s="11"/>
      <c r="P192" s="36" t="s">
        <v>354</v>
      </c>
      <c r="Q192" s="35" t="s">
        <v>814</v>
      </c>
      <c r="R192" s="35" t="s">
        <v>356</v>
      </c>
      <c r="S192" s="61">
        <v>2</v>
      </c>
      <c r="T192" s="36" t="s">
        <v>354</v>
      </c>
      <c r="U192" s="35" t="s">
        <v>356</v>
      </c>
      <c r="V192" s="36" t="s">
        <v>354</v>
      </c>
      <c r="W192" s="56">
        <v>1</v>
      </c>
      <c r="X192" s="35" t="s">
        <v>814</v>
      </c>
      <c r="Y192" s="11"/>
      <c r="Z192" s="11"/>
      <c r="AA192" s="11"/>
      <c r="AB192" s="11"/>
      <c r="AC192" s="101">
        <v>9.5000000000000001E-2</v>
      </c>
      <c r="AD192" s="98">
        <v>9.6000000000000002E-2</v>
      </c>
      <c r="AE192" s="98">
        <v>9.5000000000000001E-2</v>
      </c>
      <c r="AF192" s="98">
        <v>9.6000000000000002E-2</v>
      </c>
      <c r="AG192" s="98">
        <v>9.6000000000000002E-2</v>
      </c>
      <c r="AH192" s="92">
        <f t="shared" si="29"/>
        <v>0.28700000000000003</v>
      </c>
      <c r="AI192" s="11"/>
      <c r="AJ192" s="11"/>
      <c r="AK192" s="12"/>
      <c r="AL192" s="12"/>
      <c r="AM192" s="12"/>
      <c r="AN192" s="12"/>
      <c r="AO192" s="12"/>
      <c r="AP192" s="12"/>
      <c r="AQ192" s="12"/>
      <c r="AR192" s="12"/>
      <c r="AS192" s="11"/>
    </row>
    <row r="193" spans="1:45" ht="18">
      <c r="A193" s="12" t="s">
        <v>30</v>
      </c>
      <c r="B193" s="12" t="s">
        <v>769</v>
      </c>
      <c r="C193" s="13">
        <v>43</v>
      </c>
      <c r="D193" s="12" t="s">
        <v>766</v>
      </c>
      <c r="E193" s="13">
        <v>16.329999999999998</v>
      </c>
      <c r="F193" s="50" t="s">
        <v>31</v>
      </c>
      <c r="G193" s="50" t="s">
        <v>32</v>
      </c>
      <c r="H193" s="52">
        <f t="shared" si="25"/>
        <v>2.6821917808219178</v>
      </c>
      <c r="I193" s="65">
        <f t="shared" si="28"/>
        <v>40.317808219178083</v>
      </c>
      <c r="J193" s="64" t="s">
        <v>140</v>
      </c>
      <c r="K193" s="13">
        <v>3.99</v>
      </c>
      <c r="L193" s="11"/>
      <c r="M193" s="22">
        <v>7.4</v>
      </c>
      <c r="N193" s="36" t="s">
        <v>354</v>
      </c>
      <c r="O193" s="11"/>
      <c r="P193" s="36" t="s">
        <v>354</v>
      </c>
      <c r="Q193" s="36" t="s">
        <v>354</v>
      </c>
      <c r="R193" s="36" t="s">
        <v>354</v>
      </c>
      <c r="S193" s="61">
        <v>0</v>
      </c>
      <c r="T193" s="36" t="s">
        <v>354</v>
      </c>
      <c r="U193" s="35" t="s">
        <v>356</v>
      </c>
      <c r="V193" s="36" t="s">
        <v>354</v>
      </c>
      <c r="W193" s="56">
        <v>1</v>
      </c>
      <c r="X193" s="35" t="s">
        <v>814</v>
      </c>
      <c r="Y193" s="13">
        <v>5.1100000000000003</v>
      </c>
      <c r="Z193" s="13">
        <v>0.68</v>
      </c>
      <c r="AA193" s="13">
        <v>1.38</v>
      </c>
      <c r="AB193" s="22">
        <v>3.81</v>
      </c>
      <c r="AC193" s="101">
        <v>0.38600000000000001</v>
      </c>
      <c r="AD193" s="98">
        <v>0.57299999999999995</v>
      </c>
      <c r="AE193" s="98">
        <v>1.1100000000000001</v>
      </c>
      <c r="AF193" s="98">
        <v>1.54</v>
      </c>
      <c r="AG193" s="98">
        <v>1.56</v>
      </c>
      <c r="AH193" s="92">
        <f t="shared" si="29"/>
        <v>3.5354999999999999</v>
      </c>
      <c r="AI193" s="13">
        <v>40.799999999999997</v>
      </c>
      <c r="AJ193" s="13">
        <v>2.21</v>
      </c>
      <c r="AK193" s="13">
        <v>0</v>
      </c>
      <c r="AL193" s="13">
        <v>0</v>
      </c>
      <c r="AM193" s="27">
        <v>1</v>
      </c>
      <c r="AN193" s="13">
        <v>0</v>
      </c>
      <c r="AO193" s="13">
        <v>0</v>
      </c>
      <c r="AP193" s="12" t="s">
        <v>147</v>
      </c>
      <c r="AQ193" s="13">
        <v>0</v>
      </c>
      <c r="AR193" s="13">
        <v>0</v>
      </c>
      <c r="AS193" s="12" t="s">
        <v>781</v>
      </c>
    </row>
    <row r="194" spans="1:45">
      <c r="A194" s="12" t="s">
        <v>33</v>
      </c>
      <c r="B194" s="11"/>
      <c r="C194" s="11"/>
      <c r="D194" s="11"/>
      <c r="E194" s="11"/>
      <c r="F194" s="50"/>
      <c r="G194" s="50"/>
      <c r="H194" s="34"/>
      <c r="I194" s="65"/>
      <c r="J194" s="64" t="s">
        <v>140</v>
      </c>
      <c r="K194" s="11"/>
      <c r="L194" s="11"/>
      <c r="M194" s="11"/>
      <c r="N194" s="11"/>
      <c r="O194" s="11"/>
      <c r="P194" s="36" t="s">
        <v>354</v>
      </c>
      <c r="Q194" s="35" t="s">
        <v>814</v>
      </c>
      <c r="R194" s="35" t="s">
        <v>356</v>
      </c>
      <c r="S194" s="61">
        <v>2</v>
      </c>
      <c r="T194" s="36" t="s">
        <v>354</v>
      </c>
      <c r="U194" s="35" t="s">
        <v>356</v>
      </c>
      <c r="V194" s="36" t="s">
        <v>354</v>
      </c>
      <c r="W194" s="56">
        <v>1</v>
      </c>
      <c r="X194" s="36" t="s">
        <v>354</v>
      </c>
      <c r="Y194" s="11"/>
      <c r="Z194" s="11"/>
      <c r="AA194" s="11"/>
      <c r="AB194" s="11"/>
      <c r="AC194" s="98"/>
      <c r="AD194" s="98"/>
      <c r="AE194" s="98"/>
      <c r="AF194" s="98"/>
      <c r="AG194" s="98"/>
      <c r="AH194" s="34"/>
      <c r="AI194" s="11"/>
      <c r="AJ194" s="11"/>
      <c r="AK194" s="12"/>
      <c r="AL194" s="12"/>
      <c r="AM194" s="12"/>
      <c r="AN194" s="12"/>
      <c r="AO194" s="12"/>
      <c r="AP194" s="12"/>
      <c r="AQ194" s="12"/>
      <c r="AR194" s="12"/>
      <c r="AS194" s="11"/>
    </row>
    <row r="195" spans="1:45" ht="18">
      <c r="A195" s="12" t="s">
        <v>34</v>
      </c>
      <c r="B195" s="12" t="s">
        <v>765</v>
      </c>
      <c r="C195" s="13">
        <v>20</v>
      </c>
      <c r="D195" s="12" t="s">
        <v>766</v>
      </c>
      <c r="E195" s="13">
        <v>26.34</v>
      </c>
      <c r="F195" s="50" t="s">
        <v>35</v>
      </c>
      <c r="G195" s="50" t="s">
        <v>36</v>
      </c>
      <c r="H195" s="52">
        <f t="shared" si="25"/>
        <v>10.712328767123287</v>
      </c>
      <c r="I195" s="65">
        <f>C195-H195</f>
        <v>9.287671232876713</v>
      </c>
      <c r="J195" s="64" t="s">
        <v>140</v>
      </c>
      <c r="K195" s="22">
        <v>10.38</v>
      </c>
      <c r="L195" s="11"/>
      <c r="M195" s="22">
        <v>14</v>
      </c>
      <c r="N195" s="35" t="s">
        <v>814</v>
      </c>
      <c r="O195" s="11"/>
      <c r="P195" s="35" t="s">
        <v>814</v>
      </c>
      <c r="Q195" s="35" t="s">
        <v>814</v>
      </c>
      <c r="R195" s="35" t="s">
        <v>356</v>
      </c>
      <c r="S195" s="61">
        <v>3</v>
      </c>
      <c r="T195" s="35" t="s">
        <v>356</v>
      </c>
      <c r="U195" s="35" t="s">
        <v>356</v>
      </c>
      <c r="V195" s="36" t="s">
        <v>356</v>
      </c>
      <c r="W195" s="56">
        <v>3</v>
      </c>
      <c r="X195" s="36" t="s">
        <v>354</v>
      </c>
      <c r="Y195" s="13">
        <v>4.1900000000000004</v>
      </c>
      <c r="Z195" s="13">
        <v>1.4</v>
      </c>
      <c r="AA195" s="13">
        <v>1.51</v>
      </c>
      <c r="AB195" s="13">
        <v>2.35</v>
      </c>
      <c r="AC195" s="98"/>
      <c r="AD195" s="98"/>
      <c r="AE195" s="98"/>
      <c r="AF195" s="98"/>
      <c r="AG195" s="98"/>
      <c r="AH195" s="34"/>
      <c r="AI195" s="13">
        <v>79.900000000000006</v>
      </c>
      <c r="AJ195" s="19">
        <v>2.1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2" t="s">
        <v>147</v>
      </c>
      <c r="AQ195" s="13">
        <v>1</v>
      </c>
      <c r="AR195" s="13">
        <v>0</v>
      </c>
      <c r="AS195" s="12" t="s">
        <v>782</v>
      </c>
    </row>
    <row r="196" spans="1:45" ht="18">
      <c r="A196" s="12" t="s">
        <v>37</v>
      </c>
      <c r="B196" s="12" t="s">
        <v>765</v>
      </c>
      <c r="C196" s="13">
        <v>21</v>
      </c>
      <c r="D196" s="12" t="s">
        <v>766</v>
      </c>
      <c r="E196" s="23">
        <v>21.79</v>
      </c>
      <c r="F196" s="50" t="s">
        <v>38</v>
      </c>
      <c r="G196" s="50" t="s">
        <v>819</v>
      </c>
      <c r="H196" s="52">
        <f t="shared" si="25"/>
        <v>0</v>
      </c>
      <c r="I196" s="65">
        <f>C196-H196</f>
        <v>21</v>
      </c>
      <c r="J196" s="64" t="s">
        <v>140</v>
      </c>
      <c r="K196" s="19">
        <v>2.89</v>
      </c>
      <c r="L196" s="11"/>
      <c r="M196" s="22">
        <v>8.4</v>
      </c>
      <c r="N196" s="36" t="s">
        <v>354</v>
      </c>
      <c r="O196" s="11"/>
      <c r="P196" s="36" t="s">
        <v>354</v>
      </c>
      <c r="Q196" s="35" t="s">
        <v>814</v>
      </c>
      <c r="R196" s="36" t="s">
        <v>354</v>
      </c>
      <c r="S196" s="61">
        <v>1</v>
      </c>
      <c r="T196" s="36" t="s">
        <v>354</v>
      </c>
      <c r="U196" s="35" t="s">
        <v>356</v>
      </c>
      <c r="V196" s="36" t="s">
        <v>354</v>
      </c>
      <c r="W196" s="56">
        <v>1</v>
      </c>
      <c r="X196" s="36" t="s">
        <v>354</v>
      </c>
      <c r="Y196" s="13">
        <v>4.3899999999999997</v>
      </c>
      <c r="Z196" s="19">
        <v>0.37</v>
      </c>
      <c r="AA196" s="13">
        <v>2.2400000000000002</v>
      </c>
      <c r="AB196" s="13">
        <v>2.54</v>
      </c>
      <c r="AC196" s="100">
        <v>0.47699999999999998</v>
      </c>
      <c r="AD196" s="98">
        <v>0.57999999999999996</v>
      </c>
      <c r="AE196" s="98">
        <v>0.55500000000000005</v>
      </c>
      <c r="AF196" s="98">
        <v>0.60399999999999998</v>
      </c>
      <c r="AG196" s="98">
        <v>0.57499999999999996</v>
      </c>
      <c r="AH196" s="92">
        <f>0.25*(AC196+AD196)+0.25*(AD196+AE196)+0.5*(AE196+AF196)+0.5*(AF196+AG196)</f>
        <v>1.7169999999999999</v>
      </c>
      <c r="AI196" s="13">
        <v>54.8</v>
      </c>
      <c r="AJ196" s="13">
        <v>2.33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2" t="s">
        <v>147</v>
      </c>
      <c r="AQ196" s="13">
        <v>1</v>
      </c>
      <c r="AR196" s="13">
        <v>0</v>
      </c>
      <c r="AS196" s="12" t="s">
        <v>783</v>
      </c>
    </row>
    <row r="197" spans="1:45">
      <c r="A197" s="12" t="s">
        <v>39</v>
      </c>
      <c r="B197" s="11"/>
      <c r="C197" s="11"/>
      <c r="D197" s="11"/>
      <c r="E197" s="11"/>
      <c r="F197" s="50"/>
      <c r="G197" s="50"/>
      <c r="H197" s="34"/>
      <c r="I197" s="65"/>
      <c r="J197" s="64" t="s">
        <v>140</v>
      </c>
      <c r="K197" s="11"/>
      <c r="L197" s="11"/>
      <c r="M197" s="11"/>
      <c r="N197" s="11"/>
      <c r="O197" s="11"/>
      <c r="P197" s="36" t="s">
        <v>354</v>
      </c>
      <c r="Q197" s="36" t="s">
        <v>354</v>
      </c>
      <c r="R197" s="36" t="s">
        <v>354</v>
      </c>
      <c r="S197" s="61">
        <v>0</v>
      </c>
      <c r="T197" s="36" t="s">
        <v>354</v>
      </c>
      <c r="U197" s="35" t="s">
        <v>356</v>
      </c>
      <c r="V197" s="36" t="s">
        <v>354</v>
      </c>
      <c r="W197" s="56">
        <v>1</v>
      </c>
      <c r="X197" s="36" t="s">
        <v>354</v>
      </c>
      <c r="Y197" s="11"/>
      <c r="Z197" s="11"/>
      <c r="AA197" s="11"/>
      <c r="AB197" s="11"/>
      <c r="AC197" s="98"/>
      <c r="AD197" s="98"/>
      <c r="AE197" s="98"/>
      <c r="AF197" s="98"/>
      <c r="AG197" s="98"/>
      <c r="AH197" s="34"/>
      <c r="AI197" s="11"/>
      <c r="AJ197" s="11"/>
      <c r="AK197" s="12"/>
      <c r="AL197" s="12"/>
      <c r="AM197" s="12"/>
      <c r="AN197" s="12"/>
      <c r="AO197" s="12"/>
      <c r="AP197" s="12"/>
      <c r="AQ197" s="12"/>
      <c r="AR197" s="12"/>
      <c r="AS197" s="11"/>
    </row>
    <row r="198" spans="1:45" ht="18">
      <c r="A198" s="12" t="s">
        <v>40</v>
      </c>
      <c r="B198" s="12" t="s">
        <v>769</v>
      </c>
      <c r="C198" s="13">
        <v>31</v>
      </c>
      <c r="D198" s="12" t="s">
        <v>766</v>
      </c>
      <c r="E198" s="13">
        <v>17</v>
      </c>
      <c r="F198" s="50" t="s">
        <v>41</v>
      </c>
      <c r="G198" s="50" t="s">
        <v>42</v>
      </c>
      <c r="H198" s="52">
        <f t="shared" si="25"/>
        <v>2.7397260273972603E-3</v>
      </c>
      <c r="I198" s="65">
        <f>C198-H198</f>
        <v>30.997260273972604</v>
      </c>
      <c r="J198" s="64" t="s">
        <v>140</v>
      </c>
      <c r="K198" s="22">
        <v>13.61</v>
      </c>
      <c r="L198" s="11"/>
      <c r="M198" s="22">
        <v>14.7</v>
      </c>
      <c r="N198" s="35" t="s">
        <v>814</v>
      </c>
      <c r="O198" s="11"/>
      <c r="P198" s="36" t="s">
        <v>354</v>
      </c>
      <c r="Q198" s="35" t="s">
        <v>814</v>
      </c>
      <c r="R198" s="35" t="s">
        <v>356</v>
      </c>
      <c r="S198" s="61">
        <v>2</v>
      </c>
      <c r="T198" s="36" t="s">
        <v>354</v>
      </c>
      <c r="U198" s="36" t="s">
        <v>354</v>
      </c>
      <c r="V198" s="36" t="s">
        <v>354</v>
      </c>
      <c r="W198" s="56">
        <v>0</v>
      </c>
      <c r="X198" s="36" t="s">
        <v>354</v>
      </c>
      <c r="Y198" s="13">
        <v>3.22</v>
      </c>
      <c r="Z198" s="13">
        <v>0.91</v>
      </c>
      <c r="AA198" s="19">
        <v>0.72</v>
      </c>
      <c r="AB198" s="13">
        <v>2.5299999999999998</v>
      </c>
      <c r="AC198" s="98">
        <v>0.15</v>
      </c>
      <c r="AD198" s="98">
        <v>0.31</v>
      </c>
      <c r="AE198" s="98">
        <v>0.46</v>
      </c>
      <c r="AF198" s="98">
        <v>0.92</v>
      </c>
      <c r="AG198" s="98"/>
      <c r="AH198" s="107">
        <f>0.25*(AC198+AD198)+0.25*(AD198+AE198)+0.5*(AE198+AF198)</f>
        <v>0.99750000000000005</v>
      </c>
      <c r="AI198" s="13">
        <v>67.5</v>
      </c>
      <c r="AJ198" s="13">
        <v>2.1800000000000002</v>
      </c>
      <c r="AK198" s="12"/>
      <c r="AL198" s="12"/>
      <c r="AM198" s="12"/>
      <c r="AN198" s="12"/>
      <c r="AO198" s="12"/>
      <c r="AP198" s="12"/>
      <c r="AQ198" s="12"/>
      <c r="AR198" s="12"/>
      <c r="AS198" s="11"/>
    </row>
    <row r="199" spans="1:45" ht="18">
      <c r="A199" s="12" t="s">
        <v>43</v>
      </c>
      <c r="B199" s="12" t="s">
        <v>765</v>
      </c>
      <c r="C199" s="11"/>
      <c r="D199" s="11"/>
      <c r="E199" s="11"/>
      <c r="F199" s="50"/>
      <c r="G199" s="50"/>
      <c r="H199" s="34"/>
      <c r="I199" s="65"/>
      <c r="J199" s="64" t="s">
        <v>140</v>
      </c>
      <c r="K199" s="11"/>
      <c r="L199" s="11"/>
      <c r="M199" s="11"/>
      <c r="N199" s="11"/>
      <c r="O199" s="11"/>
      <c r="P199" s="30"/>
      <c r="Q199" s="30"/>
      <c r="R199" s="30"/>
      <c r="S199" s="61"/>
      <c r="T199" s="35" t="s">
        <v>356</v>
      </c>
      <c r="U199" s="36" t="s">
        <v>354</v>
      </c>
      <c r="V199" s="36" t="s">
        <v>356</v>
      </c>
      <c r="W199" s="56">
        <v>2</v>
      </c>
      <c r="X199" s="36" t="s">
        <v>354</v>
      </c>
      <c r="Y199" s="11"/>
      <c r="Z199" s="11"/>
      <c r="AA199" s="11"/>
      <c r="AB199" s="11"/>
      <c r="AC199" s="98"/>
      <c r="AD199" s="98"/>
      <c r="AE199" s="98"/>
      <c r="AF199" s="98"/>
      <c r="AG199" s="98"/>
      <c r="AH199" s="34"/>
      <c r="AI199" s="11"/>
      <c r="AJ199" s="11"/>
      <c r="AK199" s="12"/>
      <c r="AL199" s="12"/>
      <c r="AM199" s="12"/>
      <c r="AN199" s="12"/>
      <c r="AO199" s="12"/>
      <c r="AP199" s="12"/>
      <c r="AQ199" s="12"/>
      <c r="AR199" s="12"/>
      <c r="AS199" s="11"/>
    </row>
    <row r="200" spans="1:45">
      <c r="A200" s="12" t="s">
        <v>44</v>
      </c>
      <c r="B200" s="11"/>
      <c r="C200" s="11"/>
      <c r="D200" s="11"/>
      <c r="E200" s="11"/>
      <c r="F200" s="50"/>
      <c r="G200" s="50"/>
      <c r="H200" s="34"/>
      <c r="I200" s="65"/>
      <c r="J200" s="64" t="s">
        <v>140</v>
      </c>
      <c r="K200" s="11"/>
      <c r="L200" s="11"/>
      <c r="M200" s="11"/>
      <c r="N200" s="11"/>
      <c r="O200" s="11"/>
      <c r="P200" s="35" t="s">
        <v>814</v>
      </c>
      <c r="Q200" s="35" t="s">
        <v>814</v>
      </c>
      <c r="R200" s="35" t="s">
        <v>356</v>
      </c>
      <c r="S200" s="61">
        <v>3</v>
      </c>
      <c r="T200" s="35" t="s">
        <v>356</v>
      </c>
      <c r="U200" s="35" t="s">
        <v>356</v>
      </c>
      <c r="V200" s="36" t="s">
        <v>356</v>
      </c>
      <c r="W200" s="56">
        <v>3</v>
      </c>
      <c r="X200" s="36" t="s">
        <v>354</v>
      </c>
      <c r="Y200" s="11"/>
      <c r="Z200" s="11"/>
      <c r="AA200" s="11"/>
      <c r="AB200" s="11"/>
      <c r="AC200" s="98"/>
      <c r="AD200" s="98"/>
      <c r="AE200" s="98"/>
      <c r="AF200" s="98"/>
      <c r="AG200" s="102"/>
      <c r="AH200" s="90"/>
      <c r="AI200" s="11"/>
      <c r="AJ200" s="11"/>
      <c r="AK200" s="12"/>
      <c r="AL200" s="12"/>
      <c r="AM200" s="12"/>
      <c r="AN200" s="12"/>
      <c r="AO200" s="12"/>
      <c r="AP200" s="12"/>
      <c r="AQ200" s="12"/>
      <c r="AR200" s="12"/>
      <c r="AS200" s="25"/>
    </row>
    <row r="201" spans="1:45" ht="18">
      <c r="A201" s="12" t="s">
        <v>45</v>
      </c>
      <c r="B201" s="11" t="s">
        <v>769</v>
      </c>
      <c r="C201" s="11">
        <v>32</v>
      </c>
      <c r="D201" s="11" t="s">
        <v>766</v>
      </c>
      <c r="E201" s="11">
        <v>20.100000000000001</v>
      </c>
      <c r="F201" s="50" t="s">
        <v>47</v>
      </c>
      <c r="G201" s="24" t="s">
        <v>46</v>
      </c>
      <c r="H201" s="52">
        <f t="shared" ref="H201" si="30">(G201-F201)/365</f>
        <v>2.2054794520547945</v>
      </c>
      <c r="I201" s="65">
        <f>C201-H201</f>
        <v>29.794520547945204</v>
      </c>
      <c r="J201" s="64" t="s">
        <v>140</v>
      </c>
      <c r="K201" s="11">
        <v>5.0199999999999996</v>
      </c>
      <c r="L201" s="26">
        <v>17.21</v>
      </c>
      <c r="M201" s="26">
        <v>12.4</v>
      </c>
      <c r="N201" s="36" t="s">
        <v>354</v>
      </c>
      <c r="O201" s="11"/>
      <c r="P201" s="35" t="s">
        <v>814</v>
      </c>
      <c r="Q201" s="35" t="s">
        <v>814</v>
      </c>
      <c r="R201" s="35" t="s">
        <v>356</v>
      </c>
      <c r="S201" s="61">
        <v>3</v>
      </c>
      <c r="T201" s="35" t="s">
        <v>356</v>
      </c>
      <c r="U201" s="35" t="s">
        <v>356</v>
      </c>
      <c r="V201" s="36" t="s">
        <v>354</v>
      </c>
      <c r="W201" s="56">
        <v>2</v>
      </c>
      <c r="X201" s="36" t="s">
        <v>354</v>
      </c>
      <c r="Y201" s="26">
        <v>5.62</v>
      </c>
      <c r="Z201" s="11">
        <v>0.98</v>
      </c>
      <c r="AA201" s="11">
        <v>1.9</v>
      </c>
      <c r="AB201" s="26">
        <v>3.65</v>
      </c>
      <c r="AC201" s="99">
        <v>0.01</v>
      </c>
      <c r="AD201" s="99">
        <v>0.01</v>
      </c>
      <c r="AE201" s="98">
        <v>0.04</v>
      </c>
      <c r="AF201" s="98">
        <v>0.22</v>
      </c>
      <c r="AG201" s="102">
        <v>0.33</v>
      </c>
      <c r="AH201" s="92">
        <f>0.25*(AC201+AD201)+0.25*(AD201+AE201)+0.5*(AE201+AF201)+0.5*(AF201+AG201)</f>
        <v>0.42250000000000004</v>
      </c>
      <c r="AI201" s="11">
        <v>116.3</v>
      </c>
      <c r="AJ201" s="11">
        <v>2.38</v>
      </c>
      <c r="AK201" s="13">
        <v>0</v>
      </c>
      <c r="AL201" s="13">
        <v>0</v>
      </c>
      <c r="AM201" s="13">
        <v>0</v>
      </c>
      <c r="AN201" s="13">
        <v>0</v>
      </c>
      <c r="AO201" s="12" t="s">
        <v>147</v>
      </c>
      <c r="AP201" s="12" t="s">
        <v>147</v>
      </c>
      <c r="AQ201" s="13">
        <v>0</v>
      </c>
      <c r="AR201" s="13">
        <v>0</v>
      </c>
      <c r="AS201" s="25" t="s">
        <v>784</v>
      </c>
    </row>
    <row r="202" spans="1:45">
      <c r="A202" s="12" t="s">
        <v>48</v>
      </c>
      <c r="B202" s="11"/>
      <c r="C202" s="11"/>
      <c r="D202" s="11"/>
      <c r="E202" s="11"/>
      <c r="F202" s="50"/>
      <c r="G202" s="50"/>
      <c r="H202" s="34"/>
      <c r="I202" s="65"/>
      <c r="J202" s="64" t="s">
        <v>140</v>
      </c>
      <c r="K202" s="11"/>
      <c r="L202" s="11"/>
      <c r="M202" s="11"/>
      <c r="N202" s="11"/>
      <c r="O202" s="11"/>
      <c r="P202" s="36" t="s">
        <v>354</v>
      </c>
      <c r="Q202" s="35" t="s">
        <v>814</v>
      </c>
      <c r="R202" s="35" t="s">
        <v>356</v>
      </c>
      <c r="S202" s="61">
        <v>2</v>
      </c>
      <c r="T202" s="35" t="s">
        <v>356</v>
      </c>
      <c r="U202" s="36" t="s">
        <v>354</v>
      </c>
      <c r="V202" s="36" t="s">
        <v>354</v>
      </c>
      <c r="W202" s="56">
        <v>1</v>
      </c>
      <c r="X202" s="36" t="s">
        <v>354</v>
      </c>
      <c r="Y202" s="11"/>
      <c r="Z202" s="11"/>
      <c r="AA202" s="11"/>
      <c r="AB202" s="11"/>
      <c r="AC202" s="98"/>
      <c r="AD202" s="98"/>
      <c r="AE202" s="98"/>
      <c r="AF202" s="98"/>
      <c r="AG202" s="102"/>
      <c r="AH202" s="90"/>
      <c r="AI202" s="11"/>
      <c r="AJ202" s="11"/>
      <c r="AK202" s="12"/>
      <c r="AL202" s="12"/>
      <c r="AM202" s="12"/>
      <c r="AN202" s="12"/>
      <c r="AO202" s="12"/>
      <c r="AP202" s="12"/>
      <c r="AQ202" s="12"/>
      <c r="AR202" s="12"/>
      <c r="AS202" s="25"/>
    </row>
    <row r="203" spans="1:45" ht="18">
      <c r="A203" s="12" t="s">
        <v>49</v>
      </c>
      <c r="B203" s="11" t="s">
        <v>765</v>
      </c>
      <c r="C203" s="11">
        <v>9</v>
      </c>
      <c r="D203" s="11" t="s">
        <v>766</v>
      </c>
      <c r="E203" s="11">
        <v>12.62</v>
      </c>
      <c r="F203" s="50" t="s">
        <v>51</v>
      </c>
      <c r="G203" s="24" t="s">
        <v>50</v>
      </c>
      <c r="H203" s="52">
        <f t="shared" ref="H203:H225" si="31">(G203-F203)/365</f>
        <v>0.14794520547945206</v>
      </c>
      <c r="I203" s="65">
        <f>C203-H203</f>
        <v>8.8520547945205479</v>
      </c>
      <c r="J203" s="64" t="s">
        <v>140</v>
      </c>
      <c r="K203" s="11">
        <v>5.66</v>
      </c>
      <c r="L203" s="11">
        <v>17.29</v>
      </c>
      <c r="M203" s="26">
        <v>17.899999999999999</v>
      </c>
      <c r="N203" s="11"/>
      <c r="O203" s="12"/>
      <c r="P203" s="36" t="s">
        <v>354</v>
      </c>
      <c r="Q203" s="35" t="s">
        <v>814</v>
      </c>
      <c r="R203" s="35" t="s">
        <v>356</v>
      </c>
      <c r="S203" s="61">
        <v>2</v>
      </c>
      <c r="T203" s="35" t="s">
        <v>356</v>
      </c>
      <c r="U203" s="36" t="s">
        <v>354</v>
      </c>
      <c r="V203" s="36" t="s">
        <v>356</v>
      </c>
      <c r="W203" s="56">
        <v>2</v>
      </c>
      <c r="X203" s="36" t="s">
        <v>354</v>
      </c>
      <c r="Y203" s="11"/>
      <c r="Z203" s="11"/>
      <c r="AA203" s="11"/>
      <c r="AB203" s="11"/>
      <c r="AC203" s="100">
        <v>0.59</v>
      </c>
      <c r="AD203" s="98"/>
      <c r="AE203" s="98"/>
      <c r="AF203" s="98">
        <v>2</v>
      </c>
      <c r="AG203" s="102"/>
      <c r="AH203" s="90"/>
      <c r="AI203" s="11"/>
      <c r="AJ203" s="11"/>
      <c r="AK203" s="12"/>
      <c r="AL203" s="12"/>
      <c r="AM203" s="12"/>
      <c r="AN203" s="12"/>
      <c r="AO203" s="12"/>
      <c r="AP203" s="12"/>
      <c r="AQ203" s="12"/>
      <c r="AR203" s="12"/>
      <c r="AS203" s="25"/>
    </row>
    <row r="204" spans="1:45" ht="18">
      <c r="A204" s="12" t="s">
        <v>52</v>
      </c>
      <c r="B204" s="11" t="s">
        <v>769</v>
      </c>
      <c r="C204" s="11">
        <v>29</v>
      </c>
      <c r="D204" s="11" t="s">
        <v>766</v>
      </c>
      <c r="E204" s="11">
        <v>24.2</v>
      </c>
      <c r="F204" s="50" t="s">
        <v>54</v>
      </c>
      <c r="G204" s="24" t="s">
        <v>53</v>
      </c>
      <c r="H204" s="52">
        <f t="shared" si="31"/>
        <v>0.31232876712328766</v>
      </c>
      <c r="I204" s="65">
        <f>C204-H204</f>
        <v>28.687671232876713</v>
      </c>
      <c r="J204" s="64" t="s">
        <v>140</v>
      </c>
      <c r="K204" s="26">
        <v>6.66</v>
      </c>
      <c r="L204" s="26">
        <v>17.28</v>
      </c>
      <c r="M204" s="26">
        <v>10.8</v>
      </c>
      <c r="N204" s="36" t="s">
        <v>354</v>
      </c>
      <c r="O204" s="12"/>
      <c r="P204" s="36" t="s">
        <v>354</v>
      </c>
      <c r="Q204" s="36" t="s">
        <v>354</v>
      </c>
      <c r="R204" s="35" t="s">
        <v>356</v>
      </c>
      <c r="S204" s="61">
        <v>1</v>
      </c>
      <c r="T204" s="36" t="s">
        <v>354</v>
      </c>
      <c r="U204" s="35" t="s">
        <v>356</v>
      </c>
      <c r="V204" s="36" t="s">
        <v>354</v>
      </c>
      <c r="W204" s="56">
        <v>1</v>
      </c>
      <c r="X204" s="36" t="s">
        <v>354</v>
      </c>
      <c r="Y204" s="11">
        <v>4.2</v>
      </c>
      <c r="Z204" s="11">
        <v>0.95</v>
      </c>
      <c r="AA204" s="11">
        <v>1.35</v>
      </c>
      <c r="AB204" s="11">
        <v>2.52</v>
      </c>
      <c r="AC204" s="98">
        <v>0.02</v>
      </c>
      <c r="AD204" s="98">
        <v>0.03</v>
      </c>
      <c r="AE204" s="98">
        <v>0.03</v>
      </c>
      <c r="AF204" s="98">
        <v>0.02</v>
      </c>
      <c r="AG204" s="102">
        <v>0.02</v>
      </c>
      <c r="AH204" s="92">
        <f t="shared" ref="AH204:AH205" si="32">0.25*(AC204+AD204)+0.25*(AD204+AE204)+0.5*(AE204+AF204)+0.5*(AF204+AG204)</f>
        <v>7.2500000000000009E-2</v>
      </c>
      <c r="AI204" s="11">
        <v>74.400000000000006</v>
      </c>
      <c r="AJ204" s="11">
        <v>2.41</v>
      </c>
      <c r="AK204" s="13">
        <v>0</v>
      </c>
      <c r="AL204" s="13">
        <v>0</v>
      </c>
      <c r="AM204" s="13">
        <v>0</v>
      </c>
      <c r="AN204" s="13">
        <v>0</v>
      </c>
      <c r="AO204" s="12"/>
      <c r="AP204" s="12"/>
      <c r="AQ204" s="13">
        <v>1</v>
      </c>
      <c r="AR204" s="13">
        <v>0</v>
      </c>
      <c r="AS204" s="25" t="s">
        <v>785</v>
      </c>
    </row>
    <row r="205" spans="1:45" ht="18">
      <c r="A205" s="12" t="s">
        <v>55</v>
      </c>
      <c r="B205" s="11" t="s">
        <v>765</v>
      </c>
      <c r="C205" s="11">
        <v>36</v>
      </c>
      <c r="D205" s="11" t="s">
        <v>786</v>
      </c>
      <c r="E205" s="11">
        <v>22.8</v>
      </c>
      <c r="F205" s="50" t="s">
        <v>56</v>
      </c>
      <c r="G205" s="50" t="s">
        <v>57</v>
      </c>
      <c r="H205" s="52">
        <f t="shared" si="31"/>
        <v>1.643835616438356E-2</v>
      </c>
      <c r="I205" s="65">
        <f>C205-H205</f>
        <v>35.983561643835614</v>
      </c>
      <c r="J205" s="64" t="s">
        <v>140</v>
      </c>
      <c r="K205" s="11">
        <v>4.8099999999999996</v>
      </c>
      <c r="L205" s="11">
        <v>17.89</v>
      </c>
      <c r="M205" s="26">
        <v>7.6</v>
      </c>
      <c r="N205" s="36" t="s">
        <v>354</v>
      </c>
      <c r="O205" s="12"/>
      <c r="P205" s="36" t="s">
        <v>354</v>
      </c>
      <c r="Q205" s="35" t="s">
        <v>814</v>
      </c>
      <c r="R205" s="36" t="s">
        <v>354</v>
      </c>
      <c r="S205" s="61">
        <v>1</v>
      </c>
      <c r="T205" s="35" t="s">
        <v>356</v>
      </c>
      <c r="U205" s="36" t="s">
        <v>354</v>
      </c>
      <c r="V205" s="36" t="s">
        <v>354</v>
      </c>
      <c r="W205" s="56">
        <v>1</v>
      </c>
      <c r="X205" s="36" t="s">
        <v>354</v>
      </c>
      <c r="Y205" s="11"/>
      <c r="Z205" s="11"/>
      <c r="AA205" s="11"/>
      <c r="AB205" s="11"/>
      <c r="AC205" s="98">
        <v>0.02</v>
      </c>
      <c r="AD205" s="98">
        <v>0.02</v>
      </c>
      <c r="AE205" s="98">
        <v>0.02</v>
      </c>
      <c r="AF205" s="98">
        <v>0.03</v>
      </c>
      <c r="AG205" s="102">
        <v>0.03</v>
      </c>
      <c r="AH205" s="92">
        <f t="shared" si="32"/>
        <v>7.4999999999999997E-2</v>
      </c>
      <c r="AI205" s="11">
        <v>69.900000000000006</v>
      </c>
      <c r="AJ205" s="19">
        <v>1.97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1</v>
      </c>
      <c r="AR205" s="13">
        <v>0</v>
      </c>
      <c r="AS205" s="25" t="s">
        <v>787</v>
      </c>
    </row>
    <row r="206" spans="1:45" ht="18">
      <c r="A206" s="12" t="s">
        <v>58</v>
      </c>
      <c r="B206" s="11" t="s">
        <v>765</v>
      </c>
      <c r="C206" s="11">
        <v>64</v>
      </c>
      <c r="D206" s="11" t="s">
        <v>766</v>
      </c>
      <c r="E206" s="11">
        <v>24.5</v>
      </c>
      <c r="F206" s="50" t="s">
        <v>47</v>
      </c>
      <c r="G206" s="24" t="s">
        <v>59</v>
      </c>
      <c r="H206" s="52">
        <f t="shared" si="31"/>
        <v>2.4109589041095889</v>
      </c>
      <c r="I206" s="65">
        <f>C206-H206</f>
        <v>61.589041095890408</v>
      </c>
      <c r="J206" s="64" t="s">
        <v>140</v>
      </c>
      <c r="K206" s="11"/>
      <c r="L206" s="11"/>
      <c r="M206" s="26">
        <v>7.9</v>
      </c>
      <c r="N206" s="11"/>
      <c r="O206" s="12"/>
      <c r="P206" s="36" t="s">
        <v>354</v>
      </c>
      <c r="Q206" s="36" t="s">
        <v>354</v>
      </c>
      <c r="R206" s="35" t="s">
        <v>814</v>
      </c>
      <c r="S206" s="62">
        <v>1</v>
      </c>
      <c r="T206" s="36" t="s">
        <v>354</v>
      </c>
      <c r="U206" s="36" t="s">
        <v>354</v>
      </c>
      <c r="V206" s="36" t="s">
        <v>354</v>
      </c>
      <c r="W206" s="56">
        <v>0</v>
      </c>
      <c r="X206" s="35" t="s">
        <v>814</v>
      </c>
      <c r="Y206" s="11"/>
      <c r="Z206" s="11"/>
      <c r="AA206" s="11"/>
      <c r="AB206" s="11"/>
      <c r="AC206" s="98"/>
      <c r="AD206" s="98"/>
      <c r="AE206" s="98"/>
      <c r="AF206" s="98"/>
      <c r="AG206" s="102"/>
      <c r="AH206" s="90"/>
      <c r="AI206" s="11"/>
      <c r="AJ206" s="11"/>
      <c r="AK206" s="12" t="s">
        <v>147</v>
      </c>
      <c r="AL206" s="12" t="s">
        <v>147</v>
      </c>
      <c r="AM206" s="27">
        <v>1</v>
      </c>
      <c r="AN206" s="12" t="s">
        <v>147</v>
      </c>
      <c r="AO206" s="28" t="s">
        <v>135</v>
      </c>
      <c r="AP206" s="12" t="s">
        <v>788</v>
      </c>
      <c r="AQ206" s="13">
        <v>1</v>
      </c>
      <c r="AR206" s="12"/>
      <c r="AS206" s="25" t="s">
        <v>789</v>
      </c>
    </row>
    <row r="207" spans="1:45" ht="18">
      <c r="A207" s="12" t="s">
        <v>60</v>
      </c>
      <c r="B207" s="11" t="s">
        <v>765</v>
      </c>
      <c r="C207" s="11">
        <v>47</v>
      </c>
      <c r="D207" s="11" t="s">
        <v>766</v>
      </c>
      <c r="E207" s="11">
        <v>22.06</v>
      </c>
      <c r="F207" s="50" t="s">
        <v>62</v>
      </c>
      <c r="G207" s="24" t="s">
        <v>61</v>
      </c>
      <c r="H207" s="52">
        <f t="shared" si="31"/>
        <v>10.43013698630137</v>
      </c>
      <c r="I207" s="65">
        <f>C207-H207</f>
        <v>36.56986301369863</v>
      </c>
      <c r="J207" s="64" t="s">
        <v>140</v>
      </c>
      <c r="K207" s="11"/>
      <c r="L207" s="11"/>
      <c r="M207" s="26">
        <v>11</v>
      </c>
      <c r="N207" s="35" t="s">
        <v>814</v>
      </c>
      <c r="O207" s="11"/>
      <c r="P207" s="36" t="s">
        <v>354</v>
      </c>
      <c r="Q207" s="36" t="s">
        <v>354</v>
      </c>
      <c r="R207" s="35" t="s">
        <v>814</v>
      </c>
      <c r="S207" s="62">
        <v>1</v>
      </c>
      <c r="T207" s="36" t="s">
        <v>354</v>
      </c>
      <c r="U207" s="35" t="s">
        <v>356</v>
      </c>
      <c r="V207" s="36" t="s">
        <v>354</v>
      </c>
      <c r="W207" s="56">
        <v>1</v>
      </c>
      <c r="X207" s="35" t="s">
        <v>814</v>
      </c>
      <c r="Y207" s="11">
        <v>4.54</v>
      </c>
      <c r="Z207" s="11">
        <v>1.59</v>
      </c>
      <c r="AA207" s="11">
        <v>1.03</v>
      </c>
      <c r="AB207" s="11">
        <v>2.95</v>
      </c>
      <c r="AC207" s="100">
        <v>0.14000000000000001</v>
      </c>
      <c r="AD207" s="98">
        <v>0.15</v>
      </c>
      <c r="AE207" s="98">
        <v>0.15</v>
      </c>
      <c r="AF207" s="98">
        <v>0.16</v>
      </c>
      <c r="AG207" s="102">
        <v>0.28999999999999998</v>
      </c>
      <c r="AH207" s="92">
        <f t="shared" ref="AH207:AH208" si="33">0.25*(AC207+AD207)+0.25*(AD207+AE207)+0.5*(AE207+AF207)+0.5*(AF207+AG207)</f>
        <v>0.52749999999999997</v>
      </c>
      <c r="AI207" s="11"/>
      <c r="AJ207" s="11"/>
      <c r="AK207" s="12"/>
      <c r="AL207" s="12"/>
      <c r="AM207" s="12"/>
      <c r="AN207" s="12"/>
      <c r="AO207" s="12"/>
      <c r="AP207" s="12"/>
      <c r="AQ207" s="12"/>
      <c r="AR207" s="12"/>
      <c r="AS207" s="25"/>
    </row>
    <row r="208" spans="1:45" ht="18">
      <c r="A208" s="12" t="s">
        <v>63</v>
      </c>
      <c r="B208" s="11" t="s">
        <v>769</v>
      </c>
      <c r="C208" s="11">
        <v>11</v>
      </c>
      <c r="D208" s="11" t="s">
        <v>766</v>
      </c>
      <c r="E208" s="11"/>
      <c r="F208" s="50" t="s">
        <v>64</v>
      </c>
      <c r="G208" s="50"/>
      <c r="H208" s="34"/>
      <c r="I208" s="65"/>
      <c r="J208" s="64" t="s">
        <v>140</v>
      </c>
      <c r="K208" s="11"/>
      <c r="L208" s="11"/>
      <c r="M208" s="11"/>
      <c r="N208" s="11"/>
      <c r="O208" s="11"/>
      <c r="P208" s="36" t="s">
        <v>354</v>
      </c>
      <c r="Q208" s="36" t="s">
        <v>354</v>
      </c>
      <c r="R208" s="35" t="s">
        <v>814</v>
      </c>
      <c r="S208" s="62">
        <v>1</v>
      </c>
      <c r="T208" s="36" t="s">
        <v>354</v>
      </c>
      <c r="U208" s="36" t="s">
        <v>354</v>
      </c>
      <c r="V208" s="36" t="s">
        <v>354</v>
      </c>
      <c r="W208" s="56">
        <v>0</v>
      </c>
      <c r="X208" s="36" t="s">
        <v>354</v>
      </c>
      <c r="Y208" s="11">
        <v>4.71</v>
      </c>
      <c r="Z208" s="11">
        <v>0.62</v>
      </c>
      <c r="AA208" s="11">
        <v>2.76</v>
      </c>
      <c r="AB208" s="19">
        <v>2.0099999999999998</v>
      </c>
      <c r="AC208" s="100">
        <v>0.28000000000000003</v>
      </c>
      <c r="AD208" s="98">
        <v>0.41</v>
      </c>
      <c r="AE208" s="98">
        <v>0.51</v>
      </c>
      <c r="AF208" s="98">
        <v>0.63</v>
      </c>
      <c r="AG208" s="102">
        <v>0.55000000000000004</v>
      </c>
      <c r="AH208" s="92">
        <f t="shared" si="33"/>
        <v>1.5625</v>
      </c>
      <c r="AI208" s="26">
        <v>355.9</v>
      </c>
      <c r="AJ208" s="11">
        <v>2.52</v>
      </c>
      <c r="AK208" s="12" t="s">
        <v>147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2"/>
      <c r="AS208" s="25" t="s">
        <v>790</v>
      </c>
    </row>
    <row r="209" spans="1:45" ht="18">
      <c r="A209" s="12" t="s">
        <v>65</v>
      </c>
      <c r="B209" s="11" t="s">
        <v>769</v>
      </c>
      <c r="C209" s="11">
        <v>3</v>
      </c>
      <c r="D209" s="11" t="s">
        <v>766</v>
      </c>
      <c r="E209" s="11"/>
      <c r="F209" s="50" t="s">
        <v>66</v>
      </c>
      <c r="G209" s="50" t="s">
        <v>67</v>
      </c>
      <c r="H209" s="52">
        <f t="shared" si="31"/>
        <v>2.1917808219178082E-2</v>
      </c>
      <c r="I209" s="65">
        <f t="shared" ref="I209:I225" si="34">C209-H209</f>
        <v>2.978082191780822</v>
      </c>
      <c r="J209" s="64" t="s">
        <v>140</v>
      </c>
      <c r="K209" s="26">
        <v>7.84</v>
      </c>
      <c r="L209" s="26">
        <v>22.08</v>
      </c>
      <c r="M209" s="26">
        <v>13.4</v>
      </c>
      <c r="N209" s="35" t="s">
        <v>814</v>
      </c>
      <c r="O209" s="11"/>
      <c r="P209" s="35" t="s">
        <v>814</v>
      </c>
      <c r="Q209" s="35" t="s">
        <v>814</v>
      </c>
      <c r="R209" s="35" t="s">
        <v>814</v>
      </c>
      <c r="S209" s="62">
        <v>3</v>
      </c>
      <c r="T209" s="111" t="s">
        <v>354</v>
      </c>
      <c r="U209" s="35" t="s">
        <v>356</v>
      </c>
      <c r="V209" s="36" t="s">
        <v>356</v>
      </c>
      <c r="W209" s="56">
        <v>2</v>
      </c>
      <c r="X209" s="36" t="s">
        <v>354</v>
      </c>
      <c r="Y209" s="11">
        <v>4.51</v>
      </c>
      <c r="Z209" s="11">
        <v>1.4</v>
      </c>
      <c r="AA209" s="11">
        <v>1.29</v>
      </c>
      <c r="AB209" s="11">
        <v>2.85</v>
      </c>
      <c r="AC209" s="100">
        <v>0.25</v>
      </c>
      <c r="AD209" s="98"/>
      <c r="AE209" s="98">
        <v>0.57999999999999996</v>
      </c>
      <c r="AF209" s="98">
        <v>0.63</v>
      </c>
      <c r="AG209" s="102"/>
      <c r="AH209" s="92">
        <f>0.5*(AC209+AE209)+0.5*(AE209+AF209)</f>
        <v>1.02</v>
      </c>
      <c r="AI209" s="26">
        <v>188.1</v>
      </c>
      <c r="AJ209" s="11">
        <v>2.29</v>
      </c>
      <c r="AK209" s="12" t="s">
        <v>147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2"/>
      <c r="AS209" s="25" t="s">
        <v>791</v>
      </c>
    </row>
    <row r="210" spans="1:45" ht="18">
      <c r="A210" s="12" t="s">
        <v>68</v>
      </c>
      <c r="B210" s="11" t="s">
        <v>769</v>
      </c>
      <c r="C210" s="11">
        <v>17</v>
      </c>
      <c r="D210" s="11" t="s">
        <v>766</v>
      </c>
      <c r="E210" s="11">
        <v>17.2</v>
      </c>
      <c r="F210" s="50" t="s">
        <v>47</v>
      </c>
      <c r="G210" s="50" t="s">
        <v>69</v>
      </c>
      <c r="H210" s="52">
        <f t="shared" si="31"/>
        <v>2.6630136986301371</v>
      </c>
      <c r="I210" s="65">
        <f t="shared" si="34"/>
        <v>14.336986301369862</v>
      </c>
      <c r="J210" s="64" t="s">
        <v>140</v>
      </c>
      <c r="K210" s="11"/>
      <c r="L210" s="11"/>
      <c r="M210" s="11"/>
      <c r="N210" s="11"/>
      <c r="O210" s="11"/>
      <c r="P210" s="36" t="s">
        <v>354</v>
      </c>
      <c r="Q210" s="36" t="s">
        <v>354</v>
      </c>
      <c r="R210" s="35" t="s">
        <v>814</v>
      </c>
      <c r="S210" s="62">
        <v>1</v>
      </c>
      <c r="T210" s="36" t="s">
        <v>354</v>
      </c>
      <c r="U210" s="35" t="s">
        <v>356</v>
      </c>
      <c r="V210" s="36" t="s">
        <v>354</v>
      </c>
      <c r="W210" s="56">
        <v>1</v>
      </c>
      <c r="X210" s="36" t="s">
        <v>354</v>
      </c>
      <c r="Y210" s="11"/>
      <c r="Z210" s="11"/>
      <c r="AA210" s="11"/>
      <c r="AB210" s="11"/>
      <c r="AC210" s="98"/>
      <c r="AD210" s="98"/>
      <c r="AE210" s="98"/>
      <c r="AF210" s="98"/>
      <c r="AG210" s="102"/>
      <c r="AH210" s="90"/>
      <c r="AI210" s="11"/>
      <c r="AJ210" s="11"/>
      <c r="AK210" s="12"/>
      <c r="AL210" s="12"/>
      <c r="AM210" s="12"/>
      <c r="AN210" s="12"/>
      <c r="AO210" s="12"/>
      <c r="AP210" s="12"/>
      <c r="AQ210" s="12"/>
      <c r="AR210" s="12"/>
      <c r="AS210" s="25"/>
    </row>
    <row r="211" spans="1:45" ht="18">
      <c r="A211" s="12" t="s">
        <v>70</v>
      </c>
      <c r="B211" s="11" t="s">
        <v>765</v>
      </c>
      <c r="C211" s="11">
        <v>18</v>
      </c>
      <c r="D211" s="11" t="s">
        <v>766</v>
      </c>
      <c r="E211" s="11">
        <v>23.7</v>
      </c>
      <c r="F211" s="50" t="s">
        <v>31</v>
      </c>
      <c r="G211" s="50" t="s">
        <v>71</v>
      </c>
      <c r="H211" s="52">
        <f t="shared" si="31"/>
        <v>3.7205479452054795</v>
      </c>
      <c r="I211" s="65">
        <f t="shared" si="34"/>
        <v>14.27945205479452</v>
      </c>
      <c r="J211" s="64" t="s">
        <v>140</v>
      </c>
      <c r="K211" s="11">
        <v>5.37</v>
      </c>
      <c r="L211" s="11"/>
      <c r="M211" s="26">
        <v>8.4</v>
      </c>
      <c r="N211" s="36" t="s">
        <v>354</v>
      </c>
      <c r="O211" s="11"/>
      <c r="P211" s="35" t="s">
        <v>814</v>
      </c>
      <c r="Q211" s="35" t="s">
        <v>814</v>
      </c>
      <c r="R211" s="35" t="s">
        <v>814</v>
      </c>
      <c r="S211" s="62">
        <v>3</v>
      </c>
      <c r="T211" s="35" t="s">
        <v>356</v>
      </c>
      <c r="U211" s="35" t="s">
        <v>356</v>
      </c>
      <c r="V211" s="36" t="s">
        <v>356</v>
      </c>
      <c r="W211" s="56">
        <v>3</v>
      </c>
      <c r="X211" s="36" t="s">
        <v>354</v>
      </c>
      <c r="Y211" s="15">
        <v>4.33</v>
      </c>
      <c r="Z211" s="11">
        <v>0.65</v>
      </c>
      <c r="AA211" s="11">
        <v>1.75</v>
      </c>
      <c r="AB211" s="11">
        <v>2.76</v>
      </c>
      <c r="AC211" s="100">
        <v>0.73</v>
      </c>
      <c r="AD211" s="98">
        <v>0.75</v>
      </c>
      <c r="AE211" s="98">
        <v>0.8</v>
      </c>
      <c r="AF211" s="98">
        <v>0.96</v>
      </c>
      <c r="AG211" s="102">
        <v>1.22</v>
      </c>
      <c r="AH211" s="92">
        <f t="shared" ref="AH211:AH212" si="35">0.25*(AC211+AD211)+0.25*(AD211+AE211)+0.5*(AE211+AF211)+0.5*(AF211+AG211)</f>
        <v>2.7275</v>
      </c>
      <c r="AI211" s="11">
        <v>43.42</v>
      </c>
      <c r="AJ211" s="11">
        <v>2.39</v>
      </c>
      <c r="AK211" s="13">
        <v>0</v>
      </c>
      <c r="AL211" s="13">
        <v>0</v>
      </c>
      <c r="AM211" s="13">
        <v>0</v>
      </c>
      <c r="AN211" s="13">
        <v>0</v>
      </c>
      <c r="AO211" s="27">
        <v>1</v>
      </c>
      <c r="AP211" s="12" t="s">
        <v>792</v>
      </c>
      <c r="AQ211" s="13">
        <v>0</v>
      </c>
      <c r="AR211" s="13">
        <v>0</v>
      </c>
      <c r="AS211" s="25" t="s">
        <v>793</v>
      </c>
    </row>
    <row r="212" spans="1:45" ht="18">
      <c r="A212" s="12" t="s">
        <v>72</v>
      </c>
      <c r="B212" s="11" t="s">
        <v>769</v>
      </c>
      <c r="C212" s="11">
        <v>37</v>
      </c>
      <c r="D212" s="11" t="s">
        <v>766</v>
      </c>
      <c r="E212" s="11">
        <v>22.5</v>
      </c>
      <c r="F212" s="50" t="s">
        <v>73</v>
      </c>
      <c r="G212" s="50" t="s">
        <v>74</v>
      </c>
      <c r="H212" s="52">
        <f t="shared" si="31"/>
        <v>8.838356164383562</v>
      </c>
      <c r="I212" s="65">
        <f t="shared" si="34"/>
        <v>28.161643835616438</v>
      </c>
      <c r="J212" s="64" t="s">
        <v>140</v>
      </c>
      <c r="K212" s="11">
        <v>3.35</v>
      </c>
      <c r="L212" s="11"/>
      <c r="M212" s="26">
        <v>7.1</v>
      </c>
      <c r="N212" s="36" t="s">
        <v>354</v>
      </c>
      <c r="O212" s="11"/>
      <c r="P212" s="36" t="s">
        <v>354</v>
      </c>
      <c r="Q212" s="36" t="s">
        <v>354</v>
      </c>
      <c r="R212" s="36" t="s">
        <v>354</v>
      </c>
      <c r="S212" s="62">
        <v>0</v>
      </c>
      <c r="T212" s="36" t="s">
        <v>354</v>
      </c>
      <c r="U212" s="36" t="s">
        <v>354</v>
      </c>
      <c r="V212" s="36" t="s">
        <v>356</v>
      </c>
      <c r="W212" s="56">
        <v>1</v>
      </c>
      <c r="X212" s="36" t="s">
        <v>354</v>
      </c>
      <c r="Y212" s="26">
        <v>5.2</v>
      </c>
      <c r="Z212" s="11">
        <v>0.77</v>
      </c>
      <c r="AA212" s="11">
        <v>1.54</v>
      </c>
      <c r="AB212" s="26">
        <v>3.9</v>
      </c>
      <c r="AC212" s="103">
        <v>0.02</v>
      </c>
      <c r="AD212" s="98">
        <v>0.02</v>
      </c>
      <c r="AE212" s="98">
        <v>0.02</v>
      </c>
      <c r="AF212" s="98">
        <v>0.03</v>
      </c>
      <c r="AG212" s="102" t="s">
        <v>75</v>
      </c>
      <c r="AH212" s="92">
        <f t="shared" si="35"/>
        <v>7.0000000000000007E-2</v>
      </c>
      <c r="AI212" s="11">
        <v>47.1</v>
      </c>
      <c r="AJ212" s="11">
        <v>2.33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 t="s">
        <v>147</v>
      </c>
      <c r="AQ212" s="12">
        <v>1</v>
      </c>
      <c r="AR212" s="12">
        <v>0</v>
      </c>
      <c r="AS212" s="25" t="s">
        <v>794</v>
      </c>
    </row>
    <row r="213" spans="1:45" ht="18">
      <c r="A213" s="12" t="s">
        <v>76</v>
      </c>
      <c r="B213" s="11" t="s">
        <v>769</v>
      </c>
      <c r="C213" s="11">
        <v>60</v>
      </c>
      <c r="D213" s="11" t="s">
        <v>766</v>
      </c>
      <c r="E213" s="11">
        <v>18.59</v>
      </c>
      <c r="F213" s="50" t="s">
        <v>77</v>
      </c>
      <c r="G213" s="50" t="s">
        <v>78</v>
      </c>
      <c r="H213" s="52">
        <f t="shared" si="31"/>
        <v>20.884931506849316</v>
      </c>
      <c r="I213" s="65">
        <f t="shared" si="34"/>
        <v>39.115068493150687</v>
      </c>
      <c r="J213" s="64" t="s">
        <v>140</v>
      </c>
      <c r="K213" s="26">
        <v>16.29</v>
      </c>
      <c r="L213" s="11"/>
      <c r="M213" s="26">
        <v>6.5</v>
      </c>
      <c r="N213" s="35" t="s">
        <v>814</v>
      </c>
      <c r="O213" s="11"/>
      <c r="P213" s="36" t="s">
        <v>354</v>
      </c>
      <c r="Q213" s="36" t="s">
        <v>354</v>
      </c>
      <c r="R213" s="36" t="s">
        <v>354</v>
      </c>
      <c r="S213" s="62">
        <v>0</v>
      </c>
      <c r="T213" s="36" t="s">
        <v>354</v>
      </c>
      <c r="U213" s="36" t="s">
        <v>354</v>
      </c>
      <c r="V213" s="36" t="s">
        <v>354</v>
      </c>
      <c r="W213" s="56">
        <v>0</v>
      </c>
      <c r="X213" s="36" t="s">
        <v>354</v>
      </c>
      <c r="Y213" s="11">
        <v>4.05</v>
      </c>
      <c r="Z213" s="11">
        <v>0.85</v>
      </c>
      <c r="AA213" s="11">
        <v>1.98</v>
      </c>
      <c r="AB213" s="11">
        <v>2.17</v>
      </c>
      <c r="AC213" s="98"/>
      <c r="AD213" s="98"/>
      <c r="AE213" s="98"/>
      <c r="AF213" s="98"/>
      <c r="AG213" s="102"/>
      <c r="AH213" s="90"/>
      <c r="AI213" s="11">
        <v>70.5</v>
      </c>
      <c r="AJ213" s="11">
        <v>2.3199999999999998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/>
      <c r="AQ213" s="12">
        <v>1</v>
      </c>
      <c r="AR213" s="12">
        <v>0</v>
      </c>
      <c r="AS213" s="25" t="s">
        <v>795</v>
      </c>
    </row>
    <row r="214" spans="1:45" ht="18">
      <c r="A214" s="12" t="s">
        <v>79</v>
      </c>
      <c r="B214" s="11" t="s">
        <v>765</v>
      </c>
      <c r="C214" s="11">
        <v>19</v>
      </c>
      <c r="D214" s="11" t="s">
        <v>766</v>
      </c>
      <c r="E214" s="11">
        <v>23.2</v>
      </c>
      <c r="F214" s="50" t="s">
        <v>51</v>
      </c>
      <c r="G214" s="50" t="s">
        <v>80</v>
      </c>
      <c r="H214" s="52">
        <f t="shared" si="31"/>
        <v>0.74520547945205484</v>
      </c>
      <c r="I214" s="65">
        <f t="shared" si="34"/>
        <v>18.254794520547946</v>
      </c>
      <c r="J214" s="64" t="s">
        <v>140</v>
      </c>
      <c r="K214" s="11"/>
      <c r="L214" s="26">
        <v>25</v>
      </c>
      <c r="M214" s="26">
        <v>9.4</v>
      </c>
      <c r="N214" s="11"/>
      <c r="O214" s="11"/>
      <c r="P214" s="36" t="s">
        <v>354</v>
      </c>
      <c r="Q214" s="36" t="s">
        <v>354</v>
      </c>
      <c r="R214" s="35" t="s">
        <v>814</v>
      </c>
      <c r="S214" s="62">
        <v>1</v>
      </c>
      <c r="T214" s="36" t="s">
        <v>354</v>
      </c>
      <c r="U214" s="35" t="s">
        <v>814</v>
      </c>
      <c r="V214" s="36" t="s">
        <v>354</v>
      </c>
      <c r="W214" s="56">
        <v>1</v>
      </c>
      <c r="X214" s="36" t="s">
        <v>354</v>
      </c>
      <c r="Y214" s="11"/>
      <c r="Z214" s="11"/>
      <c r="AA214" s="11"/>
      <c r="AB214" s="11"/>
      <c r="AC214" s="104">
        <v>0.02</v>
      </c>
      <c r="AD214" s="98">
        <v>0.02</v>
      </c>
      <c r="AE214" s="98">
        <v>0.03</v>
      </c>
      <c r="AF214" s="98">
        <v>7.0000000000000007E-2</v>
      </c>
      <c r="AG214" s="102" t="s">
        <v>81</v>
      </c>
      <c r="AH214" s="92">
        <f>0.25*(AC214+AD214)+0.25*(AD214+AE214)+0.5*(AE214+AF214)+0.5*(AF214+AG214)</f>
        <v>0.14250000000000002</v>
      </c>
      <c r="AI214" s="11"/>
      <c r="AJ214" s="11">
        <v>2.16</v>
      </c>
      <c r="AK214" s="12">
        <v>0</v>
      </c>
      <c r="AL214" s="12" t="s">
        <v>147</v>
      </c>
      <c r="AM214" s="12" t="s">
        <v>147</v>
      </c>
      <c r="AN214" s="12" t="s">
        <v>147</v>
      </c>
      <c r="AO214" s="28">
        <v>1</v>
      </c>
      <c r="AP214" s="12" t="s">
        <v>796</v>
      </c>
      <c r="AQ214" s="12">
        <v>1</v>
      </c>
      <c r="AR214" s="12">
        <v>0</v>
      </c>
      <c r="AS214" s="25" t="s">
        <v>797</v>
      </c>
    </row>
    <row r="215" spans="1:45" ht="18">
      <c r="A215" s="12" t="s">
        <v>83</v>
      </c>
      <c r="B215" s="11" t="s">
        <v>769</v>
      </c>
      <c r="C215" s="11">
        <v>44</v>
      </c>
      <c r="D215" s="11" t="s">
        <v>766</v>
      </c>
      <c r="E215" s="11">
        <v>22.94</v>
      </c>
      <c r="F215" s="50" t="s">
        <v>84</v>
      </c>
      <c r="G215" s="50" t="s">
        <v>85</v>
      </c>
      <c r="H215" s="52">
        <f t="shared" si="31"/>
        <v>15.95890410958904</v>
      </c>
      <c r="I215" s="65">
        <f t="shared" si="34"/>
        <v>28.041095890410958</v>
      </c>
      <c r="J215" s="64" t="s">
        <v>140</v>
      </c>
      <c r="K215" s="11"/>
      <c r="L215" s="26">
        <v>36.630000000000003</v>
      </c>
      <c r="M215" s="26">
        <v>11.2</v>
      </c>
      <c r="N215" s="11"/>
      <c r="O215" s="11"/>
      <c r="P215" s="36" t="s">
        <v>354</v>
      </c>
      <c r="Q215" s="36" t="s">
        <v>354</v>
      </c>
      <c r="R215" s="36" t="s">
        <v>354</v>
      </c>
      <c r="S215" s="62">
        <v>0</v>
      </c>
      <c r="T215" s="36" t="s">
        <v>354</v>
      </c>
      <c r="U215" s="36" t="s">
        <v>354</v>
      </c>
      <c r="V215" s="36" t="s">
        <v>354</v>
      </c>
      <c r="W215" s="56">
        <v>0</v>
      </c>
      <c r="X215" s="36" t="s">
        <v>354</v>
      </c>
      <c r="Y215" s="11"/>
      <c r="Z215" s="11"/>
      <c r="AA215" s="11"/>
      <c r="AB215" s="11"/>
      <c r="AC215" s="98"/>
      <c r="AD215" s="98"/>
      <c r="AE215" s="98"/>
      <c r="AF215" s="98"/>
      <c r="AG215" s="102"/>
      <c r="AH215" s="90"/>
      <c r="AI215" s="11"/>
      <c r="AJ215" s="11"/>
      <c r="AK215" s="12"/>
      <c r="AL215" s="12"/>
      <c r="AM215" s="12"/>
      <c r="AN215" s="12"/>
      <c r="AO215" s="12"/>
      <c r="AP215" s="12"/>
      <c r="AQ215" s="12">
        <v>1</v>
      </c>
      <c r="AR215" s="12">
        <v>0</v>
      </c>
      <c r="AS215" s="25" t="s">
        <v>798</v>
      </c>
    </row>
    <row r="216" spans="1:45" ht="18">
      <c r="A216" s="12" t="s">
        <v>86</v>
      </c>
      <c r="B216" s="11" t="s">
        <v>769</v>
      </c>
      <c r="C216" s="11">
        <v>23</v>
      </c>
      <c r="D216" s="11" t="s">
        <v>766</v>
      </c>
      <c r="E216" s="11"/>
      <c r="F216" s="50" t="s">
        <v>87</v>
      </c>
      <c r="G216" s="50" t="s">
        <v>88</v>
      </c>
      <c r="H216" s="52">
        <f t="shared" si="31"/>
        <v>4.9616438356164387</v>
      </c>
      <c r="I216" s="65">
        <f t="shared" si="34"/>
        <v>18.038356164383561</v>
      </c>
      <c r="J216" s="64" t="s">
        <v>140</v>
      </c>
      <c r="K216" s="11"/>
      <c r="L216" s="11"/>
      <c r="M216" s="11"/>
      <c r="N216" s="11"/>
      <c r="O216" s="11"/>
      <c r="P216" s="36" t="s">
        <v>354</v>
      </c>
      <c r="Q216" s="36" t="s">
        <v>354</v>
      </c>
      <c r="R216" s="36" t="s">
        <v>354</v>
      </c>
      <c r="S216" s="62">
        <v>0</v>
      </c>
      <c r="T216" s="36" t="s">
        <v>354</v>
      </c>
      <c r="U216" s="36" t="s">
        <v>354</v>
      </c>
      <c r="V216" s="36" t="s">
        <v>354</v>
      </c>
      <c r="W216" s="56">
        <v>0</v>
      </c>
      <c r="X216" s="36" t="s">
        <v>354</v>
      </c>
      <c r="Y216" s="11"/>
      <c r="Z216" s="11"/>
      <c r="AA216" s="11"/>
      <c r="AB216" s="11"/>
      <c r="AC216" s="98"/>
      <c r="AD216" s="98"/>
      <c r="AE216" s="98"/>
      <c r="AF216" s="98"/>
      <c r="AG216" s="102"/>
      <c r="AH216" s="90"/>
      <c r="AI216" s="11"/>
      <c r="AJ216" s="11"/>
      <c r="AK216" s="12"/>
      <c r="AL216" s="12"/>
      <c r="AM216" s="12"/>
      <c r="AN216" s="12"/>
      <c r="AO216" s="12"/>
      <c r="AP216" s="12"/>
      <c r="AQ216" s="12">
        <v>1</v>
      </c>
      <c r="AR216" s="12">
        <v>0</v>
      </c>
      <c r="AS216" s="25" t="s">
        <v>799</v>
      </c>
    </row>
    <row r="217" spans="1:45" ht="18">
      <c r="A217" s="12" t="s">
        <v>89</v>
      </c>
      <c r="B217" s="11" t="s">
        <v>769</v>
      </c>
      <c r="C217" s="11">
        <v>19</v>
      </c>
      <c r="D217" s="11" t="s">
        <v>766</v>
      </c>
      <c r="E217" s="11">
        <v>20.8</v>
      </c>
      <c r="F217" s="50" t="s">
        <v>90</v>
      </c>
      <c r="G217" s="50" t="s">
        <v>91</v>
      </c>
      <c r="H217" s="52">
        <f t="shared" si="31"/>
        <v>9.0410958904109592E-2</v>
      </c>
      <c r="I217" s="65">
        <f t="shared" si="34"/>
        <v>18.909589041095892</v>
      </c>
      <c r="J217" s="64" t="s">
        <v>140</v>
      </c>
      <c r="K217" s="26">
        <v>9.57</v>
      </c>
      <c r="L217" s="11"/>
      <c r="M217" s="11"/>
      <c r="N217" s="36" t="s">
        <v>354</v>
      </c>
      <c r="O217" s="11"/>
      <c r="P217" s="36" t="s">
        <v>354</v>
      </c>
      <c r="Q217" s="35" t="s">
        <v>814</v>
      </c>
      <c r="R217" s="35" t="s">
        <v>814</v>
      </c>
      <c r="S217" s="62">
        <v>2</v>
      </c>
      <c r="T217" s="36" t="s">
        <v>354</v>
      </c>
      <c r="U217" s="36" t="s">
        <v>354</v>
      </c>
      <c r="V217" s="36" t="s">
        <v>814</v>
      </c>
      <c r="W217" s="56">
        <v>1</v>
      </c>
      <c r="X217" s="36" t="s">
        <v>354</v>
      </c>
      <c r="Y217" s="11">
        <v>4.09</v>
      </c>
      <c r="Z217" s="11">
        <v>1.04</v>
      </c>
      <c r="AA217" s="11">
        <v>1.72</v>
      </c>
      <c r="AB217" s="11">
        <v>2.46</v>
      </c>
      <c r="AC217" s="105">
        <v>0.24</v>
      </c>
      <c r="AD217" s="98">
        <v>0.35</v>
      </c>
      <c r="AE217" s="98">
        <v>0.56000000000000005</v>
      </c>
      <c r="AF217" s="98">
        <v>1.2</v>
      </c>
      <c r="AG217" s="102" t="s">
        <v>92</v>
      </c>
      <c r="AH217" s="92">
        <f t="shared" ref="AH217:AH219" si="36">0.25*(AC217+AD217)+0.25*(AD217+AE217)+0.5*(AE217+AF217)+0.5*(AF217+AG217)</f>
        <v>2.5049999999999999</v>
      </c>
      <c r="AI217" s="11">
        <v>68.400000000000006</v>
      </c>
      <c r="AJ217" s="11">
        <v>2.41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 t="s">
        <v>147</v>
      </c>
      <c r="AQ217" s="12">
        <v>1</v>
      </c>
      <c r="AR217" s="12">
        <v>0</v>
      </c>
      <c r="AS217" s="25" t="s">
        <v>800</v>
      </c>
    </row>
    <row r="218" spans="1:45" ht="18">
      <c r="A218" s="12" t="s">
        <v>93</v>
      </c>
      <c r="B218" s="11" t="s">
        <v>765</v>
      </c>
      <c r="C218" s="11">
        <v>42</v>
      </c>
      <c r="D218" s="11" t="s">
        <v>766</v>
      </c>
      <c r="E218" s="11">
        <v>18.5</v>
      </c>
      <c r="F218" s="50" t="s">
        <v>94</v>
      </c>
      <c r="G218" s="50" t="s">
        <v>95</v>
      </c>
      <c r="H218" s="52">
        <f t="shared" si="31"/>
        <v>15.019178082191781</v>
      </c>
      <c r="I218" s="65">
        <f t="shared" si="34"/>
        <v>26.980821917808221</v>
      </c>
      <c r="J218" s="64" t="s">
        <v>140</v>
      </c>
      <c r="K218" s="26">
        <v>17.88</v>
      </c>
      <c r="L218" s="26">
        <v>21.7</v>
      </c>
      <c r="M218" s="26">
        <v>9.1</v>
      </c>
      <c r="N218" s="35" t="s">
        <v>814</v>
      </c>
      <c r="O218" s="11"/>
      <c r="P218" s="36" t="s">
        <v>354</v>
      </c>
      <c r="Q218" s="36" t="s">
        <v>354</v>
      </c>
      <c r="R218" s="35" t="s">
        <v>814</v>
      </c>
      <c r="S218" s="62">
        <v>1</v>
      </c>
      <c r="T218" s="36" t="s">
        <v>354</v>
      </c>
      <c r="U218" s="35" t="s">
        <v>356</v>
      </c>
      <c r="V218" s="36" t="s">
        <v>354</v>
      </c>
      <c r="W218" s="56">
        <v>1</v>
      </c>
      <c r="X218" s="36" t="s">
        <v>354</v>
      </c>
      <c r="Y218" s="11">
        <v>4.24</v>
      </c>
      <c r="Z218" s="11">
        <v>0.84</v>
      </c>
      <c r="AA218" s="11">
        <v>1.38</v>
      </c>
      <c r="AB218" s="11">
        <v>2.99</v>
      </c>
      <c r="AC218" s="98">
        <v>0.28999999999999998</v>
      </c>
      <c r="AD218" s="98">
        <v>0.51</v>
      </c>
      <c r="AE218" s="98">
        <v>1.08</v>
      </c>
      <c r="AF218" s="98">
        <v>1.53</v>
      </c>
      <c r="AG218" s="102" t="s">
        <v>96</v>
      </c>
      <c r="AH218" s="92">
        <f t="shared" si="36"/>
        <v>3.4025000000000003</v>
      </c>
      <c r="AI218" s="11">
        <v>55.7</v>
      </c>
      <c r="AJ218" s="11">
        <v>2.35</v>
      </c>
      <c r="AK218" s="28">
        <v>1</v>
      </c>
      <c r="AL218" s="28">
        <v>1</v>
      </c>
      <c r="AM218" s="12">
        <v>0</v>
      </c>
      <c r="AN218" s="12">
        <v>0</v>
      </c>
      <c r="AO218" s="12">
        <v>0</v>
      </c>
      <c r="AP218" s="12" t="s">
        <v>147</v>
      </c>
      <c r="AQ218" s="12">
        <v>1</v>
      </c>
      <c r="AR218" s="12">
        <v>0</v>
      </c>
      <c r="AS218" s="25" t="s">
        <v>801</v>
      </c>
    </row>
    <row r="219" spans="1:45" ht="18">
      <c r="A219" s="12" t="s">
        <v>97</v>
      </c>
      <c r="B219" s="11" t="s">
        <v>765</v>
      </c>
      <c r="C219" s="11">
        <v>34</v>
      </c>
      <c r="D219" s="11" t="s">
        <v>766</v>
      </c>
      <c r="E219" s="11">
        <v>24.6</v>
      </c>
      <c r="F219" s="50" t="s">
        <v>87</v>
      </c>
      <c r="G219" s="50" t="s">
        <v>98</v>
      </c>
      <c r="H219" s="52">
        <f t="shared" si="31"/>
        <v>5.0410958904109586</v>
      </c>
      <c r="I219" s="65">
        <f t="shared" si="34"/>
        <v>28.958904109589042</v>
      </c>
      <c r="J219" s="64" t="s">
        <v>140</v>
      </c>
      <c r="K219" s="12"/>
      <c r="L219" s="11"/>
      <c r="M219" s="26">
        <v>9.5</v>
      </c>
      <c r="N219" s="36" t="s">
        <v>354</v>
      </c>
      <c r="O219" s="11"/>
      <c r="P219" s="36" t="s">
        <v>354</v>
      </c>
      <c r="Q219" s="36" t="s">
        <v>354</v>
      </c>
      <c r="R219" s="35" t="s">
        <v>814</v>
      </c>
      <c r="S219" s="62">
        <v>1</v>
      </c>
      <c r="T219" s="36" t="s">
        <v>354</v>
      </c>
      <c r="U219" s="36" t="s">
        <v>354</v>
      </c>
      <c r="V219" s="36" t="s">
        <v>354</v>
      </c>
      <c r="W219" s="56">
        <v>0</v>
      </c>
      <c r="X219" s="36" t="s">
        <v>354</v>
      </c>
      <c r="Y219" s="11">
        <v>3.88</v>
      </c>
      <c r="Z219" s="11">
        <v>1.36</v>
      </c>
      <c r="AA219" s="11">
        <v>1.45</v>
      </c>
      <c r="AB219" s="11">
        <v>2.17</v>
      </c>
      <c r="AC219" s="98">
        <v>0.08</v>
      </c>
      <c r="AD219" s="98">
        <v>0.1</v>
      </c>
      <c r="AE219" s="98">
        <v>0.16</v>
      </c>
      <c r="AF219" s="98">
        <v>0.39</v>
      </c>
      <c r="AG219" s="102" t="s">
        <v>99</v>
      </c>
      <c r="AH219" s="92">
        <f t="shared" si="36"/>
        <v>0.78</v>
      </c>
      <c r="AI219" s="11">
        <v>49.1</v>
      </c>
      <c r="AJ219" s="11">
        <v>2.2999999999999998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 t="s">
        <v>147</v>
      </c>
      <c r="AQ219" s="12"/>
      <c r="AR219" s="12"/>
      <c r="AS219" s="25" t="s">
        <v>802</v>
      </c>
    </row>
    <row r="220" spans="1:45" ht="18">
      <c r="A220" s="12" t="s">
        <v>100</v>
      </c>
      <c r="B220" s="11" t="s">
        <v>765</v>
      </c>
      <c r="C220" s="11">
        <v>34</v>
      </c>
      <c r="D220" s="11" t="s">
        <v>766</v>
      </c>
      <c r="E220" s="11">
        <v>22.6</v>
      </c>
      <c r="F220" s="50" t="s">
        <v>87</v>
      </c>
      <c r="G220" s="50" t="s">
        <v>101</v>
      </c>
      <c r="H220" s="52">
        <f t="shared" si="31"/>
        <v>5.0602739726027401</v>
      </c>
      <c r="I220" s="65">
        <f t="shared" si="34"/>
        <v>28.93972602739726</v>
      </c>
      <c r="J220" s="64" t="s">
        <v>140</v>
      </c>
      <c r="K220" s="11"/>
      <c r="L220" s="11"/>
      <c r="M220" s="26">
        <v>12.7</v>
      </c>
      <c r="N220" s="36" t="s">
        <v>354</v>
      </c>
      <c r="O220" s="11"/>
      <c r="P220" s="36" t="s">
        <v>354</v>
      </c>
      <c r="Q220" s="35" t="s">
        <v>814</v>
      </c>
      <c r="R220" s="36" t="s">
        <v>354</v>
      </c>
      <c r="S220" s="62">
        <v>1</v>
      </c>
      <c r="T220" s="36" t="s">
        <v>354</v>
      </c>
      <c r="U220" s="36" t="s">
        <v>354</v>
      </c>
      <c r="V220" s="36" t="s">
        <v>354</v>
      </c>
      <c r="W220" s="56">
        <v>0</v>
      </c>
      <c r="X220" s="36" t="s">
        <v>354</v>
      </c>
      <c r="Y220" s="26">
        <v>5.2</v>
      </c>
      <c r="Z220" s="11">
        <v>1.02</v>
      </c>
      <c r="AA220" s="11">
        <v>1.61</v>
      </c>
      <c r="AB220" s="26">
        <v>3.67</v>
      </c>
      <c r="AC220" s="98"/>
      <c r="AD220" s="98"/>
      <c r="AE220" s="98"/>
      <c r="AF220" s="98"/>
      <c r="AG220" s="102"/>
      <c r="AH220" s="90"/>
      <c r="AI220" s="11"/>
      <c r="AJ220" s="11"/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 t="s">
        <v>147</v>
      </c>
      <c r="AQ220" s="12">
        <v>0</v>
      </c>
      <c r="AR220" s="12">
        <v>0</v>
      </c>
      <c r="AS220" s="25" t="s">
        <v>803</v>
      </c>
    </row>
    <row r="221" spans="1:45" ht="18">
      <c r="A221" s="12" t="s">
        <v>102</v>
      </c>
      <c r="B221" s="11" t="s">
        <v>769</v>
      </c>
      <c r="C221" s="11">
        <v>43</v>
      </c>
      <c r="D221" s="11" t="s">
        <v>766</v>
      </c>
      <c r="E221" s="11">
        <v>29.1</v>
      </c>
      <c r="F221" s="50" t="s">
        <v>31</v>
      </c>
      <c r="G221" s="50" t="s">
        <v>103</v>
      </c>
      <c r="H221" s="52">
        <f t="shared" si="31"/>
        <v>4.3150684931506849</v>
      </c>
      <c r="I221" s="65">
        <f t="shared" si="34"/>
        <v>38.684931506849317</v>
      </c>
      <c r="J221" s="64" t="s">
        <v>140</v>
      </c>
      <c r="K221" s="26">
        <v>8.2799999999999994</v>
      </c>
      <c r="L221" s="11"/>
      <c r="M221" s="26">
        <v>7.3</v>
      </c>
      <c r="N221" s="36" t="s">
        <v>354</v>
      </c>
      <c r="O221" s="11"/>
      <c r="P221" s="14"/>
      <c r="Q221" s="14"/>
      <c r="R221" s="14"/>
      <c r="S221" s="62"/>
      <c r="T221" s="36" t="s">
        <v>354</v>
      </c>
      <c r="U221" s="36" t="s">
        <v>354</v>
      </c>
      <c r="V221" s="36" t="s">
        <v>354</v>
      </c>
      <c r="W221" s="56">
        <v>0</v>
      </c>
      <c r="X221" s="36" t="s">
        <v>354</v>
      </c>
      <c r="Y221" s="11">
        <v>3.97</v>
      </c>
      <c r="Z221" s="11">
        <v>0.74</v>
      </c>
      <c r="AA221" s="11">
        <v>1.38</v>
      </c>
      <c r="AB221" s="11">
        <v>2.65</v>
      </c>
      <c r="AC221" s="99">
        <v>0.01</v>
      </c>
      <c r="AD221" s="98"/>
      <c r="AE221" s="98"/>
      <c r="AF221" s="99">
        <v>0.01</v>
      </c>
      <c r="AG221" s="102"/>
      <c r="AH221" s="90"/>
      <c r="AI221" s="11">
        <v>61</v>
      </c>
      <c r="AJ221" s="11">
        <v>2.2999999999999998</v>
      </c>
      <c r="AK221" s="12">
        <v>0</v>
      </c>
      <c r="AL221" s="12">
        <v>0</v>
      </c>
      <c r="AM221" s="12">
        <v>0</v>
      </c>
      <c r="AN221" s="28">
        <v>1</v>
      </c>
      <c r="AO221" s="12">
        <v>0</v>
      </c>
      <c r="AP221" s="12" t="s">
        <v>147</v>
      </c>
      <c r="AQ221" s="12">
        <v>1</v>
      </c>
      <c r="AR221" s="12">
        <v>0</v>
      </c>
      <c r="AS221" s="25" t="s">
        <v>804</v>
      </c>
    </row>
    <row r="222" spans="1:45" ht="18">
      <c r="A222" s="12" t="s">
        <v>104</v>
      </c>
      <c r="B222" s="11" t="s">
        <v>769</v>
      </c>
      <c r="C222" s="11">
        <v>47</v>
      </c>
      <c r="D222" s="11" t="s">
        <v>766</v>
      </c>
      <c r="E222" s="11">
        <v>23.05</v>
      </c>
      <c r="F222" s="50" t="s">
        <v>105</v>
      </c>
      <c r="G222" s="50" t="s">
        <v>106</v>
      </c>
      <c r="H222" s="52">
        <f t="shared" si="31"/>
        <v>1.0958904109589041E-2</v>
      </c>
      <c r="I222" s="65">
        <f t="shared" si="34"/>
        <v>46.989041095890414</v>
      </c>
      <c r="J222" s="64" t="s">
        <v>140</v>
      </c>
      <c r="K222" s="26">
        <v>7.38</v>
      </c>
      <c r="L222" s="11"/>
      <c r="M222" s="26">
        <v>12</v>
      </c>
      <c r="N222" s="36" t="s">
        <v>354</v>
      </c>
      <c r="O222" s="11"/>
      <c r="P222" s="14"/>
      <c r="Q222" s="14"/>
      <c r="R222" s="14"/>
      <c r="S222" s="62"/>
      <c r="T222" s="35" t="s">
        <v>356</v>
      </c>
      <c r="U222" s="35" t="s">
        <v>356</v>
      </c>
      <c r="V222" s="36" t="s">
        <v>354</v>
      </c>
      <c r="W222" s="56">
        <v>2</v>
      </c>
      <c r="X222" s="36" t="s">
        <v>354</v>
      </c>
      <c r="Y222" s="11">
        <v>5.17</v>
      </c>
      <c r="Z222" s="11">
        <v>1.38</v>
      </c>
      <c r="AA222" s="11">
        <v>1</v>
      </c>
      <c r="AB222" s="26">
        <v>3.98</v>
      </c>
      <c r="AC222" s="98">
        <v>1.1499999999999999</v>
      </c>
      <c r="AD222" s="98">
        <v>1.22</v>
      </c>
      <c r="AE222" s="98">
        <v>1.63</v>
      </c>
      <c r="AF222" s="98">
        <v>2.65</v>
      </c>
      <c r="AG222" s="102" t="s">
        <v>108</v>
      </c>
      <c r="AH222" s="92">
        <f t="shared" ref="AH222:AH224" si="37">0.25*(AC222+AD222)+0.25*(AD222+AE222)+0.5*(AE222+AF222)+0.5*(AF222+AG222)</f>
        <v>6.0749999999999993</v>
      </c>
      <c r="AI222" s="11">
        <v>73.599999999999994</v>
      </c>
      <c r="AJ222" s="11">
        <v>2.4</v>
      </c>
      <c r="AK222" s="12">
        <v>0</v>
      </c>
      <c r="AL222" s="12">
        <v>0</v>
      </c>
      <c r="AM222" s="12">
        <v>0</v>
      </c>
      <c r="AN222" s="28">
        <v>1</v>
      </c>
      <c r="AO222" s="12">
        <v>0</v>
      </c>
      <c r="AP222" s="12" t="s">
        <v>147</v>
      </c>
      <c r="AQ222" s="12">
        <v>0</v>
      </c>
      <c r="AR222" s="12">
        <v>0</v>
      </c>
      <c r="AS222" s="25" t="s">
        <v>718</v>
      </c>
    </row>
    <row r="223" spans="1:45" ht="18">
      <c r="A223" s="12" t="s">
        <v>109</v>
      </c>
      <c r="B223" s="11" t="s">
        <v>765</v>
      </c>
      <c r="C223" s="11">
        <v>36</v>
      </c>
      <c r="D223" s="11" t="s">
        <v>766</v>
      </c>
      <c r="E223" s="11">
        <v>23.8</v>
      </c>
      <c r="F223" s="50" t="s">
        <v>110</v>
      </c>
      <c r="G223" s="50" t="s">
        <v>111</v>
      </c>
      <c r="H223" s="52">
        <f t="shared" si="31"/>
        <v>2.3808219178082193</v>
      </c>
      <c r="I223" s="65">
        <f t="shared" si="34"/>
        <v>33.61917808219178</v>
      </c>
      <c r="J223" s="64" t="s">
        <v>140</v>
      </c>
      <c r="K223" s="11">
        <v>4.79</v>
      </c>
      <c r="L223" s="11"/>
      <c r="M223" s="26">
        <v>9.4</v>
      </c>
      <c r="N223" s="36" t="s">
        <v>354</v>
      </c>
      <c r="O223" s="11"/>
      <c r="P223" s="14"/>
      <c r="Q223" s="14"/>
      <c r="R223" s="14"/>
      <c r="S223" s="62"/>
      <c r="T223" s="35" t="s">
        <v>356</v>
      </c>
      <c r="U223" s="35" t="s">
        <v>356</v>
      </c>
      <c r="V223" s="35" t="s">
        <v>356</v>
      </c>
      <c r="W223" s="56">
        <v>3</v>
      </c>
      <c r="X223" s="36" t="s">
        <v>354</v>
      </c>
      <c r="Y223" s="11">
        <v>3.34</v>
      </c>
      <c r="Z223" s="11">
        <v>0.49</v>
      </c>
      <c r="AA223" s="11">
        <v>1.8</v>
      </c>
      <c r="AB223" s="11">
        <v>1.81</v>
      </c>
      <c r="AC223" s="103">
        <v>0.25</v>
      </c>
      <c r="AD223" s="98">
        <v>0.25</v>
      </c>
      <c r="AE223" s="98">
        <v>0.38</v>
      </c>
      <c r="AF223" s="98">
        <v>0.56000000000000005</v>
      </c>
      <c r="AG223" s="102" t="s">
        <v>113</v>
      </c>
      <c r="AH223" s="92">
        <f t="shared" si="37"/>
        <v>1.3225</v>
      </c>
      <c r="AI223" s="11">
        <v>47.4</v>
      </c>
      <c r="AJ223" s="11">
        <v>2.16</v>
      </c>
      <c r="AK223" s="12">
        <v>0</v>
      </c>
      <c r="AL223" s="12">
        <v>0</v>
      </c>
      <c r="AM223" s="12" t="s">
        <v>147</v>
      </c>
      <c r="AN223" s="12">
        <v>0</v>
      </c>
      <c r="AO223" s="28">
        <v>1</v>
      </c>
      <c r="AP223" s="12" t="s">
        <v>792</v>
      </c>
      <c r="AQ223" s="12">
        <v>0</v>
      </c>
      <c r="AR223" s="12">
        <v>0</v>
      </c>
      <c r="AS223" s="25" t="s">
        <v>805</v>
      </c>
    </row>
    <row r="224" spans="1:45" ht="18">
      <c r="A224" s="12" t="s">
        <v>114</v>
      </c>
      <c r="B224" s="11" t="s">
        <v>769</v>
      </c>
      <c r="C224" s="11">
        <v>56</v>
      </c>
      <c r="D224" s="11" t="s">
        <v>766</v>
      </c>
      <c r="E224" s="11">
        <v>19.489999999999998</v>
      </c>
      <c r="F224" s="50" t="s">
        <v>82</v>
      </c>
      <c r="G224" s="50" t="s">
        <v>115</v>
      </c>
      <c r="H224" s="52">
        <f t="shared" si="31"/>
        <v>8.4054794520547951</v>
      </c>
      <c r="I224" s="65">
        <f t="shared" si="34"/>
        <v>47.594520547945208</v>
      </c>
      <c r="J224" s="64" t="s">
        <v>140</v>
      </c>
      <c r="K224" s="11"/>
      <c r="L224" s="11"/>
      <c r="M224" s="26">
        <v>11.3</v>
      </c>
      <c r="N224" s="35" t="s">
        <v>814</v>
      </c>
      <c r="O224" s="11"/>
      <c r="P224" s="14"/>
      <c r="Q224" s="14"/>
      <c r="R224" s="14"/>
      <c r="S224" s="62"/>
      <c r="T224" s="35" t="s">
        <v>356</v>
      </c>
      <c r="U224" s="36" t="s">
        <v>354</v>
      </c>
      <c r="V224" s="35" t="s">
        <v>356</v>
      </c>
      <c r="W224" s="56">
        <v>2</v>
      </c>
      <c r="X224" s="36" t="s">
        <v>354</v>
      </c>
      <c r="Y224" s="11"/>
      <c r="Z224" s="11"/>
      <c r="AA224" s="11"/>
      <c r="AB224" s="11"/>
      <c r="AC224" s="99">
        <v>0.01</v>
      </c>
      <c r="AD224" s="99">
        <v>0.01</v>
      </c>
      <c r="AE224" s="99">
        <v>0.01</v>
      </c>
      <c r="AF224" s="99">
        <v>0.01</v>
      </c>
      <c r="AG224" s="99">
        <v>0.01</v>
      </c>
      <c r="AH224" s="92">
        <f t="shared" si="37"/>
        <v>0.03</v>
      </c>
      <c r="AI224" s="11"/>
      <c r="AJ224" s="11"/>
      <c r="AK224" s="12">
        <v>0</v>
      </c>
      <c r="AL224" s="12" t="s">
        <v>147</v>
      </c>
      <c r="AM224" s="12" t="s">
        <v>147</v>
      </c>
      <c r="AN224" s="28">
        <v>1</v>
      </c>
      <c r="AO224" s="12">
        <v>0</v>
      </c>
      <c r="AP224" s="12" t="s">
        <v>147</v>
      </c>
      <c r="AQ224" s="12">
        <v>1</v>
      </c>
      <c r="AR224" s="12">
        <v>0</v>
      </c>
      <c r="AS224" s="25" t="s">
        <v>806</v>
      </c>
    </row>
    <row r="225" spans="1:46" ht="18">
      <c r="A225" s="12" t="s">
        <v>116</v>
      </c>
      <c r="B225" s="11" t="s">
        <v>769</v>
      </c>
      <c r="C225" s="11">
        <v>51</v>
      </c>
      <c r="D225" s="11" t="s">
        <v>766</v>
      </c>
      <c r="E225" s="11">
        <v>19.399999999999999</v>
      </c>
      <c r="F225" s="50" t="s">
        <v>31</v>
      </c>
      <c r="G225" s="50" t="s">
        <v>117</v>
      </c>
      <c r="H225" s="52">
        <f t="shared" si="31"/>
        <v>4.463013698630137</v>
      </c>
      <c r="I225" s="65">
        <f t="shared" si="34"/>
        <v>46.536986301369865</v>
      </c>
      <c r="J225" s="64" t="s">
        <v>140</v>
      </c>
      <c r="K225" s="26">
        <v>15.52</v>
      </c>
      <c r="L225" s="11"/>
      <c r="M225" s="26">
        <v>11.9</v>
      </c>
      <c r="N225" s="36" t="s">
        <v>354</v>
      </c>
      <c r="O225" s="11"/>
      <c r="P225" s="14"/>
      <c r="Q225" s="14"/>
      <c r="R225" s="14"/>
      <c r="S225" s="62"/>
      <c r="T225" s="36" t="s">
        <v>354</v>
      </c>
      <c r="U225" s="36" t="s">
        <v>354</v>
      </c>
      <c r="V225" s="36" t="s">
        <v>354</v>
      </c>
      <c r="W225" s="56">
        <v>0</v>
      </c>
      <c r="X225" s="36" t="s">
        <v>354</v>
      </c>
      <c r="Y225" s="26">
        <v>5.78</v>
      </c>
      <c r="Z225" s="11">
        <v>0.86</v>
      </c>
      <c r="AA225" s="11"/>
      <c r="AB225" s="26">
        <v>4.59</v>
      </c>
      <c r="AC225" s="99">
        <v>0.01</v>
      </c>
      <c r="AD225" s="98"/>
      <c r="AE225" s="98"/>
      <c r="AF225" s="98"/>
      <c r="AG225" s="102"/>
      <c r="AH225" s="90"/>
      <c r="AI225" s="11"/>
      <c r="AJ225" s="11"/>
      <c r="AK225" s="12"/>
      <c r="AL225" s="12"/>
      <c r="AM225" s="12"/>
      <c r="AN225" s="12"/>
      <c r="AO225" s="12"/>
      <c r="AP225" s="12"/>
      <c r="AQ225" s="12">
        <v>0</v>
      </c>
      <c r="AR225" s="12">
        <v>0</v>
      </c>
      <c r="AS225" s="25" t="s">
        <v>807</v>
      </c>
    </row>
    <row r="226" spans="1:46" ht="18">
      <c r="J226" s="2"/>
      <c r="P226" s="3"/>
      <c r="S226" s="54"/>
      <c r="T226" s="3"/>
      <c r="U226" s="5"/>
      <c r="W226" s="56"/>
      <c r="X226" s="3"/>
      <c r="Y226" s="2"/>
      <c r="AC226" s="106"/>
      <c r="AH226" s="91"/>
      <c r="AI226" s="2"/>
      <c r="AO226" s="4"/>
      <c r="AP226" s="4"/>
      <c r="AQ226" s="4"/>
      <c r="AR226" s="4"/>
      <c r="AS226" s="6"/>
    </row>
    <row r="227" spans="1:46" ht="18">
      <c r="X227" s="56"/>
      <c r="AP227" s="4"/>
      <c r="AQ227" s="4"/>
      <c r="AR227" s="4"/>
      <c r="AS227" s="4"/>
      <c r="AT227" s="6"/>
    </row>
    <row r="228" spans="1:46" ht="18">
      <c r="X228" s="56"/>
      <c r="AP228" s="4"/>
      <c r="AQ228" s="4"/>
      <c r="AR228" s="4"/>
      <c r="AS228" s="4"/>
      <c r="AT228" s="6"/>
    </row>
    <row r="229" spans="1:46" ht="18">
      <c r="X229" s="56"/>
      <c r="AP229" s="4"/>
      <c r="AQ229" s="4"/>
      <c r="AR229" s="4"/>
      <c r="AS229" s="4"/>
      <c r="AT229" s="6"/>
    </row>
    <row r="230" spans="1:46" ht="18">
      <c r="X230" s="56"/>
      <c r="AP230" s="4"/>
      <c r="AQ230" s="4"/>
      <c r="AR230" s="4"/>
      <c r="AS230" s="4"/>
      <c r="AT230" s="6"/>
    </row>
    <row r="231" spans="1:46" ht="18">
      <c r="X231" s="56"/>
      <c r="AP231" s="4"/>
      <c r="AQ231" s="4"/>
      <c r="AR231" s="4"/>
      <c r="AS231" s="4"/>
      <c r="AT231" s="6"/>
    </row>
    <row r="232" spans="1:46" ht="18">
      <c r="X232" s="56"/>
      <c r="AP232" s="4"/>
      <c r="AQ232" s="4"/>
      <c r="AR232" s="4"/>
      <c r="AS232" s="4"/>
      <c r="AT232" s="6"/>
    </row>
    <row r="233" spans="1:46" ht="18">
      <c r="X233" s="56"/>
      <c r="AR233" s="4"/>
      <c r="AS233" s="4"/>
      <c r="AT233" s="6"/>
    </row>
    <row r="234" spans="1:46" ht="18">
      <c r="X234" s="56"/>
      <c r="AR234" s="4"/>
      <c r="AS234" s="4"/>
      <c r="AT234" s="6"/>
    </row>
    <row r="235" spans="1:46" ht="18">
      <c r="X235" s="56"/>
      <c r="AR235" s="4"/>
      <c r="AS235" s="4"/>
      <c r="AT235" s="6"/>
    </row>
    <row r="236" spans="1:46" ht="18">
      <c r="X236" s="56"/>
      <c r="AR236" s="4"/>
      <c r="AS236" s="4"/>
      <c r="AT236" s="6"/>
    </row>
    <row r="237" spans="1:46" ht="18">
      <c r="X237" s="56"/>
      <c r="AR237" s="4"/>
      <c r="AS237" s="4"/>
      <c r="AT237" s="6"/>
    </row>
    <row r="238" spans="1:46" ht="18">
      <c r="X238" s="56"/>
      <c r="AR238" s="4"/>
      <c r="AS238" s="4"/>
      <c r="AT238" s="6"/>
    </row>
    <row r="239" spans="1:46" ht="18">
      <c r="X239" s="56"/>
      <c r="AR239" s="4"/>
      <c r="AS239" s="4"/>
      <c r="AT239" s="6"/>
    </row>
    <row r="240" spans="1:46" ht="18">
      <c r="X240" s="56"/>
      <c r="AR240" s="4"/>
      <c r="AS240" s="4"/>
      <c r="AT240" s="6"/>
    </row>
    <row r="241" spans="24:46" ht="18">
      <c r="X241" s="56"/>
      <c r="AR241" s="4"/>
      <c r="AS241" s="4"/>
      <c r="AT241" s="6"/>
    </row>
    <row r="242" spans="24:46" ht="18">
      <c r="X242" s="56"/>
      <c r="AR242" s="4"/>
      <c r="AS242" s="4"/>
      <c r="AT242" s="6"/>
    </row>
    <row r="243" spans="24:46" ht="18">
      <c r="X243" s="56"/>
      <c r="AR243" s="4"/>
      <c r="AS243" s="4"/>
      <c r="AT243" s="6"/>
    </row>
    <row r="244" spans="24:46" ht="18">
      <c r="X244" s="56"/>
      <c r="AR244" s="4"/>
      <c r="AS244" s="4"/>
      <c r="AT244" s="6"/>
    </row>
    <row r="245" spans="24:46" ht="18">
      <c r="X245" s="56"/>
      <c r="AR245" s="4"/>
      <c r="AS245" s="4"/>
      <c r="AT245" s="6"/>
    </row>
    <row r="246" spans="24:46" ht="18">
      <c r="X246" s="56"/>
      <c r="AR246" s="4"/>
      <c r="AS246" s="4"/>
      <c r="AT246" s="6"/>
    </row>
    <row r="247" spans="24:46" ht="18">
      <c r="X247" s="56"/>
      <c r="AR247" s="4"/>
      <c r="AS247" s="4"/>
      <c r="AT247" s="6"/>
    </row>
    <row r="248" spans="24:46" ht="18">
      <c r="X248" s="56"/>
      <c r="AR248" s="4"/>
      <c r="AS248" s="4"/>
      <c r="AT248" s="6"/>
    </row>
    <row r="249" spans="24:46" ht="18">
      <c r="X249" s="56"/>
      <c r="AR249" s="4"/>
      <c r="AS249" s="4"/>
      <c r="AT249" s="6"/>
    </row>
    <row r="250" spans="24:46" ht="18">
      <c r="X250" s="56"/>
      <c r="AR250" s="4"/>
      <c r="AS250" s="4"/>
      <c r="AT250" s="6"/>
    </row>
    <row r="251" spans="24:46" ht="18">
      <c r="X251" s="56"/>
      <c r="AR251" s="4"/>
      <c r="AS251" s="4"/>
      <c r="AT251" s="6"/>
    </row>
    <row r="252" spans="24:46" ht="18">
      <c r="X252" s="56"/>
      <c r="AR252" s="4"/>
      <c r="AS252" s="4"/>
      <c r="AT252" s="6"/>
    </row>
    <row r="253" spans="24:46" ht="18">
      <c r="X253" s="56"/>
      <c r="AR253" s="4"/>
      <c r="AS253" s="4"/>
      <c r="AT253" s="6"/>
    </row>
    <row r="254" spans="24:46" ht="18">
      <c r="X254" s="56"/>
      <c r="AR254" s="4"/>
      <c r="AS254" s="4"/>
      <c r="AT254" s="6"/>
    </row>
    <row r="255" spans="24:46" ht="18">
      <c r="X255" s="56"/>
      <c r="AR255" s="4"/>
      <c r="AS255" s="4"/>
      <c r="AT255" s="6"/>
    </row>
    <row r="256" spans="24:46" ht="18">
      <c r="X256" s="56"/>
      <c r="AR256" s="4"/>
      <c r="AS256" s="4"/>
      <c r="AT256" s="6"/>
    </row>
    <row r="257" spans="24:46" ht="18">
      <c r="X257" s="56"/>
      <c r="AR257" s="4"/>
      <c r="AS257" s="4"/>
      <c r="AT257" s="6"/>
    </row>
    <row r="258" spans="24:46" ht="18">
      <c r="X258" s="56"/>
      <c r="AR258" s="4"/>
      <c r="AS258" s="4"/>
      <c r="AT258" s="6"/>
    </row>
    <row r="259" spans="24:46" ht="18">
      <c r="X259" s="56"/>
      <c r="AR259" s="4"/>
      <c r="AS259" s="4"/>
      <c r="AT259" s="6"/>
    </row>
    <row r="260" spans="24:46" ht="18">
      <c r="X260" s="56"/>
      <c r="AR260" s="4"/>
      <c r="AS260" s="4"/>
      <c r="AT260" s="6"/>
    </row>
    <row r="261" spans="24:46" ht="18">
      <c r="X261" s="56"/>
      <c r="AR261" s="4"/>
      <c r="AS261" s="4"/>
      <c r="AT261" s="6"/>
    </row>
    <row r="262" spans="24:46" ht="18">
      <c r="X262" s="56"/>
      <c r="AR262" s="4"/>
      <c r="AS262" s="4"/>
      <c r="AT262" s="6"/>
    </row>
    <row r="263" spans="24:46" ht="18">
      <c r="X263" s="56"/>
      <c r="AR263" s="4"/>
      <c r="AS263" s="4"/>
      <c r="AT263" s="6"/>
    </row>
    <row r="264" spans="24:46" ht="18">
      <c r="X264" s="56"/>
      <c r="AR264" s="4"/>
      <c r="AS264" s="4"/>
      <c r="AT264" s="6"/>
    </row>
    <row r="265" spans="24:46" ht="18">
      <c r="X265" s="56"/>
      <c r="AR265" s="4"/>
      <c r="AS265" s="4"/>
      <c r="AT265" s="6"/>
    </row>
    <row r="266" spans="24:46" ht="18">
      <c r="X266" s="56"/>
      <c r="AR266" s="4"/>
      <c r="AS266" s="4"/>
      <c r="AT266" s="6"/>
    </row>
    <row r="267" spans="24:46" ht="18">
      <c r="X267" s="56"/>
      <c r="AR267" s="4"/>
      <c r="AS267" s="4"/>
      <c r="AT267" s="6"/>
    </row>
    <row r="268" spans="24:46" ht="18">
      <c r="X268" s="56"/>
      <c r="AR268" s="4"/>
      <c r="AS268" s="4"/>
      <c r="AT268" s="6"/>
    </row>
    <row r="269" spans="24:46" ht="18">
      <c r="X269" s="56"/>
      <c r="AR269" s="4"/>
      <c r="AS269" s="4"/>
      <c r="AT269" s="6"/>
    </row>
    <row r="270" spans="24:46" ht="18">
      <c r="X270" s="56"/>
      <c r="AR270" s="4"/>
      <c r="AS270" s="4"/>
      <c r="AT270" s="6"/>
    </row>
    <row r="271" spans="24:46" ht="18">
      <c r="X271" s="56"/>
      <c r="AR271" s="4"/>
      <c r="AS271" s="4"/>
      <c r="AT271" s="6"/>
    </row>
    <row r="272" spans="24:46" ht="18">
      <c r="X272" s="56"/>
      <c r="AR272" s="4"/>
      <c r="AS272" s="4"/>
      <c r="AT272" s="6"/>
    </row>
    <row r="273" spans="24:46" ht="18">
      <c r="X273" s="56"/>
      <c r="AR273" s="4"/>
      <c r="AS273" s="4"/>
      <c r="AT273" s="6"/>
    </row>
    <row r="274" spans="24:46" ht="18">
      <c r="X274" s="56"/>
      <c r="AR274" s="4"/>
      <c r="AS274" s="4"/>
      <c r="AT274" s="6"/>
    </row>
    <row r="275" spans="24:46" ht="18">
      <c r="X275" s="56"/>
      <c r="AR275" s="4"/>
      <c r="AS275" s="4"/>
      <c r="AT275" s="6"/>
    </row>
    <row r="276" spans="24:46" ht="18">
      <c r="X276" s="56"/>
      <c r="AR276" s="4"/>
      <c r="AS276" s="4"/>
      <c r="AT276" s="6"/>
    </row>
    <row r="277" spans="24:46" ht="18">
      <c r="X277" s="56"/>
      <c r="AR277" s="4"/>
      <c r="AS277" s="4"/>
      <c r="AT277" s="6"/>
    </row>
    <row r="278" spans="24:46" ht="18">
      <c r="X278" s="56"/>
      <c r="AR278" s="4"/>
      <c r="AS278" s="4"/>
      <c r="AT278" s="6"/>
    </row>
    <row r="279" spans="24:46" ht="18">
      <c r="X279" s="56"/>
      <c r="AR279" s="4"/>
      <c r="AS279" s="4"/>
      <c r="AT279" s="6"/>
    </row>
    <row r="280" spans="24:46" ht="18">
      <c r="X280" s="56"/>
      <c r="AR280" s="4"/>
      <c r="AS280" s="4"/>
      <c r="AT280" s="6"/>
    </row>
    <row r="281" spans="24:46" ht="18">
      <c r="X281" s="56"/>
      <c r="AR281" s="4"/>
      <c r="AS281" s="4"/>
      <c r="AT281" s="6"/>
    </row>
    <row r="282" spans="24:46" ht="18">
      <c r="X282" s="56"/>
      <c r="AR282" s="4"/>
      <c r="AS282" s="4"/>
      <c r="AT282" s="6"/>
    </row>
    <row r="283" spans="24:46" ht="18">
      <c r="X283" s="56"/>
      <c r="AR283" s="4"/>
      <c r="AS283" s="4"/>
      <c r="AT283" s="6"/>
    </row>
    <row r="284" spans="24:46" ht="18">
      <c r="X284" s="56"/>
      <c r="AR284" s="4"/>
      <c r="AS284" s="4"/>
      <c r="AT284" s="6"/>
    </row>
    <row r="285" spans="24:46" ht="18">
      <c r="X285" s="56"/>
      <c r="AR285" s="4"/>
      <c r="AS285" s="4"/>
      <c r="AT285" s="6"/>
    </row>
    <row r="286" spans="24:46" ht="18">
      <c r="X286" s="56"/>
      <c r="AR286" s="4"/>
      <c r="AS286" s="4"/>
      <c r="AT286" s="6"/>
    </row>
    <row r="287" spans="24:46" ht="18">
      <c r="X287" s="56"/>
      <c r="AR287" s="4"/>
      <c r="AS287" s="4"/>
      <c r="AT287" s="6"/>
    </row>
    <row r="288" spans="24:46" ht="18">
      <c r="X288" s="56"/>
      <c r="AR288" s="4"/>
      <c r="AS288" s="4"/>
      <c r="AT288" s="6"/>
    </row>
    <row r="289" spans="24:46" ht="18">
      <c r="X289" s="56"/>
      <c r="AR289" s="4"/>
      <c r="AS289" s="4"/>
      <c r="AT289" s="6"/>
    </row>
    <row r="290" spans="24:46" ht="18">
      <c r="X290" s="56"/>
      <c r="AR290" s="4"/>
      <c r="AS290" s="4"/>
      <c r="AT290" s="6"/>
    </row>
    <row r="291" spans="24:46" ht="18">
      <c r="X291" s="56"/>
      <c r="AR291" s="4"/>
      <c r="AS291" s="4"/>
      <c r="AT291" s="6"/>
    </row>
    <row r="292" spans="24:46" ht="18">
      <c r="X292" s="56"/>
      <c r="AR292" s="4"/>
      <c r="AS292" s="4"/>
      <c r="AT292" s="6"/>
    </row>
    <row r="293" spans="24:46" ht="18">
      <c r="X293" s="56"/>
      <c r="AR293" s="4"/>
      <c r="AS293" s="4"/>
      <c r="AT293" s="6"/>
    </row>
    <row r="294" spans="24:46" ht="18">
      <c r="X294" s="56"/>
      <c r="AR294" s="4"/>
      <c r="AS294" s="4"/>
      <c r="AT294" s="6"/>
    </row>
    <row r="295" spans="24:46" ht="18">
      <c r="X295" s="56"/>
      <c r="AR295" s="4"/>
      <c r="AS295" s="4"/>
      <c r="AT295" s="6"/>
    </row>
    <row r="296" spans="24:46" ht="18">
      <c r="X296" s="56"/>
      <c r="AR296" s="4"/>
      <c r="AS296" s="4"/>
      <c r="AT296" s="6"/>
    </row>
    <row r="297" spans="24:46" ht="18">
      <c r="X297" s="56"/>
      <c r="AR297" s="4"/>
      <c r="AS297" s="4"/>
      <c r="AT297" s="6"/>
    </row>
    <row r="298" spans="24:46" ht="18">
      <c r="X298" s="56"/>
      <c r="AR298" s="4"/>
      <c r="AS298" s="4"/>
      <c r="AT298" s="6"/>
    </row>
    <row r="299" spans="24:46" ht="18">
      <c r="X299" s="56"/>
      <c r="AR299" s="4"/>
      <c r="AS299" s="4"/>
      <c r="AT299" s="6"/>
    </row>
    <row r="300" spans="24:46" ht="18">
      <c r="X300" s="56"/>
      <c r="AR300" s="4"/>
      <c r="AS300" s="4"/>
      <c r="AT300" s="6"/>
    </row>
    <row r="301" spans="24:46" ht="18">
      <c r="X301" s="56"/>
      <c r="AR301" s="4"/>
      <c r="AS301" s="4"/>
      <c r="AT301" s="6"/>
    </row>
    <row r="302" spans="24:46" ht="18">
      <c r="X302" s="56"/>
      <c r="AR302" s="4"/>
      <c r="AS302" s="4"/>
      <c r="AT302" s="6"/>
    </row>
    <row r="303" spans="24:46" ht="18">
      <c r="X303" s="56"/>
      <c r="AR303" s="4"/>
      <c r="AS303" s="4"/>
      <c r="AT303" s="6"/>
    </row>
    <row r="304" spans="24:46" ht="18">
      <c r="X304" s="56"/>
      <c r="AR304" s="4"/>
      <c r="AS304" s="4"/>
      <c r="AT304" s="6"/>
    </row>
    <row r="305" spans="24:46" ht="18">
      <c r="X305" s="56"/>
      <c r="AR305" s="4"/>
      <c r="AS305" s="4"/>
      <c r="AT305" s="6"/>
    </row>
    <row r="306" spans="24:46" ht="18">
      <c r="X306" s="56"/>
      <c r="AR306" s="4"/>
      <c r="AS306" s="4"/>
      <c r="AT306" s="6"/>
    </row>
    <row r="307" spans="24:46" ht="18">
      <c r="X307" s="56"/>
      <c r="AR307" s="4"/>
      <c r="AS307" s="4"/>
      <c r="AT307" s="6"/>
    </row>
    <row r="308" spans="24:46" ht="18">
      <c r="X308" s="56"/>
      <c r="AR308" s="4"/>
      <c r="AS308" s="4"/>
      <c r="AT308" s="6"/>
    </row>
    <row r="309" spans="24:46" ht="18">
      <c r="X309" s="56"/>
      <c r="AR309" s="4"/>
      <c r="AS309" s="4"/>
      <c r="AT309" s="6"/>
    </row>
    <row r="310" spans="24:46" ht="18">
      <c r="X310" s="56"/>
      <c r="AR310" s="4"/>
      <c r="AS310" s="4"/>
      <c r="AT310" s="6"/>
    </row>
    <row r="311" spans="24:46" ht="18">
      <c r="X311" s="56"/>
      <c r="AR311" s="4"/>
      <c r="AS311" s="4"/>
      <c r="AT311" s="6"/>
    </row>
    <row r="312" spans="24:46" ht="18">
      <c r="X312" s="56"/>
      <c r="AR312" s="4"/>
      <c r="AS312" s="4"/>
      <c r="AT312" s="6"/>
    </row>
    <row r="313" spans="24:46" ht="18">
      <c r="X313" s="56"/>
      <c r="AR313" s="4"/>
      <c r="AS313" s="4"/>
      <c r="AT313" s="6"/>
    </row>
    <row r="314" spans="24:46" ht="18">
      <c r="X314" s="56"/>
      <c r="AR314" s="4"/>
      <c r="AS314" s="4"/>
      <c r="AT314" s="6"/>
    </row>
    <row r="315" spans="24:46" ht="18">
      <c r="X315" s="56"/>
      <c r="AR315" s="4"/>
      <c r="AS315" s="4"/>
      <c r="AT315" s="6"/>
    </row>
    <row r="316" spans="24:46" ht="18">
      <c r="X316" s="56"/>
      <c r="AR316" s="4"/>
      <c r="AS316" s="4"/>
      <c r="AT316" s="6"/>
    </row>
    <row r="317" spans="24:46" ht="18">
      <c r="X317" s="56"/>
      <c r="AR317" s="4"/>
      <c r="AS317" s="4"/>
      <c r="AT317" s="6"/>
    </row>
    <row r="318" spans="24:46" ht="18">
      <c r="X318" s="56"/>
      <c r="AR318" s="4"/>
      <c r="AS318" s="4"/>
      <c r="AT318" s="6"/>
    </row>
    <row r="319" spans="24:46" ht="18">
      <c r="X319" s="56"/>
      <c r="AR319" s="4"/>
      <c r="AS319" s="4"/>
      <c r="AT319" s="6"/>
    </row>
    <row r="320" spans="24:46" ht="18">
      <c r="X320" s="56"/>
      <c r="AR320" s="4"/>
      <c r="AS320" s="4"/>
      <c r="AT320" s="6"/>
    </row>
    <row r="321" spans="24:46" ht="18">
      <c r="X321" s="56"/>
      <c r="AR321" s="4"/>
      <c r="AS321" s="4"/>
      <c r="AT321" s="6"/>
    </row>
    <row r="322" spans="24:46" ht="18">
      <c r="X322" s="56"/>
      <c r="AR322" s="4"/>
      <c r="AS322" s="4"/>
      <c r="AT322" s="6"/>
    </row>
    <row r="323" spans="24:46" ht="18">
      <c r="X323" s="56"/>
      <c r="AR323" s="4"/>
      <c r="AS323" s="4"/>
      <c r="AT323" s="6"/>
    </row>
    <row r="324" spans="24:46" ht="18">
      <c r="X324" s="56"/>
      <c r="AR324" s="4"/>
      <c r="AS324" s="4"/>
      <c r="AT324" s="6"/>
    </row>
    <row r="325" spans="24:46" ht="18">
      <c r="X325" s="56"/>
      <c r="AR325" s="4"/>
      <c r="AS325" s="4"/>
      <c r="AT325" s="6"/>
    </row>
    <row r="326" spans="24:46" ht="18">
      <c r="X326" s="56"/>
      <c r="AR326" s="4"/>
      <c r="AS326" s="4"/>
      <c r="AT326" s="6"/>
    </row>
    <row r="327" spans="24:46" ht="18">
      <c r="X327" s="56"/>
      <c r="AR327" s="4"/>
      <c r="AS327" s="4"/>
      <c r="AT327" s="6"/>
    </row>
    <row r="328" spans="24:46" ht="18">
      <c r="X328" s="56"/>
      <c r="AR328" s="4"/>
      <c r="AS328" s="4"/>
      <c r="AT328" s="6"/>
    </row>
    <row r="329" spans="24:46" ht="18">
      <c r="X329" s="56"/>
      <c r="AR329" s="4"/>
      <c r="AS329" s="4"/>
      <c r="AT329" s="6"/>
    </row>
    <row r="330" spans="24:46" ht="18">
      <c r="X330" s="56"/>
      <c r="AR330" s="4"/>
      <c r="AS330" s="4"/>
      <c r="AT330" s="6"/>
    </row>
    <row r="331" spans="24:46" ht="18">
      <c r="X331" s="56"/>
      <c r="AR331" s="4"/>
      <c r="AS331" s="4"/>
      <c r="AT331" s="6"/>
    </row>
    <row r="332" spans="24:46" ht="18">
      <c r="X332" s="56"/>
      <c r="AR332" s="4"/>
      <c r="AS332" s="4"/>
      <c r="AT332" s="6"/>
    </row>
    <row r="333" spans="24:46" ht="18">
      <c r="X333" s="56"/>
      <c r="AR333" s="4"/>
      <c r="AS333" s="4"/>
      <c r="AT333" s="6"/>
    </row>
    <row r="334" spans="24:46" ht="18">
      <c r="X334" s="56"/>
      <c r="AR334" s="4"/>
      <c r="AS334" s="4"/>
      <c r="AT334" s="6"/>
    </row>
    <row r="335" spans="24:46" ht="18">
      <c r="X335" s="56"/>
      <c r="AR335" s="4"/>
      <c r="AS335" s="4"/>
      <c r="AT335" s="6"/>
    </row>
    <row r="336" spans="24:46" ht="18">
      <c r="X336" s="56"/>
      <c r="AR336" s="4"/>
      <c r="AS336" s="4"/>
      <c r="AT336" s="6"/>
    </row>
    <row r="337" spans="24:46" ht="18">
      <c r="X337" s="56"/>
      <c r="AR337" s="4"/>
      <c r="AS337" s="4"/>
      <c r="AT337" s="6"/>
    </row>
    <row r="338" spans="24:46" ht="18">
      <c r="X338" s="56"/>
      <c r="AR338" s="4"/>
      <c r="AS338" s="4"/>
      <c r="AT338" s="6"/>
    </row>
    <row r="339" spans="24:46" ht="18">
      <c r="X339" s="56"/>
      <c r="AR339" s="4"/>
      <c r="AS339" s="4"/>
      <c r="AT339" s="6"/>
    </row>
    <row r="340" spans="24:46" ht="18">
      <c r="X340" s="56"/>
      <c r="AR340" s="4"/>
      <c r="AS340" s="4"/>
      <c r="AT340" s="6"/>
    </row>
    <row r="341" spans="24:46" ht="18">
      <c r="X341" s="56"/>
      <c r="AR341" s="4"/>
      <c r="AS341" s="4"/>
      <c r="AT341" s="6"/>
    </row>
    <row r="342" spans="24:46" ht="18">
      <c r="X342" s="56"/>
      <c r="AR342" s="4"/>
      <c r="AS342" s="4"/>
      <c r="AT342" s="6"/>
    </row>
    <row r="343" spans="24:46" ht="18">
      <c r="AR343" s="4"/>
      <c r="AS343" s="4"/>
      <c r="AT343" s="6"/>
    </row>
    <row r="344" spans="24:46" ht="18">
      <c r="AR344" s="4"/>
      <c r="AS344" s="4"/>
      <c r="AT344" s="6"/>
    </row>
    <row r="345" spans="24:46" ht="18">
      <c r="AR345" s="4"/>
      <c r="AS345" s="4"/>
      <c r="AT345" s="6"/>
    </row>
    <row r="346" spans="24:46" ht="18">
      <c r="AR346" s="4"/>
      <c r="AS346" s="4"/>
      <c r="AT346" s="6"/>
    </row>
    <row r="347" spans="24:46" ht="18">
      <c r="AR347" s="4"/>
      <c r="AS347" s="4"/>
      <c r="AT347" s="6"/>
    </row>
    <row r="348" spans="24:46" ht="18">
      <c r="AR348" s="4"/>
      <c r="AS348" s="4"/>
      <c r="AT348" s="6"/>
    </row>
    <row r="349" spans="24:46" ht="18">
      <c r="AR349" s="4"/>
      <c r="AS349" s="4"/>
      <c r="AT349" s="6"/>
    </row>
    <row r="350" spans="24:46" ht="18">
      <c r="AR350" s="4"/>
      <c r="AS350" s="4"/>
      <c r="AT350" s="6"/>
    </row>
    <row r="351" spans="24:46" ht="18">
      <c r="AR351" s="4"/>
      <c r="AS351" s="4"/>
      <c r="AT351" s="6"/>
    </row>
    <row r="352" spans="24:46" ht="18">
      <c r="AR352" s="4"/>
      <c r="AS352" s="4"/>
      <c r="AT352" s="6"/>
    </row>
    <row r="353" spans="44:46" ht="18">
      <c r="AR353" s="4"/>
      <c r="AS353" s="4"/>
      <c r="AT353" s="6"/>
    </row>
    <row r="354" spans="44:46" ht="18">
      <c r="AR354" s="4"/>
      <c r="AS354" s="4"/>
      <c r="AT354" s="6"/>
    </row>
    <row r="355" spans="44:46" ht="18">
      <c r="AR355" s="4"/>
      <c r="AS355" s="4"/>
      <c r="AT355" s="6"/>
    </row>
    <row r="356" spans="44:46" ht="18">
      <c r="AR356" s="4"/>
      <c r="AS356" s="4"/>
      <c r="AT356" s="6"/>
    </row>
    <row r="357" spans="44:46" ht="18">
      <c r="AR357" s="4"/>
      <c r="AS357" s="4"/>
      <c r="AT357" s="6"/>
    </row>
    <row r="358" spans="44:46" ht="18">
      <c r="AR358" s="4"/>
      <c r="AS358" s="4"/>
      <c r="AT358" s="6"/>
    </row>
    <row r="359" spans="44:46" ht="18">
      <c r="AR359" s="4"/>
      <c r="AS359" s="4"/>
      <c r="AT359" s="6"/>
    </row>
    <row r="360" spans="44:46" ht="18">
      <c r="AR360" s="4"/>
      <c r="AS360" s="4"/>
      <c r="AT360" s="6"/>
    </row>
    <row r="361" spans="44:46" ht="18">
      <c r="AR361" s="4"/>
      <c r="AS361" s="4"/>
      <c r="AT361" s="6"/>
    </row>
    <row r="362" spans="44:46" ht="18">
      <c r="AR362" s="4"/>
      <c r="AS362" s="4"/>
      <c r="AT362" s="6"/>
    </row>
    <row r="363" spans="44:46" ht="18">
      <c r="AR363" s="4"/>
      <c r="AS363" s="4"/>
      <c r="AT363" s="6"/>
    </row>
    <row r="364" spans="44:46" ht="18">
      <c r="AR364" s="4"/>
      <c r="AS364" s="4"/>
      <c r="AT364" s="6"/>
    </row>
    <row r="365" spans="44:46" ht="18">
      <c r="AR365" s="4"/>
      <c r="AS365" s="4"/>
      <c r="AT365" s="6"/>
    </row>
    <row r="366" spans="44:46" ht="18">
      <c r="AR366" s="4"/>
      <c r="AS366" s="4"/>
      <c r="AT366" s="6"/>
    </row>
    <row r="367" spans="44:46" ht="18">
      <c r="AR367" s="4"/>
      <c r="AS367" s="4"/>
      <c r="AT367" s="6"/>
    </row>
    <row r="368" spans="44:46" ht="18">
      <c r="AR368" s="4"/>
      <c r="AS368" s="4"/>
      <c r="AT368" s="6"/>
    </row>
    <row r="369" spans="44:46" ht="18">
      <c r="AR369" s="4"/>
      <c r="AS369" s="4"/>
      <c r="AT369" s="6"/>
    </row>
    <row r="370" spans="44:46" ht="18">
      <c r="AR370" s="4"/>
      <c r="AS370" s="4"/>
      <c r="AT370" s="6"/>
    </row>
    <row r="371" spans="44:46" ht="18">
      <c r="AR371" s="4"/>
      <c r="AS371" s="4"/>
      <c r="AT371" s="6"/>
    </row>
    <row r="372" spans="44:46" ht="18">
      <c r="AR372" s="4"/>
      <c r="AS372" s="4"/>
      <c r="AT372" s="6"/>
    </row>
    <row r="373" spans="44:46" ht="18">
      <c r="AR373" s="4"/>
      <c r="AS373" s="4"/>
      <c r="AT373" s="6"/>
    </row>
    <row r="374" spans="44:46" ht="18">
      <c r="AR374" s="4"/>
      <c r="AS374" s="4"/>
      <c r="AT374" s="6"/>
    </row>
    <row r="375" spans="44:46" ht="18">
      <c r="AR375" s="4"/>
      <c r="AS375" s="4"/>
      <c r="AT375" s="6"/>
    </row>
    <row r="376" spans="44:46" ht="18">
      <c r="AR376" s="4"/>
      <c r="AS376" s="4"/>
      <c r="AT376" s="6"/>
    </row>
    <row r="377" spans="44:46" ht="18">
      <c r="AR377" s="4"/>
      <c r="AS377" s="4"/>
      <c r="AT377" s="6"/>
    </row>
    <row r="378" spans="44:46" ht="18">
      <c r="AR378" s="4"/>
      <c r="AS378" s="4"/>
      <c r="AT378" s="6"/>
    </row>
    <row r="379" spans="44:46" ht="18">
      <c r="AR379" s="4"/>
      <c r="AS379" s="4"/>
      <c r="AT379" s="6"/>
    </row>
    <row r="380" spans="44:46" ht="18">
      <c r="AR380" s="4"/>
      <c r="AS380" s="4"/>
      <c r="AT380" s="6"/>
    </row>
    <row r="381" spans="44:46" ht="18">
      <c r="AR381" s="4"/>
      <c r="AS381" s="4"/>
      <c r="AT381" s="6"/>
    </row>
    <row r="382" spans="44:46" ht="18">
      <c r="AR382" s="4"/>
      <c r="AS382" s="4"/>
      <c r="AT382" s="6"/>
    </row>
    <row r="383" spans="44:46" ht="18">
      <c r="AR383" s="4"/>
      <c r="AS383" s="4"/>
      <c r="AT383" s="6"/>
    </row>
    <row r="384" spans="44:46" ht="18">
      <c r="AR384" s="4"/>
      <c r="AS384" s="4"/>
      <c r="AT384" s="6"/>
    </row>
    <row r="385" spans="44:46" ht="18">
      <c r="AR385" s="4"/>
      <c r="AS385" s="4"/>
      <c r="AT385" s="6"/>
    </row>
    <row r="386" spans="44:46" ht="18">
      <c r="AR386" s="4"/>
      <c r="AS386" s="4"/>
      <c r="AT386" s="6"/>
    </row>
    <row r="387" spans="44:46" ht="18">
      <c r="AR387" s="4"/>
      <c r="AS387" s="4"/>
      <c r="AT387" s="6"/>
    </row>
    <row r="388" spans="44:46" ht="18">
      <c r="AR388" s="4"/>
      <c r="AS388" s="4"/>
      <c r="AT388" s="6"/>
    </row>
    <row r="389" spans="44:46" ht="18">
      <c r="AR389" s="4"/>
      <c r="AS389" s="4"/>
      <c r="AT389" s="6"/>
    </row>
    <row r="390" spans="44:46" ht="18">
      <c r="AR390" s="4"/>
      <c r="AS390" s="4"/>
      <c r="AT390" s="6"/>
    </row>
    <row r="391" spans="44:46" ht="18">
      <c r="AR391" s="4"/>
      <c r="AS391" s="4"/>
      <c r="AT391" s="6"/>
    </row>
    <row r="392" spans="44:46" ht="18">
      <c r="AR392" s="4"/>
      <c r="AS392" s="4"/>
      <c r="AT392" s="6"/>
    </row>
    <row r="393" spans="44:46" ht="18">
      <c r="AR393" s="4"/>
      <c r="AS393" s="4"/>
      <c r="AT393" s="6"/>
    </row>
    <row r="394" spans="44:46" ht="18">
      <c r="AR394" s="4"/>
      <c r="AS394" s="4"/>
      <c r="AT394" s="6"/>
    </row>
    <row r="395" spans="44:46" ht="18">
      <c r="AR395" s="4"/>
      <c r="AS395" s="4"/>
      <c r="AT395" s="6"/>
    </row>
    <row r="396" spans="44:46" ht="18">
      <c r="AR396" s="4"/>
      <c r="AS396" s="4"/>
      <c r="AT396" s="6"/>
    </row>
    <row r="397" spans="44:46" ht="18">
      <c r="AR397" s="4"/>
      <c r="AS397" s="4"/>
      <c r="AT397" s="6"/>
    </row>
    <row r="398" spans="44:46" ht="18">
      <c r="AR398" s="4"/>
      <c r="AS398" s="4"/>
      <c r="AT398" s="6"/>
    </row>
    <row r="399" spans="44:46" ht="18">
      <c r="AR399" s="4"/>
      <c r="AS399" s="4"/>
      <c r="AT399" s="6"/>
    </row>
    <row r="400" spans="44:46" ht="18">
      <c r="AR400" s="4"/>
      <c r="AS400" s="4"/>
      <c r="AT400" s="6"/>
    </row>
    <row r="401" spans="44:46" ht="18">
      <c r="AR401" s="4"/>
      <c r="AS401" s="4"/>
      <c r="AT401" s="6"/>
    </row>
    <row r="402" spans="44:46" ht="18">
      <c r="AR402" s="4"/>
      <c r="AS402" s="4"/>
      <c r="AT402" s="6"/>
    </row>
    <row r="403" spans="44:46" ht="18">
      <c r="AR403" s="4"/>
      <c r="AS403" s="4"/>
      <c r="AT403" s="6"/>
    </row>
    <row r="404" spans="44:46" ht="18">
      <c r="AR404" s="4"/>
      <c r="AS404" s="4"/>
      <c r="AT404" s="6"/>
    </row>
    <row r="405" spans="44:46" ht="18">
      <c r="AR405" s="4"/>
      <c r="AS405" s="4"/>
      <c r="AT405" s="6"/>
    </row>
    <row r="406" spans="44:46" ht="18">
      <c r="AR406" s="4"/>
      <c r="AS406" s="4"/>
      <c r="AT406" s="6"/>
    </row>
    <row r="407" spans="44:46" ht="18">
      <c r="AR407" s="4"/>
      <c r="AS407" s="4"/>
      <c r="AT407" s="6"/>
    </row>
    <row r="408" spans="44:46" ht="18">
      <c r="AR408" s="4"/>
      <c r="AS408" s="4"/>
      <c r="AT408" s="6"/>
    </row>
    <row r="409" spans="44:46" ht="18">
      <c r="AR409" s="4"/>
      <c r="AS409" s="4"/>
      <c r="AT409" s="6"/>
    </row>
    <row r="410" spans="44:46" ht="18">
      <c r="AR410" s="4"/>
      <c r="AS410" s="4"/>
      <c r="AT410" s="6"/>
    </row>
    <row r="411" spans="44:46" ht="18">
      <c r="AR411" s="4"/>
      <c r="AS411" s="4"/>
      <c r="AT411" s="6"/>
    </row>
    <row r="412" spans="44:46" ht="18">
      <c r="AR412" s="4"/>
      <c r="AS412" s="4"/>
      <c r="AT412" s="6"/>
    </row>
    <row r="413" spans="44:46" ht="18">
      <c r="AR413" s="4"/>
      <c r="AS413" s="4"/>
      <c r="AT413" s="6"/>
    </row>
    <row r="414" spans="44:46" ht="18">
      <c r="AR414" s="4"/>
      <c r="AS414" s="4"/>
      <c r="AT414" s="6"/>
    </row>
    <row r="415" spans="44:46" ht="18">
      <c r="AR415" s="4"/>
      <c r="AS415" s="4"/>
      <c r="AT415" s="6"/>
    </row>
  </sheetData>
  <autoFilter ref="A1:WVF225" xr:uid="{7D8667B8-8426-264B-AFCA-7B45E83B29EC}"/>
  <phoneticPr fontId="3" type="noConversion"/>
  <conditionalFormatting sqref="W81">
    <cfRule type="cellIs" dxfId="1" priority="2" operator="greaterThan">
      <formula>0.002</formula>
    </cfRule>
  </conditionalFormatting>
  <conditionalFormatting sqref="U69 V177">
    <cfRule type="cellIs" dxfId="0" priority="1" operator="greaterThan">
      <formula>0.008</formula>
    </cfRule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整合后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</dc:creator>
  <cp:lastModifiedBy>Microsoft Office User</cp:lastModifiedBy>
  <dcterms:created xsi:type="dcterms:W3CDTF">2018-04-02T05:56:00Z</dcterms:created>
  <dcterms:modified xsi:type="dcterms:W3CDTF">2019-11-26T03:05:10Z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